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/>
  <mc:AlternateContent xmlns:mc="http://schemas.openxmlformats.org/markup-compatibility/2006">
    <mc:Choice Requires="x15">
      <x15ac:absPath xmlns:x15ac="http://schemas.microsoft.com/office/spreadsheetml/2010/11/ac" url="C:\Users\SERGIO.PENA\Downloads\"/>
    </mc:Choice>
  </mc:AlternateContent>
  <xr:revisionPtr revIDLastSave="0" documentId="13_ncr:1_{95482EF8-CE85-4236-B60D-0F8E687A0631}" xr6:coauthVersionLast="47" xr6:coauthVersionMax="47" xr10:uidLastSave="{00000000-0000-0000-0000-000000000000}"/>
  <workbookProtection workbookAlgorithmName="SHA-512" workbookHashValue="tLZ10d9S/OEvlw+N0ouZpTdTWY4TvwUnseVoj+6+qyL2hhlMjlRn1wvQ29IbhL0FMfdKESbcKWJuvTgs6ENEcA==" workbookSaltValue="y7R4/UYoLLQVmd72FhL2TA==" workbookSpinCount="100000" lockStructure="1"/>
  <bookViews>
    <workbookView xWindow="28680" yWindow="-120" windowWidth="29040" windowHeight="15720" xr2:uid="{3372834A-8440-456D-BEB5-5EFA8CAF08CC}"/>
  </bookViews>
  <sheets>
    <sheet name="Productos" sheetId="3" r:id="rId1"/>
    <sheet name="Listas" sheetId="5" state="hidden" r:id="rId2"/>
    <sheet name="Comerciales" sheetId="4" state="hidden" r:id="rId3"/>
    <sheet name="TEMP" sheetId="6" state="hidden" r:id="rId4"/>
  </sheets>
  <definedNames>
    <definedName name="_xlnm._FilterDatabase" localSheetId="2" hidden="1">Comerciales!$B$15:$X$1436</definedName>
    <definedName name="_xlnm._FilterDatabase" localSheetId="0" hidden="1">Productos!$B$15:$V$2953</definedName>
    <definedName name="_xlnm._FilterDatabase" localSheetId="3" hidden="1">TEMP!$A$1:$D$2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1" i="3" l="1"/>
  <c r="Q17" i="4"/>
  <c r="Q18" i="4"/>
  <c r="Q19" i="4"/>
  <c r="Q20" i="4"/>
  <c r="Q21" i="4"/>
  <c r="Q22" i="4"/>
  <c r="Q23" i="4"/>
  <c r="Q24" i="4"/>
  <c r="Q25" i="4"/>
  <c r="Q26" i="4"/>
  <c r="Q27" i="4"/>
  <c r="Q28" i="4"/>
  <c r="Q29" i="4"/>
  <c r="Q30" i="4"/>
  <c r="Q31" i="4"/>
  <c r="Q32" i="4"/>
  <c r="Q33" i="4"/>
  <c r="Q34" i="4"/>
  <c r="Q35" i="4"/>
  <c r="Q36" i="4"/>
  <c r="Q37" i="4"/>
  <c r="Q38" i="4"/>
  <c r="Q39" i="4"/>
  <c r="Q40" i="4"/>
  <c r="Q41" i="4"/>
  <c r="Q42" i="4"/>
  <c r="Q43" i="4"/>
  <c r="Q44" i="4"/>
  <c r="Q45" i="4"/>
  <c r="Q46" i="4"/>
  <c r="Q47" i="4"/>
  <c r="Q48" i="4"/>
  <c r="Q49" i="4"/>
  <c r="Q50" i="4"/>
  <c r="Q51" i="4"/>
  <c r="Q52" i="4"/>
  <c r="Q53" i="4"/>
  <c r="Q54" i="4"/>
  <c r="Q55" i="4"/>
  <c r="Q56" i="4"/>
  <c r="Q57" i="4"/>
  <c r="Q58" i="4"/>
  <c r="Q59" i="4"/>
  <c r="Q60" i="4"/>
  <c r="Q61" i="4"/>
  <c r="Q62" i="4"/>
  <c r="Q63" i="4"/>
  <c r="Q64" i="4"/>
  <c r="Q65" i="4"/>
  <c r="Q66" i="4"/>
  <c r="Q67" i="4"/>
  <c r="Q68" i="4"/>
  <c r="Q69" i="4"/>
  <c r="Q70" i="4"/>
  <c r="Q71" i="4"/>
  <c r="Q72" i="4"/>
  <c r="Q73" i="4"/>
  <c r="Q74" i="4"/>
  <c r="Q75" i="4"/>
  <c r="Q76" i="4"/>
  <c r="Q77" i="4"/>
  <c r="Q78" i="4"/>
  <c r="Q79" i="4"/>
  <c r="Q80" i="4"/>
  <c r="Q81" i="4"/>
  <c r="Q82" i="4"/>
  <c r="Q83" i="4"/>
  <c r="Q84" i="4"/>
  <c r="Q85" i="4"/>
  <c r="Q86" i="4"/>
  <c r="Q87" i="4"/>
  <c r="Q88" i="4"/>
  <c r="Q89" i="4"/>
  <c r="Q90" i="4"/>
  <c r="Q91" i="4"/>
  <c r="Q92" i="4"/>
  <c r="Q93" i="4"/>
  <c r="Q94" i="4"/>
  <c r="Q95" i="4"/>
  <c r="Q96" i="4"/>
  <c r="Q97" i="4"/>
  <c r="Q98" i="4"/>
  <c r="Q99" i="4"/>
  <c r="Q100" i="4"/>
  <c r="Q101" i="4"/>
  <c r="Q102" i="4"/>
  <c r="Q103" i="4"/>
  <c r="Q104" i="4"/>
  <c r="Q105" i="4"/>
  <c r="Q106" i="4"/>
  <c r="Q107" i="4"/>
  <c r="Q108" i="4"/>
  <c r="Q109" i="4"/>
  <c r="Q110" i="4"/>
  <c r="Q111" i="4"/>
  <c r="Q112" i="4"/>
  <c r="Q113" i="4"/>
  <c r="Q114" i="4"/>
  <c r="Q115" i="4"/>
  <c r="Q116" i="4"/>
  <c r="Q117" i="4"/>
  <c r="Q118" i="4"/>
  <c r="Q119" i="4"/>
  <c r="Q120" i="4"/>
  <c r="Q121" i="4"/>
  <c r="Q122" i="4"/>
  <c r="Q123" i="4"/>
  <c r="Q124" i="4"/>
  <c r="Q125" i="4"/>
  <c r="Q126" i="4"/>
  <c r="Q127" i="4"/>
  <c r="Q128" i="4"/>
  <c r="Q129" i="4"/>
  <c r="Q130" i="4"/>
  <c r="Q131" i="4"/>
  <c r="Q132" i="4"/>
  <c r="Q133" i="4"/>
  <c r="Q134" i="4"/>
  <c r="Q135" i="4"/>
  <c r="Q136" i="4"/>
  <c r="Q137" i="4"/>
  <c r="Q138" i="4"/>
  <c r="Q139" i="4"/>
  <c r="Q140" i="4"/>
  <c r="Q141" i="4"/>
  <c r="Q142" i="4"/>
  <c r="Q143" i="4"/>
  <c r="Q144" i="4"/>
  <c r="Q145" i="4"/>
  <c r="Q146" i="4"/>
  <c r="Q147" i="4"/>
  <c r="Q148" i="4"/>
  <c r="Q149" i="4"/>
  <c r="Q150" i="4"/>
  <c r="Q151" i="4"/>
  <c r="Q152" i="4"/>
  <c r="Q153" i="4"/>
  <c r="Q154" i="4"/>
  <c r="Q155" i="4"/>
  <c r="Q156" i="4"/>
  <c r="Q157" i="4"/>
  <c r="Q158" i="4"/>
  <c r="Q159" i="4"/>
  <c r="Q160" i="4"/>
  <c r="Q161" i="4"/>
  <c r="Q162" i="4"/>
  <c r="Q163" i="4"/>
  <c r="Q164" i="4"/>
  <c r="Q165" i="4"/>
  <c r="Q166" i="4"/>
  <c r="Q167" i="4"/>
  <c r="Q168" i="4"/>
  <c r="Q169" i="4"/>
  <c r="Q170" i="4"/>
  <c r="Q171" i="4"/>
  <c r="Q172" i="4"/>
  <c r="Q173" i="4"/>
  <c r="Q174" i="4"/>
  <c r="Q175" i="4"/>
  <c r="Q176" i="4"/>
  <c r="Q177" i="4"/>
  <c r="Q178" i="4"/>
  <c r="Q179" i="4"/>
  <c r="Q180" i="4"/>
  <c r="Q181" i="4"/>
  <c r="Q182" i="4"/>
  <c r="Q183" i="4"/>
  <c r="Q184" i="4"/>
  <c r="Q185" i="4"/>
  <c r="Q186" i="4"/>
  <c r="Q187" i="4"/>
  <c r="Q188" i="4"/>
  <c r="Q189" i="4"/>
  <c r="Q190" i="4"/>
  <c r="Q191" i="4"/>
  <c r="Q192" i="4"/>
  <c r="Q193" i="4"/>
  <c r="Q194" i="4"/>
  <c r="Q195" i="4"/>
  <c r="Q196" i="4"/>
  <c r="Q197" i="4"/>
  <c r="Q198" i="4"/>
  <c r="Q199" i="4"/>
  <c r="Q200" i="4"/>
  <c r="Q201" i="4"/>
  <c r="Q202" i="4"/>
  <c r="Q203" i="4"/>
  <c r="Q204" i="4"/>
  <c r="Q205" i="4"/>
  <c r="Q206" i="4"/>
  <c r="Q207" i="4"/>
  <c r="Q208" i="4"/>
  <c r="Q209" i="4"/>
  <c r="Q210" i="4"/>
  <c r="Q211" i="4"/>
  <c r="Q212" i="4"/>
  <c r="Q213" i="4"/>
  <c r="Q214" i="4"/>
  <c r="Q215" i="4"/>
  <c r="Q216" i="4"/>
  <c r="Q217" i="4"/>
  <c r="Q218" i="4"/>
  <c r="Q219" i="4"/>
  <c r="Q220" i="4"/>
  <c r="Q221" i="4"/>
  <c r="Q222" i="4"/>
  <c r="Q223" i="4"/>
  <c r="Q224" i="4"/>
  <c r="Q225" i="4"/>
  <c r="Q226" i="4"/>
  <c r="Q227" i="4"/>
  <c r="Q228" i="4"/>
  <c r="Q229" i="4"/>
  <c r="Q230" i="4"/>
  <c r="Q231" i="4"/>
  <c r="Q232" i="4"/>
  <c r="Q233" i="4"/>
  <c r="Q234" i="4"/>
  <c r="Q235" i="4"/>
  <c r="Q236" i="4"/>
  <c r="Q237" i="4"/>
  <c r="Q238" i="4"/>
  <c r="Q239" i="4"/>
  <c r="Q240" i="4"/>
  <c r="Q241" i="4"/>
  <c r="Q242" i="4"/>
  <c r="Q243" i="4"/>
  <c r="Q244" i="4"/>
  <c r="Q245" i="4"/>
  <c r="Q246" i="4"/>
  <c r="Q247" i="4"/>
  <c r="Q248" i="4"/>
  <c r="Q249" i="4"/>
  <c r="Q250" i="4"/>
  <c r="Q251" i="4"/>
  <c r="Q252" i="4"/>
  <c r="Q253" i="4"/>
  <c r="Q254" i="4"/>
  <c r="Q255" i="4"/>
  <c r="Q256" i="4"/>
  <c r="Q257" i="4"/>
  <c r="Q258" i="4"/>
  <c r="Q259" i="4"/>
  <c r="Q260" i="4"/>
  <c r="Q261" i="4"/>
  <c r="Q262" i="4"/>
  <c r="Q263" i="4"/>
  <c r="Q264" i="4"/>
  <c r="Q265" i="4"/>
  <c r="Q266" i="4"/>
  <c r="Q267" i="4"/>
  <c r="Q268" i="4"/>
  <c r="Q269" i="4"/>
  <c r="Q270" i="4"/>
  <c r="Q271" i="4"/>
  <c r="Q272" i="4"/>
  <c r="Q273" i="4"/>
  <c r="Q274" i="4"/>
  <c r="Q275" i="4"/>
  <c r="Q276" i="4"/>
  <c r="Q277" i="4"/>
  <c r="Q278" i="4"/>
  <c r="Q279" i="4"/>
  <c r="Q280" i="4"/>
  <c r="Q281" i="4"/>
  <c r="Q282" i="4"/>
  <c r="Q283" i="4"/>
  <c r="Q284" i="4"/>
  <c r="Q285" i="4"/>
  <c r="Q286" i="4"/>
  <c r="Q287" i="4"/>
  <c r="Q288" i="4"/>
  <c r="Q289" i="4"/>
  <c r="Q290" i="4"/>
  <c r="Q291" i="4"/>
  <c r="Q292" i="4"/>
  <c r="Q293" i="4"/>
  <c r="Q294" i="4"/>
  <c r="Q295" i="4"/>
  <c r="Q296" i="4"/>
  <c r="Q297" i="4"/>
  <c r="Q298" i="4"/>
  <c r="Q299" i="4"/>
  <c r="Q300" i="4"/>
  <c r="Q301" i="4"/>
  <c r="Q302" i="4"/>
  <c r="Q303" i="4"/>
  <c r="Q304" i="4"/>
  <c r="Q305" i="4"/>
  <c r="Q306" i="4"/>
  <c r="Q307" i="4"/>
  <c r="Q308" i="4"/>
  <c r="Q309" i="4"/>
  <c r="Q310" i="4"/>
  <c r="Q311" i="4"/>
  <c r="Q312" i="4"/>
  <c r="Q313" i="4"/>
  <c r="Q314" i="4"/>
  <c r="Q315" i="4"/>
  <c r="Q316" i="4"/>
  <c r="Q317" i="4"/>
  <c r="Q318" i="4"/>
  <c r="Q319" i="4"/>
  <c r="Q320" i="4"/>
  <c r="Q321" i="4"/>
  <c r="Q322" i="4"/>
  <c r="Q323" i="4"/>
  <c r="Q324" i="4"/>
  <c r="Q325" i="4"/>
  <c r="Q326" i="4"/>
  <c r="Q327" i="4"/>
  <c r="Q328" i="4"/>
  <c r="Q329" i="4"/>
  <c r="Q330" i="4"/>
  <c r="Q331" i="4"/>
  <c r="Q332" i="4"/>
  <c r="Q333" i="4"/>
  <c r="Q334" i="4"/>
  <c r="Q335" i="4"/>
  <c r="Q336" i="4"/>
  <c r="Q337" i="4"/>
  <c r="Q338" i="4"/>
  <c r="Q339" i="4"/>
  <c r="Q340" i="4"/>
  <c r="Q341" i="4"/>
  <c r="Q342" i="4"/>
  <c r="Q343" i="4"/>
  <c r="Q344" i="4"/>
  <c r="Q345" i="4"/>
  <c r="Q346" i="4"/>
  <c r="Q347" i="4"/>
  <c r="Q348" i="4"/>
  <c r="Q349" i="4"/>
  <c r="Q350" i="4"/>
  <c r="Q351" i="4"/>
  <c r="Q352" i="4"/>
  <c r="Q353" i="4"/>
  <c r="Q354" i="4"/>
  <c r="Q355" i="4"/>
  <c r="Q356" i="4"/>
  <c r="Q357" i="4"/>
  <c r="Q358" i="4"/>
  <c r="Q359" i="4"/>
  <c r="Q360" i="4"/>
  <c r="Q361" i="4"/>
  <c r="Q362" i="4"/>
  <c r="Q363" i="4"/>
  <c r="Q364" i="4"/>
  <c r="Q365" i="4"/>
  <c r="Q366" i="4"/>
  <c r="Q367" i="4"/>
  <c r="Q368" i="4"/>
  <c r="Q369" i="4"/>
  <c r="Q370" i="4"/>
  <c r="Q371" i="4"/>
  <c r="Q372" i="4"/>
  <c r="Q373" i="4"/>
  <c r="Q374" i="4"/>
  <c r="Q375" i="4"/>
  <c r="Q376" i="4"/>
  <c r="Q377" i="4"/>
  <c r="Q378" i="4"/>
  <c r="Q379" i="4"/>
  <c r="Q380" i="4"/>
  <c r="Q381" i="4"/>
  <c r="Q382" i="4"/>
  <c r="Q383" i="4"/>
  <c r="Q384" i="4"/>
  <c r="Q385" i="4"/>
  <c r="Q386" i="4"/>
  <c r="Q387" i="4"/>
  <c r="Q388" i="4"/>
  <c r="Q389" i="4"/>
  <c r="Q390" i="4"/>
  <c r="Q391" i="4"/>
  <c r="Q392" i="4"/>
  <c r="Q393" i="4"/>
  <c r="Q394" i="4"/>
  <c r="Q395" i="4"/>
  <c r="Q396" i="4"/>
  <c r="Q397" i="4"/>
  <c r="Q398" i="4"/>
  <c r="Q399" i="4"/>
  <c r="Q400" i="4"/>
  <c r="Q401" i="4"/>
  <c r="Q402" i="4"/>
  <c r="Q403" i="4"/>
  <c r="Q404" i="4"/>
  <c r="Q405" i="4"/>
  <c r="Q406" i="4"/>
  <c r="Q407" i="4"/>
  <c r="Q408" i="4"/>
  <c r="Q409" i="4"/>
  <c r="Q410" i="4"/>
  <c r="Q411" i="4"/>
  <c r="Q412" i="4"/>
  <c r="Q413" i="4"/>
  <c r="Q414" i="4"/>
  <c r="Q415" i="4"/>
  <c r="Q416" i="4"/>
  <c r="Q417" i="4"/>
  <c r="Q418" i="4"/>
  <c r="Q419" i="4"/>
  <c r="Q420" i="4"/>
  <c r="Q421" i="4"/>
  <c r="Q422" i="4"/>
  <c r="Q423" i="4"/>
  <c r="Q424" i="4"/>
  <c r="Q425" i="4"/>
  <c r="Q426" i="4"/>
  <c r="Q427" i="4"/>
  <c r="Q428" i="4"/>
  <c r="Q429" i="4"/>
  <c r="Q430" i="4"/>
  <c r="Q431" i="4"/>
  <c r="Q432" i="4"/>
  <c r="Q433" i="4"/>
  <c r="Q434" i="4"/>
  <c r="Q435" i="4"/>
  <c r="Q436" i="4"/>
  <c r="Q437" i="4"/>
  <c r="Q438" i="4"/>
  <c r="Q439" i="4"/>
  <c r="Q440" i="4"/>
  <c r="Q441" i="4"/>
  <c r="Q442" i="4"/>
  <c r="Q443" i="4"/>
  <c r="Q444" i="4"/>
  <c r="Q445" i="4"/>
  <c r="Q446" i="4"/>
  <c r="Q447" i="4"/>
  <c r="Q448" i="4"/>
  <c r="Q449" i="4"/>
  <c r="Q450" i="4"/>
  <c r="Q451" i="4"/>
  <c r="Q452" i="4"/>
  <c r="Q453" i="4"/>
  <c r="Q454" i="4"/>
  <c r="Q455" i="4"/>
  <c r="Q456" i="4"/>
  <c r="Q457" i="4"/>
  <c r="Q458" i="4"/>
  <c r="Q459" i="4"/>
  <c r="Q460" i="4"/>
  <c r="Q461" i="4"/>
  <c r="Q462" i="4"/>
  <c r="Q463" i="4"/>
  <c r="Q464" i="4"/>
  <c r="Q465" i="4"/>
  <c r="Q466" i="4"/>
  <c r="Q467" i="4"/>
  <c r="Q468" i="4"/>
  <c r="Q469" i="4"/>
  <c r="Q470" i="4"/>
  <c r="Q471" i="4"/>
  <c r="Q472" i="4"/>
  <c r="Q473" i="4"/>
  <c r="Q474" i="4"/>
  <c r="Q475" i="4"/>
  <c r="Q476" i="4"/>
  <c r="Q477" i="4"/>
  <c r="Q478" i="4"/>
  <c r="Q479" i="4"/>
  <c r="Q480" i="4"/>
  <c r="Q481" i="4"/>
  <c r="Q482" i="4"/>
  <c r="Q483" i="4"/>
  <c r="Q484" i="4"/>
  <c r="Q485" i="4"/>
  <c r="Q486" i="4"/>
  <c r="Q487" i="4"/>
  <c r="Q488" i="4"/>
  <c r="Q489" i="4"/>
  <c r="Q490" i="4"/>
  <c r="Q491" i="4"/>
  <c r="Q492" i="4"/>
  <c r="Q493" i="4"/>
  <c r="Q494" i="4"/>
  <c r="Q495" i="4"/>
  <c r="Q496" i="4"/>
  <c r="Q497" i="4"/>
  <c r="Q498" i="4"/>
  <c r="Q499" i="4"/>
  <c r="Q500" i="4"/>
  <c r="Q501" i="4"/>
  <c r="Q502" i="4"/>
  <c r="Q503" i="4"/>
  <c r="Q504" i="4"/>
  <c r="Q505" i="4"/>
  <c r="Q506" i="4"/>
  <c r="Q507" i="4"/>
  <c r="Q508" i="4"/>
  <c r="Q509" i="4"/>
  <c r="Q510" i="4"/>
  <c r="Q511" i="4"/>
  <c r="Q512" i="4"/>
  <c r="Q513" i="4"/>
  <c r="Q514" i="4"/>
  <c r="Q515" i="4"/>
  <c r="Q516" i="4"/>
  <c r="Q517" i="4"/>
  <c r="Q518" i="4"/>
  <c r="Q519" i="4"/>
  <c r="Q520" i="4"/>
  <c r="Q521" i="4"/>
  <c r="Q522" i="4"/>
  <c r="Q523" i="4"/>
  <c r="Q524" i="4"/>
  <c r="Q525" i="4"/>
  <c r="Q526" i="4"/>
  <c r="Q527" i="4"/>
  <c r="Q528" i="4"/>
  <c r="Q529" i="4"/>
  <c r="Q530" i="4"/>
  <c r="Q531" i="4"/>
  <c r="Q532" i="4"/>
  <c r="Q533" i="4"/>
  <c r="Q534" i="4"/>
  <c r="Q535" i="4"/>
  <c r="Q536" i="4"/>
  <c r="Q537" i="4"/>
  <c r="Q538" i="4"/>
  <c r="Q539" i="4"/>
  <c r="Q540" i="4"/>
  <c r="Q541" i="4"/>
  <c r="Q542" i="4"/>
  <c r="Q543" i="4"/>
  <c r="Q544" i="4"/>
  <c r="Q545" i="4"/>
  <c r="Q546" i="4"/>
  <c r="Q547" i="4"/>
  <c r="Q548" i="4"/>
  <c r="Q549" i="4"/>
  <c r="Q550" i="4"/>
  <c r="Q551" i="4"/>
  <c r="Q552" i="4"/>
  <c r="Q553" i="4"/>
  <c r="Q554" i="4"/>
  <c r="Q555" i="4"/>
  <c r="Q556" i="4"/>
  <c r="Q557" i="4"/>
  <c r="Q558" i="4"/>
  <c r="Q559" i="4"/>
  <c r="Q560" i="4"/>
  <c r="Q561" i="4"/>
  <c r="Q562" i="4"/>
  <c r="Q563" i="4"/>
  <c r="Q564" i="4"/>
  <c r="Q565" i="4"/>
  <c r="Q566" i="4"/>
  <c r="Q567" i="4"/>
  <c r="Q568" i="4"/>
  <c r="Q569" i="4"/>
  <c r="Q570" i="4"/>
  <c r="Q571" i="4"/>
  <c r="Q572" i="4"/>
  <c r="Q573" i="4"/>
  <c r="Q574" i="4"/>
  <c r="Q575" i="4"/>
  <c r="Q576" i="4"/>
  <c r="Q577" i="4"/>
  <c r="Q578" i="4"/>
  <c r="Q579" i="4"/>
  <c r="Q580" i="4"/>
  <c r="Q581" i="4"/>
  <c r="Q582" i="4"/>
  <c r="Q583" i="4"/>
  <c r="Q584" i="4"/>
  <c r="Q585" i="4"/>
  <c r="Q586" i="4"/>
  <c r="Q587" i="4"/>
  <c r="Q588" i="4"/>
  <c r="Q589" i="4"/>
  <c r="Q590" i="4"/>
  <c r="Q591" i="4"/>
  <c r="Q592" i="4"/>
  <c r="Q593" i="4"/>
  <c r="Q594" i="4"/>
  <c r="Q595" i="4"/>
  <c r="Q596" i="4"/>
  <c r="Q597" i="4"/>
  <c r="Q598" i="4"/>
  <c r="Q599" i="4"/>
  <c r="Q600" i="4"/>
  <c r="Q601" i="4"/>
  <c r="Q602" i="4"/>
  <c r="Q603" i="4"/>
  <c r="Q604" i="4"/>
  <c r="Q605" i="4"/>
  <c r="Q606" i="4"/>
  <c r="Q607" i="4"/>
  <c r="Q608" i="4"/>
  <c r="Q609" i="4"/>
  <c r="Q610" i="4"/>
  <c r="Q611" i="4"/>
  <c r="Q612" i="4"/>
  <c r="Q613" i="4"/>
  <c r="Q614" i="4"/>
  <c r="Q615" i="4"/>
  <c r="Q616" i="4"/>
  <c r="Q617" i="4"/>
  <c r="Q618" i="4"/>
  <c r="Q619" i="4"/>
  <c r="Q620" i="4"/>
  <c r="Q621" i="4"/>
  <c r="Q622" i="4"/>
  <c r="Q623" i="4"/>
  <c r="Q624" i="4"/>
  <c r="Q625" i="4"/>
  <c r="Q626" i="4"/>
  <c r="Q627" i="4"/>
  <c r="Q628" i="4"/>
  <c r="Q629" i="4"/>
  <c r="Q630" i="4"/>
  <c r="Q631" i="4"/>
  <c r="Q632" i="4"/>
  <c r="Q633" i="4"/>
  <c r="Q634" i="4"/>
  <c r="Q635" i="4"/>
  <c r="Q636" i="4"/>
  <c r="Q637" i="4"/>
  <c r="Q638" i="4"/>
  <c r="Q639" i="4"/>
  <c r="Q640" i="4"/>
  <c r="Q641" i="4"/>
  <c r="Q642" i="4"/>
  <c r="Q643" i="4"/>
  <c r="Q644" i="4"/>
  <c r="Q645" i="4"/>
  <c r="Q646" i="4"/>
  <c r="Q647" i="4"/>
  <c r="Q648" i="4"/>
  <c r="Q649" i="4"/>
  <c r="Q650" i="4"/>
  <c r="Q651" i="4"/>
  <c r="Q652" i="4"/>
  <c r="Q653" i="4"/>
  <c r="Q654" i="4"/>
  <c r="Q655" i="4"/>
  <c r="Q656" i="4"/>
  <c r="Q657" i="4"/>
  <c r="Q658" i="4"/>
  <c r="Q659" i="4"/>
  <c r="Q660" i="4"/>
  <c r="Q661" i="4"/>
  <c r="Q662" i="4"/>
  <c r="Q663" i="4"/>
  <c r="Q664" i="4"/>
  <c r="Q665" i="4"/>
  <c r="Q666" i="4"/>
  <c r="Q667" i="4"/>
  <c r="Q668" i="4"/>
  <c r="Q669" i="4"/>
  <c r="Q670" i="4"/>
  <c r="Q671" i="4"/>
  <c r="Q672" i="4"/>
  <c r="Q673" i="4"/>
  <c r="Q674" i="4"/>
  <c r="Q675" i="4"/>
  <c r="Q676" i="4"/>
  <c r="Q677" i="4"/>
  <c r="Q678" i="4"/>
  <c r="Q679" i="4"/>
  <c r="Q680" i="4"/>
  <c r="Q681" i="4"/>
  <c r="Q682" i="4"/>
  <c r="Q683" i="4"/>
  <c r="Q684" i="4"/>
  <c r="Q685" i="4"/>
  <c r="Q686" i="4"/>
  <c r="Q687" i="4"/>
  <c r="Q688" i="4"/>
  <c r="Q689" i="4"/>
  <c r="Q690" i="4"/>
  <c r="Q691" i="4"/>
  <c r="Q692" i="4"/>
  <c r="Q693" i="4"/>
  <c r="Q694" i="4"/>
  <c r="Q695" i="4"/>
  <c r="Q696" i="4"/>
  <c r="Q697" i="4"/>
  <c r="Q698" i="4"/>
  <c r="Q699" i="4"/>
  <c r="Q700" i="4"/>
  <c r="Q701" i="4"/>
  <c r="Q702" i="4"/>
  <c r="Q703" i="4"/>
  <c r="Q704" i="4"/>
  <c r="Q705" i="4"/>
  <c r="Q706" i="4"/>
  <c r="Q707" i="4"/>
  <c r="Q708" i="4"/>
  <c r="Q709" i="4"/>
  <c r="Q710" i="4"/>
  <c r="Q711" i="4"/>
  <c r="Q712" i="4"/>
  <c r="Q713" i="4"/>
  <c r="Q714" i="4"/>
  <c r="Q715" i="4"/>
  <c r="Q716" i="4"/>
  <c r="Q717" i="4"/>
  <c r="Q718" i="4"/>
  <c r="Q719" i="4"/>
  <c r="Q720" i="4"/>
  <c r="Q721" i="4"/>
  <c r="Q722" i="4"/>
  <c r="Q723" i="4"/>
  <c r="Q724" i="4"/>
  <c r="Q725" i="4"/>
  <c r="Q726" i="4"/>
  <c r="Q727" i="4"/>
  <c r="Q728" i="4"/>
  <c r="Q729" i="4"/>
  <c r="Q730" i="4"/>
  <c r="Q731" i="4"/>
  <c r="Q732" i="4"/>
  <c r="Q733" i="4"/>
  <c r="Q734" i="4"/>
  <c r="Q735" i="4"/>
  <c r="Q736" i="4"/>
  <c r="Q737" i="4"/>
  <c r="Q738" i="4"/>
  <c r="Q739" i="4"/>
  <c r="Q740" i="4"/>
  <c r="Q741" i="4"/>
  <c r="Q742" i="4"/>
  <c r="Q743" i="4"/>
  <c r="Q744" i="4"/>
  <c r="Q745" i="4"/>
  <c r="Q746" i="4"/>
  <c r="Q747" i="4"/>
  <c r="Q748" i="4"/>
  <c r="Q749" i="4"/>
  <c r="Q750" i="4"/>
  <c r="Q751" i="4"/>
  <c r="Q752" i="4"/>
  <c r="Q753" i="4"/>
  <c r="Q754" i="4"/>
  <c r="Q755" i="4"/>
  <c r="Q756" i="4"/>
  <c r="Q757" i="4"/>
  <c r="Q758" i="4"/>
  <c r="Q759" i="4"/>
  <c r="Q760" i="4"/>
  <c r="Q761" i="4"/>
  <c r="Q762" i="4"/>
  <c r="Q763" i="4"/>
  <c r="Q764" i="4"/>
  <c r="Q765" i="4"/>
  <c r="Q766" i="4"/>
  <c r="Q767" i="4"/>
  <c r="Q768" i="4"/>
  <c r="Q769" i="4"/>
  <c r="Q770" i="4"/>
  <c r="Q771" i="4"/>
  <c r="Q772" i="4"/>
  <c r="Q773" i="4"/>
  <c r="Q774" i="4"/>
  <c r="Q775" i="4"/>
  <c r="Q776" i="4"/>
  <c r="Q777" i="4"/>
  <c r="Q778" i="4"/>
  <c r="Q779" i="4"/>
  <c r="Q780" i="4"/>
  <c r="Q781" i="4"/>
  <c r="Q782" i="4"/>
  <c r="Q783" i="4"/>
  <c r="Q784" i="4"/>
  <c r="Q785" i="4"/>
  <c r="Q786" i="4"/>
  <c r="Q787" i="4"/>
  <c r="Q788" i="4"/>
  <c r="Q789" i="4"/>
  <c r="Q790" i="4"/>
  <c r="Q791" i="4"/>
  <c r="Q792" i="4"/>
  <c r="Q793" i="4"/>
  <c r="Q794" i="4"/>
  <c r="Q795" i="4"/>
  <c r="Q796" i="4"/>
  <c r="Q797" i="4"/>
  <c r="Q798" i="4"/>
  <c r="Q799" i="4"/>
  <c r="Q800" i="4"/>
  <c r="Q801" i="4"/>
  <c r="Q802" i="4"/>
  <c r="Q803" i="4"/>
  <c r="Q804" i="4"/>
  <c r="Q805" i="4"/>
  <c r="Q806" i="4"/>
  <c r="Q807" i="4"/>
  <c r="Q808" i="4"/>
  <c r="Q809" i="4"/>
  <c r="Q810" i="4"/>
  <c r="Q811" i="4"/>
  <c r="Q812" i="4"/>
  <c r="Q813" i="4"/>
  <c r="Q814" i="4"/>
  <c r="Q815" i="4"/>
  <c r="Q816" i="4"/>
  <c r="Q817" i="4"/>
  <c r="Q818" i="4"/>
  <c r="Q819" i="4"/>
  <c r="Q820" i="4"/>
  <c r="Q821" i="4"/>
  <c r="Q822" i="4"/>
  <c r="Q823" i="4"/>
  <c r="Q824" i="4"/>
  <c r="Q825" i="4"/>
  <c r="Q826" i="4"/>
  <c r="Q827" i="4"/>
  <c r="Q828" i="4"/>
  <c r="Q829" i="4"/>
  <c r="Q830" i="4"/>
  <c r="Q831" i="4"/>
  <c r="Q832" i="4"/>
  <c r="Q833" i="4"/>
  <c r="Q834" i="4"/>
  <c r="Q835" i="4"/>
  <c r="Q836" i="4"/>
  <c r="Q837" i="4"/>
  <c r="Q838" i="4"/>
  <c r="Q839" i="4"/>
  <c r="Q840" i="4"/>
  <c r="Q841" i="4"/>
  <c r="Q842" i="4"/>
  <c r="Q843" i="4"/>
  <c r="Q844" i="4"/>
  <c r="Q845" i="4"/>
  <c r="Q846" i="4"/>
  <c r="Q847" i="4"/>
  <c r="Q848" i="4"/>
  <c r="Q849" i="4"/>
  <c r="Q850" i="4"/>
  <c r="Q851" i="4"/>
  <c r="Q852" i="4"/>
  <c r="Q853" i="4"/>
  <c r="Q854" i="4"/>
  <c r="Q855" i="4"/>
  <c r="Q856" i="4"/>
  <c r="Q857" i="4"/>
  <c r="Q858" i="4"/>
  <c r="Q859" i="4"/>
  <c r="Q860" i="4"/>
  <c r="Q861" i="4"/>
  <c r="Q862" i="4"/>
  <c r="Q863" i="4"/>
  <c r="Q864" i="4"/>
  <c r="Q865" i="4"/>
  <c r="Q866" i="4"/>
  <c r="Q867" i="4"/>
  <c r="Q868" i="4"/>
  <c r="Q869" i="4"/>
  <c r="Q870" i="4"/>
  <c r="Q871" i="4"/>
  <c r="Q872" i="4"/>
  <c r="Q873" i="4"/>
  <c r="Q874" i="4"/>
  <c r="Q875" i="4"/>
  <c r="Q876" i="4"/>
  <c r="Q877" i="4"/>
  <c r="Q878" i="4"/>
  <c r="Q879" i="4"/>
  <c r="Q880" i="4"/>
  <c r="Q881" i="4"/>
  <c r="Q882" i="4"/>
  <c r="Q883" i="4"/>
  <c r="Q884" i="4"/>
  <c r="Q885" i="4"/>
  <c r="Q886" i="4"/>
  <c r="Q887" i="4"/>
  <c r="Q888" i="4"/>
  <c r="Q889" i="4"/>
  <c r="Q890" i="4"/>
  <c r="Q891" i="4"/>
  <c r="Q892" i="4"/>
  <c r="Q893" i="4"/>
  <c r="Q894" i="4"/>
  <c r="Q895" i="4"/>
  <c r="Q896" i="4"/>
  <c r="Q897" i="4"/>
  <c r="Q898" i="4"/>
  <c r="Q899" i="4"/>
  <c r="Q900" i="4"/>
  <c r="Q901" i="4"/>
  <c r="Q902" i="4"/>
  <c r="Q903" i="4"/>
  <c r="Q904" i="4"/>
  <c r="Q905" i="4"/>
  <c r="Q906" i="4"/>
  <c r="Q907" i="4"/>
  <c r="Q908" i="4"/>
  <c r="Q909" i="4"/>
  <c r="Q910" i="4"/>
  <c r="Q911" i="4"/>
  <c r="Q912" i="4"/>
  <c r="Q913" i="4"/>
  <c r="Q914" i="4"/>
  <c r="Q915" i="4"/>
  <c r="Q916" i="4"/>
  <c r="Q917" i="4"/>
  <c r="Q918" i="4"/>
  <c r="Q919" i="4"/>
  <c r="Q920" i="4"/>
  <c r="Q921" i="4"/>
  <c r="Q922" i="4"/>
  <c r="Q923" i="4"/>
  <c r="Q924" i="4"/>
  <c r="Q925" i="4"/>
  <c r="Q926" i="4"/>
  <c r="Q927" i="4"/>
  <c r="Q928" i="4"/>
  <c r="Q929" i="4"/>
  <c r="Q930" i="4"/>
  <c r="Q931" i="4"/>
  <c r="Q932" i="4"/>
  <c r="Q933" i="4"/>
  <c r="Q934" i="4"/>
  <c r="Q935" i="4"/>
  <c r="Q936" i="4"/>
  <c r="Q937" i="4"/>
  <c r="Q938" i="4"/>
  <c r="Q939" i="4"/>
  <c r="Q940" i="4"/>
  <c r="Q941" i="4"/>
  <c r="Q942" i="4"/>
  <c r="Q943" i="4"/>
  <c r="Q944" i="4"/>
  <c r="Q945" i="4"/>
  <c r="Q946" i="4"/>
  <c r="Q947" i="4"/>
  <c r="Q948" i="4"/>
  <c r="Q949" i="4"/>
  <c r="Q950" i="4"/>
  <c r="Q951" i="4"/>
  <c r="Q952" i="4"/>
  <c r="Q953" i="4"/>
  <c r="Q954" i="4"/>
  <c r="Q955" i="4"/>
  <c r="Q956" i="4"/>
  <c r="Q957" i="4"/>
  <c r="Q958" i="4"/>
  <c r="Q959" i="4"/>
  <c r="Q960" i="4"/>
  <c r="Q961" i="4"/>
  <c r="Q962" i="4"/>
  <c r="Q963" i="4"/>
  <c r="Q964" i="4"/>
  <c r="Q965" i="4"/>
  <c r="Q966" i="4"/>
  <c r="Q967" i="4"/>
  <c r="Q968" i="4"/>
  <c r="Q969" i="4"/>
  <c r="Q970" i="4"/>
  <c r="Q971" i="4"/>
  <c r="Q972" i="4"/>
  <c r="Q973" i="4"/>
  <c r="Q974" i="4"/>
  <c r="Q975" i="4"/>
  <c r="Q976" i="4"/>
  <c r="Q977" i="4"/>
  <c r="Q978" i="4"/>
  <c r="Q979" i="4"/>
  <c r="Q980" i="4"/>
  <c r="Q981" i="4"/>
  <c r="Q982" i="4"/>
  <c r="Q983" i="4"/>
  <c r="Q984" i="4"/>
  <c r="Q985" i="4"/>
  <c r="Q986" i="4"/>
  <c r="Q987" i="4"/>
  <c r="Q988" i="4"/>
  <c r="Q989" i="4"/>
  <c r="Q990" i="4"/>
  <c r="Q991" i="4"/>
  <c r="Q992" i="4"/>
  <c r="Q993" i="4"/>
  <c r="Q994" i="4"/>
  <c r="Q995" i="4"/>
  <c r="Q996" i="4"/>
  <c r="Q997" i="4"/>
  <c r="Q998" i="4"/>
  <c r="Q999" i="4"/>
  <c r="Q1000" i="4"/>
  <c r="Q1001" i="4"/>
  <c r="Q1002" i="4"/>
  <c r="Q1003" i="4"/>
  <c r="Q1004" i="4"/>
  <c r="Q1005" i="4"/>
  <c r="Q1006" i="4"/>
  <c r="Q1007" i="4"/>
  <c r="Q1008" i="4"/>
  <c r="Q1009" i="4"/>
  <c r="Q1010" i="4"/>
  <c r="Q1011" i="4"/>
  <c r="Q1012" i="4"/>
  <c r="Q1013" i="4"/>
  <c r="Q1014" i="4"/>
  <c r="Q1015" i="4"/>
  <c r="Q1016" i="4"/>
  <c r="Q1017" i="4"/>
  <c r="Q1018" i="4"/>
  <c r="Q1019" i="4"/>
  <c r="Q1020" i="4"/>
  <c r="Q1021" i="4"/>
  <c r="Q1022" i="4"/>
  <c r="Q1023" i="4"/>
  <c r="Q1024" i="4"/>
  <c r="Q1025" i="4"/>
  <c r="Q1026" i="4"/>
  <c r="Q1027" i="4"/>
  <c r="Q1028" i="4"/>
  <c r="Q1029" i="4"/>
  <c r="Q1030" i="4"/>
  <c r="Q1031" i="4"/>
  <c r="Q1032" i="4"/>
  <c r="Q1033" i="4"/>
  <c r="Q1034" i="4"/>
  <c r="Q1035" i="4"/>
  <c r="Q1036" i="4"/>
  <c r="Q1037" i="4"/>
  <c r="Q1038" i="4"/>
  <c r="Q1039" i="4"/>
  <c r="Q1040" i="4"/>
  <c r="Q1041" i="4"/>
  <c r="Q1042" i="4"/>
  <c r="Q1043" i="4"/>
  <c r="Q1044" i="4"/>
  <c r="Q1045" i="4"/>
  <c r="Q1046" i="4"/>
  <c r="Q1047" i="4"/>
  <c r="Q1048" i="4"/>
  <c r="Q1049" i="4"/>
  <c r="Q1050" i="4"/>
  <c r="Q1051" i="4"/>
  <c r="Q1052" i="4"/>
  <c r="Q1053" i="4"/>
  <c r="Q1054" i="4"/>
  <c r="Q1055" i="4"/>
  <c r="Q1056" i="4"/>
  <c r="Q1057" i="4"/>
  <c r="Q1058" i="4"/>
  <c r="Q1059" i="4"/>
  <c r="Q1060" i="4"/>
  <c r="Q1061" i="4"/>
  <c r="Q1062" i="4"/>
  <c r="Q1063" i="4"/>
  <c r="Q1064" i="4"/>
  <c r="Q1065" i="4"/>
  <c r="Q1066" i="4"/>
  <c r="Q1067" i="4"/>
  <c r="Q1068" i="4"/>
  <c r="Q1069" i="4"/>
  <c r="Q1070" i="4"/>
  <c r="Q1071" i="4"/>
  <c r="Q1072" i="4"/>
  <c r="Q1073" i="4"/>
  <c r="Q1074" i="4"/>
  <c r="Q1075" i="4"/>
  <c r="Q1076" i="4"/>
  <c r="Q1077" i="4"/>
  <c r="Q1078" i="4"/>
  <c r="Q1079" i="4"/>
  <c r="Q1080" i="4"/>
  <c r="Q1081" i="4"/>
  <c r="Q1082" i="4"/>
  <c r="Q1083" i="4"/>
  <c r="Q1084" i="4"/>
  <c r="Q1085" i="4"/>
  <c r="Q1086" i="4"/>
  <c r="Q1087" i="4"/>
  <c r="Q1088" i="4"/>
  <c r="Q1089" i="4"/>
  <c r="Q1090" i="4"/>
  <c r="Q1091" i="4"/>
  <c r="Q1092" i="4"/>
  <c r="Q1093" i="4"/>
  <c r="Q1094" i="4"/>
  <c r="Q1095" i="4"/>
  <c r="Q1096" i="4"/>
  <c r="Q1097" i="4"/>
  <c r="Q1098" i="4"/>
  <c r="Q1099" i="4"/>
  <c r="Q1100" i="4"/>
  <c r="Q1101" i="4"/>
  <c r="Q1102" i="4"/>
  <c r="Q1103" i="4"/>
  <c r="Q1104" i="4"/>
  <c r="Q1105" i="4"/>
  <c r="Q1106" i="4"/>
  <c r="Q1107" i="4"/>
  <c r="Q1108" i="4"/>
  <c r="Q1109" i="4"/>
  <c r="Q1110" i="4"/>
  <c r="Q1111" i="4"/>
  <c r="Q1112" i="4"/>
  <c r="Q1113" i="4"/>
  <c r="Q1114" i="4"/>
  <c r="Q1115" i="4"/>
  <c r="Q1116" i="4"/>
  <c r="Q1117" i="4"/>
  <c r="Q1118" i="4"/>
  <c r="Q1119" i="4"/>
  <c r="Q1120" i="4"/>
  <c r="Q1121" i="4"/>
  <c r="Q1122" i="4"/>
  <c r="Q1123" i="4"/>
  <c r="Q1124" i="4"/>
  <c r="Q1125" i="4"/>
  <c r="Q1126" i="4"/>
  <c r="Q1127" i="4"/>
  <c r="Q1128" i="4"/>
  <c r="Q1129" i="4"/>
  <c r="Q1130" i="4"/>
  <c r="Q1131" i="4"/>
  <c r="Q1132" i="4"/>
  <c r="Q1133" i="4"/>
  <c r="Q1134" i="4"/>
  <c r="Q1135" i="4"/>
  <c r="Q1136" i="4"/>
  <c r="Q1137" i="4"/>
  <c r="Q1138" i="4"/>
  <c r="Q1139" i="4"/>
  <c r="Q1140" i="4"/>
  <c r="Q1141" i="4"/>
  <c r="Q1142" i="4"/>
  <c r="Q1143" i="4"/>
  <c r="Q1144" i="4"/>
  <c r="Q1145" i="4"/>
  <c r="Q1146" i="4"/>
  <c r="Q1147" i="4"/>
  <c r="Q1148" i="4"/>
  <c r="Q1149" i="4"/>
  <c r="Q1150" i="4"/>
  <c r="Q1151" i="4"/>
  <c r="Q1152" i="4"/>
  <c r="Q1153" i="4"/>
  <c r="Q1154" i="4"/>
  <c r="Q1155" i="4"/>
  <c r="Q1156" i="4"/>
  <c r="Q1157" i="4"/>
  <c r="Q1158" i="4"/>
  <c r="Q1159" i="4"/>
  <c r="Q1160" i="4"/>
  <c r="Q1161" i="4"/>
  <c r="Q1162" i="4"/>
  <c r="Q1163" i="4"/>
  <c r="Q1164" i="4"/>
  <c r="Q1165" i="4"/>
  <c r="Q1166" i="4"/>
  <c r="Q1167" i="4"/>
  <c r="Q1168" i="4"/>
  <c r="Q1169" i="4"/>
  <c r="Q1170" i="4"/>
  <c r="Q1171" i="4"/>
  <c r="Q1172" i="4"/>
  <c r="Q1173" i="4"/>
  <c r="Q1174" i="4"/>
  <c r="Q1175" i="4"/>
  <c r="Q1176" i="4"/>
  <c r="Q1177" i="4"/>
  <c r="Q1178" i="4"/>
  <c r="Q1179" i="4"/>
  <c r="Q1180" i="4"/>
  <c r="Q1181" i="4"/>
  <c r="Q1182" i="4"/>
  <c r="Q1183" i="4"/>
  <c r="Q1184" i="4"/>
  <c r="Q1185" i="4"/>
  <c r="Q1186" i="4"/>
  <c r="Q1187" i="4"/>
  <c r="Q1188" i="4"/>
  <c r="Q1189" i="4"/>
  <c r="Q1190" i="4"/>
  <c r="Q1191" i="4"/>
  <c r="Q1192" i="4"/>
  <c r="Q1193" i="4"/>
  <c r="Q1194" i="4"/>
  <c r="Q1195" i="4"/>
  <c r="Q1196" i="4"/>
  <c r="Q1197" i="4"/>
  <c r="Q1198" i="4"/>
  <c r="Q1199" i="4"/>
  <c r="Q1200" i="4"/>
  <c r="Q1201" i="4"/>
  <c r="Q1202" i="4"/>
  <c r="Q1203" i="4"/>
  <c r="Q1204" i="4"/>
  <c r="Q1205" i="4"/>
  <c r="Q1206" i="4"/>
  <c r="Q1207" i="4"/>
  <c r="Q1208" i="4"/>
  <c r="Q1209" i="4"/>
  <c r="Q1210" i="4"/>
  <c r="Q1211" i="4"/>
  <c r="Q1212" i="4"/>
  <c r="Q1213" i="4"/>
  <c r="Q1214" i="4"/>
  <c r="Q1215" i="4"/>
  <c r="Q1216" i="4"/>
  <c r="Q1217" i="4"/>
  <c r="Q1218" i="4"/>
  <c r="Q1219" i="4"/>
  <c r="Q1220" i="4"/>
  <c r="Q1221" i="4"/>
  <c r="Q1222" i="4"/>
  <c r="Q1223" i="4"/>
  <c r="Q1224" i="4"/>
  <c r="Q1225" i="4"/>
  <c r="Q1226" i="4"/>
  <c r="Q1227" i="4"/>
  <c r="Q1228" i="4"/>
  <c r="Q1229" i="4"/>
  <c r="Q1230" i="4"/>
  <c r="Q1231" i="4"/>
  <c r="Q1232" i="4"/>
  <c r="Q1233" i="4"/>
  <c r="Q1234" i="4"/>
  <c r="Q1235" i="4"/>
  <c r="Q1236" i="4"/>
  <c r="Q1237" i="4"/>
  <c r="Q1238" i="4"/>
  <c r="Q1239" i="4"/>
  <c r="Q1240" i="4"/>
  <c r="Q1241" i="4"/>
  <c r="Q1242" i="4"/>
  <c r="Q1243" i="4"/>
  <c r="Q1244" i="4"/>
  <c r="Q1245" i="4"/>
  <c r="Q1246" i="4"/>
  <c r="Q1247" i="4"/>
  <c r="Q1248" i="4"/>
  <c r="Q1249" i="4"/>
  <c r="Q1250" i="4"/>
  <c r="Q1251" i="4"/>
  <c r="Q1252" i="4"/>
  <c r="Q1253" i="4"/>
  <c r="Q1254" i="4"/>
  <c r="Q1255" i="4"/>
  <c r="Q1256" i="4"/>
  <c r="Q1257" i="4"/>
  <c r="Q1258" i="4"/>
  <c r="Q1259" i="4"/>
  <c r="Q1260" i="4"/>
  <c r="Q1261" i="4"/>
  <c r="Q1262" i="4"/>
  <c r="Q1263" i="4"/>
  <c r="Q1264" i="4"/>
  <c r="Q1265" i="4"/>
  <c r="Q1266" i="4"/>
  <c r="Q1267" i="4"/>
  <c r="Q1268" i="4"/>
  <c r="Q1269" i="4"/>
  <c r="Q1270" i="4"/>
  <c r="Q1271" i="4"/>
  <c r="Q1272" i="4"/>
  <c r="Q1273" i="4"/>
  <c r="Q1274" i="4"/>
  <c r="Q1275" i="4"/>
  <c r="Q1276" i="4"/>
  <c r="Q1277" i="4"/>
  <c r="Q1278" i="4"/>
  <c r="Q1279" i="4"/>
  <c r="Q1280" i="4"/>
  <c r="Q1281" i="4"/>
  <c r="Q1282" i="4"/>
  <c r="Q1283" i="4"/>
  <c r="Q1284" i="4"/>
  <c r="Q1285" i="4"/>
  <c r="Q1286" i="4"/>
  <c r="Q1287" i="4"/>
  <c r="Q1288" i="4"/>
  <c r="Q1289" i="4"/>
  <c r="Q1290" i="4"/>
  <c r="Q1291" i="4"/>
  <c r="Q1292" i="4"/>
  <c r="Q1293" i="4"/>
  <c r="Q1294" i="4"/>
  <c r="Q1295" i="4"/>
  <c r="Q1296" i="4"/>
  <c r="Q1297" i="4"/>
  <c r="Q1298" i="4"/>
  <c r="Q1299" i="4"/>
  <c r="Q1300" i="4"/>
  <c r="Q1301" i="4"/>
  <c r="Q1302" i="4"/>
  <c r="Q1303" i="4"/>
  <c r="Q1304" i="4"/>
  <c r="Q1305" i="4"/>
  <c r="Q1306" i="4"/>
  <c r="Q1307" i="4"/>
  <c r="Q1308" i="4"/>
  <c r="Q1309" i="4"/>
  <c r="Q1310" i="4"/>
  <c r="Q1311" i="4"/>
  <c r="Q1312" i="4"/>
  <c r="Q1313" i="4"/>
  <c r="Q1314" i="4"/>
  <c r="Q1315" i="4"/>
  <c r="Q1316" i="4"/>
  <c r="Q1317" i="4"/>
  <c r="Q1318" i="4"/>
  <c r="Q1319" i="4"/>
  <c r="Q1320" i="4"/>
  <c r="Q1321" i="4"/>
  <c r="Q1322" i="4"/>
  <c r="Q1323" i="4"/>
  <c r="Q1324" i="4"/>
  <c r="Q1325" i="4"/>
  <c r="Q1326" i="4"/>
  <c r="Q1327" i="4"/>
  <c r="Q1328" i="4"/>
  <c r="Q1329" i="4"/>
  <c r="Q1330" i="4"/>
  <c r="Q1331" i="4"/>
  <c r="Q1332" i="4"/>
  <c r="Q1333" i="4"/>
  <c r="Q1334" i="4"/>
  <c r="Q1335" i="4"/>
  <c r="Q1336" i="4"/>
  <c r="Q1337" i="4"/>
  <c r="Q1338" i="4"/>
  <c r="Q1339" i="4"/>
  <c r="Q1340" i="4"/>
  <c r="Q1341" i="4"/>
  <c r="Q1342" i="4"/>
  <c r="Q1343" i="4"/>
  <c r="Q1344" i="4"/>
  <c r="Q1345" i="4"/>
  <c r="Q1346" i="4"/>
  <c r="Q1347" i="4"/>
  <c r="Q1348" i="4"/>
  <c r="Q1349" i="4"/>
  <c r="Q1350" i="4"/>
  <c r="Q1351" i="4"/>
  <c r="Q1352" i="4"/>
  <c r="Q1353" i="4"/>
  <c r="Q1354" i="4"/>
  <c r="Q1355" i="4"/>
  <c r="Q1356" i="4"/>
  <c r="Q1357" i="4"/>
  <c r="Q1358" i="4"/>
  <c r="Q1359" i="4"/>
  <c r="Q1360" i="4"/>
  <c r="Q1361" i="4"/>
  <c r="Q1362" i="4"/>
  <c r="Q1363" i="4"/>
  <c r="Q1364" i="4"/>
  <c r="Q1365" i="4"/>
  <c r="Q1366" i="4"/>
  <c r="Q1367" i="4"/>
  <c r="Q1368" i="4"/>
  <c r="Q1369" i="4"/>
  <c r="Q1370" i="4"/>
  <c r="Q1371" i="4"/>
  <c r="Q1372" i="4"/>
  <c r="Q1373" i="4"/>
  <c r="Q1374" i="4"/>
  <c r="Q1375" i="4"/>
  <c r="Q1376" i="4"/>
  <c r="Q1377" i="4"/>
  <c r="Q1378" i="4"/>
  <c r="Q1379" i="4"/>
  <c r="Q1380" i="4"/>
  <c r="Q1381" i="4"/>
  <c r="Q1382" i="4"/>
  <c r="Q1383" i="4"/>
  <c r="Q1384" i="4"/>
  <c r="Q1385" i="4"/>
  <c r="Q1386" i="4"/>
  <c r="Q1387" i="4"/>
  <c r="Q1388" i="4"/>
  <c r="Q1389" i="4"/>
  <c r="Q1390" i="4"/>
  <c r="Q1391" i="4"/>
  <c r="Q1392" i="4"/>
  <c r="Q1393" i="4"/>
  <c r="Q1394" i="4"/>
  <c r="Q1395" i="4"/>
  <c r="Q1396" i="4"/>
  <c r="Q1397" i="4"/>
  <c r="Q1398" i="4"/>
  <c r="Q1399" i="4"/>
  <c r="Q1400" i="4"/>
  <c r="Q1401" i="4"/>
  <c r="Q1402" i="4"/>
  <c r="Q1403" i="4"/>
  <c r="Q1404" i="4"/>
  <c r="Q1405" i="4"/>
  <c r="Q1406" i="4"/>
  <c r="Q1407" i="4"/>
  <c r="Q1408" i="4"/>
  <c r="Q1409" i="4"/>
  <c r="Q1410" i="4"/>
  <c r="Q1411" i="4"/>
  <c r="Q1412" i="4"/>
  <c r="Q1413" i="4"/>
  <c r="Q1414" i="4"/>
  <c r="Q1415" i="4"/>
  <c r="Q1416" i="4"/>
  <c r="Q1417" i="4"/>
  <c r="Q1418" i="4"/>
  <c r="Q1419" i="4"/>
  <c r="Q1420" i="4"/>
  <c r="Q1421" i="4"/>
  <c r="Q1422" i="4"/>
  <c r="Q1423" i="4"/>
  <c r="Q1424" i="4"/>
  <c r="Q1425" i="4"/>
  <c r="Q1426" i="4"/>
  <c r="Q1427" i="4"/>
  <c r="Q1428" i="4"/>
  <c r="Q1429" i="4"/>
  <c r="Q1430" i="4"/>
  <c r="Q1431" i="4"/>
  <c r="Q1432" i="4"/>
  <c r="Q1433" i="4"/>
  <c r="Q1434" i="4"/>
  <c r="Q1435" i="4"/>
  <c r="Q1436" i="4"/>
  <c r="Q16" i="4"/>
  <c r="I11" i="4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K34" i="3"/>
  <c r="K35" i="3"/>
  <c r="K36" i="3"/>
  <c r="K37" i="3"/>
  <c r="K38" i="3"/>
  <c r="K39" i="3"/>
  <c r="K40" i="3"/>
  <c r="K41" i="3"/>
  <c r="K42" i="3"/>
  <c r="K43" i="3"/>
  <c r="K44" i="3"/>
  <c r="K45" i="3"/>
  <c r="K46" i="3"/>
  <c r="K47" i="3"/>
  <c r="K48" i="3"/>
  <c r="K49" i="3"/>
  <c r="K50" i="3"/>
  <c r="K51" i="3"/>
  <c r="K52" i="3"/>
  <c r="K53" i="3"/>
  <c r="K54" i="3"/>
  <c r="K55" i="3"/>
  <c r="K56" i="3"/>
  <c r="K57" i="3"/>
  <c r="K58" i="3"/>
  <c r="K59" i="3"/>
  <c r="K60" i="3"/>
  <c r="K61" i="3"/>
  <c r="K62" i="3"/>
  <c r="K63" i="3"/>
  <c r="K64" i="3"/>
  <c r="K65" i="3"/>
  <c r="K66" i="3"/>
  <c r="K67" i="3"/>
  <c r="K68" i="3"/>
  <c r="K69" i="3"/>
  <c r="K70" i="3"/>
  <c r="K71" i="3"/>
  <c r="K72" i="3"/>
  <c r="K73" i="3"/>
  <c r="K74" i="3"/>
  <c r="K75" i="3"/>
  <c r="K76" i="3"/>
  <c r="K77" i="3"/>
  <c r="K78" i="3"/>
  <c r="K79" i="3"/>
  <c r="K80" i="3"/>
  <c r="K81" i="3"/>
  <c r="K82" i="3"/>
  <c r="K83" i="3"/>
  <c r="K84" i="3"/>
  <c r="K85" i="3"/>
  <c r="K86" i="3"/>
  <c r="K87" i="3"/>
  <c r="K88" i="3"/>
  <c r="K89" i="3"/>
  <c r="K90" i="3"/>
  <c r="K91" i="3"/>
  <c r="K92" i="3"/>
  <c r="K93" i="3"/>
  <c r="K94" i="3"/>
  <c r="K95" i="3"/>
  <c r="K96" i="3"/>
  <c r="K97" i="3"/>
  <c r="K98" i="3"/>
  <c r="K99" i="3"/>
  <c r="K100" i="3"/>
  <c r="K101" i="3"/>
  <c r="K102" i="3"/>
  <c r="K103" i="3"/>
  <c r="K104" i="3"/>
  <c r="K105" i="3"/>
  <c r="K106" i="3"/>
  <c r="K107" i="3"/>
  <c r="K108" i="3"/>
  <c r="K109" i="3"/>
  <c r="K110" i="3"/>
  <c r="K111" i="3"/>
  <c r="K112" i="3"/>
  <c r="K113" i="3"/>
  <c r="K114" i="3"/>
  <c r="K115" i="3"/>
  <c r="K116" i="3"/>
  <c r="K117" i="3"/>
  <c r="K118" i="3"/>
  <c r="K119" i="3"/>
  <c r="K120" i="3"/>
  <c r="K121" i="3"/>
  <c r="K122" i="3"/>
  <c r="K123" i="3"/>
  <c r="K124" i="3"/>
  <c r="K125" i="3"/>
  <c r="K126" i="3"/>
  <c r="K127" i="3"/>
  <c r="K128" i="3"/>
  <c r="K129" i="3"/>
  <c r="K130" i="3"/>
  <c r="K131" i="3"/>
  <c r="K132" i="3"/>
  <c r="K133" i="3"/>
  <c r="K134" i="3"/>
  <c r="K135" i="3"/>
  <c r="K136" i="3"/>
  <c r="K137" i="3"/>
  <c r="K138" i="3"/>
  <c r="K139" i="3"/>
  <c r="K140" i="3"/>
  <c r="K141" i="3"/>
  <c r="K142" i="3"/>
  <c r="K143" i="3"/>
  <c r="K144" i="3"/>
  <c r="K145" i="3"/>
  <c r="K146" i="3"/>
  <c r="K147" i="3"/>
  <c r="K148" i="3"/>
  <c r="K149" i="3"/>
  <c r="K150" i="3"/>
  <c r="K151" i="3"/>
  <c r="K152" i="3"/>
  <c r="K153" i="3"/>
  <c r="K154" i="3"/>
  <c r="K155" i="3"/>
  <c r="K156" i="3"/>
  <c r="K157" i="3"/>
  <c r="K158" i="3"/>
  <c r="K159" i="3"/>
  <c r="K160" i="3"/>
  <c r="K161" i="3"/>
  <c r="K162" i="3"/>
  <c r="K163" i="3"/>
  <c r="K164" i="3"/>
  <c r="K165" i="3"/>
  <c r="K166" i="3"/>
  <c r="K167" i="3"/>
  <c r="K168" i="3"/>
  <c r="K169" i="3"/>
  <c r="K170" i="3"/>
  <c r="K171" i="3"/>
  <c r="K172" i="3"/>
  <c r="K173" i="3"/>
  <c r="K174" i="3"/>
  <c r="K175" i="3"/>
  <c r="K176" i="3"/>
  <c r="K177" i="3"/>
  <c r="K178" i="3"/>
  <c r="K179" i="3"/>
  <c r="K180" i="3"/>
  <c r="K181" i="3"/>
  <c r="K182" i="3"/>
  <c r="K183" i="3"/>
  <c r="K184" i="3"/>
  <c r="K185" i="3"/>
  <c r="K186" i="3"/>
  <c r="K187" i="3"/>
  <c r="K188" i="3"/>
  <c r="K189" i="3"/>
  <c r="K190" i="3"/>
  <c r="K191" i="3"/>
  <c r="K192" i="3"/>
  <c r="K193" i="3"/>
  <c r="K194" i="3"/>
  <c r="K195" i="3"/>
  <c r="K196" i="3"/>
  <c r="K197" i="3"/>
  <c r="K198" i="3"/>
  <c r="K199" i="3"/>
  <c r="K200" i="3"/>
  <c r="K201" i="3"/>
  <c r="K202" i="3"/>
  <c r="K203" i="3"/>
  <c r="K204" i="3"/>
  <c r="K205" i="3"/>
  <c r="K206" i="3"/>
  <c r="K207" i="3"/>
  <c r="K208" i="3"/>
  <c r="K209" i="3"/>
  <c r="K210" i="3"/>
  <c r="K211" i="3"/>
  <c r="K212" i="3"/>
  <c r="K213" i="3"/>
  <c r="K214" i="3"/>
  <c r="K215" i="3"/>
  <c r="K216" i="3"/>
  <c r="K217" i="3"/>
  <c r="K218" i="3"/>
  <c r="K219" i="3"/>
  <c r="K220" i="3"/>
  <c r="K221" i="3"/>
  <c r="K222" i="3"/>
  <c r="K223" i="3"/>
  <c r="K224" i="3"/>
  <c r="K225" i="3"/>
  <c r="K226" i="3"/>
  <c r="K227" i="3"/>
  <c r="K228" i="3"/>
  <c r="K229" i="3"/>
  <c r="K230" i="3"/>
  <c r="K231" i="3"/>
  <c r="K232" i="3"/>
  <c r="K233" i="3"/>
  <c r="K234" i="3"/>
  <c r="K235" i="3"/>
  <c r="K236" i="3"/>
  <c r="K237" i="3"/>
  <c r="K238" i="3"/>
  <c r="K239" i="3"/>
  <c r="K240" i="3"/>
  <c r="K241" i="3"/>
  <c r="K242" i="3"/>
  <c r="K243" i="3"/>
  <c r="K244" i="3"/>
  <c r="K245" i="3"/>
  <c r="K246" i="3"/>
  <c r="K247" i="3"/>
  <c r="K248" i="3"/>
  <c r="K249" i="3"/>
  <c r="K250" i="3"/>
  <c r="K251" i="3"/>
  <c r="K252" i="3"/>
  <c r="K253" i="3"/>
  <c r="K254" i="3"/>
  <c r="K255" i="3"/>
  <c r="K256" i="3"/>
  <c r="K257" i="3"/>
  <c r="K258" i="3"/>
  <c r="K259" i="3"/>
  <c r="K260" i="3"/>
  <c r="K261" i="3"/>
  <c r="K262" i="3"/>
  <c r="K263" i="3"/>
  <c r="K264" i="3"/>
  <c r="K265" i="3"/>
  <c r="K266" i="3"/>
  <c r="K267" i="3"/>
  <c r="K268" i="3"/>
  <c r="K269" i="3"/>
  <c r="K270" i="3"/>
  <c r="K271" i="3"/>
  <c r="K272" i="3"/>
  <c r="K273" i="3"/>
  <c r="K274" i="3"/>
  <c r="K275" i="3"/>
  <c r="K276" i="3"/>
  <c r="K277" i="3"/>
  <c r="K278" i="3"/>
  <c r="K279" i="3"/>
  <c r="K280" i="3"/>
  <c r="K281" i="3"/>
  <c r="K282" i="3"/>
  <c r="K283" i="3"/>
  <c r="K284" i="3"/>
  <c r="K285" i="3"/>
  <c r="K286" i="3"/>
  <c r="K287" i="3"/>
  <c r="K288" i="3"/>
  <c r="K289" i="3"/>
  <c r="K290" i="3"/>
  <c r="K291" i="3"/>
  <c r="K292" i="3"/>
  <c r="K293" i="3"/>
  <c r="K294" i="3"/>
  <c r="K295" i="3"/>
  <c r="K296" i="3"/>
  <c r="K297" i="3"/>
  <c r="K298" i="3"/>
  <c r="K299" i="3"/>
  <c r="K300" i="3"/>
  <c r="K301" i="3"/>
  <c r="K302" i="3"/>
  <c r="K303" i="3"/>
  <c r="K304" i="3"/>
  <c r="K305" i="3"/>
  <c r="K306" i="3"/>
  <c r="K307" i="3"/>
  <c r="K308" i="3"/>
  <c r="K309" i="3"/>
  <c r="K310" i="3"/>
  <c r="K311" i="3"/>
  <c r="K312" i="3"/>
  <c r="K313" i="3"/>
  <c r="K314" i="3"/>
  <c r="K315" i="3"/>
  <c r="K316" i="3"/>
  <c r="K317" i="3"/>
  <c r="K318" i="3"/>
  <c r="K319" i="3"/>
  <c r="K320" i="3"/>
  <c r="K321" i="3"/>
  <c r="K322" i="3"/>
  <c r="K323" i="3"/>
  <c r="K324" i="3"/>
  <c r="K325" i="3"/>
  <c r="K326" i="3"/>
  <c r="K327" i="3"/>
  <c r="K328" i="3"/>
  <c r="K329" i="3"/>
  <c r="K330" i="3"/>
  <c r="K331" i="3"/>
  <c r="K332" i="3"/>
  <c r="K333" i="3"/>
  <c r="K334" i="3"/>
  <c r="K335" i="3"/>
  <c r="K336" i="3"/>
  <c r="K337" i="3"/>
  <c r="K338" i="3"/>
  <c r="K339" i="3"/>
  <c r="K340" i="3"/>
  <c r="K341" i="3"/>
  <c r="K342" i="3"/>
  <c r="K343" i="3"/>
  <c r="K344" i="3"/>
  <c r="K345" i="3"/>
  <c r="K346" i="3"/>
  <c r="K347" i="3"/>
  <c r="K348" i="3"/>
  <c r="K349" i="3"/>
  <c r="K350" i="3"/>
  <c r="K351" i="3"/>
  <c r="K352" i="3"/>
  <c r="K353" i="3"/>
  <c r="K354" i="3"/>
  <c r="K355" i="3"/>
  <c r="K356" i="3"/>
  <c r="K357" i="3"/>
  <c r="K358" i="3"/>
  <c r="K359" i="3"/>
  <c r="K360" i="3"/>
  <c r="K361" i="3"/>
  <c r="K362" i="3"/>
  <c r="K363" i="3"/>
  <c r="K364" i="3"/>
  <c r="K365" i="3"/>
  <c r="K366" i="3"/>
  <c r="K367" i="3"/>
  <c r="K368" i="3"/>
  <c r="K369" i="3"/>
  <c r="K370" i="3"/>
  <c r="K371" i="3"/>
  <c r="K372" i="3"/>
  <c r="K373" i="3"/>
  <c r="K374" i="3"/>
  <c r="K375" i="3"/>
  <c r="K376" i="3"/>
  <c r="K377" i="3"/>
  <c r="K378" i="3"/>
  <c r="K379" i="3"/>
  <c r="K380" i="3"/>
  <c r="K381" i="3"/>
  <c r="K382" i="3"/>
  <c r="K383" i="3"/>
  <c r="K384" i="3"/>
  <c r="K385" i="3"/>
  <c r="K386" i="3"/>
  <c r="K387" i="3"/>
  <c r="K388" i="3"/>
  <c r="K389" i="3"/>
  <c r="K390" i="3"/>
  <c r="K391" i="3"/>
  <c r="K392" i="3"/>
  <c r="K393" i="3"/>
  <c r="K394" i="3"/>
  <c r="K395" i="3"/>
  <c r="K396" i="3"/>
  <c r="K397" i="3"/>
  <c r="K398" i="3"/>
  <c r="K399" i="3"/>
  <c r="K400" i="3"/>
  <c r="K401" i="3"/>
  <c r="K402" i="3"/>
  <c r="K403" i="3"/>
  <c r="K404" i="3"/>
  <c r="K405" i="3"/>
  <c r="K406" i="3"/>
  <c r="K407" i="3"/>
  <c r="K408" i="3"/>
  <c r="K409" i="3"/>
  <c r="K410" i="3"/>
  <c r="K411" i="3"/>
  <c r="K412" i="3"/>
  <c r="K413" i="3"/>
  <c r="K414" i="3"/>
  <c r="K415" i="3"/>
  <c r="K416" i="3"/>
  <c r="K417" i="3"/>
  <c r="K418" i="3"/>
  <c r="K419" i="3"/>
  <c r="K420" i="3"/>
  <c r="K421" i="3"/>
  <c r="K422" i="3"/>
  <c r="K423" i="3"/>
  <c r="K424" i="3"/>
  <c r="K425" i="3"/>
  <c r="K426" i="3"/>
  <c r="K427" i="3"/>
  <c r="K428" i="3"/>
  <c r="K429" i="3"/>
  <c r="K430" i="3"/>
  <c r="K431" i="3"/>
  <c r="K432" i="3"/>
  <c r="K433" i="3"/>
  <c r="K434" i="3"/>
  <c r="K435" i="3"/>
  <c r="K436" i="3"/>
  <c r="K437" i="3"/>
  <c r="K438" i="3"/>
  <c r="K439" i="3"/>
  <c r="K440" i="3"/>
  <c r="K441" i="3"/>
  <c r="K442" i="3"/>
  <c r="K443" i="3"/>
  <c r="K444" i="3"/>
  <c r="K445" i="3"/>
  <c r="K446" i="3"/>
  <c r="K447" i="3"/>
  <c r="K448" i="3"/>
  <c r="K449" i="3"/>
  <c r="K450" i="3"/>
  <c r="K451" i="3"/>
  <c r="K452" i="3"/>
  <c r="K453" i="3"/>
  <c r="K454" i="3"/>
  <c r="K455" i="3"/>
  <c r="K456" i="3"/>
  <c r="K457" i="3"/>
  <c r="K458" i="3"/>
  <c r="K459" i="3"/>
  <c r="K460" i="3"/>
  <c r="K461" i="3"/>
  <c r="K462" i="3"/>
  <c r="K463" i="3"/>
  <c r="K464" i="3"/>
  <c r="K465" i="3"/>
  <c r="K466" i="3"/>
  <c r="K467" i="3"/>
  <c r="K468" i="3"/>
  <c r="K469" i="3"/>
  <c r="K470" i="3"/>
  <c r="K471" i="3"/>
  <c r="K472" i="3"/>
  <c r="K473" i="3"/>
  <c r="K474" i="3"/>
  <c r="K475" i="3"/>
  <c r="K476" i="3"/>
  <c r="K477" i="3"/>
  <c r="K478" i="3"/>
  <c r="K479" i="3"/>
  <c r="K480" i="3"/>
  <c r="K481" i="3"/>
  <c r="K482" i="3"/>
  <c r="K483" i="3"/>
  <c r="K484" i="3"/>
  <c r="K485" i="3"/>
  <c r="K486" i="3"/>
  <c r="K487" i="3"/>
  <c r="K488" i="3"/>
  <c r="K489" i="3"/>
  <c r="K490" i="3"/>
  <c r="K491" i="3"/>
  <c r="K492" i="3"/>
  <c r="K493" i="3"/>
  <c r="K494" i="3"/>
  <c r="K495" i="3"/>
  <c r="K496" i="3"/>
  <c r="K497" i="3"/>
  <c r="K498" i="3"/>
  <c r="K499" i="3"/>
  <c r="K500" i="3"/>
  <c r="K501" i="3"/>
  <c r="K502" i="3"/>
  <c r="K503" i="3"/>
  <c r="K504" i="3"/>
  <c r="K505" i="3"/>
  <c r="K506" i="3"/>
  <c r="K507" i="3"/>
  <c r="K508" i="3"/>
  <c r="K509" i="3"/>
  <c r="K510" i="3"/>
  <c r="K511" i="3"/>
  <c r="K512" i="3"/>
  <c r="K513" i="3"/>
  <c r="K514" i="3"/>
  <c r="K515" i="3"/>
  <c r="K516" i="3"/>
  <c r="K517" i="3"/>
  <c r="K518" i="3"/>
  <c r="K519" i="3"/>
  <c r="K520" i="3"/>
  <c r="K521" i="3"/>
  <c r="K522" i="3"/>
  <c r="K523" i="3"/>
  <c r="K524" i="3"/>
  <c r="K525" i="3"/>
  <c r="K526" i="3"/>
  <c r="K527" i="3"/>
  <c r="K528" i="3"/>
  <c r="K529" i="3"/>
  <c r="K530" i="3"/>
  <c r="K531" i="3"/>
  <c r="K532" i="3"/>
  <c r="K533" i="3"/>
  <c r="K534" i="3"/>
  <c r="K535" i="3"/>
  <c r="K536" i="3"/>
  <c r="K537" i="3"/>
  <c r="K538" i="3"/>
  <c r="K539" i="3"/>
  <c r="K540" i="3"/>
  <c r="K541" i="3"/>
  <c r="K542" i="3"/>
  <c r="K543" i="3"/>
  <c r="K544" i="3"/>
  <c r="K545" i="3"/>
  <c r="K546" i="3"/>
  <c r="K547" i="3"/>
  <c r="K548" i="3"/>
  <c r="K549" i="3"/>
  <c r="K550" i="3"/>
  <c r="K551" i="3"/>
  <c r="K552" i="3"/>
  <c r="K553" i="3"/>
  <c r="K554" i="3"/>
  <c r="K555" i="3"/>
  <c r="K556" i="3"/>
  <c r="K557" i="3"/>
  <c r="K558" i="3"/>
  <c r="K559" i="3"/>
  <c r="K560" i="3"/>
  <c r="K561" i="3"/>
  <c r="K562" i="3"/>
  <c r="K563" i="3"/>
  <c r="K564" i="3"/>
  <c r="K565" i="3"/>
  <c r="K566" i="3"/>
  <c r="K567" i="3"/>
  <c r="K568" i="3"/>
  <c r="K569" i="3"/>
  <c r="K570" i="3"/>
  <c r="K571" i="3"/>
  <c r="K572" i="3"/>
  <c r="K573" i="3"/>
  <c r="K574" i="3"/>
  <c r="K575" i="3"/>
  <c r="K576" i="3"/>
  <c r="K577" i="3"/>
  <c r="K578" i="3"/>
  <c r="K579" i="3"/>
  <c r="K580" i="3"/>
  <c r="K581" i="3"/>
  <c r="K582" i="3"/>
  <c r="K583" i="3"/>
  <c r="K584" i="3"/>
  <c r="K585" i="3"/>
  <c r="K586" i="3"/>
  <c r="K587" i="3"/>
  <c r="K588" i="3"/>
  <c r="K589" i="3"/>
  <c r="K590" i="3"/>
  <c r="K591" i="3"/>
  <c r="K592" i="3"/>
  <c r="K593" i="3"/>
  <c r="K594" i="3"/>
  <c r="K595" i="3"/>
  <c r="K596" i="3"/>
  <c r="K597" i="3"/>
  <c r="K598" i="3"/>
  <c r="K599" i="3"/>
  <c r="K600" i="3"/>
  <c r="K601" i="3"/>
  <c r="K602" i="3"/>
  <c r="K603" i="3"/>
  <c r="K604" i="3"/>
  <c r="K605" i="3"/>
  <c r="K606" i="3"/>
  <c r="K607" i="3"/>
  <c r="K608" i="3"/>
  <c r="K609" i="3"/>
  <c r="K610" i="3"/>
  <c r="K611" i="3"/>
  <c r="K612" i="3"/>
  <c r="K613" i="3"/>
  <c r="K614" i="3"/>
  <c r="K615" i="3"/>
  <c r="K616" i="3"/>
  <c r="K617" i="3"/>
  <c r="K618" i="3"/>
  <c r="K619" i="3"/>
  <c r="K620" i="3"/>
  <c r="K621" i="3"/>
  <c r="K622" i="3"/>
  <c r="K623" i="3"/>
  <c r="K624" i="3"/>
  <c r="K625" i="3"/>
  <c r="K626" i="3"/>
  <c r="K627" i="3"/>
  <c r="K628" i="3"/>
  <c r="K629" i="3"/>
  <c r="K630" i="3"/>
  <c r="K631" i="3"/>
  <c r="K632" i="3"/>
  <c r="K633" i="3"/>
  <c r="K634" i="3"/>
  <c r="K635" i="3"/>
  <c r="K636" i="3"/>
  <c r="K637" i="3"/>
  <c r="K638" i="3"/>
  <c r="K639" i="3"/>
  <c r="K640" i="3"/>
  <c r="K641" i="3"/>
  <c r="K642" i="3"/>
  <c r="K643" i="3"/>
  <c r="K644" i="3"/>
  <c r="K645" i="3"/>
  <c r="K646" i="3"/>
  <c r="K647" i="3"/>
  <c r="K648" i="3"/>
  <c r="K649" i="3"/>
  <c r="K650" i="3"/>
  <c r="K651" i="3"/>
  <c r="K652" i="3"/>
  <c r="K653" i="3"/>
  <c r="K654" i="3"/>
  <c r="K655" i="3"/>
  <c r="K656" i="3"/>
  <c r="K657" i="3"/>
  <c r="K658" i="3"/>
  <c r="K659" i="3"/>
  <c r="K660" i="3"/>
  <c r="K661" i="3"/>
  <c r="K662" i="3"/>
  <c r="K663" i="3"/>
  <c r="K664" i="3"/>
  <c r="K665" i="3"/>
  <c r="K666" i="3"/>
  <c r="K667" i="3"/>
  <c r="K668" i="3"/>
  <c r="K669" i="3"/>
  <c r="K670" i="3"/>
  <c r="K671" i="3"/>
  <c r="K672" i="3"/>
  <c r="K673" i="3"/>
  <c r="K674" i="3"/>
  <c r="K675" i="3"/>
  <c r="K676" i="3"/>
  <c r="K677" i="3"/>
  <c r="K678" i="3"/>
  <c r="K679" i="3"/>
  <c r="K680" i="3"/>
  <c r="K681" i="3"/>
  <c r="K682" i="3"/>
  <c r="K683" i="3"/>
  <c r="K684" i="3"/>
  <c r="K685" i="3"/>
  <c r="K686" i="3"/>
  <c r="K687" i="3"/>
  <c r="K688" i="3"/>
  <c r="K689" i="3"/>
  <c r="K690" i="3"/>
  <c r="K691" i="3"/>
  <c r="K692" i="3"/>
  <c r="K693" i="3"/>
  <c r="K694" i="3"/>
  <c r="K695" i="3"/>
  <c r="K696" i="3"/>
  <c r="K697" i="3"/>
  <c r="K698" i="3"/>
  <c r="K699" i="3"/>
  <c r="K700" i="3"/>
  <c r="K701" i="3"/>
  <c r="K702" i="3"/>
  <c r="K703" i="3"/>
  <c r="K704" i="3"/>
  <c r="K705" i="3"/>
  <c r="K706" i="3"/>
  <c r="K707" i="3"/>
  <c r="K708" i="3"/>
  <c r="K709" i="3"/>
  <c r="K710" i="3"/>
  <c r="K711" i="3"/>
  <c r="K712" i="3"/>
  <c r="K713" i="3"/>
  <c r="K714" i="3"/>
  <c r="K715" i="3"/>
  <c r="K716" i="3"/>
  <c r="K717" i="3"/>
  <c r="K718" i="3"/>
  <c r="K719" i="3"/>
  <c r="K720" i="3"/>
  <c r="K721" i="3"/>
  <c r="K722" i="3"/>
  <c r="K723" i="3"/>
  <c r="K724" i="3"/>
  <c r="K725" i="3"/>
  <c r="K726" i="3"/>
  <c r="K727" i="3"/>
  <c r="K728" i="3"/>
  <c r="K729" i="3"/>
  <c r="K730" i="3"/>
  <c r="K731" i="3"/>
  <c r="K732" i="3"/>
  <c r="K733" i="3"/>
  <c r="K734" i="3"/>
  <c r="K735" i="3"/>
  <c r="K736" i="3"/>
  <c r="K737" i="3"/>
  <c r="K738" i="3"/>
  <c r="K739" i="3"/>
  <c r="K740" i="3"/>
  <c r="K741" i="3"/>
  <c r="K742" i="3"/>
  <c r="K743" i="3"/>
  <c r="K744" i="3"/>
  <c r="K745" i="3"/>
  <c r="K746" i="3"/>
  <c r="K747" i="3"/>
  <c r="K748" i="3"/>
  <c r="K749" i="3"/>
  <c r="K750" i="3"/>
  <c r="K751" i="3"/>
  <c r="K752" i="3"/>
  <c r="K753" i="3"/>
  <c r="K754" i="3"/>
  <c r="K755" i="3"/>
  <c r="K756" i="3"/>
  <c r="K757" i="3"/>
  <c r="K758" i="3"/>
  <c r="K759" i="3"/>
  <c r="K760" i="3"/>
  <c r="K761" i="3"/>
  <c r="K762" i="3"/>
  <c r="K763" i="3"/>
  <c r="K764" i="3"/>
  <c r="K765" i="3"/>
  <c r="K766" i="3"/>
  <c r="K767" i="3"/>
  <c r="K768" i="3"/>
  <c r="K769" i="3"/>
  <c r="K770" i="3"/>
  <c r="K771" i="3"/>
  <c r="K772" i="3"/>
  <c r="K773" i="3"/>
  <c r="K774" i="3"/>
  <c r="K775" i="3"/>
  <c r="K776" i="3"/>
  <c r="K777" i="3"/>
  <c r="K778" i="3"/>
  <c r="K779" i="3"/>
  <c r="K780" i="3"/>
  <c r="K781" i="3"/>
  <c r="K782" i="3"/>
  <c r="K783" i="3"/>
  <c r="K784" i="3"/>
  <c r="K785" i="3"/>
  <c r="K786" i="3"/>
  <c r="K787" i="3"/>
  <c r="K788" i="3"/>
  <c r="K789" i="3"/>
  <c r="K790" i="3"/>
  <c r="K791" i="3"/>
  <c r="K792" i="3"/>
  <c r="K793" i="3"/>
  <c r="K794" i="3"/>
  <c r="K795" i="3"/>
  <c r="K796" i="3"/>
  <c r="K797" i="3"/>
  <c r="K798" i="3"/>
  <c r="K799" i="3"/>
  <c r="K800" i="3"/>
  <c r="K801" i="3"/>
  <c r="K802" i="3"/>
  <c r="K803" i="3"/>
  <c r="K804" i="3"/>
  <c r="K805" i="3"/>
  <c r="K806" i="3"/>
  <c r="K807" i="3"/>
  <c r="K808" i="3"/>
  <c r="K809" i="3"/>
  <c r="K810" i="3"/>
  <c r="K811" i="3"/>
  <c r="K812" i="3"/>
  <c r="K813" i="3"/>
  <c r="K814" i="3"/>
  <c r="K815" i="3"/>
  <c r="K816" i="3"/>
  <c r="K817" i="3"/>
  <c r="K818" i="3"/>
  <c r="K819" i="3"/>
  <c r="K820" i="3"/>
  <c r="K821" i="3"/>
  <c r="K822" i="3"/>
  <c r="K823" i="3"/>
  <c r="K824" i="3"/>
  <c r="K825" i="3"/>
  <c r="K826" i="3"/>
  <c r="K827" i="3"/>
  <c r="K828" i="3"/>
  <c r="K829" i="3"/>
  <c r="K830" i="3"/>
  <c r="K831" i="3"/>
  <c r="K832" i="3"/>
  <c r="K833" i="3"/>
  <c r="K834" i="3"/>
  <c r="K835" i="3"/>
  <c r="K836" i="3"/>
  <c r="K837" i="3"/>
  <c r="K838" i="3"/>
  <c r="K839" i="3"/>
  <c r="K840" i="3"/>
  <c r="K841" i="3"/>
  <c r="K842" i="3"/>
  <c r="K843" i="3"/>
  <c r="K844" i="3"/>
  <c r="K845" i="3"/>
  <c r="K846" i="3"/>
  <c r="K847" i="3"/>
  <c r="K848" i="3"/>
  <c r="K849" i="3"/>
  <c r="K850" i="3"/>
  <c r="K851" i="3"/>
  <c r="K852" i="3"/>
  <c r="K853" i="3"/>
  <c r="K854" i="3"/>
  <c r="K855" i="3"/>
  <c r="K856" i="3"/>
  <c r="K857" i="3"/>
  <c r="K858" i="3"/>
  <c r="K859" i="3"/>
  <c r="K860" i="3"/>
  <c r="K861" i="3"/>
  <c r="K862" i="3"/>
  <c r="K863" i="3"/>
  <c r="K864" i="3"/>
  <c r="K865" i="3"/>
  <c r="K866" i="3"/>
  <c r="K867" i="3"/>
  <c r="K868" i="3"/>
  <c r="K869" i="3"/>
  <c r="K870" i="3"/>
  <c r="K871" i="3"/>
  <c r="K872" i="3"/>
  <c r="K873" i="3"/>
  <c r="K874" i="3"/>
  <c r="K875" i="3"/>
  <c r="K876" i="3"/>
  <c r="K877" i="3"/>
  <c r="K878" i="3"/>
  <c r="K879" i="3"/>
  <c r="K880" i="3"/>
  <c r="K881" i="3"/>
  <c r="K882" i="3"/>
  <c r="K883" i="3"/>
  <c r="K884" i="3"/>
  <c r="K885" i="3"/>
  <c r="K886" i="3"/>
  <c r="K887" i="3"/>
  <c r="K888" i="3"/>
  <c r="K889" i="3"/>
  <c r="K890" i="3"/>
  <c r="K891" i="3"/>
  <c r="K892" i="3"/>
  <c r="K893" i="3"/>
  <c r="K894" i="3"/>
  <c r="K895" i="3"/>
  <c r="K896" i="3"/>
  <c r="K897" i="3"/>
  <c r="K898" i="3"/>
  <c r="K899" i="3"/>
  <c r="K900" i="3"/>
  <c r="K901" i="3"/>
  <c r="K902" i="3"/>
  <c r="K903" i="3"/>
  <c r="K904" i="3"/>
  <c r="K905" i="3"/>
  <c r="K906" i="3"/>
  <c r="K907" i="3"/>
  <c r="K908" i="3"/>
  <c r="K909" i="3"/>
  <c r="K910" i="3"/>
  <c r="K911" i="3"/>
  <c r="K912" i="3"/>
  <c r="K913" i="3"/>
  <c r="K914" i="3"/>
  <c r="K915" i="3"/>
  <c r="K916" i="3"/>
  <c r="K917" i="3"/>
  <c r="K918" i="3"/>
  <c r="K919" i="3"/>
  <c r="K920" i="3"/>
  <c r="K921" i="3"/>
  <c r="K922" i="3"/>
  <c r="K923" i="3"/>
  <c r="K924" i="3"/>
  <c r="K925" i="3"/>
  <c r="K926" i="3"/>
  <c r="K927" i="3"/>
  <c r="K928" i="3"/>
  <c r="K929" i="3"/>
  <c r="K930" i="3"/>
  <c r="K931" i="3"/>
  <c r="K932" i="3"/>
  <c r="K933" i="3"/>
  <c r="K934" i="3"/>
  <c r="K935" i="3"/>
  <c r="K936" i="3"/>
  <c r="K937" i="3"/>
  <c r="K938" i="3"/>
  <c r="K939" i="3"/>
  <c r="K940" i="3"/>
  <c r="K941" i="3"/>
  <c r="K942" i="3"/>
  <c r="K943" i="3"/>
  <c r="K944" i="3"/>
  <c r="K945" i="3"/>
  <c r="K946" i="3"/>
  <c r="K947" i="3"/>
  <c r="K948" i="3"/>
  <c r="K949" i="3"/>
  <c r="K950" i="3"/>
  <c r="K951" i="3"/>
  <c r="K952" i="3"/>
  <c r="K953" i="3"/>
  <c r="K954" i="3"/>
  <c r="K955" i="3"/>
  <c r="K956" i="3"/>
  <c r="K957" i="3"/>
  <c r="K958" i="3"/>
  <c r="K959" i="3"/>
  <c r="K960" i="3"/>
  <c r="K961" i="3"/>
  <c r="K962" i="3"/>
  <c r="K963" i="3"/>
  <c r="K964" i="3"/>
  <c r="K965" i="3"/>
  <c r="K966" i="3"/>
  <c r="K967" i="3"/>
  <c r="K968" i="3"/>
  <c r="K969" i="3"/>
  <c r="K970" i="3"/>
  <c r="K971" i="3"/>
  <c r="K972" i="3"/>
  <c r="K973" i="3"/>
  <c r="K974" i="3"/>
  <c r="K975" i="3"/>
  <c r="K976" i="3"/>
  <c r="K977" i="3"/>
  <c r="K978" i="3"/>
  <c r="K979" i="3"/>
  <c r="K980" i="3"/>
  <c r="K981" i="3"/>
  <c r="K982" i="3"/>
  <c r="K983" i="3"/>
  <c r="K984" i="3"/>
  <c r="K985" i="3"/>
  <c r="K986" i="3"/>
  <c r="K987" i="3"/>
  <c r="K988" i="3"/>
  <c r="K989" i="3"/>
  <c r="K990" i="3"/>
  <c r="K991" i="3"/>
  <c r="K992" i="3"/>
  <c r="K993" i="3"/>
  <c r="K994" i="3"/>
  <c r="K995" i="3"/>
  <c r="K996" i="3"/>
  <c r="K997" i="3"/>
  <c r="K998" i="3"/>
  <c r="K999" i="3"/>
  <c r="K1000" i="3"/>
  <c r="K1001" i="3"/>
  <c r="K1002" i="3"/>
  <c r="K1003" i="3"/>
  <c r="K1004" i="3"/>
  <c r="K1005" i="3"/>
  <c r="K1006" i="3"/>
  <c r="K1007" i="3"/>
  <c r="K1008" i="3"/>
  <c r="K1009" i="3"/>
  <c r="K1010" i="3"/>
  <c r="K1011" i="3"/>
  <c r="K1012" i="3"/>
  <c r="K1013" i="3"/>
  <c r="K1014" i="3"/>
  <c r="K1015" i="3"/>
  <c r="K1016" i="3"/>
  <c r="K1017" i="3"/>
  <c r="K1018" i="3"/>
  <c r="K1019" i="3"/>
  <c r="K1020" i="3"/>
  <c r="K1021" i="3"/>
  <c r="K1022" i="3"/>
  <c r="K1023" i="3"/>
  <c r="K1024" i="3"/>
  <c r="K1025" i="3"/>
  <c r="K1026" i="3"/>
  <c r="K1027" i="3"/>
  <c r="K1028" i="3"/>
  <c r="K1029" i="3"/>
  <c r="K1030" i="3"/>
  <c r="K1031" i="3"/>
  <c r="K1032" i="3"/>
  <c r="K1033" i="3"/>
  <c r="K1034" i="3"/>
  <c r="K1035" i="3"/>
  <c r="K1036" i="3"/>
  <c r="K1037" i="3"/>
  <c r="K1038" i="3"/>
  <c r="K1039" i="3"/>
  <c r="K1040" i="3"/>
  <c r="K1041" i="3"/>
  <c r="K1042" i="3"/>
  <c r="K1043" i="3"/>
  <c r="K1044" i="3"/>
  <c r="K1045" i="3"/>
  <c r="K1046" i="3"/>
  <c r="K1047" i="3"/>
  <c r="K1048" i="3"/>
  <c r="K1049" i="3"/>
  <c r="K1050" i="3"/>
  <c r="K1051" i="3"/>
  <c r="K1052" i="3"/>
  <c r="K1053" i="3"/>
  <c r="K1054" i="3"/>
  <c r="K1055" i="3"/>
  <c r="K1056" i="3"/>
  <c r="K1057" i="3"/>
  <c r="K1058" i="3"/>
  <c r="K1059" i="3"/>
  <c r="K1060" i="3"/>
  <c r="K1061" i="3"/>
  <c r="K1062" i="3"/>
  <c r="K1063" i="3"/>
  <c r="K1064" i="3"/>
  <c r="K1065" i="3"/>
  <c r="K1066" i="3"/>
  <c r="K1067" i="3"/>
  <c r="K1068" i="3"/>
  <c r="K1069" i="3"/>
  <c r="K1070" i="3"/>
  <c r="K1071" i="3"/>
  <c r="K1072" i="3"/>
  <c r="K1073" i="3"/>
  <c r="K1074" i="3"/>
  <c r="K1075" i="3"/>
  <c r="K1076" i="3"/>
  <c r="K1077" i="3"/>
  <c r="K1078" i="3"/>
  <c r="K1079" i="3"/>
  <c r="K1080" i="3"/>
  <c r="K1081" i="3"/>
  <c r="K1082" i="3"/>
  <c r="K1083" i="3"/>
  <c r="K1084" i="3"/>
  <c r="K1085" i="3"/>
  <c r="K1086" i="3"/>
  <c r="K1087" i="3"/>
  <c r="K1088" i="3"/>
  <c r="K1089" i="3"/>
  <c r="K1090" i="3"/>
  <c r="K1091" i="3"/>
  <c r="K1092" i="3"/>
  <c r="K1093" i="3"/>
  <c r="K1094" i="3"/>
  <c r="K1095" i="3"/>
  <c r="K1096" i="3"/>
  <c r="K1097" i="3"/>
  <c r="K1098" i="3"/>
  <c r="K1099" i="3"/>
  <c r="K1100" i="3"/>
  <c r="K1101" i="3"/>
  <c r="K1102" i="3"/>
  <c r="K1103" i="3"/>
  <c r="K1104" i="3"/>
  <c r="K1105" i="3"/>
  <c r="K1106" i="3"/>
  <c r="K1107" i="3"/>
  <c r="K1108" i="3"/>
  <c r="K1109" i="3"/>
  <c r="K1110" i="3"/>
  <c r="K1111" i="3"/>
  <c r="K1112" i="3"/>
  <c r="K1113" i="3"/>
  <c r="K1114" i="3"/>
  <c r="K1115" i="3"/>
  <c r="K1116" i="3"/>
  <c r="K1117" i="3"/>
  <c r="K1118" i="3"/>
  <c r="K1119" i="3"/>
  <c r="K1120" i="3"/>
  <c r="K1121" i="3"/>
  <c r="K1122" i="3"/>
  <c r="K1123" i="3"/>
  <c r="K1124" i="3"/>
  <c r="K1125" i="3"/>
  <c r="K1126" i="3"/>
  <c r="K1127" i="3"/>
  <c r="K1128" i="3"/>
  <c r="K1129" i="3"/>
  <c r="K1130" i="3"/>
  <c r="K1131" i="3"/>
  <c r="K1132" i="3"/>
  <c r="K1133" i="3"/>
  <c r="K1134" i="3"/>
  <c r="K1135" i="3"/>
  <c r="K1136" i="3"/>
  <c r="K1137" i="3"/>
  <c r="K1138" i="3"/>
  <c r="K1139" i="3"/>
  <c r="K1140" i="3"/>
  <c r="K1141" i="3"/>
  <c r="K1142" i="3"/>
  <c r="K1143" i="3"/>
  <c r="K1144" i="3"/>
  <c r="K1145" i="3"/>
  <c r="K1146" i="3"/>
  <c r="K1147" i="3"/>
  <c r="K1148" i="3"/>
  <c r="K1149" i="3"/>
  <c r="K1150" i="3"/>
  <c r="K1151" i="3"/>
  <c r="K1152" i="3"/>
  <c r="K1153" i="3"/>
  <c r="K1154" i="3"/>
  <c r="K1155" i="3"/>
  <c r="K1156" i="3"/>
  <c r="K1157" i="3"/>
  <c r="K1158" i="3"/>
  <c r="K1159" i="3"/>
  <c r="K1160" i="3"/>
  <c r="K1161" i="3"/>
  <c r="K1162" i="3"/>
  <c r="K1163" i="3"/>
  <c r="K1164" i="3"/>
  <c r="K1165" i="3"/>
  <c r="K1166" i="3"/>
  <c r="K1167" i="3"/>
  <c r="K1168" i="3"/>
  <c r="K1169" i="3"/>
  <c r="K1170" i="3"/>
  <c r="K1171" i="3"/>
  <c r="K1172" i="3"/>
  <c r="K1173" i="3"/>
  <c r="K1174" i="3"/>
  <c r="K1175" i="3"/>
  <c r="K1176" i="3"/>
  <c r="K1177" i="3"/>
  <c r="K1178" i="3"/>
  <c r="K1179" i="3"/>
  <c r="K1180" i="3"/>
  <c r="K1181" i="3"/>
  <c r="K1182" i="3"/>
  <c r="K1183" i="3"/>
  <c r="K1184" i="3"/>
  <c r="K1185" i="3"/>
  <c r="K1186" i="3"/>
  <c r="K1187" i="3"/>
  <c r="K1188" i="3"/>
  <c r="K1189" i="3"/>
  <c r="K1190" i="3"/>
  <c r="K1191" i="3"/>
  <c r="K1192" i="3"/>
  <c r="K1193" i="3"/>
  <c r="K1194" i="3"/>
  <c r="K1195" i="3"/>
  <c r="K1196" i="3"/>
  <c r="K1197" i="3"/>
  <c r="K1198" i="3"/>
  <c r="K1199" i="3"/>
  <c r="K1200" i="3"/>
  <c r="K1201" i="3"/>
  <c r="K1202" i="3"/>
  <c r="K1203" i="3"/>
  <c r="K1204" i="3"/>
  <c r="K1205" i="3"/>
  <c r="K1206" i="3"/>
  <c r="K1207" i="3"/>
  <c r="K1208" i="3"/>
  <c r="K1209" i="3"/>
  <c r="K1210" i="3"/>
  <c r="K1211" i="3"/>
  <c r="K1212" i="3"/>
  <c r="K1213" i="3"/>
  <c r="K1214" i="3"/>
  <c r="K1215" i="3"/>
  <c r="K1216" i="3"/>
  <c r="K1217" i="3"/>
  <c r="K1218" i="3"/>
  <c r="K1219" i="3"/>
  <c r="K1220" i="3"/>
  <c r="K1221" i="3"/>
  <c r="K1222" i="3"/>
  <c r="K1223" i="3"/>
  <c r="K1224" i="3"/>
  <c r="K1225" i="3"/>
  <c r="K1226" i="3"/>
  <c r="K1227" i="3"/>
  <c r="K1228" i="3"/>
  <c r="K1229" i="3"/>
  <c r="K1230" i="3"/>
  <c r="K1231" i="3"/>
  <c r="K1232" i="3"/>
  <c r="K1233" i="3"/>
  <c r="K1234" i="3"/>
  <c r="K1235" i="3"/>
  <c r="K1236" i="3"/>
  <c r="K1237" i="3"/>
  <c r="K1238" i="3"/>
  <c r="K1239" i="3"/>
  <c r="K1240" i="3"/>
  <c r="K1241" i="3"/>
  <c r="K1242" i="3"/>
  <c r="K1243" i="3"/>
  <c r="K1244" i="3"/>
  <c r="K1245" i="3"/>
  <c r="K1246" i="3"/>
  <c r="K1247" i="3"/>
  <c r="K1248" i="3"/>
  <c r="K1249" i="3"/>
  <c r="K1250" i="3"/>
  <c r="K1251" i="3"/>
  <c r="K1252" i="3"/>
  <c r="K1253" i="3"/>
  <c r="K1254" i="3"/>
  <c r="K1255" i="3"/>
  <c r="K1256" i="3"/>
  <c r="K1257" i="3"/>
  <c r="K1258" i="3"/>
  <c r="K1259" i="3"/>
  <c r="K1260" i="3"/>
  <c r="K1261" i="3"/>
  <c r="K1262" i="3"/>
  <c r="K1263" i="3"/>
  <c r="K1264" i="3"/>
  <c r="K1265" i="3"/>
  <c r="K1266" i="3"/>
  <c r="K1267" i="3"/>
  <c r="K1268" i="3"/>
  <c r="K1269" i="3"/>
  <c r="K1270" i="3"/>
  <c r="K1271" i="3"/>
  <c r="K1272" i="3"/>
  <c r="K1273" i="3"/>
  <c r="K1274" i="3"/>
  <c r="K1275" i="3"/>
  <c r="K1276" i="3"/>
  <c r="K1277" i="3"/>
  <c r="K1278" i="3"/>
  <c r="K1279" i="3"/>
  <c r="K1280" i="3"/>
  <c r="K1281" i="3"/>
  <c r="K1282" i="3"/>
  <c r="K1283" i="3"/>
  <c r="K1284" i="3"/>
  <c r="K1285" i="3"/>
  <c r="K1286" i="3"/>
  <c r="K1287" i="3"/>
  <c r="K1288" i="3"/>
  <c r="K1289" i="3"/>
  <c r="K1290" i="3"/>
  <c r="K1291" i="3"/>
  <c r="K1292" i="3"/>
  <c r="K1293" i="3"/>
  <c r="K1294" i="3"/>
  <c r="K1295" i="3"/>
  <c r="K1296" i="3"/>
  <c r="K1297" i="3"/>
  <c r="K1298" i="3"/>
  <c r="K1299" i="3"/>
  <c r="K1300" i="3"/>
  <c r="K1301" i="3"/>
  <c r="K1302" i="3"/>
  <c r="K1303" i="3"/>
  <c r="K1304" i="3"/>
  <c r="K1305" i="3"/>
  <c r="K1306" i="3"/>
  <c r="K1307" i="3"/>
  <c r="K1308" i="3"/>
  <c r="K1309" i="3"/>
  <c r="K1310" i="3"/>
  <c r="K1311" i="3"/>
  <c r="K1312" i="3"/>
  <c r="K1313" i="3"/>
  <c r="K1314" i="3"/>
  <c r="K1315" i="3"/>
  <c r="K1316" i="3"/>
  <c r="K1317" i="3"/>
  <c r="K1318" i="3"/>
  <c r="K1319" i="3"/>
  <c r="K1320" i="3"/>
  <c r="K1321" i="3"/>
  <c r="K1322" i="3"/>
  <c r="K1323" i="3"/>
  <c r="K1324" i="3"/>
  <c r="K1325" i="3"/>
  <c r="K1326" i="3"/>
  <c r="K1327" i="3"/>
  <c r="K1328" i="3"/>
  <c r="K1329" i="3"/>
  <c r="K1330" i="3"/>
  <c r="K1331" i="3"/>
  <c r="K1332" i="3"/>
  <c r="K1333" i="3"/>
  <c r="K1334" i="3"/>
  <c r="K1335" i="3"/>
  <c r="K1336" i="3"/>
  <c r="K1337" i="3"/>
  <c r="K1338" i="3"/>
  <c r="K1339" i="3"/>
  <c r="K1340" i="3"/>
  <c r="K1341" i="3"/>
  <c r="K1342" i="3"/>
  <c r="K1343" i="3"/>
  <c r="K1344" i="3"/>
  <c r="K1345" i="3"/>
  <c r="K1346" i="3"/>
  <c r="K1347" i="3"/>
  <c r="K1348" i="3"/>
  <c r="K1349" i="3"/>
  <c r="K1350" i="3"/>
  <c r="K1351" i="3"/>
  <c r="K1352" i="3"/>
  <c r="K1353" i="3"/>
  <c r="K1354" i="3"/>
  <c r="K1355" i="3"/>
  <c r="K1356" i="3"/>
  <c r="K1357" i="3"/>
  <c r="K1358" i="3"/>
  <c r="K1359" i="3"/>
  <c r="K1360" i="3"/>
  <c r="K1361" i="3"/>
  <c r="K1362" i="3"/>
  <c r="K1363" i="3"/>
  <c r="K1364" i="3"/>
  <c r="K1365" i="3"/>
  <c r="K1366" i="3"/>
  <c r="K1367" i="3"/>
  <c r="K1368" i="3"/>
  <c r="K1369" i="3"/>
  <c r="K1370" i="3"/>
  <c r="K1371" i="3"/>
  <c r="K1372" i="3"/>
  <c r="K1373" i="3"/>
  <c r="K1374" i="3"/>
  <c r="K1375" i="3"/>
  <c r="K1376" i="3"/>
  <c r="K1377" i="3"/>
  <c r="K1378" i="3"/>
  <c r="K1379" i="3"/>
  <c r="K1380" i="3"/>
  <c r="K1381" i="3"/>
  <c r="K1382" i="3"/>
  <c r="K1383" i="3"/>
  <c r="K1384" i="3"/>
  <c r="K1385" i="3"/>
  <c r="K1386" i="3"/>
  <c r="K1387" i="3"/>
  <c r="K1388" i="3"/>
  <c r="K1389" i="3"/>
  <c r="K1390" i="3"/>
  <c r="K1391" i="3"/>
  <c r="K1392" i="3"/>
  <c r="K1393" i="3"/>
  <c r="K1394" i="3"/>
  <c r="K1395" i="3"/>
  <c r="K1396" i="3"/>
  <c r="K1397" i="3"/>
  <c r="K1398" i="3"/>
  <c r="K1399" i="3"/>
  <c r="K1400" i="3"/>
  <c r="K1401" i="3"/>
  <c r="K1402" i="3"/>
  <c r="K1403" i="3"/>
  <c r="K1404" i="3"/>
  <c r="K1405" i="3"/>
  <c r="K1406" i="3"/>
  <c r="K1407" i="3"/>
  <c r="K1408" i="3"/>
  <c r="K1409" i="3"/>
  <c r="K1410" i="3"/>
  <c r="K1411" i="3"/>
  <c r="K1412" i="3"/>
  <c r="K1413" i="3"/>
  <c r="K1414" i="3"/>
  <c r="K1415" i="3"/>
  <c r="K1416" i="3"/>
  <c r="K1417" i="3"/>
  <c r="K1418" i="3"/>
  <c r="K1419" i="3"/>
  <c r="K1420" i="3"/>
  <c r="K1421" i="3"/>
  <c r="K1422" i="3"/>
  <c r="K1423" i="3"/>
  <c r="K1424" i="3"/>
  <c r="K1425" i="3"/>
  <c r="K1426" i="3"/>
  <c r="K1427" i="3"/>
  <c r="K1428" i="3"/>
  <c r="K1429" i="3"/>
  <c r="K1430" i="3"/>
  <c r="K1431" i="3"/>
  <c r="K1432" i="3"/>
  <c r="K1433" i="3"/>
  <c r="K1434" i="3"/>
  <c r="K1435" i="3"/>
  <c r="K1436" i="3"/>
  <c r="K1437" i="3"/>
  <c r="K1438" i="3"/>
  <c r="K1439" i="3"/>
  <c r="K1440" i="3"/>
  <c r="K1441" i="3"/>
  <c r="K1442" i="3"/>
  <c r="K1443" i="3"/>
  <c r="K1444" i="3"/>
  <c r="K1445" i="3"/>
  <c r="K1446" i="3"/>
  <c r="K1447" i="3"/>
  <c r="K1448" i="3"/>
  <c r="K1449" i="3"/>
  <c r="K1450" i="3"/>
  <c r="K1451" i="3"/>
  <c r="K1452" i="3"/>
  <c r="K1453" i="3"/>
  <c r="K1454" i="3"/>
  <c r="K1455" i="3"/>
  <c r="K1456" i="3"/>
  <c r="K1457" i="3"/>
  <c r="K1458" i="3"/>
  <c r="K1459" i="3"/>
  <c r="K1460" i="3"/>
  <c r="K1461" i="3"/>
  <c r="K1462" i="3"/>
  <c r="K1463" i="3"/>
  <c r="K1464" i="3"/>
  <c r="K1465" i="3"/>
  <c r="K1466" i="3"/>
  <c r="K1467" i="3"/>
  <c r="K1468" i="3"/>
  <c r="K1469" i="3"/>
  <c r="K1470" i="3"/>
  <c r="K1471" i="3"/>
  <c r="K1472" i="3"/>
  <c r="K1473" i="3"/>
  <c r="K1474" i="3"/>
  <c r="K1475" i="3"/>
  <c r="K1476" i="3"/>
  <c r="K1477" i="3"/>
  <c r="K1478" i="3"/>
  <c r="K1479" i="3"/>
  <c r="K1480" i="3"/>
  <c r="K1481" i="3"/>
  <c r="K1482" i="3"/>
  <c r="K1483" i="3"/>
  <c r="K1484" i="3"/>
  <c r="K1485" i="3"/>
  <c r="K1486" i="3"/>
  <c r="K1487" i="3"/>
  <c r="K1488" i="3"/>
  <c r="K1489" i="3"/>
  <c r="K1490" i="3"/>
  <c r="K1491" i="3"/>
  <c r="K1492" i="3"/>
  <c r="K1493" i="3"/>
  <c r="K1494" i="3"/>
  <c r="K1495" i="3"/>
  <c r="K1496" i="3"/>
  <c r="K1497" i="3"/>
  <c r="K1498" i="3"/>
  <c r="K1499" i="3"/>
  <c r="K1500" i="3"/>
  <c r="K1501" i="3"/>
  <c r="K1502" i="3"/>
  <c r="K1503" i="3"/>
  <c r="K1504" i="3"/>
  <c r="K1505" i="3"/>
  <c r="K1506" i="3"/>
  <c r="K1507" i="3"/>
  <c r="K1508" i="3"/>
  <c r="K1509" i="3"/>
  <c r="K1510" i="3"/>
  <c r="K1511" i="3"/>
  <c r="K1512" i="3"/>
  <c r="K1513" i="3"/>
  <c r="K1514" i="3"/>
  <c r="K1515" i="3"/>
  <c r="K1516" i="3"/>
  <c r="K1517" i="3"/>
  <c r="K1518" i="3"/>
  <c r="K1519" i="3"/>
  <c r="K1520" i="3"/>
  <c r="K1521" i="3"/>
  <c r="K1522" i="3"/>
  <c r="K1523" i="3"/>
  <c r="K1524" i="3"/>
  <c r="K1525" i="3"/>
  <c r="K1526" i="3"/>
  <c r="K1527" i="3"/>
  <c r="K1528" i="3"/>
  <c r="K1529" i="3"/>
  <c r="K1530" i="3"/>
  <c r="K1531" i="3"/>
  <c r="K1532" i="3"/>
  <c r="K1533" i="3"/>
  <c r="K1534" i="3"/>
  <c r="K1535" i="3"/>
  <c r="K1536" i="3"/>
  <c r="K1537" i="3"/>
  <c r="K1538" i="3"/>
  <c r="K1539" i="3"/>
  <c r="K1540" i="3"/>
  <c r="K1541" i="3"/>
  <c r="K1542" i="3"/>
  <c r="K1543" i="3"/>
  <c r="K1544" i="3"/>
  <c r="K1545" i="3"/>
  <c r="K1546" i="3"/>
  <c r="K1547" i="3"/>
  <c r="K1548" i="3"/>
  <c r="K1549" i="3"/>
  <c r="K1550" i="3"/>
  <c r="K1551" i="3"/>
  <c r="K1552" i="3"/>
  <c r="K1553" i="3"/>
  <c r="K1554" i="3"/>
  <c r="K1555" i="3"/>
  <c r="K1556" i="3"/>
  <c r="K1557" i="3"/>
  <c r="K1558" i="3"/>
  <c r="K1559" i="3"/>
  <c r="K1560" i="3"/>
  <c r="K1561" i="3"/>
  <c r="K1562" i="3"/>
  <c r="K1563" i="3"/>
  <c r="K1564" i="3"/>
  <c r="K1565" i="3"/>
  <c r="K1566" i="3"/>
  <c r="K1567" i="3"/>
  <c r="K1568" i="3"/>
  <c r="K1569" i="3"/>
  <c r="K1570" i="3"/>
  <c r="K1571" i="3"/>
  <c r="K1572" i="3"/>
  <c r="K1573" i="3"/>
  <c r="K1574" i="3"/>
  <c r="K1575" i="3"/>
  <c r="K1576" i="3"/>
  <c r="K1577" i="3"/>
  <c r="K1578" i="3"/>
  <c r="K1579" i="3"/>
  <c r="K1580" i="3"/>
  <c r="K1581" i="3"/>
  <c r="K1582" i="3"/>
  <c r="K1583" i="3"/>
  <c r="K1584" i="3"/>
  <c r="K1585" i="3"/>
  <c r="K1586" i="3"/>
  <c r="K1587" i="3"/>
  <c r="K1588" i="3"/>
  <c r="K1589" i="3"/>
  <c r="K1590" i="3"/>
  <c r="K1591" i="3"/>
  <c r="K1592" i="3"/>
  <c r="K1593" i="3"/>
  <c r="K1594" i="3"/>
  <c r="K1595" i="3"/>
  <c r="K1596" i="3"/>
  <c r="K1597" i="3"/>
  <c r="K1598" i="3"/>
  <c r="K1599" i="3"/>
  <c r="K1600" i="3"/>
  <c r="K1601" i="3"/>
  <c r="K1602" i="3"/>
  <c r="K1603" i="3"/>
  <c r="K1604" i="3"/>
  <c r="K1605" i="3"/>
  <c r="K1606" i="3"/>
  <c r="K1607" i="3"/>
  <c r="K1608" i="3"/>
  <c r="K1609" i="3"/>
  <c r="K1610" i="3"/>
  <c r="K1611" i="3"/>
  <c r="K1612" i="3"/>
  <c r="K1613" i="3"/>
  <c r="K1614" i="3"/>
  <c r="K1615" i="3"/>
  <c r="K1616" i="3"/>
  <c r="K1617" i="3"/>
  <c r="K1618" i="3"/>
  <c r="K1619" i="3"/>
  <c r="K1620" i="3"/>
  <c r="K1621" i="3"/>
  <c r="K1622" i="3"/>
  <c r="K1623" i="3"/>
  <c r="K1624" i="3"/>
  <c r="K1625" i="3"/>
  <c r="K1626" i="3"/>
  <c r="K1627" i="3"/>
  <c r="K1628" i="3"/>
  <c r="K1629" i="3"/>
  <c r="K1630" i="3"/>
  <c r="K1631" i="3"/>
  <c r="K1632" i="3"/>
  <c r="K1633" i="3"/>
  <c r="K1634" i="3"/>
  <c r="K1635" i="3"/>
  <c r="K1636" i="3"/>
  <c r="K1637" i="3"/>
  <c r="K1638" i="3"/>
  <c r="K1639" i="3"/>
  <c r="K1640" i="3"/>
  <c r="K1641" i="3"/>
  <c r="K1642" i="3"/>
  <c r="K1643" i="3"/>
  <c r="K1644" i="3"/>
  <c r="K1645" i="3"/>
  <c r="K1646" i="3"/>
  <c r="K1647" i="3"/>
  <c r="K1648" i="3"/>
  <c r="K1649" i="3"/>
  <c r="K1650" i="3"/>
  <c r="K1651" i="3"/>
  <c r="K1652" i="3"/>
  <c r="K1653" i="3"/>
  <c r="K1654" i="3"/>
  <c r="K1655" i="3"/>
  <c r="K1656" i="3"/>
  <c r="K1657" i="3"/>
  <c r="K1658" i="3"/>
  <c r="K1659" i="3"/>
  <c r="K1660" i="3"/>
  <c r="K1661" i="3"/>
  <c r="K1662" i="3"/>
  <c r="K1663" i="3"/>
  <c r="K1664" i="3"/>
  <c r="K1665" i="3"/>
  <c r="K1666" i="3"/>
  <c r="K1667" i="3"/>
  <c r="K1668" i="3"/>
  <c r="K1669" i="3"/>
  <c r="K1670" i="3"/>
  <c r="K1671" i="3"/>
  <c r="K1672" i="3"/>
  <c r="K1673" i="3"/>
  <c r="K1674" i="3"/>
  <c r="K1675" i="3"/>
  <c r="K1676" i="3"/>
  <c r="K1677" i="3"/>
  <c r="K1678" i="3"/>
  <c r="K1679" i="3"/>
  <c r="K1680" i="3"/>
  <c r="K1681" i="3"/>
  <c r="K1682" i="3"/>
  <c r="K1683" i="3"/>
  <c r="K1684" i="3"/>
  <c r="K1685" i="3"/>
  <c r="K1686" i="3"/>
  <c r="K1687" i="3"/>
  <c r="K1688" i="3"/>
  <c r="K1689" i="3"/>
  <c r="K1690" i="3"/>
  <c r="K1691" i="3"/>
  <c r="K1692" i="3"/>
  <c r="K1693" i="3"/>
  <c r="K1694" i="3"/>
  <c r="K1695" i="3"/>
  <c r="K1696" i="3"/>
  <c r="K1697" i="3"/>
  <c r="K1698" i="3"/>
  <c r="K1699" i="3"/>
  <c r="K1700" i="3"/>
  <c r="K1701" i="3"/>
  <c r="K1702" i="3"/>
  <c r="K1703" i="3"/>
  <c r="K1704" i="3"/>
  <c r="K1705" i="3"/>
  <c r="K1706" i="3"/>
  <c r="K1707" i="3"/>
  <c r="K1708" i="3"/>
  <c r="K1709" i="3"/>
  <c r="K1710" i="3"/>
  <c r="K1711" i="3"/>
  <c r="K1712" i="3"/>
  <c r="K1713" i="3"/>
  <c r="K1714" i="3"/>
  <c r="K1715" i="3"/>
  <c r="K1716" i="3"/>
  <c r="K1717" i="3"/>
  <c r="K1718" i="3"/>
  <c r="K1719" i="3"/>
  <c r="K1720" i="3"/>
  <c r="K1721" i="3"/>
  <c r="K1722" i="3"/>
  <c r="K1723" i="3"/>
  <c r="K1724" i="3"/>
  <c r="K1725" i="3"/>
  <c r="K1726" i="3"/>
  <c r="K1727" i="3"/>
  <c r="K1728" i="3"/>
  <c r="K1729" i="3"/>
  <c r="K1730" i="3"/>
  <c r="K1731" i="3"/>
  <c r="K1732" i="3"/>
  <c r="K1733" i="3"/>
  <c r="K1734" i="3"/>
  <c r="K1735" i="3"/>
  <c r="K1736" i="3"/>
  <c r="K1737" i="3"/>
  <c r="K1738" i="3"/>
  <c r="K1739" i="3"/>
  <c r="K1740" i="3"/>
  <c r="K1741" i="3"/>
  <c r="K1742" i="3"/>
  <c r="K1743" i="3"/>
  <c r="K1744" i="3"/>
  <c r="K1745" i="3"/>
  <c r="K1746" i="3"/>
  <c r="K1747" i="3"/>
  <c r="K1748" i="3"/>
  <c r="K1749" i="3"/>
  <c r="K1750" i="3"/>
  <c r="K1751" i="3"/>
  <c r="K1752" i="3"/>
  <c r="K1753" i="3"/>
  <c r="K1754" i="3"/>
  <c r="K1755" i="3"/>
  <c r="K1756" i="3"/>
  <c r="K1757" i="3"/>
  <c r="K1758" i="3"/>
  <c r="K1759" i="3"/>
  <c r="K1760" i="3"/>
  <c r="K1761" i="3"/>
  <c r="K1762" i="3"/>
  <c r="K1763" i="3"/>
  <c r="K1764" i="3"/>
  <c r="K1765" i="3"/>
  <c r="K1766" i="3"/>
  <c r="K1767" i="3"/>
  <c r="K1768" i="3"/>
  <c r="K1769" i="3"/>
  <c r="K1770" i="3"/>
  <c r="K1771" i="3"/>
  <c r="K1772" i="3"/>
  <c r="K1773" i="3"/>
  <c r="K1774" i="3"/>
  <c r="K1775" i="3"/>
  <c r="K1776" i="3"/>
  <c r="K1777" i="3"/>
  <c r="K1778" i="3"/>
  <c r="K1779" i="3"/>
  <c r="K1780" i="3"/>
  <c r="K1781" i="3"/>
  <c r="K1782" i="3"/>
  <c r="K1783" i="3"/>
  <c r="K1784" i="3"/>
  <c r="K1785" i="3"/>
  <c r="K1786" i="3"/>
  <c r="K1787" i="3"/>
  <c r="K1788" i="3"/>
  <c r="K1789" i="3"/>
  <c r="K1790" i="3"/>
  <c r="K1791" i="3"/>
  <c r="K1792" i="3"/>
  <c r="K1793" i="3"/>
  <c r="K1794" i="3"/>
  <c r="K1795" i="3"/>
  <c r="K1796" i="3"/>
  <c r="K1797" i="3"/>
  <c r="K1798" i="3"/>
  <c r="K1799" i="3"/>
  <c r="K1800" i="3"/>
  <c r="K1801" i="3"/>
  <c r="K1802" i="3"/>
  <c r="K1803" i="3"/>
  <c r="K1804" i="3"/>
  <c r="K1805" i="3"/>
  <c r="K1806" i="3"/>
  <c r="K1807" i="3"/>
  <c r="K1808" i="3"/>
  <c r="K1809" i="3"/>
  <c r="K1810" i="3"/>
  <c r="K1811" i="3"/>
  <c r="K1812" i="3"/>
  <c r="K1813" i="3"/>
  <c r="K1814" i="3"/>
  <c r="K1815" i="3"/>
  <c r="K1816" i="3"/>
  <c r="K1817" i="3"/>
  <c r="K1818" i="3"/>
  <c r="K1819" i="3"/>
  <c r="K1820" i="3"/>
  <c r="K1821" i="3"/>
  <c r="K1822" i="3"/>
  <c r="K1823" i="3"/>
  <c r="K1824" i="3"/>
  <c r="K1825" i="3"/>
  <c r="K1826" i="3"/>
  <c r="K1827" i="3"/>
  <c r="K1828" i="3"/>
  <c r="K1829" i="3"/>
  <c r="K1830" i="3"/>
  <c r="K1831" i="3"/>
  <c r="K1832" i="3"/>
  <c r="K1833" i="3"/>
  <c r="K1834" i="3"/>
  <c r="K1835" i="3"/>
  <c r="K1836" i="3"/>
  <c r="K1837" i="3"/>
  <c r="K1838" i="3"/>
  <c r="K1839" i="3"/>
  <c r="K1840" i="3"/>
  <c r="K1841" i="3"/>
  <c r="K1842" i="3"/>
  <c r="K1843" i="3"/>
  <c r="K1844" i="3"/>
  <c r="K1845" i="3"/>
  <c r="K1846" i="3"/>
  <c r="K1847" i="3"/>
  <c r="K1848" i="3"/>
  <c r="K1849" i="3"/>
  <c r="K1850" i="3"/>
  <c r="K1851" i="3"/>
  <c r="K1852" i="3"/>
  <c r="K1853" i="3"/>
  <c r="K1854" i="3"/>
  <c r="K1855" i="3"/>
  <c r="K1856" i="3"/>
  <c r="K1857" i="3"/>
  <c r="K1858" i="3"/>
  <c r="K1859" i="3"/>
  <c r="K1860" i="3"/>
  <c r="K1861" i="3"/>
  <c r="K1862" i="3"/>
  <c r="K1863" i="3"/>
  <c r="K1864" i="3"/>
  <c r="K1865" i="3"/>
  <c r="K1866" i="3"/>
  <c r="K1867" i="3"/>
  <c r="K1868" i="3"/>
  <c r="K1869" i="3"/>
  <c r="K1870" i="3"/>
  <c r="K1871" i="3"/>
  <c r="K1872" i="3"/>
  <c r="K1873" i="3"/>
  <c r="K1874" i="3"/>
  <c r="K1875" i="3"/>
  <c r="K1876" i="3"/>
  <c r="K1877" i="3"/>
  <c r="K1878" i="3"/>
  <c r="K1879" i="3"/>
  <c r="K1880" i="3"/>
  <c r="K1881" i="3"/>
  <c r="K1882" i="3"/>
  <c r="K1883" i="3"/>
  <c r="K1884" i="3"/>
  <c r="K1885" i="3"/>
  <c r="K1886" i="3"/>
  <c r="K1887" i="3"/>
  <c r="K1888" i="3"/>
  <c r="K1889" i="3"/>
  <c r="K1890" i="3"/>
  <c r="K1891" i="3"/>
  <c r="K1892" i="3"/>
  <c r="K1893" i="3"/>
  <c r="K1894" i="3"/>
  <c r="K1895" i="3"/>
  <c r="K1896" i="3"/>
  <c r="K1897" i="3"/>
  <c r="K1898" i="3"/>
  <c r="K1899" i="3"/>
  <c r="K1900" i="3"/>
  <c r="K1901" i="3"/>
  <c r="K1902" i="3"/>
  <c r="K1903" i="3"/>
  <c r="K1904" i="3"/>
  <c r="K1905" i="3"/>
  <c r="K1906" i="3"/>
  <c r="K1907" i="3"/>
  <c r="K1908" i="3"/>
  <c r="K1909" i="3"/>
  <c r="K1910" i="3"/>
  <c r="K1911" i="3"/>
  <c r="K1912" i="3"/>
  <c r="K1913" i="3"/>
  <c r="K1914" i="3"/>
  <c r="K1915" i="3"/>
  <c r="K1916" i="3"/>
  <c r="K1917" i="3"/>
  <c r="K1918" i="3"/>
  <c r="K1919" i="3"/>
  <c r="K1920" i="3"/>
  <c r="K1921" i="3"/>
  <c r="K1922" i="3"/>
  <c r="K1923" i="3"/>
  <c r="K1924" i="3"/>
  <c r="K1925" i="3"/>
  <c r="K1926" i="3"/>
  <c r="K1927" i="3"/>
  <c r="K1928" i="3"/>
  <c r="K1929" i="3"/>
  <c r="K1930" i="3"/>
  <c r="K1931" i="3"/>
  <c r="K1932" i="3"/>
  <c r="K1933" i="3"/>
  <c r="K1934" i="3"/>
  <c r="K1935" i="3"/>
  <c r="K1936" i="3"/>
  <c r="K1937" i="3"/>
  <c r="K1938" i="3"/>
  <c r="K1939" i="3"/>
  <c r="K1940" i="3"/>
  <c r="K1941" i="3"/>
  <c r="K1942" i="3"/>
  <c r="K1943" i="3"/>
  <c r="K1944" i="3"/>
  <c r="K1945" i="3"/>
  <c r="K1946" i="3"/>
  <c r="K1947" i="3"/>
  <c r="K1948" i="3"/>
  <c r="K1949" i="3"/>
  <c r="K1950" i="3"/>
  <c r="K1951" i="3"/>
  <c r="K1952" i="3"/>
  <c r="K1953" i="3"/>
  <c r="K1954" i="3"/>
  <c r="K1955" i="3"/>
  <c r="K1956" i="3"/>
  <c r="K1957" i="3"/>
  <c r="K1958" i="3"/>
  <c r="K1959" i="3"/>
  <c r="K1960" i="3"/>
  <c r="K1961" i="3"/>
  <c r="K1962" i="3"/>
  <c r="K1963" i="3"/>
  <c r="K1964" i="3"/>
  <c r="K1965" i="3"/>
  <c r="K1966" i="3"/>
  <c r="K1967" i="3"/>
  <c r="K1968" i="3"/>
  <c r="K1969" i="3"/>
  <c r="K1970" i="3"/>
  <c r="K1971" i="3"/>
  <c r="K1972" i="3"/>
  <c r="K1973" i="3"/>
  <c r="K1974" i="3"/>
  <c r="K1975" i="3"/>
  <c r="K1976" i="3"/>
  <c r="K1977" i="3"/>
  <c r="K1978" i="3"/>
  <c r="K1979" i="3"/>
  <c r="K1980" i="3"/>
  <c r="K1981" i="3"/>
  <c r="K1982" i="3"/>
  <c r="K1983" i="3"/>
  <c r="K1984" i="3"/>
  <c r="K1985" i="3"/>
  <c r="K1986" i="3"/>
  <c r="K1987" i="3"/>
  <c r="K1988" i="3"/>
  <c r="K1989" i="3"/>
  <c r="K1990" i="3"/>
  <c r="K1991" i="3"/>
  <c r="K1992" i="3"/>
  <c r="K1993" i="3"/>
  <c r="K1994" i="3"/>
  <c r="K1995" i="3"/>
  <c r="K1996" i="3"/>
  <c r="K1997" i="3"/>
  <c r="K1998" i="3"/>
  <c r="K1999" i="3"/>
  <c r="K2000" i="3"/>
  <c r="K2001" i="3"/>
  <c r="K2002" i="3"/>
  <c r="K2003" i="3"/>
  <c r="K2004" i="3"/>
  <c r="K2005" i="3"/>
  <c r="K2006" i="3"/>
  <c r="K2007" i="3"/>
  <c r="K2008" i="3"/>
  <c r="K2009" i="3"/>
  <c r="K2010" i="3"/>
  <c r="K2011" i="3"/>
  <c r="K2012" i="3"/>
  <c r="K2013" i="3"/>
  <c r="K2014" i="3"/>
  <c r="K2015" i="3"/>
  <c r="K2016" i="3"/>
  <c r="K2017" i="3"/>
  <c r="K2018" i="3"/>
  <c r="K2019" i="3"/>
  <c r="K2020" i="3"/>
  <c r="K2021" i="3"/>
  <c r="K2022" i="3"/>
  <c r="K2023" i="3"/>
  <c r="K2024" i="3"/>
  <c r="K2025" i="3"/>
  <c r="K2026" i="3"/>
  <c r="K2027" i="3"/>
  <c r="K2028" i="3"/>
  <c r="K2029" i="3"/>
  <c r="K2030" i="3"/>
  <c r="K2031" i="3"/>
  <c r="K2032" i="3"/>
  <c r="K2033" i="3"/>
  <c r="K2034" i="3"/>
  <c r="K2035" i="3"/>
  <c r="K2036" i="3"/>
  <c r="K2037" i="3"/>
  <c r="K2038" i="3"/>
  <c r="K2039" i="3"/>
  <c r="K2040" i="3"/>
  <c r="K2041" i="3"/>
  <c r="K2042" i="3"/>
  <c r="K2043" i="3"/>
  <c r="K2044" i="3"/>
  <c r="K2045" i="3"/>
  <c r="K2046" i="3"/>
  <c r="K2047" i="3"/>
  <c r="K2048" i="3"/>
  <c r="K2049" i="3"/>
  <c r="K2050" i="3"/>
  <c r="K2051" i="3"/>
  <c r="K2052" i="3"/>
  <c r="K2053" i="3"/>
  <c r="K2054" i="3"/>
  <c r="K2055" i="3"/>
  <c r="K2056" i="3"/>
  <c r="K2057" i="3"/>
  <c r="K2058" i="3"/>
  <c r="K2059" i="3"/>
  <c r="K2060" i="3"/>
  <c r="K2061" i="3"/>
  <c r="K2062" i="3"/>
  <c r="K2063" i="3"/>
  <c r="K2064" i="3"/>
  <c r="K2065" i="3"/>
  <c r="K2066" i="3"/>
  <c r="K2067" i="3"/>
  <c r="K2068" i="3"/>
  <c r="K2069" i="3"/>
  <c r="K2070" i="3"/>
  <c r="K2071" i="3"/>
  <c r="K2072" i="3"/>
  <c r="K2073" i="3"/>
  <c r="K2074" i="3"/>
  <c r="K2075" i="3"/>
  <c r="K2076" i="3"/>
  <c r="K2077" i="3"/>
  <c r="K2078" i="3"/>
  <c r="K2079" i="3"/>
  <c r="K2080" i="3"/>
  <c r="K2081" i="3"/>
  <c r="K2082" i="3"/>
  <c r="K2083" i="3"/>
  <c r="K2084" i="3"/>
  <c r="K2085" i="3"/>
  <c r="K2086" i="3"/>
  <c r="K2087" i="3"/>
  <c r="K2088" i="3"/>
  <c r="K2089" i="3"/>
  <c r="K2090" i="3"/>
  <c r="K2091" i="3"/>
  <c r="K2092" i="3"/>
  <c r="K2093" i="3"/>
  <c r="K2094" i="3"/>
  <c r="K2095" i="3"/>
  <c r="K2096" i="3"/>
  <c r="K2097" i="3"/>
  <c r="K2098" i="3"/>
  <c r="K2099" i="3"/>
  <c r="K2100" i="3"/>
  <c r="K2101" i="3"/>
  <c r="K2102" i="3"/>
  <c r="K2103" i="3"/>
  <c r="K2104" i="3"/>
  <c r="K2105" i="3"/>
  <c r="K2106" i="3"/>
  <c r="K2107" i="3"/>
  <c r="K2108" i="3"/>
  <c r="K2109" i="3"/>
  <c r="K2110" i="3"/>
  <c r="K2111" i="3"/>
  <c r="K2112" i="3"/>
  <c r="K2113" i="3"/>
  <c r="K2114" i="3"/>
  <c r="K2115" i="3"/>
  <c r="K2116" i="3"/>
  <c r="K2117" i="3"/>
  <c r="K2118" i="3"/>
  <c r="K2119" i="3"/>
  <c r="K2120" i="3"/>
  <c r="K2121" i="3"/>
  <c r="K2122" i="3"/>
  <c r="K2123" i="3"/>
  <c r="K2124" i="3"/>
  <c r="K2125" i="3"/>
  <c r="K2126" i="3"/>
  <c r="K2127" i="3"/>
  <c r="K2128" i="3"/>
  <c r="K2129" i="3"/>
  <c r="K2130" i="3"/>
  <c r="K2131" i="3"/>
  <c r="K2132" i="3"/>
  <c r="K2133" i="3"/>
  <c r="K2134" i="3"/>
  <c r="K2135" i="3"/>
  <c r="K2136" i="3"/>
  <c r="K2137" i="3"/>
  <c r="K2138" i="3"/>
  <c r="K2139" i="3"/>
  <c r="K2140" i="3"/>
  <c r="K2141" i="3"/>
  <c r="K2142" i="3"/>
  <c r="K2143" i="3"/>
  <c r="K2144" i="3"/>
  <c r="K2145" i="3"/>
  <c r="K2146" i="3"/>
  <c r="K2147" i="3"/>
  <c r="K2148" i="3"/>
  <c r="K2149" i="3"/>
  <c r="K2150" i="3"/>
  <c r="K2151" i="3"/>
  <c r="K2152" i="3"/>
  <c r="K2153" i="3"/>
  <c r="K2154" i="3"/>
  <c r="K2155" i="3"/>
  <c r="K2156" i="3"/>
  <c r="K2157" i="3"/>
  <c r="K2158" i="3"/>
  <c r="K2159" i="3"/>
  <c r="K2160" i="3"/>
  <c r="K2161" i="3"/>
  <c r="K2162" i="3"/>
  <c r="K2163" i="3"/>
  <c r="K2164" i="3"/>
  <c r="K2165" i="3"/>
  <c r="K2166" i="3"/>
  <c r="K2167" i="3"/>
  <c r="K2168" i="3"/>
  <c r="K2169" i="3"/>
  <c r="K2170" i="3"/>
  <c r="K2171" i="3"/>
  <c r="K2172" i="3"/>
  <c r="K2173" i="3"/>
  <c r="K2174" i="3"/>
  <c r="K2175" i="3"/>
  <c r="K2176" i="3"/>
  <c r="K2177" i="3"/>
  <c r="K2178" i="3"/>
  <c r="K2179" i="3"/>
  <c r="K2180" i="3"/>
  <c r="K2181" i="3"/>
  <c r="K2182" i="3"/>
  <c r="K2183" i="3"/>
  <c r="K2184" i="3"/>
  <c r="K2185" i="3"/>
  <c r="K2186" i="3"/>
  <c r="K2187" i="3"/>
  <c r="K2188" i="3"/>
  <c r="K2189" i="3"/>
  <c r="K2190" i="3"/>
  <c r="K2191" i="3"/>
  <c r="K2192" i="3"/>
  <c r="K2193" i="3"/>
  <c r="K2194" i="3"/>
  <c r="K2195" i="3"/>
  <c r="K2196" i="3"/>
  <c r="K2197" i="3"/>
  <c r="K2198" i="3"/>
  <c r="K2199" i="3"/>
  <c r="K2200" i="3"/>
  <c r="K2201" i="3"/>
  <c r="K2202" i="3"/>
  <c r="K2203" i="3"/>
  <c r="K2204" i="3"/>
  <c r="K2205" i="3"/>
  <c r="K2206" i="3"/>
  <c r="K2207" i="3"/>
  <c r="K2208" i="3"/>
  <c r="K2209" i="3"/>
  <c r="K2210" i="3"/>
  <c r="K2211" i="3"/>
  <c r="K2212" i="3"/>
  <c r="K2213" i="3"/>
  <c r="K2214" i="3"/>
  <c r="K2215" i="3"/>
  <c r="K2216" i="3"/>
  <c r="K2217" i="3"/>
  <c r="K2218" i="3"/>
  <c r="K2219" i="3"/>
  <c r="K2220" i="3"/>
  <c r="K2221" i="3"/>
  <c r="K2222" i="3"/>
  <c r="K2223" i="3"/>
  <c r="K2224" i="3"/>
  <c r="K2225" i="3"/>
  <c r="K2226" i="3"/>
  <c r="K2227" i="3"/>
  <c r="K2228" i="3"/>
  <c r="K2229" i="3"/>
  <c r="K2230" i="3"/>
  <c r="K2231" i="3"/>
  <c r="K2232" i="3"/>
  <c r="K2233" i="3"/>
  <c r="K2234" i="3"/>
  <c r="K2235" i="3"/>
  <c r="K2236" i="3"/>
  <c r="K2237" i="3"/>
  <c r="K2238" i="3"/>
  <c r="K2239" i="3"/>
  <c r="K2240" i="3"/>
  <c r="K2241" i="3"/>
  <c r="K2242" i="3"/>
  <c r="K2243" i="3"/>
  <c r="K2244" i="3"/>
  <c r="K2245" i="3"/>
  <c r="K2246" i="3"/>
  <c r="K2247" i="3"/>
  <c r="K2248" i="3"/>
  <c r="K2249" i="3"/>
  <c r="K2250" i="3"/>
  <c r="K2251" i="3"/>
  <c r="K2252" i="3"/>
  <c r="K2253" i="3"/>
  <c r="K2254" i="3"/>
  <c r="K2255" i="3"/>
  <c r="K2256" i="3"/>
  <c r="K2257" i="3"/>
  <c r="K2258" i="3"/>
  <c r="K2259" i="3"/>
  <c r="K2260" i="3"/>
  <c r="K2261" i="3"/>
  <c r="K2262" i="3"/>
  <c r="K2263" i="3"/>
  <c r="K2264" i="3"/>
  <c r="K2265" i="3"/>
  <c r="K2266" i="3"/>
  <c r="K2267" i="3"/>
  <c r="K2268" i="3"/>
  <c r="K2269" i="3"/>
  <c r="K2270" i="3"/>
  <c r="K2271" i="3"/>
  <c r="K2272" i="3"/>
  <c r="K2273" i="3"/>
  <c r="K2274" i="3"/>
  <c r="K2275" i="3"/>
  <c r="K2276" i="3"/>
  <c r="K2277" i="3"/>
  <c r="K2278" i="3"/>
  <c r="K2279" i="3"/>
  <c r="K2280" i="3"/>
  <c r="K2281" i="3"/>
  <c r="K2282" i="3"/>
  <c r="K2283" i="3"/>
  <c r="K2284" i="3"/>
  <c r="K2285" i="3"/>
  <c r="K2286" i="3"/>
  <c r="K2287" i="3"/>
  <c r="K2288" i="3"/>
  <c r="K2289" i="3"/>
  <c r="K2290" i="3"/>
  <c r="K2291" i="3"/>
  <c r="K2292" i="3"/>
  <c r="K2293" i="3"/>
  <c r="K2294" i="3"/>
  <c r="K2295" i="3"/>
  <c r="K2296" i="3"/>
  <c r="K2297" i="3"/>
  <c r="K2298" i="3"/>
  <c r="K2299" i="3"/>
  <c r="K2300" i="3"/>
  <c r="K2301" i="3"/>
  <c r="K2302" i="3"/>
  <c r="K2303" i="3"/>
  <c r="K2304" i="3"/>
  <c r="K2305" i="3"/>
  <c r="K2306" i="3"/>
  <c r="K2307" i="3"/>
  <c r="K2308" i="3"/>
  <c r="K2309" i="3"/>
  <c r="K2310" i="3"/>
  <c r="K2311" i="3"/>
  <c r="K2312" i="3"/>
  <c r="K2313" i="3"/>
  <c r="K2314" i="3"/>
  <c r="K2315" i="3"/>
  <c r="K2316" i="3"/>
  <c r="K2317" i="3"/>
  <c r="K2318" i="3"/>
  <c r="K2319" i="3"/>
  <c r="K2320" i="3"/>
  <c r="K2321" i="3"/>
  <c r="K2322" i="3"/>
  <c r="K2323" i="3"/>
  <c r="K2324" i="3"/>
  <c r="K2325" i="3"/>
  <c r="K2326" i="3"/>
  <c r="K2327" i="3"/>
  <c r="K2328" i="3"/>
  <c r="K2329" i="3"/>
  <c r="K2330" i="3"/>
  <c r="K2331" i="3"/>
  <c r="K2332" i="3"/>
  <c r="K2333" i="3"/>
  <c r="K2334" i="3"/>
  <c r="K2335" i="3"/>
  <c r="K2336" i="3"/>
  <c r="K2337" i="3"/>
  <c r="K2338" i="3"/>
  <c r="K2339" i="3"/>
  <c r="K2340" i="3"/>
  <c r="K2341" i="3"/>
  <c r="K2342" i="3"/>
  <c r="K2343" i="3"/>
  <c r="K2344" i="3"/>
  <c r="K2345" i="3"/>
  <c r="K2346" i="3"/>
  <c r="K2347" i="3"/>
  <c r="K2348" i="3"/>
  <c r="K2349" i="3"/>
  <c r="K2350" i="3"/>
  <c r="K2351" i="3"/>
  <c r="K2352" i="3"/>
  <c r="K2353" i="3"/>
  <c r="K2354" i="3"/>
  <c r="K2355" i="3"/>
  <c r="K2356" i="3"/>
  <c r="K2357" i="3"/>
  <c r="K2358" i="3"/>
  <c r="K2359" i="3"/>
  <c r="K2360" i="3"/>
  <c r="K2361" i="3"/>
  <c r="K2362" i="3"/>
  <c r="K2363" i="3"/>
  <c r="K2364" i="3"/>
  <c r="K2365" i="3"/>
  <c r="K2366" i="3"/>
  <c r="K2367" i="3"/>
  <c r="K2368" i="3"/>
  <c r="K2369" i="3"/>
  <c r="K2370" i="3"/>
  <c r="K2371" i="3"/>
  <c r="K2372" i="3"/>
  <c r="K2373" i="3"/>
  <c r="K2374" i="3"/>
  <c r="K2375" i="3"/>
  <c r="K2376" i="3"/>
  <c r="K2377" i="3"/>
  <c r="K2378" i="3"/>
  <c r="K2379" i="3"/>
  <c r="K2380" i="3"/>
  <c r="K2381" i="3"/>
  <c r="K2382" i="3"/>
  <c r="K2383" i="3"/>
  <c r="K2384" i="3"/>
  <c r="K2385" i="3"/>
  <c r="K2386" i="3"/>
  <c r="K2387" i="3"/>
  <c r="K2388" i="3"/>
  <c r="K2389" i="3"/>
  <c r="K2390" i="3"/>
  <c r="K2391" i="3"/>
  <c r="K2392" i="3"/>
  <c r="K2393" i="3"/>
  <c r="K2394" i="3"/>
  <c r="K2395" i="3"/>
  <c r="K2396" i="3"/>
  <c r="K2397" i="3"/>
  <c r="K2398" i="3"/>
  <c r="K2399" i="3"/>
  <c r="K2400" i="3"/>
  <c r="K2401" i="3"/>
  <c r="K2402" i="3"/>
  <c r="K2403" i="3"/>
  <c r="K2404" i="3"/>
  <c r="K2405" i="3"/>
  <c r="K2406" i="3"/>
  <c r="K2407" i="3"/>
  <c r="K2408" i="3"/>
  <c r="K2409" i="3"/>
  <c r="K2410" i="3"/>
  <c r="K2411" i="3"/>
  <c r="K2412" i="3"/>
  <c r="K2413" i="3"/>
  <c r="K2414" i="3"/>
  <c r="K2415" i="3"/>
  <c r="K2416" i="3"/>
  <c r="K2417" i="3"/>
  <c r="K2418" i="3"/>
  <c r="K2419" i="3"/>
  <c r="K2420" i="3"/>
  <c r="K2421" i="3"/>
  <c r="K2422" i="3"/>
  <c r="K2423" i="3"/>
  <c r="K2424" i="3"/>
  <c r="K2425" i="3"/>
  <c r="K2426" i="3"/>
  <c r="K2427" i="3"/>
  <c r="K2428" i="3"/>
  <c r="K2429" i="3"/>
  <c r="K2430" i="3"/>
  <c r="K2431" i="3"/>
  <c r="K2432" i="3"/>
  <c r="K2433" i="3"/>
  <c r="K2434" i="3"/>
  <c r="K2435" i="3"/>
  <c r="K2436" i="3"/>
  <c r="K2437" i="3"/>
  <c r="K2438" i="3"/>
  <c r="K2439" i="3"/>
  <c r="K2440" i="3"/>
  <c r="K2441" i="3"/>
  <c r="K2442" i="3"/>
  <c r="K2443" i="3"/>
  <c r="K2444" i="3"/>
  <c r="K2445" i="3"/>
  <c r="K2446" i="3"/>
  <c r="K2447" i="3"/>
  <c r="K2448" i="3"/>
  <c r="K2449" i="3"/>
  <c r="K2450" i="3"/>
  <c r="K2451" i="3"/>
  <c r="K2452" i="3"/>
  <c r="K2453" i="3"/>
  <c r="K2454" i="3"/>
  <c r="K2455" i="3"/>
  <c r="K2456" i="3"/>
  <c r="K2457" i="3"/>
  <c r="K2458" i="3"/>
  <c r="K2459" i="3"/>
  <c r="K2460" i="3"/>
  <c r="K2461" i="3"/>
  <c r="K2462" i="3"/>
  <c r="K2463" i="3"/>
  <c r="K2464" i="3"/>
  <c r="K2465" i="3"/>
  <c r="K2466" i="3"/>
  <c r="K2467" i="3"/>
  <c r="K2468" i="3"/>
  <c r="K2469" i="3"/>
  <c r="K2470" i="3"/>
  <c r="K2471" i="3"/>
  <c r="K2472" i="3"/>
  <c r="K2473" i="3"/>
  <c r="K2474" i="3"/>
  <c r="K2475" i="3"/>
  <c r="K2476" i="3"/>
  <c r="K2477" i="3"/>
  <c r="K2478" i="3"/>
  <c r="K2479" i="3"/>
  <c r="K2480" i="3"/>
  <c r="K2481" i="3"/>
  <c r="K2482" i="3"/>
  <c r="K2483" i="3"/>
  <c r="K2484" i="3"/>
  <c r="K2485" i="3"/>
  <c r="K2486" i="3"/>
  <c r="K2487" i="3"/>
  <c r="K2488" i="3"/>
  <c r="K2489" i="3"/>
  <c r="K2490" i="3"/>
  <c r="K2491" i="3"/>
  <c r="K2492" i="3"/>
  <c r="K2493" i="3"/>
  <c r="K2494" i="3"/>
  <c r="K2495" i="3"/>
  <c r="K2496" i="3"/>
  <c r="K2497" i="3"/>
  <c r="K2498" i="3"/>
  <c r="K2499" i="3"/>
  <c r="K2500" i="3"/>
  <c r="K2501" i="3"/>
  <c r="K2502" i="3"/>
  <c r="K2503" i="3"/>
  <c r="K2504" i="3"/>
  <c r="K2505" i="3"/>
  <c r="K2506" i="3"/>
  <c r="K2507" i="3"/>
  <c r="K2508" i="3"/>
  <c r="K2509" i="3"/>
  <c r="K2510" i="3"/>
  <c r="K2511" i="3"/>
  <c r="K2512" i="3"/>
  <c r="K2513" i="3"/>
  <c r="K2514" i="3"/>
  <c r="K2515" i="3"/>
  <c r="K2516" i="3"/>
  <c r="K2517" i="3"/>
  <c r="K2518" i="3"/>
  <c r="K2519" i="3"/>
  <c r="K2520" i="3"/>
  <c r="K2521" i="3"/>
  <c r="K2522" i="3"/>
  <c r="K2523" i="3"/>
  <c r="K2524" i="3"/>
  <c r="K2525" i="3"/>
  <c r="K2526" i="3"/>
  <c r="K2527" i="3"/>
  <c r="K2528" i="3"/>
  <c r="K2529" i="3"/>
  <c r="K2530" i="3"/>
  <c r="K2531" i="3"/>
  <c r="K2532" i="3"/>
  <c r="K2533" i="3"/>
  <c r="K2534" i="3"/>
  <c r="K2535" i="3"/>
  <c r="K2536" i="3"/>
  <c r="K2537" i="3"/>
  <c r="K2538" i="3"/>
  <c r="K2539" i="3"/>
  <c r="K2540" i="3"/>
  <c r="K2541" i="3"/>
  <c r="K2542" i="3"/>
  <c r="K2543" i="3"/>
  <c r="K2544" i="3"/>
  <c r="K2545" i="3"/>
  <c r="K2546" i="3"/>
  <c r="K2547" i="3"/>
  <c r="K2548" i="3"/>
  <c r="K2549" i="3"/>
  <c r="K2550" i="3"/>
  <c r="K2551" i="3"/>
  <c r="K2552" i="3"/>
  <c r="K2553" i="3"/>
  <c r="K2554" i="3"/>
  <c r="K2555" i="3"/>
  <c r="K2556" i="3"/>
  <c r="K2557" i="3"/>
  <c r="K2558" i="3"/>
  <c r="K2559" i="3"/>
  <c r="K2560" i="3"/>
  <c r="K2561" i="3"/>
  <c r="K2562" i="3"/>
  <c r="K2563" i="3"/>
  <c r="K2564" i="3"/>
  <c r="K2565" i="3"/>
  <c r="K2566" i="3"/>
  <c r="K2567" i="3"/>
  <c r="K2568" i="3"/>
  <c r="K2569" i="3"/>
  <c r="K2570" i="3"/>
  <c r="K2571" i="3"/>
  <c r="K2572" i="3"/>
  <c r="K2573" i="3"/>
  <c r="K2574" i="3"/>
  <c r="K2575" i="3"/>
  <c r="K2576" i="3"/>
  <c r="K2577" i="3"/>
  <c r="K2578" i="3"/>
  <c r="K2579" i="3"/>
  <c r="K2580" i="3"/>
  <c r="K2581" i="3"/>
  <c r="K2582" i="3"/>
  <c r="K2583" i="3"/>
  <c r="K2584" i="3"/>
  <c r="K2585" i="3"/>
  <c r="K2586" i="3"/>
  <c r="K2587" i="3"/>
  <c r="K2588" i="3"/>
  <c r="K2589" i="3"/>
  <c r="K2590" i="3"/>
  <c r="K2591" i="3"/>
  <c r="K2592" i="3"/>
  <c r="K2593" i="3"/>
  <c r="K2594" i="3"/>
  <c r="K2595" i="3"/>
  <c r="K2596" i="3"/>
  <c r="K2597" i="3"/>
  <c r="K2598" i="3"/>
  <c r="K2599" i="3"/>
  <c r="K2600" i="3"/>
  <c r="K2601" i="3"/>
  <c r="K2602" i="3"/>
  <c r="K2603" i="3"/>
  <c r="K2604" i="3"/>
  <c r="K2605" i="3"/>
  <c r="K2606" i="3"/>
  <c r="K2607" i="3"/>
  <c r="K2608" i="3"/>
  <c r="K2609" i="3"/>
  <c r="K2610" i="3"/>
  <c r="K2611" i="3"/>
  <c r="K2612" i="3"/>
  <c r="K2613" i="3"/>
  <c r="K2614" i="3"/>
  <c r="K2615" i="3"/>
  <c r="K2616" i="3"/>
  <c r="K2617" i="3"/>
  <c r="K2618" i="3"/>
  <c r="K2619" i="3"/>
  <c r="K2620" i="3"/>
  <c r="K2621" i="3"/>
  <c r="K2622" i="3"/>
  <c r="K2623" i="3"/>
  <c r="K2624" i="3"/>
  <c r="K2625" i="3"/>
  <c r="K2626" i="3"/>
  <c r="K2627" i="3"/>
  <c r="K2628" i="3"/>
  <c r="K2629" i="3"/>
  <c r="K2630" i="3"/>
  <c r="K2631" i="3"/>
  <c r="K2632" i="3"/>
  <c r="K2633" i="3"/>
  <c r="K2634" i="3"/>
  <c r="K2635" i="3"/>
  <c r="K2636" i="3"/>
  <c r="K2637" i="3"/>
  <c r="K2638" i="3"/>
  <c r="K2639" i="3"/>
  <c r="K2640" i="3"/>
  <c r="K2641" i="3"/>
  <c r="K2642" i="3"/>
  <c r="K2643" i="3"/>
  <c r="K2644" i="3"/>
  <c r="K2645" i="3"/>
  <c r="K2646" i="3"/>
  <c r="K2647" i="3"/>
  <c r="K2648" i="3"/>
  <c r="K2649" i="3"/>
  <c r="K2650" i="3"/>
  <c r="K2651" i="3"/>
  <c r="K2652" i="3"/>
  <c r="K2653" i="3"/>
  <c r="K2654" i="3"/>
  <c r="K2655" i="3"/>
  <c r="K2656" i="3"/>
  <c r="K2657" i="3"/>
  <c r="K2658" i="3"/>
  <c r="K2659" i="3"/>
  <c r="K2660" i="3"/>
  <c r="K2661" i="3"/>
  <c r="K2662" i="3"/>
  <c r="K2663" i="3"/>
  <c r="K2664" i="3"/>
  <c r="K2665" i="3"/>
  <c r="K2666" i="3"/>
  <c r="K2667" i="3"/>
  <c r="K2668" i="3"/>
  <c r="K2669" i="3"/>
  <c r="K2670" i="3"/>
  <c r="K2671" i="3"/>
  <c r="K2672" i="3"/>
  <c r="K2673" i="3"/>
  <c r="K2674" i="3"/>
  <c r="K2675" i="3"/>
  <c r="K2676" i="3"/>
  <c r="K2677" i="3"/>
  <c r="K2678" i="3"/>
  <c r="K2679" i="3"/>
  <c r="K2680" i="3"/>
  <c r="K2681" i="3"/>
  <c r="K2682" i="3"/>
  <c r="K2683" i="3"/>
  <c r="K2684" i="3"/>
  <c r="K2685" i="3"/>
  <c r="K2686" i="3"/>
  <c r="K2687" i="3"/>
  <c r="K2688" i="3"/>
  <c r="K2689" i="3"/>
  <c r="K2690" i="3"/>
  <c r="K2691" i="3"/>
  <c r="K2692" i="3"/>
  <c r="K2693" i="3"/>
  <c r="K2694" i="3"/>
  <c r="K2695" i="3"/>
  <c r="K2696" i="3"/>
  <c r="K2697" i="3"/>
  <c r="K2698" i="3"/>
  <c r="K2699" i="3"/>
  <c r="K2700" i="3"/>
  <c r="K2701" i="3"/>
  <c r="K2702" i="3"/>
  <c r="K2703" i="3"/>
  <c r="K2704" i="3"/>
  <c r="K2705" i="3"/>
  <c r="K2706" i="3"/>
  <c r="K2707" i="3"/>
  <c r="K2708" i="3"/>
  <c r="K2709" i="3"/>
  <c r="K2710" i="3"/>
  <c r="K2711" i="3"/>
  <c r="K2712" i="3"/>
  <c r="K2713" i="3"/>
  <c r="K2714" i="3"/>
  <c r="K2715" i="3"/>
  <c r="K2716" i="3"/>
  <c r="K2717" i="3"/>
  <c r="K2718" i="3"/>
  <c r="K2719" i="3"/>
  <c r="K2720" i="3"/>
  <c r="K2721" i="3"/>
  <c r="K2722" i="3"/>
  <c r="K2723" i="3"/>
  <c r="K2724" i="3"/>
  <c r="K2725" i="3"/>
  <c r="K2726" i="3"/>
  <c r="K2727" i="3"/>
  <c r="K2728" i="3"/>
  <c r="K2729" i="3"/>
  <c r="K2730" i="3"/>
  <c r="K2731" i="3"/>
  <c r="K2732" i="3"/>
  <c r="K2733" i="3"/>
  <c r="K2734" i="3"/>
  <c r="K2735" i="3"/>
  <c r="K2736" i="3"/>
  <c r="K2737" i="3"/>
  <c r="K2738" i="3"/>
  <c r="K2739" i="3"/>
  <c r="K2740" i="3"/>
  <c r="K2741" i="3"/>
  <c r="K2742" i="3"/>
  <c r="K2743" i="3"/>
  <c r="K2744" i="3"/>
  <c r="K2745" i="3"/>
  <c r="K2746" i="3"/>
  <c r="K2747" i="3"/>
  <c r="K2748" i="3"/>
  <c r="K2749" i="3"/>
  <c r="K2750" i="3"/>
  <c r="K2751" i="3"/>
  <c r="K2752" i="3"/>
  <c r="K2753" i="3"/>
  <c r="K2754" i="3"/>
  <c r="K2755" i="3"/>
  <c r="K2756" i="3"/>
  <c r="K2757" i="3"/>
  <c r="K2758" i="3"/>
  <c r="K2759" i="3"/>
  <c r="K2760" i="3"/>
  <c r="K2761" i="3"/>
  <c r="K2762" i="3"/>
  <c r="K2763" i="3"/>
  <c r="K2764" i="3"/>
  <c r="K2765" i="3"/>
  <c r="K2766" i="3"/>
  <c r="K2767" i="3"/>
  <c r="K2768" i="3"/>
  <c r="K2769" i="3"/>
  <c r="K2770" i="3"/>
  <c r="K2771" i="3"/>
  <c r="K2772" i="3"/>
  <c r="K2773" i="3"/>
  <c r="K2774" i="3"/>
  <c r="K2775" i="3"/>
  <c r="K2776" i="3"/>
  <c r="K2777" i="3"/>
  <c r="K2778" i="3"/>
  <c r="K2779" i="3"/>
  <c r="K2780" i="3"/>
  <c r="K2781" i="3"/>
  <c r="K2782" i="3"/>
  <c r="K2783" i="3"/>
  <c r="K2784" i="3"/>
  <c r="K2785" i="3"/>
  <c r="K2786" i="3"/>
  <c r="K2787" i="3"/>
  <c r="K2788" i="3"/>
  <c r="K2789" i="3"/>
  <c r="K2790" i="3"/>
  <c r="K2791" i="3"/>
  <c r="K2792" i="3"/>
  <c r="K2793" i="3"/>
  <c r="K2794" i="3"/>
  <c r="K2795" i="3"/>
  <c r="K2796" i="3"/>
  <c r="K2797" i="3"/>
  <c r="K2798" i="3"/>
  <c r="K2799" i="3"/>
  <c r="K2800" i="3"/>
  <c r="K2801" i="3"/>
  <c r="K2802" i="3"/>
  <c r="K2803" i="3"/>
  <c r="K2804" i="3"/>
  <c r="K2805" i="3"/>
  <c r="K2806" i="3"/>
  <c r="K2807" i="3"/>
  <c r="K2808" i="3"/>
  <c r="K2809" i="3"/>
  <c r="K2810" i="3"/>
  <c r="K2811" i="3"/>
  <c r="K2812" i="3"/>
  <c r="K2813" i="3"/>
  <c r="K2814" i="3"/>
  <c r="K2815" i="3"/>
  <c r="K2816" i="3"/>
  <c r="K2817" i="3"/>
  <c r="K2818" i="3"/>
  <c r="K2819" i="3"/>
  <c r="K2820" i="3"/>
  <c r="K2821" i="3"/>
  <c r="K2822" i="3"/>
  <c r="K2823" i="3"/>
  <c r="K2824" i="3"/>
  <c r="K2825" i="3"/>
  <c r="K2826" i="3"/>
  <c r="K2827" i="3"/>
  <c r="K2828" i="3"/>
  <c r="K2829" i="3"/>
  <c r="K2830" i="3"/>
  <c r="K2831" i="3"/>
  <c r="K2832" i="3"/>
  <c r="K2833" i="3"/>
  <c r="K2834" i="3"/>
  <c r="K2835" i="3"/>
  <c r="K2836" i="3"/>
  <c r="K2837" i="3"/>
  <c r="K2838" i="3"/>
  <c r="K2839" i="3"/>
  <c r="K2840" i="3"/>
  <c r="K2841" i="3"/>
  <c r="K2842" i="3"/>
  <c r="K2843" i="3"/>
  <c r="K2844" i="3"/>
  <c r="K2845" i="3"/>
  <c r="K2846" i="3"/>
  <c r="K2847" i="3"/>
  <c r="K2848" i="3"/>
  <c r="K2849" i="3"/>
  <c r="K2850" i="3"/>
  <c r="K2851" i="3"/>
  <c r="K2852" i="3"/>
  <c r="K2853" i="3"/>
  <c r="K2854" i="3"/>
  <c r="K2855" i="3"/>
  <c r="K2856" i="3"/>
  <c r="K2857" i="3"/>
  <c r="K2858" i="3"/>
  <c r="K2859" i="3"/>
  <c r="K2860" i="3"/>
  <c r="K2861" i="3"/>
  <c r="K2862" i="3"/>
  <c r="K2863" i="3"/>
  <c r="K2864" i="3"/>
  <c r="K2865" i="3"/>
  <c r="K2866" i="3"/>
  <c r="K2867" i="3"/>
  <c r="K2868" i="3"/>
  <c r="K2869" i="3"/>
  <c r="K2870" i="3"/>
  <c r="K2871" i="3"/>
  <c r="K2872" i="3"/>
  <c r="K2873" i="3"/>
  <c r="K2874" i="3"/>
  <c r="K2875" i="3"/>
  <c r="K2876" i="3"/>
  <c r="K2877" i="3"/>
  <c r="K2878" i="3"/>
  <c r="K2879" i="3"/>
  <c r="K2880" i="3"/>
  <c r="K2881" i="3"/>
  <c r="K2882" i="3"/>
  <c r="K2883" i="3"/>
  <c r="K2884" i="3"/>
  <c r="K2885" i="3"/>
  <c r="K2886" i="3"/>
  <c r="K2887" i="3"/>
  <c r="K2888" i="3"/>
  <c r="K2889" i="3"/>
  <c r="K2890" i="3"/>
  <c r="K2891" i="3"/>
  <c r="K2892" i="3"/>
  <c r="K2893" i="3"/>
  <c r="K2894" i="3"/>
  <c r="K2895" i="3"/>
  <c r="K2896" i="3"/>
  <c r="K2897" i="3"/>
  <c r="K2898" i="3"/>
  <c r="K2899" i="3"/>
  <c r="K2900" i="3"/>
  <c r="K2901" i="3"/>
  <c r="K2902" i="3"/>
  <c r="K2903" i="3"/>
  <c r="K2904" i="3"/>
  <c r="K2905" i="3"/>
  <c r="K2906" i="3"/>
  <c r="K2907" i="3"/>
  <c r="K2908" i="3"/>
  <c r="K2909" i="3"/>
  <c r="K2910" i="3"/>
  <c r="K2911" i="3"/>
  <c r="K2912" i="3"/>
  <c r="K2913" i="3"/>
  <c r="K2914" i="3"/>
  <c r="K2915" i="3"/>
  <c r="K2916" i="3"/>
  <c r="K2917" i="3"/>
  <c r="K2918" i="3"/>
  <c r="K2919" i="3"/>
  <c r="K2920" i="3"/>
  <c r="K2921" i="3"/>
  <c r="K2922" i="3"/>
  <c r="K2923" i="3"/>
  <c r="K2924" i="3"/>
  <c r="K2925" i="3"/>
  <c r="K2926" i="3"/>
  <c r="K2927" i="3"/>
  <c r="K2928" i="3"/>
  <c r="K2929" i="3"/>
  <c r="K2930" i="3"/>
  <c r="K2931" i="3"/>
  <c r="K2932" i="3"/>
  <c r="K2933" i="3"/>
  <c r="K2934" i="3"/>
  <c r="K2935" i="3"/>
  <c r="K2936" i="3"/>
  <c r="K2937" i="3"/>
  <c r="K2938" i="3"/>
  <c r="K2939" i="3"/>
  <c r="K2940" i="3"/>
  <c r="K2941" i="3"/>
  <c r="K2942" i="3"/>
  <c r="K2943" i="3"/>
  <c r="K2944" i="3"/>
  <c r="K2945" i="3"/>
  <c r="K2946" i="3"/>
  <c r="K2947" i="3"/>
  <c r="K2948" i="3"/>
  <c r="K2949" i="3"/>
  <c r="K2950" i="3"/>
  <c r="K2951" i="3"/>
  <c r="K2952" i="3"/>
  <c r="K2953" i="3"/>
  <c r="K16" i="3"/>
  <c r="N1347" i="4" l="1"/>
  <c r="O1347" i="4" s="1"/>
  <c r="N1348" i="4"/>
  <c r="O1348" i="4" s="1"/>
  <c r="N1349" i="4"/>
  <c r="O1349" i="4" s="1"/>
  <c r="N1350" i="4"/>
  <c r="O1350" i="4" s="1"/>
  <c r="N1351" i="4"/>
  <c r="O1351" i="4" s="1"/>
  <c r="N1352" i="4"/>
  <c r="O1352" i="4" s="1"/>
  <c r="N1353" i="4"/>
  <c r="O1353" i="4" s="1"/>
  <c r="N1354" i="4"/>
  <c r="O1354" i="4" s="1"/>
  <c r="N1355" i="4"/>
  <c r="O1355" i="4" s="1"/>
  <c r="N1356" i="4"/>
  <c r="O1356" i="4" s="1"/>
  <c r="N1357" i="4"/>
  <c r="O1357" i="4" s="1"/>
  <c r="N1358" i="4"/>
  <c r="O1358" i="4" s="1"/>
  <c r="N1359" i="4"/>
  <c r="O1359" i="4" s="1"/>
  <c r="N1360" i="4"/>
  <c r="O1360" i="4" s="1"/>
  <c r="N1361" i="4"/>
  <c r="O1361" i="4" s="1"/>
  <c r="N1362" i="4"/>
  <c r="O1362" i="4" s="1"/>
  <c r="N1363" i="4"/>
  <c r="O1363" i="4" s="1"/>
  <c r="N1364" i="4"/>
  <c r="O1364" i="4" s="1"/>
  <c r="N1365" i="4"/>
  <c r="O1365" i="4" s="1"/>
  <c r="N1366" i="4"/>
  <c r="O1366" i="4" s="1"/>
  <c r="N1367" i="4"/>
  <c r="O1367" i="4" s="1"/>
  <c r="N1368" i="4"/>
  <c r="O1368" i="4" s="1"/>
  <c r="N1369" i="4"/>
  <c r="O1369" i="4" s="1"/>
  <c r="N1370" i="4"/>
  <c r="O1370" i="4" s="1"/>
  <c r="N1371" i="4"/>
  <c r="O1371" i="4" s="1"/>
  <c r="N1372" i="4"/>
  <c r="O1372" i="4" s="1"/>
  <c r="N1373" i="4"/>
  <c r="O1373" i="4" s="1"/>
  <c r="N1374" i="4"/>
  <c r="O1374" i="4" s="1"/>
  <c r="N1375" i="4"/>
  <c r="O1375" i="4" s="1"/>
  <c r="N1376" i="4"/>
  <c r="O1376" i="4" s="1"/>
  <c r="N1377" i="4"/>
  <c r="O1377" i="4" s="1"/>
  <c r="N1378" i="4"/>
  <c r="O1378" i="4" s="1"/>
  <c r="N1379" i="4"/>
  <c r="O1379" i="4" s="1"/>
  <c r="N1380" i="4"/>
  <c r="O1380" i="4" s="1"/>
  <c r="N1381" i="4"/>
  <c r="O1381" i="4" s="1"/>
  <c r="N1382" i="4"/>
  <c r="O1382" i="4" s="1"/>
  <c r="N1383" i="4"/>
  <c r="O1383" i="4" s="1"/>
  <c r="N1384" i="4"/>
  <c r="O1384" i="4" s="1"/>
  <c r="N1385" i="4"/>
  <c r="O1385" i="4" s="1"/>
  <c r="N1386" i="4"/>
  <c r="O1386" i="4" s="1"/>
  <c r="N1387" i="4"/>
  <c r="O1387" i="4" s="1"/>
  <c r="N1388" i="4"/>
  <c r="O1388" i="4" s="1"/>
  <c r="N1389" i="4"/>
  <c r="O1389" i="4" s="1"/>
  <c r="N1390" i="4"/>
  <c r="O1390" i="4" s="1"/>
  <c r="N1391" i="4"/>
  <c r="O1391" i="4" s="1"/>
  <c r="N1392" i="4"/>
  <c r="O1392" i="4" s="1"/>
  <c r="N1393" i="4"/>
  <c r="O1393" i="4" s="1"/>
  <c r="N1394" i="4"/>
  <c r="O1394" i="4" s="1"/>
  <c r="N1395" i="4"/>
  <c r="O1395" i="4" s="1"/>
  <c r="N1396" i="4"/>
  <c r="O1396" i="4" s="1"/>
  <c r="N1397" i="4"/>
  <c r="O1397" i="4" s="1"/>
  <c r="N1398" i="4"/>
  <c r="O1398" i="4" s="1"/>
  <c r="N1399" i="4"/>
  <c r="O1399" i="4" s="1"/>
  <c r="N1400" i="4"/>
  <c r="O1400" i="4" s="1"/>
  <c r="N1401" i="4"/>
  <c r="O1401" i="4" s="1"/>
  <c r="N1402" i="4"/>
  <c r="O1402" i="4" s="1"/>
  <c r="N1403" i="4"/>
  <c r="O1403" i="4" s="1"/>
  <c r="N1404" i="4"/>
  <c r="O1404" i="4" s="1"/>
  <c r="N1405" i="4"/>
  <c r="O1405" i="4" s="1"/>
  <c r="N1406" i="4"/>
  <c r="O1406" i="4" s="1"/>
  <c r="N1407" i="4"/>
  <c r="O1407" i="4" s="1"/>
  <c r="N1408" i="4"/>
  <c r="O1408" i="4" s="1"/>
  <c r="N1409" i="4"/>
  <c r="O1409" i="4" s="1"/>
  <c r="N1410" i="4"/>
  <c r="O1410" i="4" s="1"/>
  <c r="N1411" i="4"/>
  <c r="O1411" i="4" s="1"/>
  <c r="N1412" i="4"/>
  <c r="O1412" i="4" s="1"/>
  <c r="N1413" i="4"/>
  <c r="O1413" i="4" s="1"/>
  <c r="N1414" i="4"/>
  <c r="O1414" i="4" s="1"/>
  <c r="N1415" i="4"/>
  <c r="O1415" i="4" s="1"/>
  <c r="N1416" i="4"/>
  <c r="O1416" i="4" s="1"/>
  <c r="N1417" i="4"/>
  <c r="O1417" i="4" s="1"/>
  <c r="N1418" i="4"/>
  <c r="O1418" i="4" s="1"/>
  <c r="N1419" i="4"/>
  <c r="O1419" i="4" s="1"/>
  <c r="N1420" i="4"/>
  <c r="O1420" i="4" s="1"/>
  <c r="N1421" i="4"/>
  <c r="O1421" i="4" s="1"/>
  <c r="N1422" i="4"/>
  <c r="O1422" i="4" s="1"/>
  <c r="N1423" i="4"/>
  <c r="O1423" i="4" s="1"/>
  <c r="N1424" i="4"/>
  <c r="O1424" i="4" s="1"/>
  <c r="N1425" i="4"/>
  <c r="O1425" i="4" s="1"/>
  <c r="N1426" i="4"/>
  <c r="O1426" i="4" s="1"/>
  <c r="N1427" i="4"/>
  <c r="O1427" i="4" s="1"/>
  <c r="N1428" i="4"/>
  <c r="O1428" i="4" s="1"/>
  <c r="N1429" i="4"/>
  <c r="O1429" i="4" s="1"/>
  <c r="N1430" i="4"/>
  <c r="O1430" i="4" s="1"/>
  <c r="N1431" i="4"/>
  <c r="O1431" i="4" s="1"/>
  <c r="N1432" i="4"/>
  <c r="O1432" i="4" s="1"/>
  <c r="N1433" i="4"/>
  <c r="O1433" i="4" s="1"/>
  <c r="N1434" i="4"/>
  <c r="O1434" i="4" s="1"/>
  <c r="N1435" i="4"/>
  <c r="O1435" i="4" s="1"/>
  <c r="N1436" i="4"/>
  <c r="O1436" i="4" s="1"/>
  <c r="N17" i="4"/>
  <c r="O17" i="4" s="1"/>
  <c r="N18" i="4"/>
  <c r="O18" i="4" s="1"/>
  <c r="N19" i="4"/>
  <c r="O19" i="4" s="1"/>
  <c r="N20" i="4"/>
  <c r="O20" i="4" s="1"/>
  <c r="N21" i="4"/>
  <c r="O21" i="4" s="1"/>
  <c r="N22" i="4"/>
  <c r="O22" i="4" s="1"/>
  <c r="N23" i="4"/>
  <c r="O23" i="4" s="1"/>
  <c r="N24" i="4"/>
  <c r="O24" i="4" s="1"/>
  <c r="N25" i="4"/>
  <c r="O25" i="4" s="1"/>
  <c r="N26" i="4"/>
  <c r="O26" i="4" s="1"/>
  <c r="N27" i="4"/>
  <c r="O27" i="4" s="1"/>
  <c r="N28" i="4"/>
  <c r="O28" i="4" s="1"/>
  <c r="N29" i="4"/>
  <c r="O29" i="4" s="1"/>
  <c r="N30" i="4"/>
  <c r="O30" i="4" s="1"/>
  <c r="N31" i="4"/>
  <c r="O31" i="4" s="1"/>
  <c r="N32" i="4"/>
  <c r="O32" i="4" s="1"/>
  <c r="N33" i="4"/>
  <c r="O33" i="4" s="1"/>
  <c r="N34" i="4"/>
  <c r="O34" i="4" s="1"/>
  <c r="N35" i="4"/>
  <c r="O35" i="4" s="1"/>
  <c r="N36" i="4"/>
  <c r="O36" i="4" s="1"/>
  <c r="N37" i="4"/>
  <c r="O37" i="4" s="1"/>
  <c r="N38" i="4"/>
  <c r="O38" i="4" s="1"/>
  <c r="N39" i="4"/>
  <c r="O39" i="4" s="1"/>
  <c r="N40" i="4"/>
  <c r="O40" i="4" s="1"/>
  <c r="N41" i="4"/>
  <c r="O41" i="4" s="1"/>
  <c r="N42" i="4"/>
  <c r="O42" i="4" s="1"/>
  <c r="N43" i="4"/>
  <c r="O43" i="4" s="1"/>
  <c r="N44" i="4"/>
  <c r="O44" i="4" s="1"/>
  <c r="N45" i="4"/>
  <c r="O45" i="4" s="1"/>
  <c r="N46" i="4"/>
  <c r="O46" i="4" s="1"/>
  <c r="N47" i="4"/>
  <c r="O47" i="4" s="1"/>
  <c r="N48" i="4"/>
  <c r="O48" i="4" s="1"/>
  <c r="N49" i="4"/>
  <c r="O49" i="4" s="1"/>
  <c r="N50" i="4"/>
  <c r="O50" i="4" s="1"/>
  <c r="N51" i="4"/>
  <c r="O51" i="4" s="1"/>
  <c r="N52" i="4"/>
  <c r="O52" i="4" s="1"/>
  <c r="N53" i="4"/>
  <c r="O53" i="4" s="1"/>
  <c r="N54" i="4"/>
  <c r="O54" i="4" s="1"/>
  <c r="N55" i="4"/>
  <c r="O55" i="4" s="1"/>
  <c r="N56" i="4"/>
  <c r="O56" i="4" s="1"/>
  <c r="N57" i="4"/>
  <c r="O57" i="4" s="1"/>
  <c r="N58" i="4"/>
  <c r="O58" i="4" s="1"/>
  <c r="N59" i="4"/>
  <c r="O59" i="4" s="1"/>
  <c r="N60" i="4"/>
  <c r="O60" i="4" s="1"/>
  <c r="N61" i="4"/>
  <c r="O61" i="4" s="1"/>
  <c r="N62" i="4"/>
  <c r="O62" i="4" s="1"/>
  <c r="N63" i="4"/>
  <c r="O63" i="4" s="1"/>
  <c r="N64" i="4"/>
  <c r="O64" i="4" s="1"/>
  <c r="N65" i="4"/>
  <c r="O65" i="4" s="1"/>
  <c r="N66" i="4"/>
  <c r="O66" i="4" s="1"/>
  <c r="N67" i="4"/>
  <c r="O67" i="4" s="1"/>
  <c r="N68" i="4"/>
  <c r="O68" i="4" s="1"/>
  <c r="N69" i="4"/>
  <c r="O69" i="4" s="1"/>
  <c r="N70" i="4"/>
  <c r="O70" i="4" s="1"/>
  <c r="N71" i="4"/>
  <c r="O71" i="4" s="1"/>
  <c r="N72" i="4"/>
  <c r="O72" i="4" s="1"/>
  <c r="N73" i="4"/>
  <c r="O73" i="4" s="1"/>
  <c r="N74" i="4"/>
  <c r="O74" i="4" s="1"/>
  <c r="N75" i="4"/>
  <c r="O75" i="4" s="1"/>
  <c r="N76" i="4"/>
  <c r="O76" i="4" s="1"/>
  <c r="N77" i="4"/>
  <c r="O77" i="4" s="1"/>
  <c r="N78" i="4"/>
  <c r="O78" i="4" s="1"/>
  <c r="N79" i="4"/>
  <c r="O79" i="4" s="1"/>
  <c r="N80" i="4"/>
  <c r="O80" i="4" s="1"/>
  <c r="N81" i="4"/>
  <c r="O81" i="4" s="1"/>
  <c r="N82" i="4"/>
  <c r="O82" i="4" s="1"/>
  <c r="N83" i="4"/>
  <c r="O83" i="4" s="1"/>
  <c r="N84" i="4"/>
  <c r="O84" i="4" s="1"/>
  <c r="N85" i="4"/>
  <c r="O85" i="4" s="1"/>
  <c r="N86" i="4"/>
  <c r="O86" i="4" s="1"/>
  <c r="N87" i="4"/>
  <c r="O87" i="4" s="1"/>
  <c r="N88" i="4"/>
  <c r="O88" i="4" s="1"/>
  <c r="N89" i="4"/>
  <c r="O89" i="4" s="1"/>
  <c r="N90" i="4"/>
  <c r="O90" i="4" s="1"/>
  <c r="N91" i="4"/>
  <c r="O91" i="4" s="1"/>
  <c r="N92" i="4"/>
  <c r="O92" i="4" s="1"/>
  <c r="N93" i="4"/>
  <c r="O93" i="4" s="1"/>
  <c r="N94" i="4"/>
  <c r="O94" i="4" s="1"/>
  <c r="N95" i="4"/>
  <c r="O95" i="4" s="1"/>
  <c r="N96" i="4"/>
  <c r="O96" i="4" s="1"/>
  <c r="N97" i="4"/>
  <c r="O97" i="4" s="1"/>
  <c r="N98" i="4"/>
  <c r="O98" i="4" s="1"/>
  <c r="N99" i="4"/>
  <c r="O99" i="4" s="1"/>
  <c r="N100" i="4"/>
  <c r="O100" i="4" s="1"/>
  <c r="N101" i="4"/>
  <c r="O101" i="4" s="1"/>
  <c r="N102" i="4"/>
  <c r="O102" i="4" s="1"/>
  <c r="N103" i="4"/>
  <c r="O103" i="4" s="1"/>
  <c r="N104" i="4"/>
  <c r="O104" i="4" s="1"/>
  <c r="N105" i="4"/>
  <c r="O105" i="4" s="1"/>
  <c r="N106" i="4"/>
  <c r="O106" i="4" s="1"/>
  <c r="N107" i="4"/>
  <c r="O107" i="4" s="1"/>
  <c r="N108" i="4"/>
  <c r="O108" i="4" s="1"/>
  <c r="N109" i="4"/>
  <c r="O109" i="4" s="1"/>
  <c r="N110" i="4"/>
  <c r="O110" i="4" s="1"/>
  <c r="N111" i="4"/>
  <c r="O111" i="4" s="1"/>
  <c r="N112" i="4"/>
  <c r="O112" i="4" s="1"/>
  <c r="N113" i="4"/>
  <c r="O113" i="4" s="1"/>
  <c r="N114" i="4"/>
  <c r="O114" i="4" s="1"/>
  <c r="N115" i="4"/>
  <c r="O115" i="4" s="1"/>
  <c r="N116" i="4"/>
  <c r="O116" i="4" s="1"/>
  <c r="N117" i="4"/>
  <c r="O117" i="4" s="1"/>
  <c r="N118" i="4"/>
  <c r="O118" i="4" s="1"/>
  <c r="N119" i="4"/>
  <c r="O119" i="4" s="1"/>
  <c r="N120" i="4"/>
  <c r="O120" i="4" s="1"/>
  <c r="N121" i="4"/>
  <c r="O121" i="4" s="1"/>
  <c r="N122" i="4"/>
  <c r="O122" i="4" s="1"/>
  <c r="N123" i="4"/>
  <c r="O123" i="4" s="1"/>
  <c r="N124" i="4"/>
  <c r="O124" i="4" s="1"/>
  <c r="N125" i="4"/>
  <c r="O125" i="4" s="1"/>
  <c r="N126" i="4"/>
  <c r="O126" i="4" s="1"/>
  <c r="N127" i="4"/>
  <c r="O127" i="4" s="1"/>
  <c r="N128" i="4"/>
  <c r="O128" i="4" s="1"/>
  <c r="N129" i="4"/>
  <c r="O129" i="4" s="1"/>
  <c r="N130" i="4"/>
  <c r="O130" i="4" s="1"/>
  <c r="N131" i="4"/>
  <c r="O131" i="4" s="1"/>
  <c r="N132" i="4"/>
  <c r="O132" i="4" s="1"/>
  <c r="N133" i="4"/>
  <c r="O133" i="4" s="1"/>
  <c r="N134" i="4"/>
  <c r="O134" i="4" s="1"/>
  <c r="N135" i="4"/>
  <c r="O135" i="4" s="1"/>
  <c r="N136" i="4"/>
  <c r="O136" i="4" s="1"/>
  <c r="N137" i="4"/>
  <c r="O137" i="4" s="1"/>
  <c r="N138" i="4"/>
  <c r="O138" i="4" s="1"/>
  <c r="N139" i="4"/>
  <c r="O139" i="4" s="1"/>
  <c r="N140" i="4"/>
  <c r="O140" i="4" s="1"/>
  <c r="N141" i="4"/>
  <c r="O141" i="4" s="1"/>
  <c r="N142" i="4"/>
  <c r="O142" i="4" s="1"/>
  <c r="N143" i="4"/>
  <c r="O143" i="4" s="1"/>
  <c r="N144" i="4"/>
  <c r="O144" i="4" s="1"/>
  <c r="N145" i="4"/>
  <c r="O145" i="4" s="1"/>
  <c r="N146" i="4"/>
  <c r="O146" i="4" s="1"/>
  <c r="N147" i="4"/>
  <c r="O147" i="4" s="1"/>
  <c r="N148" i="4"/>
  <c r="O148" i="4" s="1"/>
  <c r="N149" i="4"/>
  <c r="O149" i="4" s="1"/>
  <c r="N150" i="4"/>
  <c r="O150" i="4" s="1"/>
  <c r="N151" i="4"/>
  <c r="O151" i="4" s="1"/>
  <c r="N152" i="4"/>
  <c r="O152" i="4" s="1"/>
  <c r="N153" i="4"/>
  <c r="O153" i="4" s="1"/>
  <c r="N154" i="4"/>
  <c r="O154" i="4" s="1"/>
  <c r="N155" i="4"/>
  <c r="O155" i="4" s="1"/>
  <c r="N156" i="4"/>
  <c r="O156" i="4" s="1"/>
  <c r="N157" i="4"/>
  <c r="O157" i="4" s="1"/>
  <c r="N158" i="4"/>
  <c r="O158" i="4" s="1"/>
  <c r="N159" i="4"/>
  <c r="O159" i="4" s="1"/>
  <c r="N160" i="4"/>
  <c r="O160" i="4" s="1"/>
  <c r="N161" i="4"/>
  <c r="O161" i="4" s="1"/>
  <c r="N162" i="4"/>
  <c r="O162" i="4" s="1"/>
  <c r="N163" i="4"/>
  <c r="O163" i="4" s="1"/>
  <c r="N164" i="4"/>
  <c r="O164" i="4" s="1"/>
  <c r="N165" i="4"/>
  <c r="O165" i="4" s="1"/>
  <c r="N166" i="4"/>
  <c r="O166" i="4" s="1"/>
  <c r="N167" i="4"/>
  <c r="O167" i="4" s="1"/>
  <c r="N168" i="4"/>
  <c r="O168" i="4" s="1"/>
  <c r="N169" i="4"/>
  <c r="O169" i="4" s="1"/>
  <c r="N170" i="4"/>
  <c r="O170" i="4" s="1"/>
  <c r="N171" i="4"/>
  <c r="O171" i="4" s="1"/>
  <c r="N172" i="4"/>
  <c r="O172" i="4" s="1"/>
  <c r="N173" i="4"/>
  <c r="O173" i="4" s="1"/>
  <c r="N174" i="4"/>
  <c r="O174" i="4" s="1"/>
  <c r="N175" i="4"/>
  <c r="O175" i="4" s="1"/>
  <c r="N176" i="4"/>
  <c r="O176" i="4" s="1"/>
  <c r="N177" i="4"/>
  <c r="O177" i="4" s="1"/>
  <c r="N178" i="4"/>
  <c r="O178" i="4" s="1"/>
  <c r="N179" i="4"/>
  <c r="O179" i="4" s="1"/>
  <c r="N180" i="4"/>
  <c r="O180" i="4" s="1"/>
  <c r="N181" i="4"/>
  <c r="O181" i="4" s="1"/>
  <c r="N182" i="4"/>
  <c r="O182" i="4" s="1"/>
  <c r="N183" i="4"/>
  <c r="O183" i="4" s="1"/>
  <c r="N184" i="4"/>
  <c r="O184" i="4" s="1"/>
  <c r="N185" i="4"/>
  <c r="O185" i="4" s="1"/>
  <c r="N186" i="4"/>
  <c r="O186" i="4" s="1"/>
  <c r="N187" i="4"/>
  <c r="O187" i="4" s="1"/>
  <c r="N188" i="4"/>
  <c r="O188" i="4" s="1"/>
  <c r="N189" i="4"/>
  <c r="O189" i="4" s="1"/>
  <c r="N190" i="4"/>
  <c r="O190" i="4" s="1"/>
  <c r="N191" i="4"/>
  <c r="O191" i="4" s="1"/>
  <c r="N192" i="4"/>
  <c r="O192" i="4" s="1"/>
  <c r="N193" i="4"/>
  <c r="O193" i="4" s="1"/>
  <c r="N194" i="4"/>
  <c r="O194" i="4" s="1"/>
  <c r="N195" i="4"/>
  <c r="O195" i="4" s="1"/>
  <c r="N196" i="4"/>
  <c r="O196" i="4" s="1"/>
  <c r="N197" i="4"/>
  <c r="O197" i="4" s="1"/>
  <c r="N198" i="4"/>
  <c r="O198" i="4" s="1"/>
  <c r="N199" i="4"/>
  <c r="O199" i="4" s="1"/>
  <c r="N200" i="4"/>
  <c r="O200" i="4" s="1"/>
  <c r="N201" i="4"/>
  <c r="O201" i="4" s="1"/>
  <c r="N202" i="4"/>
  <c r="O202" i="4" s="1"/>
  <c r="N203" i="4"/>
  <c r="O203" i="4" s="1"/>
  <c r="N204" i="4"/>
  <c r="O204" i="4" s="1"/>
  <c r="N205" i="4"/>
  <c r="O205" i="4" s="1"/>
  <c r="N206" i="4"/>
  <c r="O206" i="4" s="1"/>
  <c r="N207" i="4"/>
  <c r="O207" i="4" s="1"/>
  <c r="N208" i="4"/>
  <c r="O208" i="4" s="1"/>
  <c r="N209" i="4"/>
  <c r="O209" i="4" s="1"/>
  <c r="N210" i="4"/>
  <c r="O210" i="4" s="1"/>
  <c r="N211" i="4"/>
  <c r="O211" i="4" s="1"/>
  <c r="N212" i="4"/>
  <c r="O212" i="4" s="1"/>
  <c r="N213" i="4"/>
  <c r="O213" i="4" s="1"/>
  <c r="N214" i="4"/>
  <c r="O214" i="4" s="1"/>
  <c r="N215" i="4"/>
  <c r="O215" i="4" s="1"/>
  <c r="N216" i="4"/>
  <c r="O216" i="4" s="1"/>
  <c r="N217" i="4"/>
  <c r="O217" i="4" s="1"/>
  <c r="N218" i="4"/>
  <c r="O218" i="4" s="1"/>
  <c r="N219" i="4"/>
  <c r="O219" i="4" s="1"/>
  <c r="N220" i="4"/>
  <c r="O220" i="4" s="1"/>
  <c r="N221" i="4"/>
  <c r="O221" i="4" s="1"/>
  <c r="N222" i="4"/>
  <c r="O222" i="4" s="1"/>
  <c r="N223" i="4"/>
  <c r="O223" i="4" s="1"/>
  <c r="N224" i="4"/>
  <c r="O224" i="4" s="1"/>
  <c r="N225" i="4"/>
  <c r="O225" i="4" s="1"/>
  <c r="N226" i="4"/>
  <c r="O226" i="4" s="1"/>
  <c r="N227" i="4"/>
  <c r="O227" i="4" s="1"/>
  <c r="N228" i="4"/>
  <c r="O228" i="4" s="1"/>
  <c r="N229" i="4"/>
  <c r="O229" i="4" s="1"/>
  <c r="N230" i="4"/>
  <c r="O230" i="4" s="1"/>
  <c r="N231" i="4"/>
  <c r="O231" i="4" s="1"/>
  <c r="N232" i="4"/>
  <c r="O232" i="4" s="1"/>
  <c r="N233" i="4"/>
  <c r="O233" i="4" s="1"/>
  <c r="N234" i="4"/>
  <c r="O234" i="4" s="1"/>
  <c r="N235" i="4"/>
  <c r="O235" i="4" s="1"/>
  <c r="N236" i="4"/>
  <c r="O236" i="4" s="1"/>
  <c r="N237" i="4"/>
  <c r="O237" i="4" s="1"/>
  <c r="N238" i="4"/>
  <c r="O238" i="4" s="1"/>
  <c r="N239" i="4"/>
  <c r="O239" i="4" s="1"/>
  <c r="N240" i="4"/>
  <c r="O240" i="4" s="1"/>
  <c r="N241" i="4"/>
  <c r="O241" i="4" s="1"/>
  <c r="N242" i="4"/>
  <c r="O242" i="4" s="1"/>
  <c r="N243" i="4"/>
  <c r="O243" i="4" s="1"/>
  <c r="N244" i="4"/>
  <c r="O244" i="4" s="1"/>
  <c r="N245" i="4"/>
  <c r="O245" i="4" s="1"/>
  <c r="N246" i="4"/>
  <c r="O246" i="4" s="1"/>
  <c r="N247" i="4"/>
  <c r="O247" i="4" s="1"/>
  <c r="N248" i="4"/>
  <c r="O248" i="4" s="1"/>
  <c r="N249" i="4"/>
  <c r="O249" i="4" s="1"/>
  <c r="N250" i="4"/>
  <c r="O250" i="4" s="1"/>
  <c r="N251" i="4"/>
  <c r="O251" i="4" s="1"/>
  <c r="N252" i="4"/>
  <c r="O252" i="4" s="1"/>
  <c r="N253" i="4"/>
  <c r="O253" i="4" s="1"/>
  <c r="N254" i="4"/>
  <c r="O254" i="4" s="1"/>
  <c r="N255" i="4"/>
  <c r="O255" i="4" s="1"/>
  <c r="N256" i="4"/>
  <c r="O256" i="4" s="1"/>
  <c r="N257" i="4"/>
  <c r="O257" i="4" s="1"/>
  <c r="N258" i="4"/>
  <c r="O258" i="4" s="1"/>
  <c r="N259" i="4"/>
  <c r="O259" i="4" s="1"/>
  <c r="N260" i="4"/>
  <c r="O260" i="4" s="1"/>
  <c r="N261" i="4"/>
  <c r="O261" i="4" s="1"/>
  <c r="N262" i="4"/>
  <c r="O262" i="4" s="1"/>
  <c r="N263" i="4"/>
  <c r="O263" i="4" s="1"/>
  <c r="N264" i="4"/>
  <c r="O264" i="4" s="1"/>
  <c r="N265" i="4"/>
  <c r="O265" i="4" s="1"/>
  <c r="N266" i="4"/>
  <c r="O266" i="4" s="1"/>
  <c r="N267" i="4"/>
  <c r="O267" i="4" s="1"/>
  <c r="N268" i="4"/>
  <c r="O268" i="4" s="1"/>
  <c r="N269" i="4"/>
  <c r="O269" i="4" s="1"/>
  <c r="N270" i="4"/>
  <c r="O270" i="4" s="1"/>
  <c r="N271" i="4"/>
  <c r="O271" i="4" s="1"/>
  <c r="N272" i="4"/>
  <c r="O272" i="4" s="1"/>
  <c r="N273" i="4"/>
  <c r="O273" i="4" s="1"/>
  <c r="N274" i="4"/>
  <c r="O274" i="4" s="1"/>
  <c r="N275" i="4"/>
  <c r="O275" i="4" s="1"/>
  <c r="N276" i="4"/>
  <c r="O276" i="4" s="1"/>
  <c r="N277" i="4"/>
  <c r="O277" i="4" s="1"/>
  <c r="N278" i="4"/>
  <c r="O278" i="4" s="1"/>
  <c r="N279" i="4"/>
  <c r="O279" i="4" s="1"/>
  <c r="N280" i="4"/>
  <c r="O280" i="4" s="1"/>
  <c r="N281" i="4"/>
  <c r="O281" i="4" s="1"/>
  <c r="N282" i="4"/>
  <c r="O282" i="4" s="1"/>
  <c r="N283" i="4"/>
  <c r="O283" i="4" s="1"/>
  <c r="N284" i="4"/>
  <c r="O284" i="4" s="1"/>
  <c r="N285" i="4"/>
  <c r="O285" i="4" s="1"/>
  <c r="N286" i="4"/>
  <c r="O286" i="4" s="1"/>
  <c r="N287" i="4"/>
  <c r="O287" i="4" s="1"/>
  <c r="N288" i="4"/>
  <c r="O288" i="4" s="1"/>
  <c r="N289" i="4"/>
  <c r="O289" i="4" s="1"/>
  <c r="N290" i="4"/>
  <c r="O290" i="4" s="1"/>
  <c r="N291" i="4"/>
  <c r="O291" i="4" s="1"/>
  <c r="N292" i="4"/>
  <c r="O292" i="4" s="1"/>
  <c r="N293" i="4"/>
  <c r="O293" i="4" s="1"/>
  <c r="N294" i="4"/>
  <c r="O294" i="4" s="1"/>
  <c r="N295" i="4"/>
  <c r="O295" i="4" s="1"/>
  <c r="N296" i="4"/>
  <c r="O296" i="4" s="1"/>
  <c r="N297" i="4"/>
  <c r="O297" i="4" s="1"/>
  <c r="N298" i="4"/>
  <c r="O298" i="4" s="1"/>
  <c r="N299" i="4"/>
  <c r="O299" i="4" s="1"/>
  <c r="N300" i="4"/>
  <c r="O300" i="4" s="1"/>
  <c r="N301" i="4"/>
  <c r="O301" i="4" s="1"/>
  <c r="N302" i="4"/>
  <c r="O302" i="4" s="1"/>
  <c r="N303" i="4"/>
  <c r="O303" i="4" s="1"/>
  <c r="N304" i="4"/>
  <c r="O304" i="4" s="1"/>
  <c r="N305" i="4"/>
  <c r="O305" i="4" s="1"/>
  <c r="N306" i="4"/>
  <c r="O306" i="4" s="1"/>
  <c r="N307" i="4"/>
  <c r="O307" i="4" s="1"/>
  <c r="N308" i="4"/>
  <c r="O308" i="4" s="1"/>
  <c r="N309" i="4"/>
  <c r="O309" i="4" s="1"/>
  <c r="N310" i="4"/>
  <c r="O310" i="4" s="1"/>
  <c r="N311" i="4"/>
  <c r="O311" i="4" s="1"/>
  <c r="N312" i="4"/>
  <c r="O312" i="4" s="1"/>
  <c r="N313" i="4"/>
  <c r="O313" i="4" s="1"/>
  <c r="N314" i="4"/>
  <c r="O314" i="4" s="1"/>
  <c r="N315" i="4"/>
  <c r="O315" i="4" s="1"/>
  <c r="N316" i="4"/>
  <c r="O316" i="4" s="1"/>
  <c r="N317" i="4"/>
  <c r="O317" i="4" s="1"/>
  <c r="N318" i="4"/>
  <c r="O318" i="4" s="1"/>
  <c r="N319" i="4"/>
  <c r="O319" i="4" s="1"/>
  <c r="N320" i="4"/>
  <c r="O320" i="4" s="1"/>
  <c r="N321" i="4"/>
  <c r="O321" i="4" s="1"/>
  <c r="N322" i="4"/>
  <c r="O322" i="4" s="1"/>
  <c r="N323" i="4"/>
  <c r="O323" i="4" s="1"/>
  <c r="N324" i="4"/>
  <c r="O324" i="4" s="1"/>
  <c r="N325" i="4"/>
  <c r="O325" i="4" s="1"/>
  <c r="N326" i="4"/>
  <c r="O326" i="4" s="1"/>
  <c r="N327" i="4"/>
  <c r="O327" i="4" s="1"/>
  <c r="N328" i="4"/>
  <c r="O328" i="4" s="1"/>
  <c r="N329" i="4"/>
  <c r="O329" i="4" s="1"/>
  <c r="N330" i="4"/>
  <c r="O330" i="4" s="1"/>
  <c r="N331" i="4"/>
  <c r="O331" i="4" s="1"/>
  <c r="N332" i="4"/>
  <c r="O332" i="4" s="1"/>
  <c r="N333" i="4"/>
  <c r="O333" i="4" s="1"/>
  <c r="N334" i="4"/>
  <c r="O334" i="4" s="1"/>
  <c r="N335" i="4"/>
  <c r="O335" i="4" s="1"/>
  <c r="N336" i="4"/>
  <c r="O336" i="4" s="1"/>
  <c r="N337" i="4"/>
  <c r="O337" i="4" s="1"/>
  <c r="N338" i="4"/>
  <c r="O338" i="4" s="1"/>
  <c r="N339" i="4"/>
  <c r="O339" i="4" s="1"/>
  <c r="N340" i="4"/>
  <c r="O340" i="4" s="1"/>
  <c r="N341" i="4"/>
  <c r="O341" i="4" s="1"/>
  <c r="N342" i="4"/>
  <c r="O342" i="4" s="1"/>
  <c r="N343" i="4"/>
  <c r="O343" i="4" s="1"/>
  <c r="N344" i="4"/>
  <c r="O344" i="4" s="1"/>
  <c r="N345" i="4"/>
  <c r="O345" i="4" s="1"/>
  <c r="N346" i="4"/>
  <c r="O346" i="4" s="1"/>
  <c r="N347" i="4"/>
  <c r="O347" i="4" s="1"/>
  <c r="N348" i="4"/>
  <c r="O348" i="4" s="1"/>
  <c r="N349" i="4"/>
  <c r="O349" i="4" s="1"/>
  <c r="N350" i="4"/>
  <c r="O350" i="4" s="1"/>
  <c r="N351" i="4"/>
  <c r="O351" i="4" s="1"/>
  <c r="N352" i="4"/>
  <c r="O352" i="4" s="1"/>
  <c r="N353" i="4"/>
  <c r="O353" i="4" s="1"/>
  <c r="N354" i="4"/>
  <c r="O354" i="4" s="1"/>
  <c r="N355" i="4"/>
  <c r="O355" i="4" s="1"/>
  <c r="N356" i="4"/>
  <c r="O356" i="4" s="1"/>
  <c r="N357" i="4"/>
  <c r="O357" i="4" s="1"/>
  <c r="N358" i="4"/>
  <c r="O358" i="4" s="1"/>
  <c r="N359" i="4"/>
  <c r="O359" i="4" s="1"/>
  <c r="N360" i="4"/>
  <c r="O360" i="4" s="1"/>
  <c r="N361" i="4"/>
  <c r="O361" i="4" s="1"/>
  <c r="N362" i="4"/>
  <c r="O362" i="4" s="1"/>
  <c r="N363" i="4"/>
  <c r="O363" i="4" s="1"/>
  <c r="N364" i="4"/>
  <c r="O364" i="4" s="1"/>
  <c r="N365" i="4"/>
  <c r="O365" i="4" s="1"/>
  <c r="N366" i="4"/>
  <c r="O366" i="4" s="1"/>
  <c r="N367" i="4"/>
  <c r="O367" i="4" s="1"/>
  <c r="N368" i="4"/>
  <c r="O368" i="4" s="1"/>
  <c r="N369" i="4"/>
  <c r="O369" i="4" s="1"/>
  <c r="N370" i="4"/>
  <c r="O370" i="4" s="1"/>
  <c r="N371" i="4"/>
  <c r="O371" i="4" s="1"/>
  <c r="N372" i="4"/>
  <c r="O372" i="4" s="1"/>
  <c r="N373" i="4"/>
  <c r="O373" i="4" s="1"/>
  <c r="N374" i="4"/>
  <c r="O374" i="4" s="1"/>
  <c r="N375" i="4"/>
  <c r="O375" i="4" s="1"/>
  <c r="N376" i="4"/>
  <c r="O376" i="4" s="1"/>
  <c r="N377" i="4"/>
  <c r="O377" i="4" s="1"/>
  <c r="N378" i="4"/>
  <c r="O378" i="4" s="1"/>
  <c r="N379" i="4"/>
  <c r="O379" i="4" s="1"/>
  <c r="N380" i="4"/>
  <c r="O380" i="4" s="1"/>
  <c r="N381" i="4"/>
  <c r="O381" i="4" s="1"/>
  <c r="N382" i="4"/>
  <c r="O382" i="4" s="1"/>
  <c r="N383" i="4"/>
  <c r="O383" i="4" s="1"/>
  <c r="N384" i="4"/>
  <c r="O384" i="4" s="1"/>
  <c r="N385" i="4"/>
  <c r="O385" i="4" s="1"/>
  <c r="N386" i="4"/>
  <c r="O386" i="4" s="1"/>
  <c r="N387" i="4"/>
  <c r="O387" i="4" s="1"/>
  <c r="N388" i="4"/>
  <c r="O388" i="4" s="1"/>
  <c r="N389" i="4"/>
  <c r="O389" i="4" s="1"/>
  <c r="N390" i="4"/>
  <c r="O390" i="4" s="1"/>
  <c r="N391" i="4"/>
  <c r="O391" i="4" s="1"/>
  <c r="N392" i="4"/>
  <c r="O392" i="4" s="1"/>
  <c r="N393" i="4"/>
  <c r="O393" i="4" s="1"/>
  <c r="N394" i="4"/>
  <c r="O394" i="4" s="1"/>
  <c r="N395" i="4"/>
  <c r="O395" i="4" s="1"/>
  <c r="N396" i="4"/>
  <c r="O396" i="4" s="1"/>
  <c r="N397" i="4"/>
  <c r="O397" i="4" s="1"/>
  <c r="N398" i="4"/>
  <c r="O398" i="4" s="1"/>
  <c r="N399" i="4"/>
  <c r="O399" i="4" s="1"/>
  <c r="N400" i="4"/>
  <c r="O400" i="4" s="1"/>
  <c r="N401" i="4"/>
  <c r="O401" i="4" s="1"/>
  <c r="N402" i="4"/>
  <c r="O402" i="4" s="1"/>
  <c r="N403" i="4"/>
  <c r="O403" i="4" s="1"/>
  <c r="N404" i="4"/>
  <c r="O404" i="4" s="1"/>
  <c r="N405" i="4"/>
  <c r="O405" i="4" s="1"/>
  <c r="N406" i="4"/>
  <c r="O406" i="4" s="1"/>
  <c r="N407" i="4"/>
  <c r="O407" i="4" s="1"/>
  <c r="N408" i="4"/>
  <c r="O408" i="4" s="1"/>
  <c r="N409" i="4"/>
  <c r="O409" i="4" s="1"/>
  <c r="N410" i="4"/>
  <c r="O410" i="4" s="1"/>
  <c r="N411" i="4"/>
  <c r="O411" i="4" s="1"/>
  <c r="N412" i="4"/>
  <c r="O412" i="4" s="1"/>
  <c r="N413" i="4"/>
  <c r="O413" i="4" s="1"/>
  <c r="N414" i="4"/>
  <c r="O414" i="4" s="1"/>
  <c r="N415" i="4"/>
  <c r="O415" i="4" s="1"/>
  <c r="N416" i="4"/>
  <c r="O416" i="4" s="1"/>
  <c r="N417" i="4"/>
  <c r="O417" i="4" s="1"/>
  <c r="N418" i="4"/>
  <c r="O418" i="4" s="1"/>
  <c r="N419" i="4"/>
  <c r="O419" i="4" s="1"/>
  <c r="N420" i="4"/>
  <c r="O420" i="4" s="1"/>
  <c r="N421" i="4"/>
  <c r="O421" i="4" s="1"/>
  <c r="N422" i="4"/>
  <c r="O422" i="4" s="1"/>
  <c r="N423" i="4"/>
  <c r="O423" i="4" s="1"/>
  <c r="N424" i="4"/>
  <c r="O424" i="4" s="1"/>
  <c r="N425" i="4"/>
  <c r="O425" i="4" s="1"/>
  <c r="N426" i="4"/>
  <c r="O426" i="4" s="1"/>
  <c r="N427" i="4"/>
  <c r="O427" i="4" s="1"/>
  <c r="N428" i="4"/>
  <c r="O428" i="4" s="1"/>
  <c r="N429" i="4"/>
  <c r="O429" i="4" s="1"/>
  <c r="N430" i="4"/>
  <c r="O430" i="4" s="1"/>
  <c r="N431" i="4"/>
  <c r="O431" i="4" s="1"/>
  <c r="N432" i="4"/>
  <c r="O432" i="4" s="1"/>
  <c r="N433" i="4"/>
  <c r="O433" i="4" s="1"/>
  <c r="N434" i="4"/>
  <c r="O434" i="4" s="1"/>
  <c r="N435" i="4"/>
  <c r="O435" i="4" s="1"/>
  <c r="N436" i="4"/>
  <c r="O436" i="4" s="1"/>
  <c r="N437" i="4"/>
  <c r="O437" i="4" s="1"/>
  <c r="N438" i="4"/>
  <c r="O438" i="4" s="1"/>
  <c r="N439" i="4"/>
  <c r="O439" i="4" s="1"/>
  <c r="N440" i="4"/>
  <c r="O440" i="4" s="1"/>
  <c r="N441" i="4"/>
  <c r="O441" i="4" s="1"/>
  <c r="N442" i="4"/>
  <c r="O442" i="4" s="1"/>
  <c r="N443" i="4"/>
  <c r="O443" i="4" s="1"/>
  <c r="N444" i="4"/>
  <c r="O444" i="4" s="1"/>
  <c r="N445" i="4"/>
  <c r="O445" i="4" s="1"/>
  <c r="N446" i="4"/>
  <c r="O446" i="4" s="1"/>
  <c r="N447" i="4"/>
  <c r="O447" i="4" s="1"/>
  <c r="N448" i="4"/>
  <c r="O448" i="4" s="1"/>
  <c r="N449" i="4"/>
  <c r="O449" i="4" s="1"/>
  <c r="N450" i="4"/>
  <c r="O450" i="4" s="1"/>
  <c r="N451" i="4"/>
  <c r="O451" i="4" s="1"/>
  <c r="N452" i="4"/>
  <c r="O452" i="4" s="1"/>
  <c r="N453" i="4"/>
  <c r="O453" i="4" s="1"/>
  <c r="N454" i="4"/>
  <c r="O454" i="4" s="1"/>
  <c r="N455" i="4"/>
  <c r="O455" i="4" s="1"/>
  <c r="N456" i="4"/>
  <c r="O456" i="4" s="1"/>
  <c r="N457" i="4"/>
  <c r="O457" i="4" s="1"/>
  <c r="N458" i="4"/>
  <c r="O458" i="4" s="1"/>
  <c r="N459" i="4"/>
  <c r="O459" i="4" s="1"/>
  <c r="N460" i="4"/>
  <c r="O460" i="4" s="1"/>
  <c r="N461" i="4"/>
  <c r="O461" i="4" s="1"/>
  <c r="N462" i="4"/>
  <c r="O462" i="4" s="1"/>
  <c r="N463" i="4"/>
  <c r="O463" i="4" s="1"/>
  <c r="N464" i="4"/>
  <c r="O464" i="4" s="1"/>
  <c r="N465" i="4"/>
  <c r="O465" i="4" s="1"/>
  <c r="N466" i="4"/>
  <c r="O466" i="4" s="1"/>
  <c r="N467" i="4"/>
  <c r="O467" i="4" s="1"/>
  <c r="N468" i="4"/>
  <c r="O468" i="4" s="1"/>
  <c r="N469" i="4"/>
  <c r="O469" i="4" s="1"/>
  <c r="N470" i="4"/>
  <c r="O470" i="4" s="1"/>
  <c r="N471" i="4"/>
  <c r="O471" i="4" s="1"/>
  <c r="N472" i="4"/>
  <c r="O472" i="4" s="1"/>
  <c r="N473" i="4"/>
  <c r="O473" i="4" s="1"/>
  <c r="N474" i="4"/>
  <c r="O474" i="4" s="1"/>
  <c r="N475" i="4"/>
  <c r="O475" i="4" s="1"/>
  <c r="N476" i="4"/>
  <c r="O476" i="4" s="1"/>
  <c r="N477" i="4"/>
  <c r="O477" i="4" s="1"/>
  <c r="N478" i="4"/>
  <c r="O478" i="4" s="1"/>
  <c r="N479" i="4"/>
  <c r="O479" i="4" s="1"/>
  <c r="N480" i="4"/>
  <c r="O480" i="4" s="1"/>
  <c r="N481" i="4"/>
  <c r="O481" i="4" s="1"/>
  <c r="N482" i="4"/>
  <c r="O482" i="4" s="1"/>
  <c r="N483" i="4"/>
  <c r="O483" i="4" s="1"/>
  <c r="N484" i="4"/>
  <c r="O484" i="4" s="1"/>
  <c r="N485" i="4"/>
  <c r="O485" i="4" s="1"/>
  <c r="N486" i="4"/>
  <c r="O486" i="4" s="1"/>
  <c r="N487" i="4"/>
  <c r="O487" i="4" s="1"/>
  <c r="N488" i="4"/>
  <c r="O488" i="4" s="1"/>
  <c r="N489" i="4"/>
  <c r="O489" i="4" s="1"/>
  <c r="N490" i="4"/>
  <c r="O490" i="4" s="1"/>
  <c r="N491" i="4"/>
  <c r="O491" i="4" s="1"/>
  <c r="N492" i="4"/>
  <c r="O492" i="4" s="1"/>
  <c r="N493" i="4"/>
  <c r="O493" i="4" s="1"/>
  <c r="N494" i="4"/>
  <c r="O494" i="4" s="1"/>
  <c r="N495" i="4"/>
  <c r="O495" i="4" s="1"/>
  <c r="N496" i="4"/>
  <c r="O496" i="4" s="1"/>
  <c r="N497" i="4"/>
  <c r="O497" i="4" s="1"/>
  <c r="N498" i="4"/>
  <c r="O498" i="4" s="1"/>
  <c r="N499" i="4"/>
  <c r="O499" i="4" s="1"/>
  <c r="N500" i="4"/>
  <c r="O500" i="4" s="1"/>
  <c r="N501" i="4"/>
  <c r="O501" i="4" s="1"/>
  <c r="N502" i="4"/>
  <c r="O502" i="4" s="1"/>
  <c r="N503" i="4"/>
  <c r="O503" i="4" s="1"/>
  <c r="N504" i="4"/>
  <c r="O504" i="4" s="1"/>
  <c r="N505" i="4"/>
  <c r="O505" i="4" s="1"/>
  <c r="N506" i="4"/>
  <c r="O506" i="4" s="1"/>
  <c r="N507" i="4"/>
  <c r="O507" i="4" s="1"/>
  <c r="N508" i="4"/>
  <c r="O508" i="4" s="1"/>
  <c r="N509" i="4"/>
  <c r="O509" i="4" s="1"/>
  <c r="N510" i="4"/>
  <c r="O510" i="4" s="1"/>
  <c r="N511" i="4"/>
  <c r="O511" i="4" s="1"/>
  <c r="N512" i="4"/>
  <c r="O512" i="4" s="1"/>
  <c r="N513" i="4"/>
  <c r="O513" i="4" s="1"/>
  <c r="N514" i="4"/>
  <c r="O514" i="4" s="1"/>
  <c r="N515" i="4"/>
  <c r="O515" i="4" s="1"/>
  <c r="N516" i="4"/>
  <c r="O516" i="4" s="1"/>
  <c r="N517" i="4"/>
  <c r="O517" i="4" s="1"/>
  <c r="N518" i="4"/>
  <c r="O518" i="4" s="1"/>
  <c r="N519" i="4"/>
  <c r="O519" i="4" s="1"/>
  <c r="N520" i="4"/>
  <c r="O520" i="4" s="1"/>
  <c r="N521" i="4"/>
  <c r="O521" i="4" s="1"/>
  <c r="N522" i="4"/>
  <c r="O522" i="4" s="1"/>
  <c r="N523" i="4"/>
  <c r="O523" i="4" s="1"/>
  <c r="N524" i="4"/>
  <c r="O524" i="4" s="1"/>
  <c r="N525" i="4"/>
  <c r="O525" i="4" s="1"/>
  <c r="N526" i="4"/>
  <c r="O526" i="4" s="1"/>
  <c r="N527" i="4"/>
  <c r="O527" i="4" s="1"/>
  <c r="N528" i="4"/>
  <c r="O528" i="4" s="1"/>
  <c r="N529" i="4"/>
  <c r="O529" i="4" s="1"/>
  <c r="N530" i="4"/>
  <c r="O530" i="4" s="1"/>
  <c r="N531" i="4"/>
  <c r="O531" i="4" s="1"/>
  <c r="N532" i="4"/>
  <c r="O532" i="4" s="1"/>
  <c r="N533" i="4"/>
  <c r="O533" i="4" s="1"/>
  <c r="N534" i="4"/>
  <c r="O534" i="4" s="1"/>
  <c r="N535" i="4"/>
  <c r="O535" i="4" s="1"/>
  <c r="N536" i="4"/>
  <c r="O536" i="4" s="1"/>
  <c r="N537" i="4"/>
  <c r="O537" i="4" s="1"/>
  <c r="N538" i="4"/>
  <c r="O538" i="4" s="1"/>
  <c r="N539" i="4"/>
  <c r="O539" i="4" s="1"/>
  <c r="N540" i="4"/>
  <c r="O540" i="4" s="1"/>
  <c r="N541" i="4"/>
  <c r="O541" i="4" s="1"/>
  <c r="N542" i="4"/>
  <c r="O542" i="4" s="1"/>
  <c r="N543" i="4"/>
  <c r="O543" i="4" s="1"/>
  <c r="N544" i="4"/>
  <c r="O544" i="4" s="1"/>
  <c r="N545" i="4"/>
  <c r="O545" i="4" s="1"/>
  <c r="N546" i="4"/>
  <c r="O546" i="4" s="1"/>
  <c r="N547" i="4"/>
  <c r="O547" i="4" s="1"/>
  <c r="N548" i="4"/>
  <c r="O548" i="4" s="1"/>
  <c r="N549" i="4"/>
  <c r="O549" i="4" s="1"/>
  <c r="N550" i="4"/>
  <c r="O550" i="4" s="1"/>
  <c r="N551" i="4"/>
  <c r="O551" i="4" s="1"/>
  <c r="N552" i="4"/>
  <c r="O552" i="4" s="1"/>
  <c r="N553" i="4"/>
  <c r="O553" i="4" s="1"/>
  <c r="N554" i="4"/>
  <c r="O554" i="4" s="1"/>
  <c r="N555" i="4"/>
  <c r="O555" i="4" s="1"/>
  <c r="N556" i="4"/>
  <c r="O556" i="4" s="1"/>
  <c r="N557" i="4"/>
  <c r="O557" i="4" s="1"/>
  <c r="N558" i="4"/>
  <c r="O558" i="4" s="1"/>
  <c r="N559" i="4"/>
  <c r="O559" i="4" s="1"/>
  <c r="N560" i="4"/>
  <c r="O560" i="4" s="1"/>
  <c r="N561" i="4"/>
  <c r="O561" i="4" s="1"/>
  <c r="N562" i="4"/>
  <c r="O562" i="4" s="1"/>
  <c r="N563" i="4"/>
  <c r="O563" i="4" s="1"/>
  <c r="N564" i="4"/>
  <c r="O564" i="4" s="1"/>
  <c r="N565" i="4"/>
  <c r="O565" i="4" s="1"/>
  <c r="N566" i="4"/>
  <c r="O566" i="4" s="1"/>
  <c r="N567" i="4"/>
  <c r="O567" i="4" s="1"/>
  <c r="N568" i="4"/>
  <c r="O568" i="4" s="1"/>
  <c r="N569" i="4"/>
  <c r="O569" i="4" s="1"/>
  <c r="N570" i="4"/>
  <c r="O570" i="4" s="1"/>
  <c r="N571" i="4"/>
  <c r="O571" i="4" s="1"/>
  <c r="N572" i="4"/>
  <c r="O572" i="4" s="1"/>
  <c r="N573" i="4"/>
  <c r="O573" i="4" s="1"/>
  <c r="N574" i="4"/>
  <c r="O574" i="4" s="1"/>
  <c r="N575" i="4"/>
  <c r="O575" i="4" s="1"/>
  <c r="N576" i="4"/>
  <c r="O576" i="4" s="1"/>
  <c r="N577" i="4"/>
  <c r="O577" i="4" s="1"/>
  <c r="N578" i="4"/>
  <c r="O578" i="4" s="1"/>
  <c r="N579" i="4"/>
  <c r="O579" i="4" s="1"/>
  <c r="N580" i="4"/>
  <c r="O580" i="4" s="1"/>
  <c r="N581" i="4"/>
  <c r="O581" i="4" s="1"/>
  <c r="N582" i="4"/>
  <c r="O582" i="4" s="1"/>
  <c r="N583" i="4"/>
  <c r="O583" i="4" s="1"/>
  <c r="N584" i="4"/>
  <c r="O584" i="4" s="1"/>
  <c r="N585" i="4"/>
  <c r="O585" i="4" s="1"/>
  <c r="N586" i="4"/>
  <c r="O586" i="4" s="1"/>
  <c r="N587" i="4"/>
  <c r="O587" i="4" s="1"/>
  <c r="N588" i="4"/>
  <c r="O588" i="4" s="1"/>
  <c r="N589" i="4"/>
  <c r="O589" i="4" s="1"/>
  <c r="N590" i="4"/>
  <c r="O590" i="4" s="1"/>
  <c r="N591" i="4"/>
  <c r="O591" i="4" s="1"/>
  <c r="N592" i="4"/>
  <c r="O592" i="4" s="1"/>
  <c r="N593" i="4"/>
  <c r="O593" i="4" s="1"/>
  <c r="N594" i="4"/>
  <c r="O594" i="4" s="1"/>
  <c r="N595" i="4"/>
  <c r="O595" i="4" s="1"/>
  <c r="N596" i="4"/>
  <c r="O596" i="4" s="1"/>
  <c r="N597" i="4"/>
  <c r="O597" i="4" s="1"/>
  <c r="N598" i="4"/>
  <c r="O598" i="4" s="1"/>
  <c r="N599" i="4"/>
  <c r="O599" i="4" s="1"/>
  <c r="N600" i="4"/>
  <c r="O600" i="4" s="1"/>
  <c r="N601" i="4"/>
  <c r="O601" i="4" s="1"/>
  <c r="N602" i="4"/>
  <c r="O602" i="4" s="1"/>
  <c r="N603" i="4"/>
  <c r="O603" i="4" s="1"/>
  <c r="N604" i="4"/>
  <c r="O604" i="4" s="1"/>
  <c r="N605" i="4"/>
  <c r="O605" i="4" s="1"/>
  <c r="N606" i="4"/>
  <c r="O606" i="4" s="1"/>
  <c r="N607" i="4"/>
  <c r="O607" i="4" s="1"/>
  <c r="N608" i="4"/>
  <c r="O608" i="4" s="1"/>
  <c r="N609" i="4"/>
  <c r="O609" i="4" s="1"/>
  <c r="N610" i="4"/>
  <c r="O610" i="4" s="1"/>
  <c r="N611" i="4"/>
  <c r="O611" i="4" s="1"/>
  <c r="N612" i="4"/>
  <c r="O612" i="4" s="1"/>
  <c r="N613" i="4"/>
  <c r="O613" i="4" s="1"/>
  <c r="N614" i="4"/>
  <c r="O614" i="4" s="1"/>
  <c r="N615" i="4"/>
  <c r="O615" i="4" s="1"/>
  <c r="N616" i="4"/>
  <c r="O616" i="4" s="1"/>
  <c r="N617" i="4"/>
  <c r="O617" i="4" s="1"/>
  <c r="N618" i="4"/>
  <c r="O618" i="4" s="1"/>
  <c r="N619" i="4"/>
  <c r="O619" i="4" s="1"/>
  <c r="N620" i="4"/>
  <c r="O620" i="4" s="1"/>
  <c r="N621" i="4"/>
  <c r="O621" i="4" s="1"/>
  <c r="N622" i="4"/>
  <c r="O622" i="4" s="1"/>
  <c r="N623" i="4"/>
  <c r="O623" i="4" s="1"/>
  <c r="N624" i="4"/>
  <c r="O624" i="4" s="1"/>
  <c r="N625" i="4"/>
  <c r="O625" i="4" s="1"/>
  <c r="N626" i="4"/>
  <c r="O626" i="4" s="1"/>
  <c r="N627" i="4"/>
  <c r="O627" i="4" s="1"/>
  <c r="N628" i="4"/>
  <c r="O628" i="4" s="1"/>
  <c r="N629" i="4"/>
  <c r="O629" i="4" s="1"/>
  <c r="N630" i="4"/>
  <c r="O630" i="4" s="1"/>
  <c r="N631" i="4"/>
  <c r="O631" i="4" s="1"/>
  <c r="N632" i="4"/>
  <c r="O632" i="4" s="1"/>
  <c r="N633" i="4"/>
  <c r="O633" i="4" s="1"/>
  <c r="N634" i="4"/>
  <c r="O634" i="4" s="1"/>
  <c r="N635" i="4"/>
  <c r="O635" i="4" s="1"/>
  <c r="N636" i="4"/>
  <c r="O636" i="4" s="1"/>
  <c r="N637" i="4"/>
  <c r="O637" i="4" s="1"/>
  <c r="N638" i="4"/>
  <c r="O638" i="4" s="1"/>
  <c r="N639" i="4"/>
  <c r="O639" i="4" s="1"/>
  <c r="N640" i="4"/>
  <c r="O640" i="4" s="1"/>
  <c r="N641" i="4"/>
  <c r="O641" i="4" s="1"/>
  <c r="N642" i="4"/>
  <c r="O642" i="4" s="1"/>
  <c r="N643" i="4"/>
  <c r="O643" i="4" s="1"/>
  <c r="N644" i="4"/>
  <c r="O644" i="4" s="1"/>
  <c r="N645" i="4"/>
  <c r="O645" i="4" s="1"/>
  <c r="N646" i="4"/>
  <c r="O646" i="4" s="1"/>
  <c r="N647" i="4"/>
  <c r="O647" i="4" s="1"/>
  <c r="N648" i="4"/>
  <c r="O648" i="4" s="1"/>
  <c r="N649" i="4"/>
  <c r="O649" i="4" s="1"/>
  <c r="N650" i="4"/>
  <c r="O650" i="4" s="1"/>
  <c r="N651" i="4"/>
  <c r="O651" i="4" s="1"/>
  <c r="N652" i="4"/>
  <c r="O652" i="4" s="1"/>
  <c r="N653" i="4"/>
  <c r="O653" i="4" s="1"/>
  <c r="N654" i="4"/>
  <c r="O654" i="4" s="1"/>
  <c r="N655" i="4"/>
  <c r="O655" i="4" s="1"/>
  <c r="N656" i="4"/>
  <c r="O656" i="4" s="1"/>
  <c r="N657" i="4"/>
  <c r="O657" i="4" s="1"/>
  <c r="N658" i="4"/>
  <c r="O658" i="4" s="1"/>
  <c r="N659" i="4"/>
  <c r="O659" i="4" s="1"/>
  <c r="N660" i="4"/>
  <c r="O660" i="4" s="1"/>
  <c r="N661" i="4"/>
  <c r="O661" i="4" s="1"/>
  <c r="N662" i="4"/>
  <c r="O662" i="4" s="1"/>
  <c r="N663" i="4"/>
  <c r="O663" i="4" s="1"/>
  <c r="N664" i="4"/>
  <c r="O664" i="4" s="1"/>
  <c r="N665" i="4"/>
  <c r="O665" i="4" s="1"/>
  <c r="N666" i="4"/>
  <c r="O666" i="4" s="1"/>
  <c r="N667" i="4"/>
  <c r="O667" i="4" s="1"/>
  <c r="N668" i="4"/>
  <c r="O668" i="4" s="1"/>
  <c r="N669" i="4"/>
  <c r="O669" i="4" s="1"/>
  <c r="N670" i="4"/>
  <c r="O670" i="4" s="1"/>
  <c r="N671" i="4"/>
  <c r="O671" i="4" s="1"/>
  <c r="N672" i="4"/>
  <c r="O672" i="4" s="1"/>
  <c r="N673" i="4"/>
  <c r="O673" i="4" s="1"/>
  <c r="N674" i="4"/>
  <c r="O674" i="4" s="1"/>
  <c r="N675" i="4"/>
  <c r="O675" i="4" s="1"/>
  <c r="N676" i="4"/>
  <c r="O676" i="4" s="1"/>
  <c r="N677" i="4"/>
  <c r="O677" i="4" s="1"/>
  <c r="N678" i="4"/>
  <c r="O678" i="4" s="1"/>
  <c r="N679" i="4"/>
  <c r="O679" i="4" s="1"/>
  <c r="N680" i="4"/>
  <c r="O680" i="4" s="1"/>
  <c r="N681" i="4"/>
  <c r="O681" i="4" s="1"/>
  <c r="N682" i="4"/>
  <c r="O682" i="4" s="1"/>
  <c r="N683" i="4"/>
  <c r="O683" i="4" s="1"/>
  <c r="N684" i="4"/>
  <c r="O684" i="4" s="1"/>
  <c r="N685" i="4"/>
  <c r="O685" i="4" s="1"/>
  <c r="N686" i="4"/>
  <c r="O686" i="4" s="1"/>
  <c r="N687" i="4"/>
  <c r="O687" i="4" s="1"/>
  <c r="N688" i="4"/>
  <c r="O688" i="4" s="1"/>
  <c r="N689" i="4"/>
  <c r="O689" i="4" s="1"/>
  <c r="N690" i="4"/>
  <c r="O690" i="4" s="1"/>
  <c r="N691" i="4"/>
  <c r="O691" i="4" s="1"/>
  <c r="N692" i="4"/>
  <c r="O692" i="4" s="1"/>
  <c r="N693" i="4"/>
  <c r="O693" i="4" s="1"/>
  <c r="N694" i="4"/>
  <c r="O694" i="4" s="1"/>
  <c r="N695" i="4"/>
  <c r="O695" i="4" s="1"/>
  <c r="N696" i="4"/>
  <c r="O696" i="4" s="1"/>
  <c r="N697" i="4"/>
  <c r="O697" i="4" s="1"/>
  <c r="N698" i="4"/>
  <c r="O698" i="4" s="1"/>
  <c r="N699" i="4"/>
  <c r="O699" i="4" s="1"/>
  <c r="N700" i="4"/>
  <c r="O700" i="4" s="1"/>
  <c r="N701" i="4"/>
  <c r="O701" i="4" s="1"/>
  <c r="N702" i="4"/>
  <c r="O702" i="4" s="1"/>
  <c r="N703" i="4"/>
  <c r="O703" i="4" s="1"/>
  <c r="N704" i="4"/>
  <c r="O704" i="4" s="1"/>
  <c r="N705" i="4"/>
  <c r="O705" i="4" s="1"/>
  <c r="N706" i="4"/>
  <c r="O706" i="4" s="1"/>
  <c r="N707" i="4"/>
  <c r="O707" i="4" s="1"/>
  <c r="N708" i="4"/>
  <c r="O708" i="4" s="1"/>
  <c r="N709" i="4"/>
  <c r="O709" i="4" s="1"/>
  <c r="N710" i="4"/>
  <c r="O710" i="4" s="1"/>
  <c r="N711" i="4"/>
  <c r="O711" i="4" s="1"/>
  <c r="N712" i="4"/>
  <c r="O712" i="4" s="1"/>
  <c r="N713" i="4"/>
  <c r="O713" i="4" s="1"/>
  <c r="N714" i="4"/>
  <c r="O714" i="4" s="1"/>
  <c r="N715" i="4"/>
  <c r="O715" i="4" s="1"/>
  <c r="N716" i="4"/>
  <c r="O716" i="4" s="1"/>
  <c r="N717" i="4"/>
  <c r="O717" i="4" s="1"/>
  <c r="N718" i="4"/>
  <c r="O718" i="4" s="1"/>
  <c r="N719" i="4"/>
  <c r="O719" i="4" s="1"/>
  <c r="N720" i="4"/>
  <c r="O720" i="4" s="1"/>
  <c r="N721" i="4"/>
  <c r="O721" i="4" s="1"/>
  <c r="N722" i="4"/>
  <c r="O722" i="4" s="1"/>
  <c r="N723" i="4"/>
  <c r="O723" i="4" s="1"/>
  <c r="N724" i="4"/>
  <c r="O724" i="4" s="1"/>
  <c r="N725" i="4"/>
  <c r="O725" i="4" s="1"/>
  <c r="N726" i="4"/>
  <c r="O726" i="4" s="1"/>
  <c r="N727" i="4"/>
  <c r="O727" i="4" s="1"/>
  <c r="N728" i="4"/>
  <c r="O728" i="4" s="1"/>
  <c r="N729" i="4"/>
  <c r="O729" i="4" s="1"/>
  <c r="N730" i="4"/>
  <c r="O730" i="4" s="1"/>
  <c r="N731" i="4"/>
  <c r="O731" i="4" s="1"/>
  <c r="N732" i="4"/>
  <c r="O732" i="4" s="1"/>
  <c r="N733" i="4"/>
  <c r="O733" i="4" s="1"/>
  <c r="N734" i="4"/>
  <c r="O734" i="4" s="1"/>
  <c r="N735" i="4"/>
  <c r="O735" i="4" s="1"/>
  <c r="N736" i="4"/>
  <c r="O736" i="4" s="1"/>
  <c r="N737" i="4"/>
  <c r="O737" i="4" s="1"/>
  <c r="N738" i="4"/>
  <c r="O738" i="4" s="1"/>
  <c r="N739" i="4"/>
  <c r="O739" i="4" s="1"/>
  <c r="N740" i="4"/>
  <c r="O740" i="4" s="1"/>
  <c r="N741" i="4"/>
  <c r="O741" i="4" s="1"/>
  <c r="N742" i="4"/>
  <c r="O742" i="4" s="1"/>
  <c r="N743" i="4"/>
  <c r="O743" i="4" s="1"/>
  <c r="N744" i="4"/>
  <c r="O744" i="4" s="1"/>
  <c r="N745" i="4"/>
  <c r="O745" i="4" s="1"/>
  <c r="N746" i="4"/>
  <c r="O746" i="4" s="1"/>
  <c r="N747" i="4"/>
  <c r="O747" i="4" s="1"/>
  <c r="N748" i="4"/>
  <c r="O748" i="4" s="1"/>
  <c r="N749" i="4"/>
  <c r="O749" i="4" s="1"/>
  <c r="N750" i="4"/>
  <c r="O750" i="4" s="1"/>
  <c r="N751" i="4"/>
  <c r="O751" i="4" s="1"/>
  <c r="N752" i="4"/>
  <c r="O752" i="4" s="1"/>
  <c r="N753" i="4"/>
  <c r="O753" i="4" s="1"/>
  <c r="N754" i="4"/>
  <c r="O754" i="4" s="1"/>
  <c r="N755" i="4"/>
  <c r="O755" i="4" s="1"/>
  <c r="N756" i="4"/>
  <c r="O756" i="4" s="1"/>
  <c r="N757" i="4"/>
  <c r="O757" i="4" s="1"/>
  <c r="N758" i="4"/>
  <c r="O758" i="4" s="1"/>
  <c r="N759" i="4"/>
  <c r="O759" i="4" s="1"/>
  <c r="N760" i="4"/>
  <c r="O760" i="4" s="1"/>
  <c r="N761" i="4"/>
  <c r="O761" i="4" s="1"/>
  <c r="N762" i="4"/>
  <c r="O762" i="4" s="1"/>
  <c r="N763" i="4"/>
  <c r="O763" i="4" s="1"/>
  <c r="N764" i="4"/>
  <c r="O764" i="4" s="1"/>
  <c r="N765" i="4"/>
  <c r="O765" i="4" s="1"/>
  <c r="N766" i="4"/>
  <c r="O766" i="4" s="1"/>
  <c r="N767" i="4"/>
  <c r="O767" i="4" s="1"/>
  <c r="N768" i="4"/>
  <c r="O768" i="4" s="1"/>
  <c r="N769" i="4"/>
  <c r="O769" i="4" s="1"/>
  <c r="N770" i="4"/>
  <c r="O770" i="4" s="1"/>
  <c r="N771" i="4"/>
  <c r="O771" i="4" s="1"/>
  <c r="N772" i="4"/>
  <c r="O772" i="4" s="1"/>
  <c r="N773" i="4"/>
  <c r="O773" i="4" s="1"/>
  <c r="N774" i="4"/>
  <c r="O774" i="4" s="1"/>
  <c r="N775" i="4"/>
  <c r="O775" i="4" s="1"/>
  <c r="N776" i="4"/>
  <c r="O776" i="4" s="1"/>
  <c r="N777" i="4"/>
  <c r="O777" i="4" s="1"/>
  <c r="N778" i="4"/>
  <c r="O778" i="4" s="1"/>
  <c r="N779" i="4"/>
  <c r="O779" i="4" s="1"/>
  <c r="N780" i="4"/>
  <c r="O780" i="4" s="1"/>
  <c r="N781" i="4"/>
  <c r="O781" i="4" s="1"/>
  <c r="N782" i="4"/>
  <c r="O782" i="4" s="1"/>
  <c r="N783" i="4"/>
  <c r="O783" i="4" s="1"/>
  <c r="N784" i="4"/>
  <c r="O784" i="4" s="1"/>
  <c r="N785" i="4"/>
  <c r="O785" i="4" s="1"/>
  <c r="N786" i="4"/>
  <c r="O786" i="4" s="1"/>
  <c r="N787" i="4"/>
  <c r="O787" i="4" s="1"/>
  <c r="N788" i="4"/>
  <c r="O788" i="4" s="1"/>
  <c r="N789" i="4"/>
  <c r="O789" i="4" s="1"/>
  <c r="N790" i="4"/>
  <c r="O790" i="4" s="1"/>
  <c r="N791" i="4"/>
  <c r="O791" i="4" s="1"/>
  <c r="N792" i="4"/>
  <c r="O792" i="4" s="1"/>
  <c r="N793" i="4"/>
  <c r="O793" i="4" s="1"/>
  <c r="N794" i="4"/>
  <c r="O794" i="4" s="1"/>
  <c r="N795" i="4"/>
  <c r="O795" i="4" s="1"/>
  <c r="N796" i="4"/>
  <c r="O796" i="4" s="1"/>
  <c r="N797" i="4"/>
  <c r="O797" i="4" s="1"/>
  <c r="N798" i="4"/>
  <c r="O798" i="4" s="1"/>
  <c r="N799" i="4"/>
  <c r="O799" i="4" s="1"/>
  <c r="N800" i="4"/>
  <c r="O800" i="4" s="1"/>
  <c r="N801" i="4"/>
  <c r="O801" i="4" s="1"/>
  <c r="N802" i="4"/>
  <c r="O802" i="4" s="1"/>
  <c r="N803" i="4"/>
  <c r="O803" i="4" s="1"/>
  <c r="N804" i="4"/>
  <c r="O804" i="4" s="1"/>
  <c r="N805" i="4"/>
  <c r="O805" i="4" s="1"/>
  <c r="N806" i="4"/>
  <c r="O806" i="4" s="1"/>
  <c r="N807" i="4"/>
  <c r="O807" i="4" s="1"/>
  <c r="N808" i="4"/>
  <c r="O808" i="4" s="1"/>
  <c r="N809" i="4"/>
  <c r="O809" i="4" s="1"/>
  <c r="N810" i="4"/>
  <c r="O810" i="4" s="1"/>
  <c r="N811" i="4"/>
  <c r="O811" i="4" s="1"/>
  <c r="N812" i="4"/>
  <c r="O812" i="4" s="1"/>
  <c r="N813" i="4"/>
  <c r="O813" i="4" s="1"/>
  <c r="N814" i="4"/>
  <c r="O814" i="4" s="1"/>
  <c r="N815" i="4"/>
  <c r="O815" i="4" s="1"/>
  <c r="N816" i="4"/>
  <c r="O816" i="4" s="1"/>
  <c r="N817" i="4"/>
  <c r="O817" i="4" s="1"/>
  <c r="N818" i="4"/>
  <c r="O818" i="4" s="1"/>
  <c r="N819" i="4"/>
  <c r="O819" i="4" s="1"/>
  <c r="N820" i="4"/>
  <c r="O820" i="4" s="1"/>
  <c r="N821" i="4"/>
  <c r="O821" i="4" s="1"/>
  <c r="N822" i="4"/>
  <c r="O822" i="4" s="1"/>
  <c r="N823" i="4"/>
  <c r="O823" i="4" s="1"/>
  <c r="N824" i="4"/>
  <c r="O824" i="4" s="1"/>
  <c r="N825" i="4"/>
  <c r="O825" i="4" s="1"/>
  <c r="N826" i="4"/>
  <c r="O826" i="4" s="1"/>
  <c r="N827" i="4"/>
  <c r="O827" i="4" s="1"/>
  <c r="N828" i="4"/>
  <c r="O828" i="4" s="1"/>
  <c r="N829" i="4"/>
  <c r="O829" i="4" s="1"/>
  <c r="N830" i="4"/>
  <c r="O830" i="4" s="1"/>
  <c r="N831" i="4"/>
  <c r="O831" i="4" s="1"/>
  <c r="N832" i="4"/>
  <c r="O832" i="4" s="1"/>
  <c r="N833" i="4"/>
  <c r="O833" i="4" s="1"/>
  <c r="N834" i="4"/>
  <c r="O834" i="4" s="1"/>
  <c r="N835" i="4"/>
  <c r="O835" i="4" s="1"/>
  <c r="N836" i="4"/>
  <c r="O836" i="4" s="1"/>
  <c r="N837" i="4"/>
  <c r="O837" i="4" s="1"/>
  <c r="N838" i="4"/>
  <c r="O838" i="4" s="1"/>
  <c r="N839" i="4"/>
  <c r="O839" i="4" s="1"/>
  <c r="N840" i="4"/>
  <c r="O840" i="4" s="1"/>
  <c r="N841" i="4"/>
  <c r="O841" i="4" s="1"/>
  <c r="N842" i="4"/>
  <c r="O842" i="4" s="1"/>
  <c r="N843" i="4"/>
  <c r="O843" i="4" s="1"/>
  <c r="N844" i="4"/>
  <c r="O844" i="4" s="1"/>
  <c r="N845" i="4"/>
  <c r="O845" i="4" s="1"/>
  <c r="N846" i="4"/>
  <c r="O846" i="4" s="1"/>
  <c r="N847" i="4"/>
  <c r="O847" i="4" s="1"/>
  <c r="N848" i="4"/>
  <c r="O848" i="4" s="1"/>
  <c r="N849" i="4"/>
  <c r="O849" i="4" s="1"/>
  <c r="N850" i="4"/>
  <c r="O850" i="4" s="1"/>
  <c r="N851" i="4"/>
  <c r="O851" i="4" s="1"/>
  <c r="N852" i="4"/>
  <c r="O852" i="4" s="1"/>
  <c r="N853" i="4"/>
  <c r="O853" i="4" s="1"/>
  <c r="N854" i="4"/>
  <c r="O854" i="4" s="1"/>
  <c r="N855" i="4"/>
  <c r="O855" i="4" s="1"/>
  <c r="N856" i="4"/>
  <c r="O856" i="4" s="1"/>
  <c r="N857" i="4"/>
  <c r="O857" i="4" s="1"/>
  <c r="N858" i="4"/>
  <c r="O858" i="4" s="1"/>
  <c r="N859" i="4"/>
  <c r="O859" i="4" s="1"/>
  <c r="N860" i="4"/>
  <c r="O860" i="4" s="1"/>
  <c r="N861" i="4"/>
  <c r="O861" i="4" s="1"/>
  <c r="N862" i="4"/>
  <c r="O862" i="4" s="1"/>
  <c r="N863" i="4"/>
  <c r="O863" i="4" s="1"/>
  <c r="N864" i="4"/>
  <c r="O864" i="4" s="1"/>
  <c r="N865" i="4"/>
  <c r="O865" i="4" s="1"/>
  <c r="N866" i="4"/>
  <c r="O866" i="4" s="1"/>
  <c r="N867" i="4"/>
  <c r="O867" i="4" s="1"/>
  <c r="N868" i="4"/>
  <c r="O868" i="4" s="1"/>
  <c r="N869" i="4"/>
  <c r="O869" i="4" s="1"/>
  <c r="N870" i="4"/>
  <c r="O870" i="4" s="1"/>
  <c r="N871" i="4"/>
  <c r="O871" i="4" s="1"/>
  <c r="N872" i="4"/>
  <c r="O872" i="4" s="1"/>
  <c r="N873" i="4"/>
  <c r="O873" i="4" s="1"/>
  <c r="N874" i="4"/>
  <c r="O874" i="4" s="1"/>
  <c r="N875" i="4"/>
  <c r="O875" i="4" s="1"/>
  <c r="N876" i="4"/>
  <c r="O876" i="4" s="1"/>
  <c r="N877" i="4"/>
  <c r="O877" i="4" s="1"/>
  <c r="N878" i="4"/>
  <c r="O878" i="4" s="1"/>
  <c r="N879" i="4"/>
  <c r="O879" i="4" s="1"/>
  <c r="N880" i="4"/>
  <c r="O880" i="4" s="1"/>
  <c r="N881" i="4"/>
  <c r="O881" i="4" s="1"/>
  <c r="N882" i="4"/>
  <c r="O882" i="4" s="1"/>
  <c r="N883" i="4"/>
  <c r="O883" i="4" s="1"/>
  <c r="N884" i="4"/>
  <c r="O884" i="4" s="1"/>
  <c r="N885" i="4"/>
  <c r="O885" i="4" s="1"/>
  <c r="N886" i="4"/>
  <c r="O886" i="4" s="1"/>
  <c r="N887" i="4"/>
  <c r="O887" i="4" s="1"/>
  <c r="N888" i="4"/>
  <c r="O888" i="4" s="1"/>
  <c r="N889" i="4"/>
  <c r="O889" i="4" s="1"/>
  <c r="N890" i="4"/>
  <c r="O890" i="4" s="1"/>
  <c r="N891" i="4"/>
  <c r="O891" i="4" s="1"/>
  <c r="N892" i="4"/>
  <c r="O892" i="4" s="1"/>
  <c r="N893" i="4"/>
  <c r="O893" i="4" s="1"/>
  <c r="N894" i="4"/>
  <c r="O894" i="4" s="1"/>
  <c r="N895" i="4"/>
  <c r="O895" i="4" s="1"/>
  <c r="N896" i="4"/>
  <c r="O896" i="4" s="1"/>
  <c r="N897" i="4"/>
  <c r="O897" i="4" s="1"/>
  <c r="N898" i="4"/>
  <c r="O898" i="4" s="1"/>
  <c r="N899" i="4"/>
  <c r="O899" i="4" s="1"/>
  <c r="N900" i="4"/>
  <c r="O900" i="4" s="1"/>
  <c r="N901" i="4"/>
  <c r="O901" i="4" s="1"/>
  <c r="N902" i="4"/>
  <c r="O902" i="4" s="1"/>
  <c r="N903" i="4"/>
  <c r="O903" i="4" s="1"/>
  <c r="N904" i="4"/>
  <c r="O904" i="4" s="1"/>
  <c r="N905" i="4"/>
  <c r="O905" i="4" s="1"/>
  <c r="N906" i="4"/>
  <c r="O906" i="4" s="1"/>
  <c r="N907" i="4"/>
  <c r="O907" i="4" s="1"/>
  <c r="N908" i="4"/>
  <c r="O908" i="4" s="1"/>
  <c r="N909" i="4"/>
  <c r="O909" i="4" s="1"/>
  <c r="N910" i="4"/>
  <c r="O910" i="4" s="1"/>
  <c r="N911" i="4"/>
  <c r="O911" i="4" s="1"/>
  <c r="N912" i="4"/>
  <c r="O912" i="4" s="1"/>
  <c r="N913" i="4"/>
  <c r="O913" i="4" s="1"/>
  <c r="N914" i="4"/>
  <c r="O914" i="4" s="1"/>
  <c r="N915" i="4"/>
  <c r="O915" i="4" s="1"/>
  <c r="N916" i="4"/>
  <c r="O916" i="4" s="1"/>
  <c r="N917" i="4"/>
  <c r="O917" i="4" s="1"/>
  <c r="N918" i="4"/>
  <c r="O918" i="4" s="1"/>
  <c r="N919" i="4"/>
  <c r="O919" i="4" s="1"/>
  <c r="N920" i="4"/>
  <c r="O920" i="4" s="1"/>
  <c r="N921" i="4"/>
  <c r="O921" i="4" s="1"/>
  <c r="N922" i="4"/>
  <c r="O922" i="4" s="1"/>
  <c r="N923" i="4"/>
  <c r="O923" i="4" s="1"/>
  <c r="N924" i="4"/>
  <c r="O924" i="4" s="1"/>
  <c r="N925" i="4"/>
  <c r="O925" i="4" s="1"/>
  <c r="N926" i="4"/>
  <c r="O926" i="4" s="1"/>
  <c r="N927" i="4"/>
  <c r="O927" i="4" s="1"/>
  <c r="N928" i="4"/>
  <c r="O928" i="4" s="1"/>
  <c r="N929" i="4"/>
  <c r="O929" i="4" s="1"/>
  <c r="N930" i="4"/>
  <c r="O930" i="4" s="1"/>
  <c r="N931" i="4"/>
  <c r="O931" i="4" s="1"/>
  <c r="N932" i="4"/>
  <c r="O932" i="4" s="1"/>
  <c r="N933" i="4"/>
  <c r="O933" i="4" s="1"/>
  <c r="N934" i="4"/>
  <c r="O934" i="4" s="1"/>
  <c r="N935" i="4"/>
  <c r="O935" i="4" s="1"/>
  <c r="N936" i="4"/>
  <c r="O936" i="4" s="1"/>
  <c r="N937" i="4"/>
  <c r="O937" i="4" s="1"/>
  <c r="N938" i="4"/>
  <c r="O938" i="4" s="1"/>
  <c r="N939" i="4"/>
  <c r="O939" i="4" s="1"/>
  <c r="N940" i="4"/>
  <c r="O940" i="4" s="1"/>
  <c r="N941" i="4"/>
  <c r="O941" i="4" s="1"/>
  <c r="N942" i="4"/>
  <c r="O942" i="4" s="1"/>
  <c r="N943" i="4"/>
  <c r="O943" i="4" s="1"/>
  <c r="N944" i="4"/>
  <c r="O944" i="4" s="1"/>
  <c r="N945" i="4"/>
  <c r="O945" i="4" s="1"/>
  <c r="N946" i="4"/>
  <c r="O946" i="4" s="1"/>
  <c r="N947" i="4"/>
  <c r="O947" i="4" s="1"/>
  <c r="N948" i="4"/>
  <c r="O948" i="4" s="1"/>
  <c r="N949" i="4"/>
  <c r="O949" i="4" s="1"/>
  <c r="N950" i="4"/>
  <c r="O950" i="4" s="1"/>
  <c r="N951" i="4"/>
  <c r="O951" i="4" s="1"/>
  <c r="N952" i="4"/>
  <c r="O952" i="4" s="1"/>
  <c r="N953" i="4"/>
  <c r="O953" i="4" s="1"/>
  <c r="N954" i="4"/>
  <c r="O954" i="4" s="1"/>
  <c r="N955" i="4"/>
  <c r="O955" i="4" s="1"/>
  <c r="N956" i="4"/>
  <c r="O956" i="4" s="1"/>
  <c r="N957" i="4"/>
  <c r="O957" i="4" s="1"/>
  <c r="N958" i="4"/>
  <c r="O958" i="4" s="1"/>
  <c r="N959" i="4"/>
  <c r="O959" i="4" s="1"/>
  <c r="N960" i="4"/>
  <c r="O960" i="4" s="1"/>
  <c r="N961" i="4"/>
  <c r="O961" i="4" s="1"/>
  <c r="N962" i="4"/>
  <c r="O962" i="4" s="1"/>
  <c r="N963" i="4"/>
  <c r="O963" i="4" s="1"/>
  <c r="N964" i="4"/>
  <c r="O964" i="4" s="1"/>
  <c r="N965" i="4"/>
  <c r="O965" i="4" s="1"/>
  <c r="N966" i="4"/>
  <c r="O966" i="4" s="1"/>
  <c r="N967" i="4"/>
  <c r="O967" i="4" s="1"/>
  <c r="N968" i="4"/>
  <c r="O968" i="4" s="1"/>
  <c r="N969" i="4"/>
  <c r="O969" i="4" s="1"/>
  <c r="N970" i="4"/>
  <c r="O970" i="4" s="1"/>
  <c r="N971" i="4"/>
  <c r="O971" i="4" s="1"/>
  <c r="N972" i="4"/>
  <c r="O972" i="4" s="1"/>
  <c r="N973" i="4"/>
  <c r="O973" i="4" s="1"/>
  <c r="N974" i="4"/>
  <c r="O974" i="4" s="1"/>
  <c r="N975" i="4"/>
  <c r="O975" i="4" s="1"/>
  <c r="N976" i="4"/>
  <c r="O976" i="4" s="1"/>
  <c r="N977" i="4"/>
  <c r="O977" i="4" s="1"/>
  <c r="N978" i="4"/>
  <c r="O978" i="4" s="1"/>
  <c r="N979" i="4"/>
  <c r="O979" i="4" s="1"/>
  <c r="N980" i="4"/>
  <c r="O980" i="4" s="1"/>
  <c r="N981" i="4"/>
  <c r="O981" i="4" s="1"/>
  <c r="N982" i="4"/>
  <c r="O982" i="4" s="1"/>
  <c r="N983" i="4"/>
  <c r="O983" i="4" s="1"/>
  <c r="N984" i="4"/>
  <c r="O984" i="4" s="1"/>
  <c r="N985" i="4"/>
  <c r="O985" i="4" s="1"/>
  <c r="N986" i="4"/>
  <c r="O986" i="4" s="1"/>
  <c r="N987" i="4"/>
  <c r="O987" i="4" s="1"/>
  <c r="N988" i="4"/>
  <c r="O988" i="4" s="1"/>
  <c r="N989" i="4"/>
  <c r="O989" i="4" s="1"/>
  <c r="N990" i="4"/>
  <c r="O990" i="4" s="1"/>
  <c r="N991" i="4"/>
  <c r="O991" i="4" s="1"/>
  <c r="N992" i="4"/>
  <c r="O992" i="4" s="1"/>
  <c r="N993" i="4"/>
  <c r="O993" i="4" s="1"/>
  <c r="N994" i="4"/>
  <c r="O994" i="4" s="1"/>
  <c r="N995" i="4"/>
  <c r="O995" i="4" s="1"/>
  <c r="N996" i="4"/>
  <c r="O996" i="4" s="1"/>
  <c r="N997" i="4"/>
  <c r="O997" i="4" s="1"/>
  <c r="N998" i="4"/>
  <c r="O998" i="4" s="1"/>
  <c r="N999" i="4"/>
  <c r="O999" i="4" s="1"/>
  <c r="N1000" i="4"/>
  <c r="O1000" i="4" s="1"/>
  <c r="N1001" i="4"/>
  <c r="O1001" i="4" s="1"/>
  <c r="N1002" i="4"/>
  <c r="O1002" i="4" s="1"/>
  <c r="N1003" i="4"/>
  <c r="O1003" i="4" s="1"/>
  <c r="N1004" i="4"/>
  <c r="O1004" i="4" s="1"/>
  <c r="N1005" i="4"/>
  <c r="O1005" i="4" s="1"/>
  <c r="N1006" i="4"/>
  <c r="O1006" i="4" s="1"/>
  <c r="N1007" i="4"/>
  <c r="O1007" i="4" s="1"/>
  <c r="N1008" i="4"/>
  <c r="O1008" i="4" s="1"/>
  <c r="N1009" i="4"/>
  <c r="O1009" i="4" s="1"/>
  <c r="N1010" i="4"/>
  <c r="O1010" i="4" s="1"/>
  <c r="N1011" i="4"/>
  <c r="O1011" i="4" s="1"/>
  <c r="N1012" i="4"/>
  <c r="O1012" i="4" s="1"/>
  <c r="N1013" i="4"/>
  <c r="O1013" i="4" s="1"/>
  <c r="N1014" i="4"/>
  <c r="O1014" i="4" s="1"/>
  <c r="N1015" i="4"/>
  <c r="O1015" i="4" s="1"/>
  <c r="N1016" i="4"/>
  <c r="O1016" i="4" s="1"/>
  <c r="N1017" i="4"/>
  <c r="O1017" i="4" s="1"/>
  <c r="N1018" i="4"/>
  <c r="O1018" i="4" s="1"/>
  <c r="N1019" i="4"/>
  <c r="O1019" i="4" s="1"/>
  <c r="N1020" i="4"/>
  <c r="O1020" i="4" s="1"/>
  <c r="N1021" i="4"/>
  <c r="O1021" i="4" s="1"/>
  <c r="N1022" i="4"/>
  <c r="O1022" i="4" s="1"/>
  <c r="N1023" i="4"/>
  <c r="O1023" i="4" s="1"/>
  <c r="N1024" i="4"/>
  <c r="O1024" i="4" s="1"/>
  <c r="N1025" i="4"/>
  <c r="O1025" i="4" s="1"/>
  <c r="N1026" i="4"/>
  <c r="O1026" i="4" s="1"/>
  <c r="N1027" i="4"/>
  <c r="O1027" i="4" s="1"/>
  <c r="N1028" i="4"/>
  <c r="O1028" i="4" s="1"/>
  <c r="N1029" i="4"/>
  <c r="O1029" i="4" s="1"/>
  <c r="N1030" i="4"/>
  <c r="O1030" i="4" s="1"/>
  <c r="N1031" i="4"/>
  <c r="O1031" i="4" s="1"/>
  <c r="N1032" i="4"/>
  <c r="O1032" i="4" s="1"/>
  <c r="N1033" i="4"/>
  <c r="O1033" i="4" s="1"/>
  <c r="N1034" i="4"/>
  <c r="O1034" i="4" s="1"/>
  <c r="N1035" i="4"/>
  <c r="O1035" i="4" s="1"/>
  <c r="N1036" i="4"/>
  <c r="O1036" i="4" s="1"/>
  <c r="N1037" i="4"/>
  <c r="O1037" i="4" s="1"/>
  <c r="N1038" i="4"/>
  <c r="O1038" i="4" s="1"/>
  <c r="N1039" i="4"/>
  <c r="O1039" i="4" s="1"/>
  <c r="N1040" i="4"/>
  <c r="O1040" i="4" s="1"/>
  <c r="N1041" i="4"/>
  <c r="O1041" i="4" s="1"/>
  <c r="N1042" i="4"/>
  <c r="O1042" i="4" s="1"/>
  <c r="N1043" i="4"/>
  <c r="O1043" i="4" s="1"/>
  <c r="N1044" i="4"/>
  <c r="O1044" i="4" s="1"/>
  <c r="N1045" i="4"/>
  <c r="O1045" i="4" s="1"/>
  <c r="N1046" i="4"/>
  <c r="O1046" i="4" s="1"/>
  <c r="N1047" i="4"/>
  <c r="O1047" i="4" s="1"/>
  <c r="N1048" i="4"/>
  <c r="O1048" i="4" s="1"/>
  <c r="N1049" i="4"/>
  <c r="O1049" i="4" s="1"/>
  <c r="N1050" i="4"/>
  <c r="O1050" i="4" s="1"/>
  <c r="N1051" i="4"/>
  <c r="O1051" i="4" s="1"/>
  <c r="N1052" i="4"/>
  <c r="O1052" i="4" s="1"/>
  <c r="N1053" i="4"/>
  <c r="O1053" i="4" s="1"/>
  <c r="N1054" i="4"/>
  <c r="O1054" i="4" s="1"/>
  <c r="N1055" i="4"/>
  <c r="O1055" i="4" s="1"/>
  <c r="N1056" i="4"/>
  <c r="O1056" i="4" s="1"/>
  <c r="N1057" i="4"/>
  <c r="O1057" i="4" s="1"/>
  <c r="N1058" i="4"/>
  <c r="O1058" i="4" s="1"/>
  <c r="N1059" i="4"/>
  <c r="O1059" i="4" s="1"/>
  <c r="N1060" i="4"/>
  <c r="O1060" i="4" s="1"/>
  <c r="N1061" i="4"/>
  <c r="O1061" i="4" s="1"/>
  <c r="N1062" i="4"/>
  <c r="O1062" i="4" s="1"/>
  <c r="N1063" i="4"/>
  <c r="O1063" i="4" s="1"/>
  <c r="N1064" i="4"/>
  <c r="O1064" i="4" s="1"/>
  <c r="N1065" i="4"/>
  <c r="O1065" i="4" s="1"/>
  <c r="N1066" i="4"/>
  <c r="O1066" i="4" s="1"/>
  <c r="N1067" i="4"/>
  <c r="O1067" i="4" s="1"/>
  <c r="N1068" i="4"/>
  <c r="O1068" i="4" s="1"/>
  <c r="N1069" i="4"/>
  <c r="O1069" i="4" s="1"/>
  <c r="N1070" i="4"/>
  <c r="O1070" i="4" s="1"/>
  <c r="N1071" i="4"/>
  <c r="O1071" i="4" s="1"/>
  <c r="N1072" i="4"/>
  <c r="O1072" i="4" s="1"/>
  <c r="N1073" i="4"/>
  <c r="O1073" i="4" s="1"/>
  <c r="N1074" i="4"/>
  <c r="O1074" i="4" s="1"/>
  <c r="N1075" i="4"/>
  <c r="O1075" i="4" s="1"/>
  <c r="N1076" i="4"/>
  <c r="O1076" i="4" s="1"/>
  <c r="N1077" i="4"/>
  <c r="O1077" i="4" s="1"/>
  <c r="N1078" i="4"/>
  <c r="O1078" i="4" s="1"/>
  <c r="N1079" i="4"/>
  <c r="O1079" i="4" s="1"/>
  <c r="N1080" i="4"/>
  <c r="O1080" i="4" s="1"/>
  <c r="N1081" i="4"/>
  <c r="O1081" i="4" s="1"/>
  <c r="N1082" i="4"/>
  <c r="O1082" i="4" s="1"/>
  <c r="N1083" i="4"/>
  <c r="O1083" i="4" s="1"/>
  <c r="N1084" i="4"/>
  <c r="O1084" i="4" s="1"/>
  <c r="N1085" i="4"/>
  <c r="O1085" i="4" s="1"/>
  <c r="N1086" i="4"/>
  <c r="O1086" i="4" s="1"/>
  <c r="N1087" i="4"/>
  <c r="O1087" i="4" s="1"/>
  <c r="N1088" i="4"/>
  <c r="O1088" i="4" s="1"/>
  <c r="N1089" i="4"/>
  <c r="O1089" i="4" s="1"/>
  <c r="N1090" i="4"/>
  <c r="O1090" i="4" s="1"/>
  <c r="N1091" i="4"/>
  <c r="O1091" i="4" s="1"/>
  <c r="N1092" i="4"/>
  <c r="O1092" i="4" s="1"/>
  <c r="N1093" i="4"/>
  <c r="O1093" i="4" s="1"/>
  <c r="N1094" i="4"/>
  <c r="O1094" i="4" s="1"/>
  <c r="N1095" i="4"/>
  <c r="O1095" i="4" s="1"/>
  <c r="N1096" i="4"/>
  <c r="O1096" i="4" s="1"/>
  <c r="N1097" i="4"/>
  <c r="O1097" i="4" s="1"/>
  <c r="N1098" i="4"/>
  <c r="O1098" i="4" s="1"/>
  <c r="N1099" i="4"/>
  <c r="O1099" i="4" s="1"/>
  <c r="N1100" i="4"/>
  <c r="O1100" i="4" s="1"/>
  <c r="N1101" i="4"/>
  <c r="O1101" i="4" s="1"/>
  <c r="N1102" i="4"/>
  <c r="O1102" i="4" s="1"/>
  <c r="N1103" i="4"/>
  <c r="O1103" i="4" s="1"/>
  <c r="N1104" i="4"/>
  <c r="O1104" i="4" s="1"/>
  <c r="N1105" i="4"/>
  <c r="O1105" i="4" s="1"/>
  <c r="N1106" i="4"/>
  <c r="O1106" i="4" s="1"/>
  <c r="N1107" i="4"/>
  <c r="O1107" i="4" s="1"/>
  <c r="N1108" i="4"/>
  <c r="O1108" i="4" s="1"/>
  <c r="N1109" i="4"/>
  <c r="O1109" i="4" s="1"/>
  <c r="N1110" i="4"/>
  <c r="O1110" i="4" s="1"/>
  <c r="N1111" i="4"/>
  <c r="O1111" i="4" s="1"/>
  <c r="N1112" i="4"/>
  <c r="O1112" i="4" s="1"/>
  <c r="N1113" i="4"/>
  <c r="O1113" i="4" s="1"/>
  <c r="N1114" i="4"/>
  <c r="O1114" i="4" s="1"/>
  <c r="N1115" i="4"/>
  <c r="O1115" i="4" s="1"/>
  <c r="N1116" i="4"/>
  <c r="O1116" i="4" s="1"/>
  <c r="N1117" i="4"/>
  <c r="O1117" i="4" s="1"/>
  <c r="N1118" i="4"/>
  <c r="O1118" i="4" s="1"/>
  <c r="N1119" i="4"/>
  <c r="O1119" i="4" s="1"/>
  <c r="N1120" i="4"/>
  <c r="O1120" i="4" s="1"/>
  <c r="N1121" i="4"/>
  <c r="O1121" i="4" s="1"/>
  <c r="N1122" i="4"/>
  <c r="O1122" i="4" s="1"/>
  <c r="N1123" i="4"/>
  <c r="O1123" i="4" s="1"/>
  <c r="N1124" i="4"/>
  <c r="O1124" i="4" s="1"/>
  <c r="N1125" i="4"/>
  <c r="O1125" i="4" s="1"/>
  <c r="N1126" i="4"/>
  <c r="O1126" i="4" s="1"/>
  <c r="N1127" i="4"/>
  <c r="O1127" i="4" s="1"/>
  <c r="N1128" i="4"/>
  <c r="O1128" i="4" s="1"/>
  <c r="N1129" i="4"/>
  <c r="O1129" i="4" s="1"/>
  <c r="N1130" i="4"/>
  <c r="O1130" i="4" s="1"/>
  <c r="N1131" i="4"/>
  <c r="O1131" i="4" s="1"/>
  <c r="N1132" i="4"/>
  <c r="O1132" i="4" s="1"/>
  <c r="N1133" i="4"/>
  <c r="O1133" i="4" s="1"/>
  <c r="N1134" i="4"/>
  <c r="O1134" i="4" s="1"/>
  <c r="N1135" i="4"/>
  <c r="O1135" i="4" s="1"/>
  <c r="N1136" i="4"/>
  <c r="O1136" i="4" s="1"/>
  <c r="N1137" i="4"/>
  <c r="O1137" i="4" s="1"/>
  <c r="N1138" i="4"/>
  <c r="O1138" i="4" s="1"/>
  <c r="N1139" i="4"/>
  <c r="O1139" i="4" s="1"/>
  <c r="N1140" i="4"/>
  <c r="O1140" i="4" s="1"/>
  <c r="N1141" i="4"/>
  <c r="O1141" i="4" s="1"/>
  <c r="N1142" i="4"/>
  <c r="O1142" i="4" s="1"/>
  <c r="N1143" i="4"/>
  <c r="O1143" i="4" s="1"/>
  <c r="N1144" i="4"/>
  <c r="O1144" i="4" s="1"/>
  <c r="N1145" i="4"/>
  <c r="O1145" i="4" s="1"/>
  <c r="N1146" i="4"/>
  <c r="O1146" i="4" s="1"/>
  <c r="N1147" i="4"/>
  <c r="O1147" i="4" s="1"/>
  <c r="N1148" i="4"/>
  <c r="O1148" i="4" s="1"/>
  <c r="N1149" i="4"/>
  <c r="O1149" i="4" s="1"/>
  <c r="N1150" i="4"/>
  <c r="O1150" i="4" s="1"/>
  <c r="N1151" i="4"/>
  <c r="O1151" i="4" s="1"/>
  <c r="N1152" i="4"/>
  <c r="O1152" i="4" s="1"/>
  <c r="N1153" i="4"/>
  <c r="O1153" i="4" s="1"/>
  <c r="N1154" i="4"/>
  <c r="O1154" i="4" s="1"/>
  <c r="N1155" i="4"/>
  <c r="O1155" i="4" s="1"/>
  <c r="N1156" i="4"/>
  <c r="O1156" i="4" s="1"/>
  <c r="N1157" i="4"/>
  <c r="O1157" i="4" s="1"/>
  <c r="N1158" i="4"/>
  <c r="O1158" i="4" s="1"/>
  <c r="N1159" i="4"/>
  <c r="O1159" i="4" s="1"/>
  <c r="N1160" i="4"/>
  <c r="O1160" i="4" s="1"/>
  <c r="N1161" i="4"/>
  <c r="O1161" i="4" s="1"/>
  <c r="N1162" i="4"/>
  <c r="O1162" i="4" s="1"/>
  <c r="N1163" i="4"/>
  <c r="O1163" i="4" s="1"/>
  <c r="N1164" i="4"/>
  <c r="O1164" i="4" s="1"/>
  <c r="N1165" i="4"/>
  <c r="O1165" i="4" s="1"/>
  <c r="N1166" i="4"/>
  <c r="O1166" i="4" s="1"/>
  <c r="N1167" i="4"/>
  <c r="O1167" i="4" s="1"/>
  <c r="N1168" i="4"/>
  <c r="O1168" i="4" s="1"/>
  <c r="N1169" i="4"/>
  <c r="O1169" i="4" s="1"/>
  <c r="N1170" i="4"/>
  <c r="O1170" i="4" s="1"/>
  <c r="N1171" i="4"/>
  <c r="O1171" i="4" s="1"/>
  <c r="N1172" i="4"/>
  <c r="O1172" i="4" s="1"/>
  <c r="N1173" i="4"/>
  <c r="O1173" i="4" s="1"/>
  <c r="N1174" i="4"/>
  <c r="O1174" i="4" s="1"/>
  <c r="N1175" i="4"/>
  <c r="O1175" i="4" s="1"/>
  <c r="N1176" i="4"/>
  <c r="O1176" i="4" s="1"/>
  <c r="N1177" i="4"/>
  <c r="O1177" i="4" s="1"/>
  <c r="N1178" i="4"/>
  <c r="O1178" i="4" s="1"/>
  <c r="N1179" i="4"/>
  <c r="O1179" i="4" s="1"/>
  <c r="N1180" i="4"/>
  <c r="O1180" i="4" s="1"/>
  <c r="N1181" i="4"/>
  <c r="O1181" i="4" s="1"/>
  <c r="N1182" i="4"/>
  <c r="O1182" i="4" s="1"/>
  <c r="N1183" i="4"/>
  <c r="O1183" i="4" s="1"/>
  <c r="N1184" i="4"/>
  <c r="O1184" i="4" s="1"/>
  <c r="N1185" i="4"/>
  <c r="O1185" i="4" s="1"/>
  <c r="N1186" i="4"/>
  <c r="O1186" i="4" s="1"/>
  <c r="N1187" i="4"/>
  <c r="O1187" i="4" s="1"/>
  <c r="N1188" i="4"/>
  <c r="O1188" i="4" s="1"/>
  <c r="N1189" i="4"/>
  <c r="O1189" i="4" s="1"/>
  <c r="N1190" i="4"/>
  <c r="O1190" i="4" s="1"/>
  <c r="N1191" i="4"/>
  <c r="O1191" i="4" s="1"/>
  <c r="N1192" i="4"/>
  <c r="O1192" i="4" s="1"/>
  <c r="N1193" i="4"/>
  <c r="O1193" i="4" s="1"/>
  <c r="N1194" i="4"/>
  <c r="O1194" i="4" s="1"/>
  <c r="N1195" i="4"/>
  <c r="O1195" i="4" s="1"/>
  <c r="N1196" i="4"/>
  <c r="O1196" i="4" s="1"/>
  <c r="N1197" i="4"/>
  <c r="O1197" i="4" s="1"/>
  <c r="N1198" i="4"/>
  <c r="O1198" i="4" s="1"/>
  <c r="N1199" i="4"/>
  <c r="O1199" i="4" s="1"/>
  <c r="N1200" i="4"/>
  <c r="O1200" i="4" s="1"/>
  <c r="N1201" i="4"/>
  <c r="O1201" i="4" s="1"/>
  <c r="N1202" i="4"/>
  <c r="O1202" i="4" s="1"/>
  <c r="N1203" i="4"/>
  <c r="O1203" i="4" s="1"/>
  <c r="N1204" i="4"/>
  <c r="O1204" i="4" s="1"/>
  <c r="N1205" i="4"/>
  <c r="O1205" i="4" s="1"/>
  <c r="N1206" i="4"/>
  <c r="O1206" i="4" s="1"/>
  <c r="N1207" i="4"/>
  <c r="O1207" i="4" s="1"/>
  <c r="N1208" i="4"/>
  <c r="O1208" i="4" s="1"/>
  <c r="N1209" i="4"/>
  <c r="O1209" i="4" s="1"/>
  <c r="N1210" i="4"/>
  <c r="O1210" i="4" s="1"/>
  <c r="N1211" i="4"/>
  <c r="O1211" i="4" s="1"/>
  <c r="N1212" i="4"/>
  <c r="O1212" i="4" s="1"/>
  <c r="N1213" i="4"/>
  <c r="O1213" i="4" s="1"/>
  <c r="N1214" i="4"/>
  <c r="O1214" i="4" s="1"/>
  <c r="N1215" i="4"/>
  <c r="O1215" i="4" s="1"/>
  <c r="N1216" i="4"/>
  <c r="O1216" i="4" s="1"/>
  <c r="N1217" i="4"/>
  <c r="O1217" i="4" s="1"/>
  <c r="N1218" i="4"/>
  <c r="O1218" i="4" s="1"/>
  <c r="N1219" i="4"/>
  <c r="O1219" i="4" s="1"/>
  <c r="N1220" i="4"/>
  <c r="O1220" i="4" s="1"/>
  <c r="N1221" i="4"/>
  <c r="O1221" i="4" s="1"/>
  <c r="N1222" i="4"/>
  <c r="O1222" i="4" s="1"/>
  <c r="N1223" i="4"/>
  <c r="O1223" i="4" s="1"/>
  <c r="N1224" i="4"/>
  <c r="O1224" i="4" s="1"/>
  <c r="N1225" i="4"/>
  <c r="O1225" i="4" s="1"/>
  <c r="N1226" i="4"/>
  <c r="O1226" i="4" s="1"/>
  <c r="N1227" i="4"/>
  <c r="O1227" i="4" s="1"/>
  <c r="N1228" i="4"/>
  <c r="O1228" i="4" s="1"/>
  <c r="N1229" i="4"/>
  <c r="O1229" i="4" s="1"/>
  <c r="N1230" i="4"/>
  <c r="O1230" i="4" s="1"/>
  <c r="N1231" i="4"/>
  <c r="O1231" i="4" s="1"/>
  <c r="N1232" i="4"/>
  <c r="O1232" i="4" s="1"/>
  <c r="N1233" i="4"/>
  <c r="O1233" i="4" s="1"/>
  <c r="N1234" i="4"/>
  <c r="O1234" i="4" s="1"/>
  <c r="N1235" i="4"/>
  <c r="O1235" i="4" s="1"/>
  <c r="N1236" i="4"/>
  <c r="O1236" i="4" s="1"/>
  <c r="N1237" i="4"/>
  <c r="O1237" i="4" s="1"/>
  <c r="N1238" i="4"/>
  <c r="O1238" i="4" s="1"/>
  <c r="N1239" i="4"/>
  <c r="O1239" i="4" s="1"/>
  <c r="N1240" i="4"/>
  <c r="O1240" i="4" s="1"/>
  <c r="N1241" i="4"/>
  <c r="O1241" i="4" s="1"/>
  <c r="N1242" i="4"/>
  <c r="O1242" i="4" s="1"/>
  <c r="N1243" i="4"/>
  <c r="O1243" i="4" s="1"/>
  <c r="N1244" i="4"/>
  <c r="O1244" i="4" s="1"/>
  <c r="N1245" i="4"/>
  <c r="O1245" i="4" s="1"/>
  <c r="N1246" i="4"/>
  <c r="O1246" i="4" s="1"/>
  <c r="N1247" i="4"/>
  <c r="O1247" i="4" s="1"/>
  <c r="N1248" i="4"/>
  <c r="O1248" i="4" s="1"/>
  <c r="N1249" i="4"/>
  <c r="O1249" i="4" s="1"/>
  <c r="N1250" i="4"/>
  <c r="O1250" i="4" s="1"/>
  <c r="N1251" i="4"/>
  <c r="O1251" i="4" s="1"/>
  <c r="N1252" i="4"/>
  <c r="O1252" i="4" s="1"/>
  <c r="N1253" i="4"/>
  <c r="O1253" i="4" s="1"/>
  <c r="N1254" i="4"/>
  <c r="O1254" i="4" s="1"/>
  <c r="N1255" i="4"/>
  <c r="O1255" i="4" s="1"/>
  <c r="N1256" i="4"/>
  <c r="O1256" i="4" s="1"/>
  <c r="N1257" i="4"/>
  <c r="O1257" i="4" s="1"/>
  <c r="N1258" i="4"/>
  <c r="O1258" i="4" s="1"/>
  <c r="N1259" i="4"/>
  <c r="O1259" i="4" s="1"/>
  <c r="N1260" i="4"/>
  <c r="O1260" i="4" s="1"/>
  <c r="N1261" i="4"/>
  <c r="O1261" i="4" s="1"/>
  <c r="N1262" i="4"/>
  <c r="O1262" i="4" s="1"/>
  <c r="N1263" i="4"/>
  <c r="O1263" i="4" s="1"/>
  <c r="N1264" i="4"/>
  <c r="O1264" i="4" s="1"/>
  <c r="N1265" i="4"/>
  <c r="O1265" i="4" s="1"/>
  <c r="N1266" i="4"/>
  <c r="O1266" i="4" s="1"/>
  <c r="N1267" i="4"/>
  <c r="O1267" i="4" s="1"/>
  <c r="N1268" i="4"/>
  <c r="O1268" i="4" s="1"/>
  <c r="N1269" i="4"/>
  <c r="O1269" i="4" s="1"/>
  <c r="N1270" i="4"/>
  <c r="O1270" i="4" s="1"/>
  <c r="N1271" i="4"/>
  <c r="O1271" i="4" s="1"/>
  <c r="N1272" i="4"/>
  <c r="O1272" i="4" s="1"/>
  <c r="N1273" i="4"/>
  <c r="O1273" i="4" s="1"/>
  <c r="N1274" i="4"/>
  <c r="O1274" i="4" s="1"/>
  <c r="N1275" i="4"/>
  <c r="O1275" i="4" s="1"/>
  <c r="N1276" i="4"/>
  <c r="O1276" i="4" s="1"/>
  <c r="N1277" i="4"/>
  <c r="O1277" i="4" s="1"/>
  <c r="N1278" i="4"/>
  <c r="O1278" i="4" s="1"/>
  <c r="N1279" i="4"/>
  <c r="O1279" i="4" s="1"/>
  <c r="N1280" i="4"/>
  <c r="O1280" i="4" s="1"/>
  <c r="N1281" i="4"/>
  <c r="O1281" i="4" s="1"/>
  <c r="N1282" i="4"/>
  <c r="O1282" i="4" s="1"/>
  <c r="N1283" i="4"/>
  <c r="O1283" i="4" s="1"/>
  <c r="N1284" i="4"/>
  <c r="O1284" i="4" s="1"/>
  <c r="N1285" i="4"/>
  <c r="O1285" i="4" s="1"/>
  <c r="N1286" i="4"/>
  <c r="O1286" i="4" s="1"/>
  <c r="N1287" i="4"/>
  <c r="O1287" i="4" s="1"/>
  <c r="N1288" i="4"/>
  <c r="O1288" i="4" s="1"/>
  <c r="N1289" i="4"/>
  <c r="O1289" i="4" s="1"/>
  <c r="N1290" i="4"/>
  <c r="O1290" i="4" s="1"/>
  <c r="N1291" i="4"/>
  <c r="O1291" i="4" s="1"/>
  <c r="N1292" i="4"/>
  <c r="O1292" i="4" s="1"/>
  <c r="N1293" i="4"/>
  <c r="O1293" i="4" s="1"/>
  <c r="N1294" i="4"/>
  <c r="O1294" i="4" s="1"/>
  <c r="N1295" i="4"/>
  <c r="O1295" i="4" s="1"/>
  <c r="N1296" i="4"/>
  <c r="O1296" i="4" s="1"/>
  <c r="N1297" i="4"/>
  <c r="O1297" i="4" s="1"/>
  <c r="N1298" i="4"/>
  <c r="O1298" i="4" s="1"/>
  <c r="N1299" i="4"/>
  <c r="O1299" i="4" s="1"/>
  <c r="N1300" i="4"/>
  <c r="O1300" i="4" s="1"/>
  <c r="N1301" i="4"/>
  <c r="O1301" i="4" s="1"/>
  <c r="N1302" i="4"/>
  <c r="O1302" i="4" s="1"/>
  <c r="N1303" i="4"/>
  <c r="O1303" i="4" s="1"/>
  <c r="N1304" i="4"/>
  <c r="O1304" i="4" s="1"/>
  <c r="N1305" i="4"/>
  <c r="O1305" i="4" s="1"/>
  <c r="N1306" i="4"/>
  <c r="O1306" i="4" s="1"/>
  <c r="N1307" i="4"/>
  <c r="O1307" i="4" s="1"/>
  <c r="N1308" i="4"/>
  <c r="O1308" i="4" s="1"/>
  <c r="N1309" i="4"/>
  <c r="O1309" i="4" s="1"/>
  <c r="N1310" i="4"/>
  <c r="O1310" i="4" s="1"/>
  <c r="N1311" i="4"/>
  <c r="O1311" i="4" s="1"/>
  <c r="N1312" i="4"/>
  <c r="O1312" i="4" s="1"/>
  <c r="N1313" i="4"/>
  <c r="O1313" i="4" s="1"/>
  <c r="N1314" i="4"/>
  <c r="O1314" i="4" s="1"/>
  <c r="N1315" i="4"/>
  <c r="O1315" i="4" s="1"/>
  <c r="N1316" i="4"/>
  <c r="O1316" i="4" s="1"/>
  <c r="N1317" i="4"/>
  <c r="O1317" i="4" s="1"/>
  <c r="N1318" i="4"/>
  <c r="O1318" i="4" s="1"/>
  <c r="N1319" i="4"/>
  <c r="O1319" i="4" s="1"/>
  <c r="N1320" i="4"/>
  <c r="O1320" i="4" s="1"/>
  <c r="N1321" i="4"/>
  <c r="O1321" i="4" s="1"/>
  <c r="N1322" i="4"/>
  <c r="O1322" i="4" s="1"/>
  <c r="N1323" i="4"/>
  <c r="O1323" i="4" s="1"/>
  <c r="N1324" i="4"/>
  <c r="O1324" i="4" s="1"/>
  <c r="N1325" i="4"/>
  <c r="O1325" i="4" s="1"/>
  <c r="N1326" i="4"/>
  <c r="O1326" i="4" s="1"/>
  <c r="N1327" i="4"/>
  <c r="O1327" i="4" s="1"/>
  <c r="N1328" i="4"/>
  <c r="O1328" i="4" s="1"/>
  <c r="N1329" i="4"/>
  <c r="O1329" i="4" s="1"/>
  <c r="N1330" i="4"/>
  <c r="O1330" i="4" s="1"/>
  <c r="N1331" i="4"/>
  <c r="O1331" i="4" s="1"/>
  <c r="N1332" i="4"/>
  <c r="O1332" i="4" s="1"/>
  <c r="N1333" i="4"/>
  <c r="O1333" i="4" s="1"/>
  <c r="N1334" i="4"/>
  <c r="O1334" i="4" s="1"/>
  <c r="N1335" i="4"/>
  <c r="O1335" i="4" s="1"/>
  <c r="N1336" i="4"/>
  <c r="O1336" i="4" s="1"/>
  <c r="N1337" i="4"/>
  <c r="O1337" i="4" s="1"/>
  <c r="N1338" i="4"/>
  <c r="O1338" i="4" s="1"/>
  <c r="N1339" i="4"/>
  <c r="O1339" i="4" s="1"/>
  <c r="N1340" i="4"/>
  <c r="O1340" i="4" s="1"/>
  <c r="N1341" i="4"/>
  <c r="O1341" i="4" s="1"/>
  <c r="N1342" i="4"/>
  <c r="O1342" i="4" s="1"/>
  <c r="N1343" i="4"/>
  <c r="O1343" i="4" s="1"/>
  <c r="N1344" i="4"/>
  <c r="O1344" i="4" s="1"/>
  <c r="N1345" i="4"/>
  <c r="O1345" i="4" s="1"/>
  <c r="N1346" i="4"/>
  <c r="O1346" i="4" s="1"/>
  <c r="N16" i="4"/>
  <c r="O16" i="4" s="1"/>
  <c r="M17" i="3"/>
  <c r="M18" i="3"/>
  <c r="M19" i="3"/>
  <c r="M20" i="3"/>
  <c r="M21" i="3"/>
  <c r="M22" i="3"/>
  <c r="M23" i="3"/>
  <c r="M24" i="3"/>
  <c r="M25" i="3"/>
  <c r="M26" i="3"/>
  <c r="M27" i="3"/>
  <c r="M28" i="3"/>
  <c r="M29" i="3"/>
  <c r="M30" i="3"/>
  <c r="M31" i="3"/>
  <c r="M32" i="3"/>
  <c r="M33" i="3"/>
  <c r="M34" i="3"/>
  <c r="M35" i="3"/>
  <c r="M36" i="3"/>
  <c r="M37" i="3"/>
  <c r="M38" i="3"/>
  <c r="M39" i="3"/>
  <c r="M40" i="3"/>
  <c r="M41" i="3"/>
  <c r="M42" i="3"/>
  <c r="M43" i="3"/>
  <c r="M44" i="3"/>
  <c r="M45" i="3"/>
  <c r="M46" i="3"/>
  <c r="M47" i="3"/>
  <c r="M48" i="3"/>
  <c r="M49" i="3"/>
  <c r="M50" i="3"/>
  <c r="M51" i="3"/>
  <c r="M52" i="3"/>
  <c r="M53" i="3"/>
  <c r="M54" i="3"/>
  <c r="M55" i="3"/>
  <c r="M56" i="3"/>
  <c r="M57" i="3"/>
  <c r="M58" i="3"/>
  <c r="M59" i="3"/>
  <c r="M60" i="3"/>
  <c r="M61" i="3"/>
  <c r="M62" i="3"/>
  <c r="M63" i="3"/>
  <c r="M64" i="3"/>
  <c r="M65" i="3"/>
  <c r="M66" i="3"/>
  <c r="M67" i="3"/>
  <c r="M68" i="3"/>
  <c r="M69" i="3"/>
  <c r="M70" i="3"/>
  <c r="M71" i="3"/>
  <c r="M72" i="3"/>
  <c r="M73" i="3"/>
  <c r="M74" i="3"/>
  <c r="M75" i="3"/>
  <c r="M76" i="3"/>
  <c r="M77" i="3"/>
  <c r="M78" i="3"/>
  <c r="M79" i="3"/>
  <c r="M80" i="3"/>
  <c r="M81" i="3"/>
  <c r="M82" i="3"/>
  <c r="M83" i="3"/>
  <c r="M84" i="3"/>
  <c r="M85" i="3"/>
  <c r="M86" i="3"/>
  <c r="M87" i="3"/>
  <c r="M88" i="3"/>
  <c r="M89" i="3"/>
  <c r="M90" i="3"/>
  <c r="M91" i="3"/>
  <c r="M92" i="3"/>
  <c r="M93" i="3"/>
  <c r="M94" i="3"/>
  <c r="M95" i="3"/>
  <c r="M96" i="3"/>
  <c r="M97" i="3"/>
  <c r="M98" i="3"/>
  <c r="M99" i="3"/>
  <c r="M100" i="3"/>
  <c r="M101" i="3"/>
  <c r="M102" i="3"/>
  <c r="M103" i="3"/>
  <c r="M104" i="3"/>
  <c r="M105" i="3"/>
  <c r="M106" i="3"/>
  <c r="M107" i="3"/>
  <c r="M108" i="3"/>
  <c r="M109" i="3"/>
  <c r="M110" i="3"/>
  <c r="M111" i="3"/>
  <c r="M112" i="3"/>
  <c r="M113" i="3"/>
  <c r="M114" i="3"/>
  <c r="M115" i="3"/>
  <c r="M116" i="3"/>
  <c r="M117" i="3"/>
  <c r="M118" i="3"/>
  <c r="M119" i="3"/>
  <c r="M120" i="3"/>
  <c r="M121" i="3"/>
  <c r="M122" i="3"/>
  <c r="M123" i="3"/>
  <c r="M124" i="3"/>
  <c r="M125" i="3"/>
  <c r="M126" i="3"/>
  <c r="M127" i="3"/>
  <c r="M128" i="3"/>
  <c r="M129" i="3"/>
  <c r="M130" i="3"/>
  <c r="M131" i="3"/>
  <c r="M132" i="3"/>
  <c r="M133" i="3"/>
  <c r="M134" i="3"/>
  <c r="M135" i="3"/>
  <c r="M136" i="3"/>
  <c r="M137" i="3"/>
  <c r="M138" i="3"/>
  <c r="M139" i="3"/>
  <c r="M140" i="3"/>
  <c r="M141" i="3"/>
  <c r="M142" i="3"/>
  <c r="M143" i="3"/>
  <c r="M144" i="3"/>
  <c r="M145" i="3"/>
  <c r="M146" i="3"/>
  <c r="M147" i="3"/>
  <c r="M148" i="3"/>
  <c r="M149" i="3"/>
  <c r="M150" i="3"/>
  <c r="M151" i="3"/>
  <c r="M152" i="3"/>
  <c r="M153" i="3"/>
  <c r="M154" i="3"/>
  <c r="M155" i="3"/>
  <c r="M156" i="3"/>
  <c r="M157" i="3"/>
  <c r="M158" i="3"/>
  <c r="M159" i="3"/>
  <c r="M160" i="3"/>
  <c r="M161" i="3"/>
  <c r="M162" i="3"/>
  <c r="M163" i="3"/>
  <c r="M164" i="3"/>
  <c r="M165" i="3"/>
  <c r="M166" i="3"/>
  <c r="M167" i="3"/>
  <c r="M168" i="3"/>
  <c r="M169" i="3"/>
  <c r="M170" i="3"/>
  <c r="M171" i="3"/>
  <c r="M172" i="3"/>
  <c r="M173" i="3"/>
  <c r="M174" i="3"/>
  <c r="M175" i="3"/>
  <c r="M176" i="3"/>
  <c r="M177" i="3"/>
  <c r="M178" i="3"/>
  <c r="M179" i="3"/>
  <c r="M180" i="3"/>
  <c r="M181" i="3"/>
  <c r="M182" i="3"/>
  <c r="M183" i="3"/>
  <c r="M184" i="3"/>
  <c r="M185" i="3"/>
  <c r="M186" i="3"/>
  <c r="M187" i="3"/>
  <c r="M188" i="3"/>
  <c r="M189" i="3"/>
  <c r="M190" i="3"/>
  <c r="M191" i="3"/>
  <c r="M192" i="3"/>
  <c r="M193" i="3"/>
  <c r="M194" i="3"/>
  <c r="M195" i="3"/>
  <c r="M196" i="3"/>
  <c r="M197" i="3"/>
  <c r="M198" i="3"/>
  <c r="M199" i="3"/>
  <c r="M200" i="3"/>
  <c r="M201" i="3"/>
  <c r="M202" i="3"/>
  <c r="M203" i="3"/>
  <c r="M204" i="3"/>
  <c r="M205" i="3"/>
  <c r="M206" i="3"/>
  <c r="M207" i="3"/>
  <c r="M208" i="3"/>
  <c r="M209" i="3"/>
  <c r="M210" i="3"/>
  <c r="M211" i="3"/>
  <c r="M212" i="3"/>
  <c r="M213" i="3"/>
  <c r="M214" i="3"/>
  <c r="M215" i="3"/>
  <c r="M216" i="3"/>
  <c r="M217" i="3"/>
  <c r="M218" i="3"/>
  <c r="M219" i="3"/>
  <c r="M220" i="3"/>
  <c r="M221" i="3"/>
  <c r="M222" i="3"/>
  <c r="M223" i="3"/>
  <c r="M224" i="3"/>
  <c r="M225" i="3"/>
  <c r="M226" i="3"/>
  <c r="M227" i="3"/>
  <c r="M228" i="3"/>
  <c r="M229" i="3"/>
  <c r="M230" i="3"/>
  <c r="M231" i="3"/>
  <c r="M232" i="3"/>
  <c r="M233" i="3"/>
  <c r="M234" i="3"/>
  <c r="M235" i="3"/>
  <c r="M236" i="3"/>
  <c r="M237" i="3"/>
  <c r="M238" i="3"/>
  <c r="M239" i="3"/>
  <c r="M240" i="3"/>
  <c r="M241" i="3"/>
  <c r="M242" i="3"/>
  <c r="M243" i="3"/>
  <c r="M244" i="3"/>
  <c r="M245" i="3"/>
  <c r="M246" i="3"/>
  <c r="M247" i="3"/>
  <c r="M248" i="3"/>
  <c r="M249" i="3"/>
  <c r="M250" i="3"/>
  <c r="M251" i="3"/>
  <c r="M252" i="3"/>
  <c r="M253" i="3"/>
  <c r="M254" i="3"/>
  <c r="M255" i="3"/>
  <c r="M256" i="3"/>
  <c r="M257" i="3"/>
  <c r="M258" i="3"/>
  <c r="M259" i="3"/>
  <c r="M260" i="3"/>
  <c r="M261" i="3"/>
  <c r="M262" i="3"/>
  <c r="M263" i="3"/>
  <c r="M264" i="3"/>
  <c r="M265" i="3"/>
  <c r="M266" i="3"/>
  <c r="M267" i="3"/>
  <c r="M268" i="3"/>
  <c r="M269" i="3"/>
  <c r="M270" i="3"/>
  <c r="M271" i="3"/>
  <c r="M272" i="3"/>
  <c r="M273" i="3"/>
  <c r="M274" i="3"/>
  <c r="M275" i="3"/>
  <c r="M276" i="3"/>
  <c r="M277" i="3"/>
  <c r="M278" i="3"/>
  <c r="M279" i="3"/>
  <c r="M280" i="3"/>
  <c r="M281" i="3"/>
  <c r="M282" i="3"/>
  <c r="M283" i="3"/>
  <c r="M284" i="3"/>
  <c r="M285" i="3"/>
  <c r="M286" i="3"/>
  <c r="M287" i="3"/>
  <c r="M288" i="3"/>
  <c r="M289" i="3"/>
  <c r="M290" i="3"/>
  <c r="M291" i="3"/>
  <c r="M292" i="3"/>
  <c r="M293" i="3"/>
  <c r="M294" i="3"/>
  <c r="M295" i="3"/>
  <c r="M296" i="3"/>
  <c r="M297" i="3"/>
  <c r="M298" i="3"/>
  <c r="M299" i="3"/>
  <c r="M300" i="3"/>
  <c r="M301" i="3"/>
  <c r="M302" i="3"/>
  <c r="M303" i="3"/>
  <c r="M304" i="3"/>
  <c r="M305" i="3"/>
  <c r="M306" i="3"/>
  <c r="M307" i="3"/>
  <c r="M308" i="3"/>
  <c r="M309" i="3"/>
  <c r="M310" i="3"/>
  <c r="M311" i="3"/>
  <c r="M312" i="3"/>
  <c r="M313" i="3"/>
  <c r="M314" i="3"/>
  <c r="M315" i="3"/>
  <c r="M316" i="3"/>
  <c r="M317" i="3"/>
  <c r="M318" i="3"/>
  <c r="M319" i="3"/>
  <c r="M320" i="3"/>
  <c r="M321" i="3"/>
  <c r="M322" i="3"/>
  <c r="M323" i="3"/>
  <c r="M324" i="3"/>
  <c r="M325" i="3"/>
  <c r="M326" i="3"/>
  <c r="M327" i="3"/>
  <c r="M328" i="3"/>
  <c r="M329" i="3"/>
  <c r="M330" i="3"/>
  <c r="M331" i="3"/>
  <c r="M332" i="3"/>
  <c r="M333" i="3"/>
  <c r="M334" i="3"/>
  <c r="M335" i="3"/>
  <c r="M336" i="3"/>
  <c r="M337" i="3"/>
  <c r="M338" i="3"/>
  <c r="M339" i="3"/>
  <c r="M340" i="3"/>
  <c r="M341" i="3"/>
  <c r="M342" i="3"/>
  <c r="M343" i="3"/>
  <c r="M344" i="3"/>
  <c r="M345" i="3"/>
  <c r="M346" i="3"/>
  <c r="M347" i="3"/>
  <c r="M348" i="3"/>
  <c r="M349" i="3"/>
  <c r="M350" i="3"/>
  <c r="M351" i="3"/>
  <c r="M352" i="3"/>
  <c r="M353" i="3"/>
  <c r="M354" i="3"/>
  <c r="M355" i="3"/>
  <c r="M356" i="3"/>
  <c r="M357" i="3"/>
  <c r="M358" i="3"/>
  <c r="M359" i="3"/>
  <c r="M360" i="3"/>
  <c r="M361" i="3"/>
  <c r="M362" i="3"/>
  <c r="M363" i="3"/>
  <c r="M364" i="3"/>
  <c r="M365" i="3"/>
  <c r="M366" i="3"/>
  <c r="M367" i="3"/>
  <c r="M368" i="3"/>
  <c r="M369" i="3"/>
  <c r="M370" i="3"/>
  <c r="M371" i="3"/>
  <c r="M372" i="3"/>
  <c r="M373" i="3"/>
  <c r="M374" i="3"/>
  <c r="M375" i="3"/>
  <c r="M376" i="3"/>
  <c r="M377" i="3"/>
  <c r="M378" i="3"/>
  <c r="M379" i="3"/>
  <c r="M380" i="3"/>
  <c r="M381" i="3"/>
  <c r="M382" i="3"/>
  <c r="M383" i="3"/>
  <c r="M384" i="3"/>
  <c r="M385" i="3"/>
  <c r="M386" i="3"/>
  <c r="M387" i="3"/>
  <c r="M388" i="3"/>
  <c r="M389" i="3"/>
  <c r="M390" i="3"/>
  <c r="M391" i="3"/>
  <c r="M392" i="3"/>
  <c r="M393" i="3"/>
  <c r="M394" i="3"/>
  <c r="M395" i="3"/>
  <c r="M396" i="3"/>
  <c r="M397" i="3"/>
  <c r="M398" i="3"/>
  <c r="M399" i="3"/>
  <c r="M400" i="3"/>
  <c r="M401" i="3"/>
  <c r="M402" i="3"/>
  <c r="M403" i="3"/>
  <c r="M404" i="3"/>
  <c r="M405" i="3"/>
  <c r="M406" i="3"/>
  <c r="M407" i="3"/>
  <c r="M408" i="3"/>
  <c r="M409" i="3"/>
  <c r="M410" i="3"/>
  <c r="M411" i="3"/>
  <c r="M412" i="3"/>
  <c r="M413" i="3"/>
  <c r="M414" i="3"/>
  <c r="M415" i="3"/>
  <c r="M416" i="3"/>
  <c r="M417" i="3"/>
  <c r="M418" i="3"/>
  <c r="M419" i="3"/>
  <c r="M420" i="3"/>
  <c r="M421" i="3"/>
  <c r="M422" i="3"/>
  <c r="M423" i="3"/>
  <c r="M424" i="3"/>
  <c r="M425" i="3"/>
  <c r="M426" i="3"/>
  <c r="M427" i="3"/>
  <c r="M428" i="3"/>
  <c r="M429" i="3"/>
  <c r="M430" i="3"/>
  <c r="M431" i="3"/>
  <c r="M432" i="3"/>
  <c r="M433" i="3"/>
  <c r="M434" i="3"/>
  <c r="M435" i="3"/>
  <c r="M436" i="3"/>
  <c r="M437" i="3"/>
  <c r="M438" i="3"/>
  <c r="M439" i="3"/>
  <c r="M440" i="3"/>
  <c r="M441" i="3"/>
  <c r="M442" i="3"/>
  <c r="M443" i="3"/>
  <c r="M444" i="3"/>
  <c r="M445" i="3"/>
  <c r="M446" i="3"/>
  <c r="M447" i="3"/>
  <c r="M448" i="3"/>
  <c r="M449" i="3"/>
  <c r="M450" i="3"/>
  <c r="M451" i="3"/>
  <c r="M452" i="3"/>
  <c r="M453" i="3"/>
  <c r="M454" i="3"/>
  <c r="M455" i="3"/>
  <c r="M456" i="3"/>
  <c r="M457" i="3"/>
  <c r="M458" i="3"/>
  <c r="M459" i="3"/>
  <c r="M460" i="3"/>
  <c r="M461" i="3"/>
  <c r="M462" i="3"/>
  <c r="M463" i="3"/>
  <c r="M464" i="3"/>
  <c r="M465" i="3"/>
  <c r="M466" i="3"/>
  <c r="M467" i="3"/>
  <c r="M468" i="3"/>
  <c r="M469" i="3"/>
  <c r="M470" i="3"/>
  <c r="M471" i="3"/>
  <c r="M472" i="3"/>
  <c r="M473" i="3"/>
  <c r="M474" i="3"/>
  <c r="M475" i="3"/>
  <c r="M476" i="3"/>
  <c r="M477" i="3"/>
  <c r="M478" i="3"/>
  <c r="M479" i="3"/>
  <c r="M480" i="3"/>
  <c r="M481" i="3"/>
  <c r="M482" i="3"/>
  <c r="M483" i="3"/>
  <c r="M484" i="3"/>
  <c r="M485" i="3"/>
  <c r="M486" i="3"/>
  <c r="M487" i="3"/>
  <c r="M488" i="3"/>
  <c r="M489" i="3"/>
  <c r="M490" i="3"/>
  <c r="M491" i="3"/>
  <c r="M492" i="3"/>
  <c r="M493" i="3"/>
  <c r="M494" i="3"/>
  <c r="M495" i="3"/>
  <c r="M496" i="3"/>
  <c r="M497" i="3"/>
  <c r="M498" i="3"/>
  <c r="M499" i="3"/>
  <c r="M500" i="3"/>
  <c r="M501" i="3"/>
  <c r="M502" i="3"/>
  <c r="M503" i="3"/>
  <c r="M504" i="3"/>
  <c r="M505" i="3"/>
  <c r="M506" i="3"/>
  <c r="M507" i="3"/>
  <c r="M508" i="3"/>
  <c r="M509" i="3"/>
  <c r="M510" i="3"/>
  <c r="M511" i="3"/>
  <c r="M512" i="3"/>
  <c r="M513" i="3"/>
  <c r="M514" i="3"/>
  <c r="M515" i="3"/>
  <c r="M516" i="3"/>
  <c r="M517" i="3"/>
  <c r="M518" i="3"/>
  <c r="M519" i="3"/>
  <c r="M520" i="3"/>
  <c r="M521" i="3"/>
  <c r="M522" i="3"/>
  <c r="M523" i="3"/>
  <c r="M524" i="3"/>
  <c r="M525" i="3"/>
  <c r="M526" i="3"/>
  <c r="M527" i="3"/>
  <c r="M528" i="3"/>
  <c r="M529" i="3"/>
  <c r="M530" i="3"/>
  <c r="M531" i="3"/>
  <c r="M532" i="3"/>
  <c r="M533" i="3"/>
  <c r="M534" i="3"/>
  <c r="M535" i="3"/>
  <c r="M536" i="3"/>
  <c r="M537" i="3"/>
  <c r="M538" i="3"/>
  <c r="M539" i="3"/>
  <c r="M540" i="3"/>
  <c r="M541" i="3"/>
  <c r="M542" i="3"/>
  <c r="M543" i="3"/>
  <c r="M544" i="3"/>
  <c r="M545" i="3"/>
  <c r="M546" i="3"/>
  <c r="M547" i="3"/>
  <c r="M548" i="3"/>
  <c r="M549" i="3"/>
  <c r="M550" i="3"/>
  <c r="M551" i="3"/>
  <c r="M552" i="3"/>
  <c r="M553" i="3"/>
  <c r="M554" i="3"/>
  <c r="M555" i="3"/>
  <c r="M556" i="3"/>
  <c r="M557" i="3"/>
  <c r="M558" i="3"/>
  <c r="M559" i="3"/>
  <c r="M560" i="3"/>
  <c r="M561" i="3"/>
  <c r="M562" i="3"/>
  <c r="M563" i="3"/>
  <c r="M564" i="3"/>
  <c r="M565" i="3"/>
  <c r="M566" i="3"/>
  <c r="M567" i="3"/>
  <c r="M568" i="3"/>
  <c r="M569" i="3"/>
  <c r="M570" i="3"/>
  <c r="M571" i="3"/>
  <c r="M572" i="3"/>
  <c r="M573" i="3"/>
  <c r="M574" i="3"/>
  <c r="M575" i="3"/>
  <c r="M576" i="3"/>
  <c r="M577" i="3"/>
  <c r="M578" i="3"/>
  <c r="M579" i="3"/>
  <c r="M580" i="3"/>
  <c r="M581" i="3"/>
  <c r="M582" i="3"/>
  <c r="M583" i="3"/>
  <c r="M584" i="3"/>
  <c r="M585" i="3"/>
  <c r="M586" i="3"/>
  <c r="M587" i="3"/>
  <c r="M588" i="3"/>
  <c r="M589" i="3"/>
  <c r="M590" i="3"/>
  <c r="M591" i="3"/>
  <c r="M592" i="3"/>
  <c r="M593" i="3"/>
  <c r="M594" i="3"/>
  <c r="M595" i="3"/>
  <c r="M596" i="3"/>
  <c r="M597" i="3"/>
  <c r="M598" i="3"/>
  <c r="M599" i="3"/>
  <c r="M600" i="3"/>
  <c r="M601" i="3"/>
  <c r="M602" i="3"/>
  <c r="M603" i="3"/>
  <c r="M604" i="3"/>
  <c r="M605" i="3"/>
  <c r="M606" i="3"/>
  <c r="M607" i="3"/>
  <c r="M608" i="3"/>
  <c r="M609" i="3"/>
  <c r="M610" i="3"/>
  <c r="M611" i="3"/>
  <c r="M612" i="3"/>
  <c r="M613" i="3"/>
  <c r="M614" i="3"/>
  <c r="M615" i="3"/>
  <c r="M616" i="3"/>
  <c r="M617" i="3"/>
  <c r="M618" i="3"/>
  <c r="M619" i="3"/>
  <c r="M620" i="3"/>
  <c r="M621" i="3"/>
  <c r="M622" i="3"/>
  <c r="M623" i="3"/>
  <c r="M624" i="3"/>
  <c r="M625" i="3"/>
  <c r="M626" i="3"/>
  <c r="M627" i="3"/>
  <c r="M628" i="3"/>
  <c r="M629" i="3"/>
  <c r="M630" i="3"/>
  <c r="M631" i="3"/>
  <c r="M632" i="3"/>
  <c r="M633" i="3"/>
  <c r="M634" i="3"/>
  <c r="M635" i="3"/>
  <c r="M636" i="3"/>
  <c r="M637" i="3"/>
  <c r="M638" i="3"/>
  <c r="M639" i="3"/>
  <c r="M640" i="3"/>
  <c r="M641" i="3"/>
  <c r="M642" i="3"/>
  <c r="M643" i="3"/>
  <c r="M644" i="3"/>
  <c r="M645" i="3"/>
  <c r="M646" i="3"/>
  <c r="M647" i="3"/>
  <c r="M648" i="3"/>
  <c r="M649" i="3"/>
  <c r="M650" i="3"/>
  <c r="M651" i="3"/>
  <c r="M652" i="3"/>
  <c r="M653" i="3"/>
  <c r="M654" i="3"/>
  <c r="M655" i="3"/>
  <c r="M656" i="3"/>
  <c r="M657" i="3"/>
  <c r="M658" i="3"/>
  <c r="M659" i="3"/>
  <c r="M660" i="3"/>
  <c r="M661" i="3"/>
  <c r="M662" i="3"/>
  <c r="M663" i="3"/>
  <c r="M664" i="3"/>
  <c r="M665" i="3"/>
  <c r="M666" i="3"/>
  <c r="M667" i="3"/>
  <c r="M668" i="3"/>
  <c r="M669" i="3"/>
  <c r="M670" i="3"/>
  <c r="M671" i="3"/>
  <c r="M672" i="3"/>
  <c r="M673" i="3"/>
  <c r="M674" i="3"/>
  <c r="M675" i="3"/>
  <c r="M676" i="3"/>
  <c r="M677" i="3"/>
  <c r="M678" i="3"/>
  <c r="M679" i="3"/>
  <c r="M680" i="3"/>
  <c r="M681" i="3"/>
  <c r="M682" i="3"/>
  <c r="M683" i="3"/>
  <c r="M684" i="3"/>
  <c r="M685" i="3"/>
  <c r="M686" i="3"/>
  <c r="M687" i="3"/>
  <c r="M688" i="3"/>
  <c r="M689" i="3"/>
  <c r="M690" i="3"/>
  <c r="M691" i="3"/>
  <c r="M692" i="3"/>
  <c r="M693" i="3"/>
  <c r="M694" i="3"/>
  <c r="M695" i="3"/>
  <c r="M696" i="3"/>
  <c r="M697" i="3"/>
  <c r="M698" i="3"/>
  <c r="M699" i="3"/>
  <c r="M700" i="3"/>
  <c r="M701" i="3"/>
  <c r="M702" i="3"/>
  <c r="M703" i="3"/>
  <c r="M704" i="3"/>
  <c r="M705" i="3"/>
  <c r="M706" i="3"/>
  <c r="M707" i="3"/>
  <c r="M708" i="3"/>
  <c r="M709" i="3"/>
  <c r="M710" i="3"/>
  <c r="M711" i="3"/>
  <c r="M712" i="3"/>
  <c r="M713" i="3"/>
  <c r="M714" i="3"/>
  <c r="M715" i="3"/>
  <c r="M716" i="3"/>
  <c r="M717" i="3"/>
  <c r="M718" i="3"/>
  <c r="M719" i="3"/>
  <c r="M720" i="3"/>
  <c r="M721" i="3"/>
  <c r="M722" i="3"/>
  <c r="M723" i="3"/>
  <c r="M724" i="3"/>
  <c r="M725" i="3"/>
  <c r="M726" i="3"/>
  <c r="M727" i="3"/>
  <c r="M728" i="3"/>
  <c r="M729" i="3"/>
  <c r="M730" i="3"/>
  <c r="M731" i="3"/>
  <c r="M732" i="3"/>
  <c r="M733" i="3"/>
  <c r="M734" i="3"/>
  <c r="M735" i="3"/>
  <c r="M736" i="3"/>
  <c r="M737" i="3"/>
  <c r="M738" i="3"/>
  <c r="M739" i="3"/>
  <c r="M740" i="3"/>
  <c r="M741" i="3"/>
  <c r="M742" i="3"/>
  <c r="M743" i="3"/>
  <c r="M744" i="3"/>
  <c r="M745" i="3"/>
  <c r="M746" i="3"/>
  <c r="M747" i="3"/>
  <c r="M748" i="3"/>
  <c r="M749" i="3"/>
  <c r="M750" i="3"/>
  <c r="M751" i="3"/>
  <c r="M752" i="3"/>
  <c r="M753" i="3"/>
  <c r="M754" i="3"/>
  <c r="M755" i="3"/>
  <c r="M756" i="3"/>
  <c r="M757" i="3"/>
  <c r="M758" i="3"/>
  <c r="M759" i="3"/>
  <c r="M760" i="3"/>
  <c r="M761" i="3"/>
  <c r="M762" i="3"/>
  <c r="M763" i="3"/>
  <c r="M764" i="3"/>
  <c r="M765" i="3"/>
  <c r="M766" i="3"/>
  <c r="M767" i="3"/>
  <c r="M768" i="3"/>
  <c r="M769" i="3"/>
  <c r="M770" i="3"/>
  <c r="M771" i="3"/>
  <c r="M772" i="3"/>
  <c r="M773" i="3"/>
  <c r="M774" i="3"/>
  <c r="M775" i="3"/>
  <c r="M776" i="3"/>
  <c r="M777" i="3"/>
  <c r="M778" i="3"/>
  <c r="M779" i="3"/>
  <c r="M780" i="3"/>
  <c r="M781" i="3"/>
  <c r="M782" i="3"/>
  <c r="M783" i="3"/>
  <c r="M784" i="3"/>
  <c r="M785" i="3"/>
  <c r="M786" i="3"/>
  <c r="M787" i="3"/>
  <c r="M788" i="3"/>
  <c r="M789" i="3"/>
  <c r="M790" i="3"/>
  <c r="M791" i="3"/>
  <c r="M792" i="3"/>
  <c r="M793" i="3"/>
  <c r="M794" i="3"/>
  <c r="M795" i="3"/>
  <c r="M796" i="3"/>
  <c r="M797" i="3"/>
  <c r="M798" i="3"/>
  <c r="M799" i="3"/>
  <c r="M800" i="3"/>
  <c r="M801" i="3"/>
  <c r="M802" i="3"/>
  <c r="M803" i="3"/>
  <c r="M804" i="3"/>
  <c r="M805" i="3"/>
  <c r="M806" i="3"/>
  <c r="M807" i="3"/>
  <c r="M808" i="3"/>
  <c r="M809" i="3"/>
  <c r="M810" i="3"/>
  <c r="M811" i="3"/>
  <c r="M812" i="3"/>
  <c r="M813" i="3"/>
  <c r="M814" i="3"/>
  <c r="M815" i="3"/>
  <c r="M816" i="3"/>
  <c r="M817" i="3"/>
  <c r="M818" i="3"/>
  <c r="M819" i="3"/>
  <c r="M820" i="3"/>
  <c r="M821" i="3"/>
  <c r="M822" i="3"/>
  <c r="M823" i="3"/>
  <c r="M824" i="3"/>
  <c r="M825" i="3"/>
  <c r="M826" i="3"/>
  <c r="M827" i="3"/>
  <c r="M828" i="3"/>
  <c r="M829" i="3"/>
  <c r="M830" i="3"/>
  <c r="M831" i="3"/>
  <c r="M832" i="3"/>
  <c r="M833" i="3"/>
  <c r="M834" i="3"/>
  <c r="M835" i="3"/>
  <c r="M836" i="3"/>
  <c r="M837" i="3"/>
  <c r="M838" i="3"/>
  <c r="M839" i="3"/>
  <c r="M840" i="3"/>
  <c r="M841" i="3"/>
  <c r="M842" i="3"/>
  <c r="M843" i="3"/>
  <c r="M844" i="3"/>
  <c r="M845" i="3"/>
  <c r="M846" i="3"/>
  <c r="M847" i="3"/>
  <c r="M848" i="3"/>
  <c r="M849" i="3"/>
  <c r="M850" i="3"/>
  <c r="M851" i="3"/>
  <c r="M852" i="3"/>
  <c r="M853" i="3"/>
  <c r="M854" i="3"/>
  <c r="M855" i="3"/>
  <c r="M856" i="3"/>
  <c r="M857" i="3"/>
  <c r="M858" i="3"/>
  <c r="M859" i="3"/>
  <c r="M860" i="3"/>
  <c r="M861" i="3"/>
  <c r="M862" i="3"/>
  <c r="M863" i="3"/>
  <c r="M864" i="3"/>
  <c r="M865" i="3"/>
  <c r="M866" i="3"/>
  <c r="M867" i="3"/>
  <c r="M868" i="3"/>
  <c r="M869" i="3"/>
  <c r="M870" i="3"/>
  <c r="M871" i="3"/>
  <c r="M872" i="3"/>
  <c r="M873" i="3"/>
  <c r="M874" i="3"/>
  <c r="M875" i="3"/>
  <c r="M876" i="3"/>
  <c r="M877" i="3"/>
  <c r="M878" i="3"/>
  <c r="M879" i="3"/>
  <c r="M880" i="3"/>
  <c r="M881" i="3"/>
  <c r="M882" i="3"/>
  <c r="M883" i="3"/>
  <c r="M884" i="3"/>
  <c r="M885" i="3"/>
  <c r="M886" i="3"/>
  <c r="M887" i="3"/>
  <c r="M888" i="3"/>
  <c r="M889" i="3"/>
  <c r="M890" i="3"/>
  <c r="M891" i="3"/>
  <c r="M892" i="3"/>
  <c r="M893" i="3"/>
  <c r="M894" i="3"/>
  <c r="M895" i="3"/>
  <c r="M896" i="3"/>
  <c r="M897" i="3"/>
  <c r="M898" i="3"/>
  <c r="M899" i="3"/>
  <c r="M900" i="3"/>
  <c r="M901" i="3"/>
  <c r="M902" i="3"/>
  <c r="M903" i="3"/>
  <c r="M904" i="3"/>
  <c r="M905" i="3"/>
  <c r="M906" i="3"/>
  <c r="M907" i="3"/>
  <c r="M908" i="3"/>
  <c r="M909" i="3"/>
  <c r="M910" i="3"/>
  <c r="M911" i="3"/>
  <c r="M912" i="3"/>
  <c r="M913" i="3"/>
  <c r="M914" i="3"/>
  <c r="M915" i="3"/>
  <c r="M916" i="3"/>
  <c r="M917" i="3"/>
  <c r="M918" i="3"/>
  <c r="M919" i="3"/>
  <c r="M920" i="3"/>
  <c r="M921" i="3"/>
  <c r="M922" i="3"/>
  <c r="M923" i="3"/>
  <c r="M924" i="3"/>
  <c r="M925" i="3"/>
  <c r="M926" i="3"/>
  <c r="M927" i="3"/>
  <c r="M928" i="3"/>
  <c r="M929" i="3"/>
  <c r="M930" i="3"/>
  <c r="M931" i="3"/>
  <c r="M932" i="3"/>
  <c r="M933" i="3"/>
  <c r="M934" i="3"/>
  <c r="M935" i="3"/>
  <c r="M936" i="3"/>
  <c r="M937" i="3"/>
  <c r="M938" i="3"/>
  <c r="M939" i="3"/>
  <c r="M940" i="3"/>
  <c r="M941" i="3"/>
  <c r="M942" i="3"/>
  <c r="M943" i="3"/>
  <c r="M944" i="3"/>
  <c r="M945" i="3"/>
  <c r="M946" i="3"/>
  <c r="M947" i="3"/>
  <c r="M948" i="3"/>
  <c r="M949" i="3"/>
  <c r="M950" i="3"/>
  <c r="M951" i="3"/>
  <c r="M952" i="3"/>
  <c r="M953" i="3"/>
  <c r="M954" i="3"/>
  <c r="M955" i="3"/>
  <c r="M956" i="3"/>
  <c r="M957" i="3"/>
  <c r="M958" i="3"/>
  <c r="M959" i="3"/>
  <c r="M960" i="3"/>
  <c r="M961" i="3"/>
  <c r="M962" i="3"/>
  <c r="M963" i="3"/>
  <c r="M964" i="3"/>
  <c r="M965" i="3"/>
  <c r="M966" i="3"/>
  <c r="M967" i="3"/>
  <c r="M968" i="3"/>
  <c r="M969" i="3"/>
  <c r="M970" i="3"/>
  <c r="M971" i="3"/>
  <c r="M972" i="3"/>
  <c r="M973" i="3"/>
  <c r="M974" i="3"/>
  <c r="M975" i="3"/>
  <c r="M976" i="3"/>
  <c r="M977" i="3"/>
  <c r="M978" i="3"/>
  <c r="M979" i="3"/>
  <c r="M980" i="3"/>
  <c r="M981" i="3"/>
  <c r="M982" i="3"/>
  <c r="M983" i="3"/>
  <c r="M984" i="3"/>
  <c r="M985" i="3"/>
  <c r="M986" i="3"/>
  <c r="M987" i="3"/>
  <c r="M988" i="3"/>
  <c r="M989" i="3"/>
  <c r="M990" i="3"/>
  <c r="M991" i="3"/>
  <c r="M992" i="3"/>
  <c r="M993" i="3"/>
  <c r="M994" i="3"/>
  <c r="M995" i="3"/>
  <c r="M996" i="3"/>
  <c r="M997" i="3"/>
  <c r="M998" i="3"/>
  <c r="M999" i="3"/>
  <c r="M1000" i="3"/>
  <c r="M1001" i="3"/>
  <c r="M1002" i="3"/>
  <c r="M1003" i="3"/>
  <c r="M1004" i="3"/>
  <c r="M1005" i="3"/>
  <c r="M1006" i="3"/>
  <c r="M1007" i="3"/>
  <c r="M1008" i="3"/>
  <c r="M1009" i="3"/>
  <c r="M1010" i="3"/>
  <c r="M1011" i="3"/>
  <c r="M1012" i="3"/>
  <c r="M1013" i="3"/>
  <c r="M1014" i="3"/>
  <c r="M1015" i="3"/>
  <c r="M1016" i="3"/>
  <c r="M1017" i="3"/>
  <c r="M1018" i="3"/>
  <c r="M1019" i="3"/>
  <c r="M1020" i="3"/>
  <c r="M1021" i="3"/>
  <c r="M1022" i="3"/>
  <c r="M1023" i="3"/>
  <c r="M1024" i="3"/>
  <c r="M1025" i="3"/>
  <c r="M1026" i="3"/>
  <c r="M1027" i="3"/>
  <c r="M1028" i="3"/>
  <c r="M1029" i="3"/>
  <c r="M1030" i="3"/>
  <c r="M1031" i="3"/>
  <c r="M1032" i="3"/>
  <c r="M1033" i="3"/>
  <c r="M1034" i="3"/>
  <c r="M1035" i="3"/>
  <c r="M1036" i="3"/>
  <c r="M1037" i="3"/>
  <c r="M1038" i="3"/>
  <c r="M1039" i="3"/>
  <c r="M1040" i="3"/>
  <c r="M1041" i="3"/>
  <c r="M1042" i="3"/>
  <c r="M1043" i="3"/>
  <c r="M1044" i="3"/>
  <c r="M1045" i="3"/>
  <c r="M1046" i="3"/>
  <c r="M1047" i="3"/>
  <c r="M1048" i="3"/>
  <c r="M1049" i="3"/>
  <c r="M1050" i="3"/>
  <c r="M1051" i="3"/>
  <c r="M1052" i="3"/>
  <c r="M1053" i="3"/>
  <c r="M1054" i="3"/>
  <c r="M1055" i="3"/>
  <c r="M1056" i="3"/>
  <c r="M1057" i="3"/>
  <c r="M1058" i="3"/>
  <c r="M1059" i="3"/>
  <c r="M1060" i="3"/>
  <c r="M1061" i="3"/>
  <c r="M1062" i="3"/>
  <c r="M1063" i="3"/>
  <c r="M1064" i="3"/>
  <c r="M1065" i="3"/>
  <c r="M1066" i="3"/>
  <c r="M1067" i="3"/>
  <c r="M1068" i="3"/>
  <c r="M1069" i="3"/>
  <c r="M1070" i="3"/>
  <c r="M1071" i="3"/>
  <c r="M1072" i="3"/>
  <c r="M1073" i="3"/>
  <c r="M1074" i="3"/>
  <c r="M1075" i="3"/>
  <c r="M1076" i="3"/>
  <c r="M1077" i="3"/>
  <c r="M1078" i="3"/>
  <c r="M1079" i="3"/>
  <c r="M1080" i="3"/>
  <c r="M1081" i="3"/>
  <c r="M1082" i="3"/>
  <c r="M1083" i="3"/>
  <c r="M1084" i="3"/>
  <c r="M1085" i="3"/>
  <c r="M1086" i="3"/>
  <c r="M1087" i="3"/>
  <c r="M1088" i="3"/>
  <c r="M1089" i="3"/>
  <c r="M1090" i="3"/>
  <c r="M1091" i="3"/>
  <c r="M1092" i="3"/>
  <c r="M1093" i="3"/>
  <c r="M1094" i="3"/>
  <c r="M1095" i="3"/>
  <c r="M1096" i="3"/>
  <c r="M1097" i="3"/>
  <c r="M1098" i="3"/>
  <c r="M1099" i="3"/>
  <c r="M1100" i="3"/>
  <c r="M1101" i="3"/>
  <c r="M1102" i="3"/>
  <c r="M1103" i="3"/>
  <c r="M1104" i="3"/>
  <c r="M1105" i="3"/>
  <c r="M1106" i="3"/>
  <c r="M1107" i="3"/>
  <c r="M1108" i="3"/>
  <c r="M1109" i="3"/>
  <c r="M1110" i="3"/>
  <c r="M1111" i="3"/>
  <c r="M1112" i="3"/>
  <c r="M1113" i="3"/>
  <c r="M1114" i="3"/>
  <c r="M1115" i="3"/>
  <c r="M1116" i="3"/>
  <c r="M1117" i="3"/>
  <c r="M1118" i="3"/>
  <c r="M1119" i="3"/>
  <c r="M1120" i="3"/>
  <c r="M1121" i="3"/>
  <c r="M1122" i="3"/>
  <c r="M1123" i="3"/>
  <c r="M1124" i="3"/>
  <c r="M1125" i="3"/>
  <c r="M1126" i="3"/>
  <c r="M1127" i="3"/>
  <c r="M1128" i="3"/>
  <c r="M1129" i="3"/>
  <c r="M1130" i="3"/>
  <c r="M1131" i="3"/>
  <c r="M1132" i="3"/>
  <c r="M1133" i="3"/>
  <c r="M1134" i="3"/>
  <c r="M1135" i="3"/>
  <c r="M1136" i="3"/>
  <c r="M1137" i="3"/>
  <c r="M1138" i="3"/>
  <c r="M1139" i="3"/>
  <c r="M1140" i="3"/>
  <c r="M1141" i="3"/>
  <c r="M1142" i="3"/>
  <c r="M1143" i="3"/>
  <c r="M1144" i="3"/>
  <c r="M1145" i="3"/>
  <c r="M1146" i="3"/>
  <c r="M1147" i="3"/>
  <c r="M1148" i="3"/>
  <c r="M1149" i="3"/>
  <c r="M1150" i="3"/>
  <c r="M1151" i="3"/>
  <c r="M1152" i="3"/>
  <c r="M1153" i="3"/>
  <c r="M1154" i="3"/>
  <c r="M1155" i="3"/>
  <c r="M1156" i="3"/>
  <c r="M1157" i="3"/>
  <c r="M1158" i="3"/>
  <c r="M1159" i="3"/>
  <c r="M1160" i="3"/>
  <c r="M1161" i="3"/>
  <c r="M1162" i="3"/>
  <c r="M1163" i="3"/>
  <c r="M1164" i="3"/>
  <c r="M1165" i="3"/>
  <c r="M1166" i="3"/>
  <c r="M1167" i="3"/>
  <c r="M1168" i="3"/>
  <c r="M1169" i="3"/>
  <c r="M1170" i="3"/>
  <c r="M1171" i="3"/>
  <c r="M1172" i="3"/>
  <c r="M1173" i="3"/>
  <c r="M1174" i="3"/>
  <c r="M1175" i="3"/>
  <c r="M1176" i="3"/>
  <c r="M1177" i="3"/>
  <c r="M1178" i="3"/>
  <c r="M1179" i="3"/>
  <c r="M1180" i="3"/>
  <c r="M1181" i="3"/>
  <c r="M1182" i="3"/>
  <c r="M1183" i="3"/>
  <c r="M1184" i="3"/>
  <c r="M1185" i="3"/>
  <c r="M1186" i="3"/>
  <c r="M1187" i="3"/>
  <c r="M1188" i="3"/>
  <c r="M1189" i="3"/>
  <c r="M1190" i="3"/>
  <c r="M1191" i="3"/>
  <c r="M1192" i="3"/>
  <c r="M1193" i="3"/>
  <c r="M1194" i="3"/>
  <c r="M1195" i="3"/>
  <c r="M1196" i="3"/>
  <c r="M1197" i="3"/>
  <c r="M1198" i="3"/>
  <c r="M1199" i="3"/>
  <c r="M1200" i="3"/>
  <c r="M1201" i="3"/>
  <c r="M1202" i="3"/>
  <c r="M1203" i="3"/>
  <c r="M1204" i="3"/>
  <c r="M1205" i="3"/>
  <c r="M1206" i="3"/>
  <c r="M1207" i="3"/>
  <c r="M1208" i="3"/>
  <c r="M1209" i="3"/>
  <c r="M1210" i="3"/>
  <c r="M1211" i="3"/>
  <c r="M1212" i="3"/>
  <c r="M1213" i="3"/>
  <c r="M1214" i="3"/>
  <c r="M1215" i="3"/>
  <c r="M1216" i="3"/>
  <c r="M1217" i="3"/>
  <c r="M1218" i="3"/>
  <c r="M1219" i="3"/>
  <c r="M1220" i="3"/>
  <c r="M1221" i="3"/>
  <c r="M1222" i="3"/>
  <c r="M1223" i="3"/>
  <c r="M1224" i="3"/>
  <c r="M1225" i="3"/>
  <c r="M1226" i="3"/>
  <c r="M1227" i="3"/>
  <c r="M1228" i="3"/>
  <c r="M1229" i="3"/>
  <c r="M1230" i="3"/>
  <c r="M1231" i="3"/>
  <c r="M1232" i="3"/>
  <c r="M1233" i="3"/>
  <c r="M1234" i="3"/>
  <c r="M1235" i="3"/>
  <c r="M1236" i="3"/>
  <c r="M1237" i="3"/>
  <c r="M1238" i="3"/>
  <c r="M1239" i="3"/>
  <c r="M1240" i="3"/>
  <c r="M1241" i="3"/>
  <c r="M1242" i="3"/>
  <c r="M1243" i="3"/>
  <c r="M1244" i="3"/>
  <c r="M1245" i="3"/>
  <c r="M1246" i="3"/>
  <c r="M1247" i="3"/>
  <c r="M1248" i="3"/>
  <c r="M1249" i="3"/>
  <c r="M1250" i="3"/>
  <c r="M1251" i="3"/>
  <c r="M1252" i="3"/>
  <c r="M1253" i="3"/>
  <c r="M1254" i="3"/>
  <c r="M1255" i="3"/>
  <c r="M1256" i="3"/>
  <c r="M1257" i="3"/>
  <c r="M1258" i="3"/>
  <c r="M1259" i="3"/>
  <c r="M1260" i="3"/>
  <c r="M1261" i="3"/>
  <c r="M1262" i="3"/>
  <c r="M1263" i="3"/>
  <c r="M1264" i="3"/>
  <c r="M1265" i="3"/>
  <c r="M1266" i="3"/>
  <c r="M1267" i="3"/>
  <c r="M1268" i="3"/>
  <c r="M1269" i="3"/>
  <c r="M1270" i="3"/>
  <c r="M1271" i="3"/>
  <c r="M1272" i="3"/>
  <c r="M1273" i="3"/>
  <c r="M1274" i="3"/>
  <c r="M1275" i="3"/>
  <c r="M1276" i="3"/>
  <c r="M1277" i="3"/>
  <c r="M1278" i="3"/>
  <c r="M1279" i="3"/>
  <c r="M1280" i="3"/>
  <c r="M1281" i="3"/>
  <c r="M1282" i="3"/>
  <c r="M1283" i="3"/>
  <c r="M1284" i="3"/>
  <c r="M1285" i="3"/>
  <c r="M1286" i="3"/>
  <c r="M1287" i="3"/>
  <c r="M1288" i="3"/>
  <c r="M1289" i="3"/>
  <c r="M1290" i="3"/>
  <c r="M1291" i="3"/>
  <c r="M1292" i="3"/>
  <c r="M1293" i="3"/>
  <c r="M1294" i="3"/>
  <c r="M1295" i="3"/>
  <c r="M1296" i="3"/>
  <c r="M1297" i="3"/>
  <c r="M1298" i="3"/>
  <c r="M1299" i="3"/>
  <c r="M1300" i="3"/>
  <c r="M1301" i="3"/>
  <c r="M1302" i="3"/>
  <c r="M1303" i="3"/>
  <c r="M1304" i="3"/>
  <c r="M1305" i="3"/>
  <c r="M1306" i="3"/>
  <c r="M1307" i="3"/>
  <c r="M1308" i="3"/>
  <c r="M1309" i="3"/>
  <c r="M1310" i="3"/>
  <c r="M1311" i="3"/>
  <c r="M1312" i="3"/>
  <c r="M1313" i="3"/>
  <c r="M1314" i="3"/>
  <c r="M1315" i="3"/>
  <c r="M1316" i="3"/>
  <c r="M1317" i="3"/>
  <c r="M1318" i="3"/>
  <c r="M1319" i="3"/>
  <c r="M1320" i="3"/>
  <c r="M1321" i="3"/>
  <c r="M1322" i="3"/>
  <c r="M1323" i="3"/>
  <c r="M1324" i="3"/>
  <c r="M1325" i="3"/>
  <c r="M1326" i="3"/>
  <c r="M1327" i="3"/>
  <c r="M1328" i="3"/>
  <c r="M1329" i="3"/>
  <c r="M1330" i="3"/>
  <c r="M1331" i="3"/>
  <c r="M1332" i="3"/>
  <c r="M1333" i="3"/>
  <c r="M1334" i="3"/>
  <c r="M1335" i="3"/>
  <c r="M1336" i="3"/>
  <c r="M1337" i="3"/>
  <c r="M1338" i="3"/>
  <c r="M1339" i="3"/>
  <c r="M1340" i="3"/>
  <c r="M1341" i="3"/>
  <c r="M1342" i="3"/>
  <c r="M1343" i="3"/>
  <c r="M1344" i="3"/>
  <c r="M1345" i="3"/>
  <c r="M1346" i="3"/>
  <c r="M1347" i="3"/>
  <c r="M1348" i="3"/>
  <c r="M1349" i="3"/>
  <c r="M1350" i="3"/>
  <c r="M1351" i="3"/>
  <c r="M1352" i="3"/>
  <c r="M1353" i="3"/>
  <c r="M1354" i="3"/>
  <c r="M1355" i="3"/>
  <c r="M1356" i="3"/>
  <c r="M1357" i="3"/>
  <c r="M1358" i="3"/>
  <c r="M1359" i="3"/>
  <c r="M1360" i="3"/>
  <c r="M1361" i="3"/>
  <c r="M1362" i="3"/>
  <c r="M1363" i="3"/>
  <c r="M1364" i="3"/>
  <c r="M1365" i="3"/>
  <c r="M1366" i="3"/>
  <c r="M1367" i="3"/>
  <c r="M1368" i="3"/>
  <c r="M1369" i="3"/>
  <c r="M1370" i="3"/>
  <c r="M1371" i="3"/>
  <c r="M1372" i="3"/>
  <c r="M1373" i="3"/>
  <c r="M1374" i="3"/>
  <c r="M1375" i="3"/>
  <c r="M1376" i="3"/>
  <c r="M1377" i="3"/>
  <c r="M1378" i="3"/>
  <c r="M1379" i="3"/>
  <c r="M1380" i="3"/>
  <c r="M1381" i="3"/>
  <c r="M1382" i="3"/>
  <c r="M1383" i="3"/>
  <c r="M1384" i="3"/>
  <c r="M1385" i="3"/>
  <c r="M1386" i="3"/>
  <c r="M1387" i="3"/>
  <c r="M1388" i="3"/>
  <c r="M1389" i="3"/>
  <c r="M1390" i="3"/>
  <c r="M1391" i="3"/>
  <c r="M1392" i="3"/>
  <c r="M1393" i="3"/>
  <c r="M1394" i="3"/>
  <c r="M1395" i="3"/>
  <c r="M1396" i="3"/>
  <c r="M1397" i="3"/>
  <c r="M1398" i="3"/>
  <c r="M1399" i="3"/>
  <c r="M1400" i="3"/>
  <c r="M1401" i="3"/>
  <c r="M1402" i="3"/>
  <c r="M1403" i="3"/>
  <c r="M1404" i="3"/>
  <c r="M1405" i="3"/>
  <c r="M1406" i="3"/>
  <c r="M1407" i="3"/>
  <c r="M1408" i="3"/>
  <c r="M1409" i="3"/>
  <c r="M1410" i="3"/>
  <c r="M1411" i="3"/>
  <c r="M1412" i="3"/>
  <c r="M1413" i="3"/>
  <c r="M1414" i="3"/>
  <c r="M1415" i="3"/>
  <c r="M1416" i="3"/>
  <c r="M1417" i="3"/>
  <c r="M1418" i="3"/>
  <c r="M1419" i="3"/>
  <c r="M1420" i="3"/>
  <c r="M1421" i="3"/>
  <c r="M1422" i="3"/>
  <c r="M1423" i="3"/>
  <c r="M1424" i="3"/>
  <c r="M1425" i="3"/>
  <c r="M1426" i="3"/>
  <c r="M1427" i="3"/>
  <c r="M1428" i="3"/>
  <c r="M1429" i="3"/>
  <c r="M1430" i="3"/>
  <c r="M1431" i="3"/>
  <c r="M1432" i="3"/>
  <c r="M1433" i="3"/>
  <c r="M1434" i="3"/>
  <c r="M1435" i="3"/>
  <c r="M1436" i="3"/>
  <c r="M1437" i="3"/>
  <c r="M1438" i="3"/>
  <c r="M1439" i="3"/>
  <c r="M1440" i="3"/>
  <c r="M1441" i="3"/>
  <c r="M1442" i="3"/>
  <c r="M1443" i="3"/>
  <c r="M1444" i="3"/>
  <c r="M1445" i="3"/>
  <c r="M1446" i="3"/>
  <c r="M1447" i="3"/>
  <c r="M1448" i="3"/>
  <c r="M1449" i="3"/>
  <c r="M1450" i="3"/>
  <c r="M1451" i="3"/>
  <c r="M1452" i="3"/>
  <c r="M1453" i="3"/>
  <c r="M1454" i="3"/>
  <c r="M1455" i="3"/>
  <c r="M1456" i="3"/>
  <c r="M1457" i="3"/>
  <c r="M1458" i="3"/>
  <c r="M1459" i="3"/>
  <c r="M1460" i="3"/>
  <c r="M1461" i="3"/>
  <c r="M1462" i="3"/>
  <c r="M1463" i="3"/>
  <c r="M1464" i="3"/>
  <c r="M1465" i="3"/>
  <c r="M1466" i="3"/>
  <c r="M1467" i="3"/>
  <c r="M1468" i="3"/>
  <c r="M1469" i="3"/>
  <c r="M1470" i="3"/>
  <c r="M1471" i="3"/>
  <c r="M1472" i="3"/>
  <c r="M1473" i="3"/>
  <c r="M1474" i="3"/>
  <c r="M1475" i="3"/>
  <c r="M1476" i="3"/>
  <c r="M1477" i="3"/>
  <c r="M1478" i="3"/>
  <c r="M1479" i="3"/>
  <c r="M1480" i="3"/>
  <c r="M1481" i="3"/>
  <c r="M1482" i="3"/>
  <c r="M1483" i="3"/>
  <c r="M1484" i="3"/>
  <c r="M1485" i="3"/>
  <c r="M1486" i="3"/>
  <c r="M1487" i="3"/>
  <c r="M1488" i="3"/>
  <c r="M1489" i="3"/>
  <c r="M1490" i="3"/>
  <c r="M1491" i="3"/>
  <c r="M1492" i="3"/>
  <c r="M1493" i="3"/>
  <c r="M1494" i="3"/>
  <c r="M1495" i="3"/>
  <c r="M1496" i="3"/>
  <c r="M1497" i="3"/>
  <c r="M1498" i="3"/>
  <c r="M1499" i="3"/>
  <c r="M1500" i="3"/>
  <c r="M1501" i="3"/>
  <c r="M1502" i="3"/>
  <c r="M1503" i="3"/>
  <c r="M1504" i="3"/>
  <c r="M1505" i="3"/>
  <c r="M1506" i="3"/>
  <c r="M1507" i="3"/>
  <c r="M1508" i="3"/>
  <c r="M1509" i="3"/>
  <c r="M1510" i="3"/>
  <c r="M1511" i="3"/>
  <c r="M1512" i="3"/>
  <c r="M1513" i="3"/>
  <c r="M1514" i="3"/>
  <c r="M1515" i="3"/>
  <c r="M1516" i="3"/>
  <c r="M1517" i="3"/>
  <c r="M1518" i="3"/>
  <c r="M1519" i="3"/>
  <c r="M1520" i="3"/>
  <c r="M1521" i="3"/>
  <c r="M1522" i="3"/>
  <c r="M1523" i="3"/>
  <c r="M1524" i="3"/>
  <c r="M1525" i="3"/>
  <c r="M1526" i="3"/>
  <c r="M1527" i="3"/>
  <c r="M1528" i="3"/>
  <c r="M1529" i="3"/>
  <c r="M1530" i="3"/>
  <c r="M1531" i="3"/>
  <c r="M1532" i="3"/>
  <c r="M1533" i="3"/>
  <c r="M1534" i="3"/>
  <c r="M1535" i="3"/>
  <c r="M1536" i="3"/>
  <c r="M1537" i="3"/>
  <c r="M1538" i="3"/>
  <c r="M1539" i="3"/>
  <c r="M1540" i="3"/>
  <c r="M1541" i="3"/>
  <c r="M1542" i="3"/>
  <c r="M1543" i="3"/>
  <c r="M1544" i="3"/>
  <c r="M1545" i="3"/>
  <c r="M1546" i="3"/>
  <c r="M1547" i="3"/>
  <c r="M1548" i="3"/>
  <c r="M1549" i="3"/>
  <c r="M1550" i="3"/>
  <c r="M1551" i="3"/>
  <c r="M1552" i="3"/>
  <c r="M1553" i="3"/>
  <c r="M1554" i="3"/>
  <c r="M1555" i="3"/>
  <c r="M1556" i="3"/>
  <c r="M1557" i="3"/>
  <c r="M1558" i="3"/>
  <c r="M1559" i="3"/>
  <c r="M1560" i="3"/>
  <c r="M1561" i="3"/>
  <c r="M1562" i="3"/>
  <c r="M1563" i="3"/>
  <c r="M1564" i="3"/>
  <c r="M1565" i="3"/>
  <c r="M1566" i="3"/>
  <c r="M1567" i="3"/>
  <c r="M1568" i="3"/>
  <c r="M1569" i="3"/>
  <c r="M1570" i="3"/>
  <c r="M1571" i="3"/>
  <c r="M1572" i="3"/>
  <c r="M1573" i="3"/>
  <c r="M1574" i="3"/>
  <c r="M1575" i="3"/>
  <c r="M1576" i="3"/>
  <c r="M1577" i="3"/>
  <c r="M1578" i="3"/>
  <c r="M1579" i="3"/>
  <c r="M1580" i="3"/>
  <c r="M1581" i="3"/>
  <c r="M1582" i="3"/>
  <c r="M1583" i="3"/>
  <c r="M1584" i="3"/>
  <c r="M1585" i="3"/>
  <c r="M1586" i="3"/>
  <c r="M1587" i="3"/>
  <c r="M1588" i="3"/>
  <c r="M1589" i="3"/>
  <c r="M1590" i="3"/>
  <c r="M1591" i="3"/>
  <c r="M1592" i="3"/>
  <c r="M1593" i="3"/>
  <c r="M1594" i="3"/>
  <c r="M1595" i="3"/>
  <c r="M1596" i="3"/>
  <c r="M1597" i="3"/>
  <c r="M1598" i="3"/>
  <c r="M1599" i="3"/>
  <c r="M1600" i="3"/>
  <c r="M1601" i="3"/>
  <c r="M1602" i="3"/>
  <c r="M1603" i="3"/>
  <c r="M1604" i="3"/>
  <c r="M1605" i="3"/>
  <c r="M1606" i="3"/>
  <c r="M1607" i="3"/>
  <c r="M1608" i="3"/>
  <c r="M1609" i="3"/>
  <c r="M1610" i="3"/>
  <c r="M1611" i="3"/>
  <c r="M1612" i="3"/>
  <c r="M1613" i="3"/>
  <c r="M1614" i="3"/>
  <c r="M1615" i="3"/>
  <c r="M1616" i="3"/>
  <c r="M1617" i="3"/>
  <c r="M1618" i="3"/>
  <c r="M1619" i="3"/>
  <c r="M1620" i="3"/>
  <c r="M1621" i="3"/>
  <c r="M1622" i="3"/>
  <c r="M1623" i="3"/>
  <c r="M1624" i="3"/>
  <c r="M1625" i="3"/>
  <c r="M1626" i="3"/>
  <c r="M1627" i="3"/>
  <c r="M1628" i="3"/>
  <c r="M1629" i="3"/>
  <c r="M1630" i="3"/>
  <c r="M1631" i="3"/>
  <c r="M1632" i="3"/>
  <c r="M1633" i="3"/>
  <c r="M1634" i="3"/>
  <c r="M1635" i="3"/>
  <c r="M1636" i="3"/>
  <c r="M1637" i="3"/>
  <c r="M1638" i="3"/>
  <c r="M1639" i="3"/>
  <c r="M1640" i="3"/>
  <c r="M1641" i="3"/>
  <c r="M1642" i="3"/>
  <c r="M1643" i="3"/>
  <c r="M1644" i="3"/>
  <c r="M1645" i="3"/>
  <c r="M1646" i="3"/>
  <c r="M1647" i="3"/>
  <c r="M1648" i="3"/>
  <c r="M1649" i="3"/>
  <c r="M1650" i="3"/>
  <c r="M1651" i="3"/>
  <c r="M1652" i="3"/>
  <c r="M1653" i="3"/>
  <c r="M1654" i="3"/>
  <c r="M1655" i="3"/>
  <c r="M1656" i="3"/>
  <c r="M1657" i="3"/>
  <c r="M1658" i="3"/>
  <c r="M1659" i="3"/>
  <c r="M1660" i="3"/>
  <c r="M1661" i="3"/>
  <c r="M1662" i="3"/>
  <c r="M1663" i="3"/>
  <c r="M1664" i="3"/>
  <c r="M1665" i="3"/>
  <c r="M1666" i="3"/>
  <c r="M1667" i="3"/>
  <c r="M1668" i="3"/>
  <c r="M1669" i="3"/>
  <c r="M1670" i="3"/>
  <c r="M1671" i="3"/>
  <c r="M1672" i="3"/>
  <c r="M1673" i="3"/>
  <c r="M1674" i="3"/>
  <c r="M1675" i="3"/>
  <c r="M1676" i="3"/>
  <c r="M1677" i="3"/>
  <c r="M1678" i="3"/>
  <c r="M1679" i="3"/>
  <c r="M1680" i="3"/>
  <c r="M1681" i="3"/>
  <c r="M1682" i="3"/>
  <c r="M1683" i="3"/>
  <c r="M1684" i="3"/>
  <c r="M1685" i="3"/>
  <c r="M1686" i="3"/>
  <c r="M1687" i="3"/>
  <c r="M1688" i="3"/>
  <c r="M1689" i="3"/>
  <c r="M1690" i="3"/>
  <c r="M1691" i="3"/>
  <c r="M1692" i="3"/>
  <c r="M1693" i="3"/>
  <c r="M1694" i="3"/>
  <c r="M1695" i="3"/>
  <c r="M1696" i="3"/>
  <c r="M1697" i="3"/>
  <c r="M1698" i="3"/>
  <c r="M1699" i="3"/>
  <c r="M1700" i="3"/>
  <c r="M1701" i="3"/>
  <c r="M1702" i="3"/>
  <c r="M1703" i="3"/>
  <c r="M1704" i="3"/>
  <c r="M1705" i="3"/>
  <c r="M1706" i="3"/>
  <c r="M1707" i="3"/>
  <c r="M1708" i="3"/>
  <c r="M1709" i="3"/>
  <c r="M1710" i="3"/>
  <c r="M1711" i="3"/>
  <c r="M1712" i="3"/>
  <c r="M1713" i="3"/>
  <c r="M1714" i="3"/>
  <c r="M1715" i="3"/>
  <c r="M1716" i="3"/>
  <c r="M1717" i="3"/>
  <c r="M1718" i="3"/>
  <c r="M1719" i="3"/>
  <c r="M1720" i="3"/>
  <c r="M1721" i="3"/>
  <c r="M1722" i="3"/>
  <c r="M1723" i="3"/>
  <c r="M1724" i="3"/>
  <c r="M1725" i="3"/>
  <c r="M1726" i="3"/>
  <c r="M1727" i="3"/>
  <c r="M1728" i="3"/>
  <c r="M1729" i="3"/>
  <c r="M1730" i="3"/>
  <c r="M1731" i="3"/>
  <c r="M1732" i="3"/>
  <c r="M1733" i="3"/>
  <c r="M1734" i="3"/>
  <c r="M1735" i="3"/>
  <c r="M1736" i="3"/>
  <c r="M1737" i="3"/>
  <c r="M1738" i="3"/>
  <c r="M1739" i="3"/>
  <c r="M1740" i="3"/>
  <c r="M1741" i="3"/>
  <c r="M1742" i="3"/>
  <c r="M1743" i="3"/>
  <c r="M1744" i="3"/>
  <c r="M1745" i="3"/>
  <c r="M1746" i="3"/>
  <c r="M1747" i="3"/>
  <c r="M1748" i="3"/>
  <c r="M1749" i="3"/>
  <c r="M1750" i="3"/>
  <c r="M1751" i="3"/>
  <c r="M1752" i="3"/>
  <c r="M1753" i="3"/>
  <c r="M1754" i="3"/>
  <c r="M1755" i="3"/>
  <c r="M1756" i="3"/>
  <c r="M1757" i="3"/>
  <c r="M1758" i="3"/>
  <c r="M1759" i="3"/>
  <c r="M1760" i="3"/>
  <c r="M1761" i="3"/>
  <c r="M1762" i="3"/>
  <c r="M1763" i="3"/>
  <c r="M1764" i="3"/>
  <c r="M1765" i="3"/>
  <c r="M1766" i="3"/>
  <c r="M1767" i="3"/>
  <c r="M1768" i="3"/>
  <c r="M1769" i="3"/>
  <c r="M1770" i="3"/>
  <c r="M1771" i="3"/>
  <c r="M1772" i="3"/>
  <c r="M1773" i="3"/>
  <c r="M1774" i="3"/>
  <c r="M1775" i="3"/>
  <c r="M1776" i="3"/>
  <c r="M1777" i="3"/>
  <c r="M1778" i="3"/>
  <c r="M1779" i="3"/>
  <c r="M1780" i="3"/>
  <c r="M1781" i="3"/>
  <c r="M1782" i="3"/>
  <c r="M1783" i="3"/>
  <c r="M1784" i="3"/>
  <c r="M1785" i="3"/>
  <c r="M1786" i="3"/>
  <c r="M1787" i="3"/>
  <c r="M1788" i="3"/>
  <c r="M1789" i="3"/>
  <c r="M1790" i="3"/>
  <c r="M1791" i="3"/>
  <c r="M1792" i="3"/>
  <c r="M1793" i="3"/>
  <c r="M1794" i="3"/>
  <c r="M1795" i="3"/>
  <c r="M1796" i="3"/>
  <c r="M1797" i="3"/>
  <c r="M1798" i="3"/>
  <c r="M1799" i="3"/>
  <c r="M1800" i="3"/>
  <c r="M1801" i="3"/>
  <c r="M1802" i="3"/>
  <c r="M1803" i="3"/>
  <c r="M1804" i="3"/>
  <c r="M1805" i="3"/>
  <c r="M1806" i="3"/>
  <c r="M1807" i="3"/>
  <c r="M1808" i="3"/>
  <c r="M1809" i="3"/>
  <c r="M1810" i="3"/>
  <c r="M1811" i="3"/>
  <c r="M1812" i="3"/>
  <c r="M1813" i="3"/>
  <c r="M1814" i="3"/>
  <c r="M1815" i="3"/>
  <c r="M1816" i="3"/>
  <c r="M1817" i="3"/>
  <c r="M1818" i="3"/>
  <c r="M1819" i="3"/>
  <c r="M1820" i="3"/>
  <c r="M1821" i="3"/>
  <c r="M1822" i="3"/>
  <c r="M1823" i="3"/>
  <c r="M1824" i="3"/>
  <c r="M1825" i="3"/>
  <c r="M1826" i="3"/>
  <c r="M1827" i="3"/>
  <c r="M1828" i="3"/>
  <c r="M1829" i="3"/>
  <c r="M1830" i="3"/>
  <c r="M1831" i="3"/>
  <c r="M1832" i="3"/>
  <c r="M1833" i="3"/>
  <c r="M1834" i="3"/>
  <c r="M1835" i="3"/>
  <c r="M1836" i="3"/>
  <c r="M1837" i="3"/>
  <c r="M1838" i="3"/>
  <c r="M1839" i="3"/>
  <c r="M1840" i="3"/>
  <c r="M1841" i="3"/>
  <c r="M1842" i="3"/>
  <c r="M1843" i="3"/>
  <c r="M1844" i="3"/>
  <c r="M1845" i="3"/>
  <c r="M1846" i="3"/>
  <c r="M1847" i="3"/>
  <c r="M1848" i="3"/>
  <c r="M1849" i="3"/>
  <c r="M1850" i="3"/>
  <c r="M1851" i="3"/>
  <c r="M1852" i="3"/>
  <c r="M1853" i="3"/>
  <c r="M1854" i="3"/>
  <c r="M1855" i="3"/>
  <c r="M1856" i="3"/>
  <c r="M1857" i="3"/>
  <c r="M1858" i="3"/>
  <c r="M1859" i="3"/>
  <c r="M1860" i="3"/>
  <c r="M1861" i="3"/>
  <c r="M1862" i="3"/>
  <c r="M1863" i="3"/>
  <c r="M1864" i="3"/>
  <c r="M1865" i="3"/>
  <c r="M1866" i="3"/>
  <c r="M1867" i="3"/>
  <c r="M1868" i="3"/>
  <c r="M1869" i="3"/>
  <c r="M1870" i="3"/>
  <c r="M1871" i="3"/>
  <c r="M1872" i="3"/>
  <c r="M1873" i="3"/>
  <c r="M1874" i="3"/>
  <c r="M1875" i="3"/>
  <c r="M1876" i="3"/>
  <c r="M1877" i="3"/>
  <c r="M1878" i="3"/>
  <c r="M1879" i="3"/>
  <c r="M1880" i="3"/>
  <c r="M1881" i="3"/>
  <c r="M1882" i="3"/>
  <c r="M1883" i="3"/>
  <c r="M1884" i="3"/>
  <c r="M1885" i="3"/>
  <c r="M1886" i="3"/>
  <c r="M1887" i="3"/>
  <c r="M1888" i="3"/>
  <c r="M1889" i="3"/>
  <c r="M1890" i="3"/>
  <c r="M1891" i="3"/>
  <c r="M1892" i="3"/>
  <c r="M1893" i="3"/>
  <c r="M1894" i="3"/>
  <c r="M1895" i="3"/>
  <c r="M1896" i="3"/>
  <c r="M1897" i="3"/>
  <c r="M1898" i="3"/>
  <c r="M1899" i="3"/>
  <c r="M1900" i="3"/>
  <c r="M1901" i="3"/>
  <c r="M1902" i="3"/>
  <c r="M1903" i="3"/>
  <c r="M1904" i="3"/>
  <c r="M1905" i="3"/>
  <c r="M1906" i="3"/>
  <c r="M1907" i="3"/>
  <c r="M1908" i="3"/>
  <c r="M1909" i="3"/>
  <c r="M1910" i="3"/>
  <c r="M1911" i="3"/>
  <c r="M1912" i="3"/>
  <c r="M1913" i="3"/>
  <c r="M1914" i="3"/>
  <c r="M1915" i="3"/>
  <c r="M1916" i="3"/>
  <c r="M1917" i="3"/>
  <c r="M1918" i="3"/>
  <c r="M1919" i="3"/>
  <c r="M1920" i="3"/>
  <c r="M1921" i="3"/>
  <c r="M1922" i="3"/>
  <c r="M1923" i="3"/>
  <c r="M1924" i="3"/>
  <c r="M1925" i="3"/>
  <c r="M1926" i="3"/>
  <c r="M1927" i="3"/>
  <c r="M1928" i="3"/>
  <c r="M1929" i="3"/>
  <c r="M1930" i="3"/>
  <c r="M1931" i="3"/>
  <c r="M1932" i="3"/>
  <c r="M1933" i="3"/>
  <c r="M1934" i="3"/>
  <c r="M1935" i="3"/>
  <c r="M1936" i="3"/>
  <c r="M1937" i="3"/>
  <c r="M1938" i="3"/>
  <c r="M1939" i="3"/>
  <c r="M1940" i="3"/>
  <c r="M1941" i="3"/>
  <c r="M1942" i="3"/>
  <c r="M1943" i="3"/>
  <c r="M1944" i="3"/>
  <c r="M1945" i="3"/>
  <c r="M1946" i="3"/>
  <c r="M1947" i="3"/>
  <c r="M1948" i="3"/>
  <c r="M1949" i="3"/>
  <c r="M1950" i="3"/>
  <c r="M1951" i="3"/>
  <c r="M1952" i="3"/>
  <c r="M1953" i="3"/>
  <c r="M1954" i="3"/>
  <c r="M1955" i="3"/>
  <c r="M1956" i="3"/>
  <c r="M1957" i="3"/>
  <c r="M1958" i="3"/>
  <c r="M1959" i="3"/>
  <c r="M1960" i="3"/>
  <c r="M1961" i="3"/>
  <c r="M1962" i="3"/>
  <c r="M1963" i="3"/>
  <c r="M1964" i="3"/>
  <c r="M1965" i="3"/>
  <c r="M1966" i="3"/>
  <c r="M1967" i="3"/>
  <c r="M1968" i="3"/>
  <c r="M1969" i="3"/>
  <c r="M1970" i="3"/>
  <c r="M1971" i="3"/>
  <c r="M1972" i="3"/>
  <c r="M1973" i="3"/>
  <c r="M1974" i="3"/>
  <c r="M1975" i="3"/>
  <c r="M1976" i="3"/>
  <c r="M1977" i="3"/>
  <c r="M1978" i="3"/>
  <c r="M1979" i="3"/>
  <c r="M1980" i="3"/>
  <c r="M1981" i="3"/>
  <c r="M1982" i="3"/>
  <c r="M1983" i="3"/>
  <c r="M1984" i="3"/>
  <c r="M1985" i="3"/>
  <c r="M1986" i="3"/>
  <c r="M1987" i="3"/>
  <c r="M1988" i="3"/>
  <c r="M1989" i="3"/>
  <c r="M1990" i="3"/>
  <c r="M1991" i="3"/>
  <c r="M1992" i="3"/>
  <c r="M1993" i="3"/>
  <c r="M1994" i="3"/>
  <c r="M1995" i="3"/>
  <c r="M1996" i="3"/>
  <c r="M1997" i="3"/>
  <c r="M1998" i="3"/>
  <c r="M1999" i="3"/>
  <c r="M2000" i="3"/>
  <c r="M2001" i="3"/>
  <c r="M2002" i="3"/>
  <c r="M2003" i="3"/>
  <c r="M2004" i="3"/>
  <c r="M2005" i="3"/>
  <c r="M2006" i="3"/>
  <c r="M2007" i="3"/>
  <c r="M2008" i="3"/>
  <c r="M2009" i="3"/>
  <c r="M2010" i="3"/>
  <c r="M2011" i="3"/>
  <c r="M2012" i="3"/>
  <c r="M2013" i="3"/>
  <c r="M2014" i="3"/>
  <c r="M2015" i="3"/>
  <c r="M2016" i="3"/>
  <c r="M2017" i="3"/>
  <c r="M2018" i="3"/>
  <c r="M2019" i="3"/>
  <c r="M2020" i="3"/>
  <c r="M2021" i="3"/>
  <c r="M2022" i="3"/>
  <c r="M2023" i="3"/>
  <c r="M2024" i="3"/>
  <c r="M2025" i="3"/>
  <c r="M2026" i="3"/>
  <c r="M2027" i="3"/>
  <c r="M2028" i="3"/>
  <c r="M2029" i="3"/>
  <c r="M2030" i="3"/>
  <c r="M2031" i="3"/>
  <c r="M2032" i="3"/>
  <c r="M2033" i="3"/>
  <c r="M2034" i="3"/>
  <c r="M2035" i="3"/>
  <c r="M2036" i="3"/>
  <c r="M2037" i="3"/>
  <c r="M2038" i="3"/>
  <c r="M2039" i="3"/>
  <c r="M2040" i="3"/>
  <c r="M2041" i="3"/>
  <c r="M2042" i="3"/>
  <c r="M2043" i="3"/>
  <c r="M2044" i="3"/>
  <c r="M2045" i="3"/>
  <c r="M2046" i="3"/>
  <c r="M2047" i="3"/>
  <c r="M2048" i="3"/>
  <c r="M2049" i="3"/>
  <c r="M2050" i="3"/>
  <c r="M2051" i="3"/>
  <c r="M2052" i="3"/>
  <c r="M2053" i="3"/>
  <c r="M2054" i="3"/>
  <c r="M2055" i="3"/>
  <c r="M2056" i="3"/>
  <c r="M2057" i="3"/>
  <c r="M2058" i="3"/>
  <c r="M2059" i="3"/>
  <c r="M2060" i="3"/>
  <c r="M2061" i="3"/>
  <c r="M2062" i="3"/>
  <c r="M2063" i="3"/>
  <c r="M2064" i="3"/>
  <c r="M2065" i="3"/>
  <c r="M2066" i="3"/>
  <c r="M2067" i="3"/>
  <c r="M2068" i="3"/>
  <c r="M2069" i="3"/>
  <c r="M2070" i="3"/>
  <c r="M2071" i="3"/>
  <c r="M2072" i="3"/>
  <c r="M2073" i="3"/>
  <c r="M2074" i="3"/>
  <c r="M2075" i="3"/>
  <c r="M2076" i="3"/>
  <c r="M2077" i="3"/>
  <c r="M2078" i="3"/>
  <c r="M2079" i="3"/>
  <c r="M2080" i="3"/>
  <c r="M2081" i="3"/>
  <c r="M2082" i="3"/>
  <c r="M2083" i="3"/>
  <c r="M2084" i="3"/>
  <c r="M2085" i="3"/>
  <c r="M2086" i="3"/>
  <c r="M2087" i="3"/>
  <c r="M2088" i="3"/>
  <c r="M2089" i="3"/>
  <c r="M2090" i="3"/>
  <c r="M2091" i="3"/>
  <c r="M2092" i="3"/>
  <c r="M2093" i="3"/>
  <c r="M2094" i="3"/>
  <c r="M2095" i="3"/>
  <c r="M2096" i="3"/>
  <c r="M2097" i="3"/>
  <c r="M2098" i="3"/>
  <c r="M2099" i="3"/>
  <c r="M2100" i="3"/>
  <c r="M2101" i="3"/>
  <c r="M2102" i="3"/>
  <c r="M2103" i="3"/>
  <c r="M2104" i="3"/>
  <c r="M2105" i="3"/>
  <c r="M2106" i="3"/>
  <c r="M2107" i="3"/>
  <c r="M2108" i="3"/>
  <c r="M2109" i="3"/>
  <c r="M2110" i="3"/>
  <c r="M2111" i="3"/>
  <c r="M2112" i="3"/>
  <c r="M2113" i="3"/>
  <c r="M2114" i="3"/>
  <c r="M2115" i="3"/>
  <c r="M2116" i="3"/>
  <c r="M2117" i="3"/>
  <c r="M2118" i="3"/>
  <c r="M2119" i="3"/>
  <c r="M2120" i="3"/>
  <c r="M2121" i="3"/>
  <c r="M2122" i="3"/>
  <c r="M2123" i="3"/>
  <c r="M2124" i="3"/>
  <c r="M2125" i="3"/>
  <c r="M2126" i="3"/>
  <c r="M2127" i="3"/>
  <c r="M2128" i="3"/>
  <c r="M2129" i="3"/>
  <c r="M2130" i="3"/>
  <c r="M2131" i="3"/>
  <c r="M2132" i="3"/>
  <c r="M2133" i="3"/>
  <c r="M2134" i="3"/>
  <c r="M2135" i="3"/>
  <c r="M2136" i="3"/>
  <c r="M2137" i="3"/>
  <c r="M2138" i="3"/>
  <c r="M2139" i="3"/>
  <c r="M2140" i="3"/>
  <c r="M2141" i="3"/>
  <c r="M2142" i="3"/>
  <c r="M2143" i="3"/>
  <c r="M2144" i="3"/>
  <c r="M2145" i="3"/>
  <c r="M2146" i="3"/>
  <c r="M2147" i="3"/>
  <c r="M2148" i="3"/>
  <c r="M2149" i="3"/>
  <c r="M2150" i="3"/>
  <c r="M2151" i="3"/>
  <c r="M2152" i="3"/>
  <c r="M2153" i="3"/>
  <c r="M2154" i="3"/>
  <c r="M2155" i="3"/>
  <c r="M2156" i="3"/>
  <c r="M2157" i="3"/>
  <c r="M2158" i="3"/>
  <c r="M2159" i="3"/>
  <c r="M2160" i="3"/>
  <c r="M2161" i="3"/>
  <c r="M2162" i="3"/>
  <c r="M2163" i="3"/>
  <c r="M2164" i="3"/>
  <c r="M2165" i="3"/>
  <c r="M2166" i="3"/>
  <c r="M2167" i="3"/>
  <c r="M2168" i="3"/>
  <c r="M2169" i="3"/>
  <c r="M2170" i="3"/>
  <c r="M2171" i="3"/>
  <c r="M2172" i="3"/>
  <c r="M2173" i="3"/>
  <c r="M2174" i="3"/>
  <c r="M2175" i="3"/>
  <c r="M2176" i="3"/>
  <c r="M2177" i="3"/>
  <c r="M2178" i="3"/>
  <c r="M2179" i="3"/>
  <c r="M2180" i="3"/>
  <c r="M2181" i="3"/>
  <c r="M2182" i="3"/>
  <c r="M2183" i="3"/>
  <c r="M2184" i="3"/>
  <c r="M2185" i="3"/>
  <c r="M2186" i="3"/>
  <c r="M2187" i="3"/>
  <c r="M2188" i="3"/>
  <c r="M2189" i="3"/>
  <c r="M2190" i="3"/>
  <c r="M2191" i="3"/>
  <c r="M2192" i="3"/>
  <c r="M2193" i="3"/>
  <c r="M2194" i="3"/>
  <c r="M2195" i="3"/>
  <c r="M2196" i="3"/>
  <c r="M2197" i="3"/>
  <c r="M2198" i="3"/>
  <c r="M2199" i="3"/>
  <c r="M2200" i="3"/>
  <c r="M2201" i="3"/>
  <c r="M2202" i="3"/>
  <c r="M2203" i="3"/>
  <c r="M2204" i="3"/>
  <c r="M2205" i="3"/>
  <c r="M2206" i="3"/>
  <c r="M2207" i="3"/>
  <c r="M2208" i="3"/>
  <c r="M2209" i="3"/>
  <c r="M2210" i="3"/>
  <c r="M2211" i="3"/>
  <c r="M2212" i="3"/>
  <c r="M2213" i="3"/>
  <c r="M2214" i="3"/>
  <c r="M2215" i="3"/>
  <c r="M2216" i="3"/>
  <c r="M2217" i="3"/>
  <c r="M2218" i="3"/>
  <c r="M2219" i="3"/>
  <c r="M2220" i="3"/>
  <c r="M2221" i="3"/>
  <c r="M2222" i="3"/>
  <c r="M2223" i="3"/>
  <c r="M2224" i="3"/>
  <c r="M2225" i="3"/>
  <c r="M2226" i="3"/>
  <c r="M2227" i="3"/>
  <c r="M2228" i="3"/>
  <c r="M2229" i="3"/>
  <c r="M2230" i="3"/>
  <c r="M2231" i="3"/>
  <c r="M2232" i="3"/>
  <c r="M2233" i="3"/>
  <c r="M2234" i="3"/>
  <c r="M2235" i="3"/>
  <c r="M2236" i="3"/>
  <c r="M2237" i="3"/>
  <c r="M2238" i="3"/>
  <c r="M2239" i="3"/>
  <c r="M2240" i="3"/>
  <c r="M2241" i="3"/>
  <c r="M2242" i="3"/>
  <c r="M2243" i="3"/>
  <c r="M2244" i="3"/>
  <c r="M2245" i="3"/>
  <c r="M2246" i="3"/>
  <c r="M2247" i="3"/>
  <c r="M2248" i="3"/>
  <c r="M2249" i="3"/>
  <c r="M2250" i="3"/>
  <c r="M2251" i="3"/>
  <c r="M2252" i="3"/>
  <c r="M2253" i="3"/>
  <c r="M2254" i="3"/>
  <c r="M2255" i="3"/>
  <c r="M2256" i="3"/>
  <c r="M2257" i="3"/>
  <c r="M2258" i="3"/>
  <c r="M2259" i="3"/>
  <c r="M2260" i="3"/>
  <c r="M2261" i="3"/>
  <c r="M2262" i="3"/>
  <c r="M2263" i="3"/>
  <c r="M2264" i="3"/>
  <c r="M2265" i="3"/>
  <c r="M2266" i="3"/>
  <c r="M2267" i="3"/>
  <c r="M2268" i="3"/>
  <c r="M2269" i="3"/>
  <c r="M2270" i="3"/>
  <c r="M2271" i="3"/>
  <c r="M2272" i="3"/>
  <c r="M2273" i="3"/>
  <c r="M2274" i="3"/>
  <c r="M2275" i="3"/>
  <c r="M2276" i="3"/>
  <c r="M2277" i="3"/>
  <c r="M2278" i="3"/>
  <c r="M2279" i="3"/>
  <c r="M2280" i="3"/>
  <c r="M2281" i="3"/>
  <c r="M2282" i="3"/>
  <c r="M2283" i="3"/>
  <c r="M2284" i="3"/>
  <c r="M2285" i="3"/>
  <c r="M2286" i="3"/>
  <c r="M2287" i="3"/>
  <c r="M2288" i="3"/>
  <c r="M2289" i="3"/>
  <c r="M2290" i="3"/>
  <c r="M2291" i="3"/>
  <c r="M2292" i="3"/>
  <c r="M2293" i="3"/>
  <c r="M2294" i="3"/>
  <c r="M2295" i="3"/>
  <c r="M2296" i="3"/>
  <c r="M2297" i="3"/>
  <c r="M2298" i="3"/>
  <c r="M2299" i="3"/>
  <c r="M2300" i="3"/>
  <c r="M2301" i="3"/>
  <c r="M2302" i="3"/>
  <c r="M2303" i="3"/>
  <c r="M2304" i="3"/>
  <c r="M2305" i="3"/>
  <c r="M2306" i="3"/>
  <c r="M2307" i="3"/>
  <c r="M2308" i="3"/>
  <c r="M2309" i="3"/>
  <c r="M2310" i="3"/>
  <c r="M2311" i="3"/>
  <c r="M2312" i="3"/>
  <c r="M2313" i="3"/>
  <c r="M2314" i="3"/>
  <c r="M2315" i="3"/>
  <c r="M2316" i="3"/>
  <c r="M2317" i="3"/>
  <c r="M2318" i="3"/>
  <c r="M2319" i="3"/>
  <c r="M2320" i="3"/>
  <c r="M2321" i="3"/>
  <c r="M2322" i="3"/>
  <c r="M2323" i="3"/>
  <c r="M2324" i="3"/>
  <c r="M2325" i="3"/>
  <c r="M2326" i="3"/>
  <c r="M2327" i="3"/>
  <c r="M2328" i="3"/>
  <c r="M2329" i="3"/>
  <c r="M2330" i="3"/>
  <c r="M2331" i="3"/>
  <c r="M2332" i="3"/>
  <c r="M2333" i="3"/>
  <c r="M2334" i="3"/>
  <c r="M2335" i="3"/>
  <c r="M2336" i="3"/>
  <c r="M2337" i="3"/>
  <c r="M2338" i="3"/>
  <c r="M2339" i="3"/>
  <c r="M2340" i="3"/>
  <c r="M2341" i="3"/>
  <c r="M2342" i="3"/>
  <c r="M2343" i="3"/>
  <c r="M2344" i="3"/>
  <c r="M2345" i="3"/>
  <c r="M2346" i="3"/>
  <c r="M2347" i="3"/>
  <c r="M2348" i="3"/>
  <c r="M2349" i="3"/>
  <c r="M2350" i="3"/>
  <c r="M2351" i="3"/>
  <c r="M2352" i="3"/>
  <c r="M2353" i="3"/>
  <c r="M2354" i="3"/>
  <c r="M2355" i="3"/>
  <c r="M2356" i="3"/>
  <c r="M2357" i="3"/>
  <c r="M2358" i="3"/>
  <c r="M2359" i="3"/>
  <c r="M2360" i="3"/>
  <c r="M2361" i="3"/>
  <c r="M2362" i="3"/>
  <c r="M2363" i="3"/>
  <c r="M2364" i="3"/>
  <c r="M2365" i="3"/>
  <c r="M2366" i="3"/>
  <c r="M2367" i="3"/>
  <c r="M2368" i="3"/>
  <c r="M2369" i="3"/>
  <c r="M2370" i="3"/>
  <c r="M2371" i="3"/>
  <c r="M2372" i="3"/>
  <c r="M2373" i="3"/>
  <c r="M2374" i="3"/>
  <c r="M2375" i="3"/>
  <c r="M2376" i="3"/>
  <c r="M2377" i="3"/>
  <c r="M2378" i="3"/>
  <c r="M2379" i="3"/>
  <c r="M2380" i="3"/>
  <c r="M2381" i="3"/>
  <c r="M2382" i="3"/>
  <c r="M2383" i="3"/>
  <c r="M2384" i="3"/>
  <c r="M2385" i="3"/>
  <c r="M2386" i="3"/>
  <c r="M2387" i="3"/>
  <c r="M2388" i="3"/>
  <c r="M2389" i="3"/>
  <c r="M2390" i="3"/>
  <c r="M2391" i="3"/>
  <c r="M2392" i="3"/>
  <c r="M2393" i="3"/>
  <c r="M2394" i="3"/>
  <c r="M2395" i="3"/>
  <c r="M2396" i="3"/>
  <c r="M2397" i="3"/>
  <c r="M2398" i="3"/>
  <c r="M2399" i="3"/>
  <c r="M2400" i="3"/>
  <c r="M2401" i="3"/>
  <c r="M2402" i="3"/>
  <c r="M2403" i="3"/>
  <c r="M2404" i="3"/>
  <c r="M2405" i="3"/>
  <c r="M2406" i="3"/>
  <c r="M2407" i="3"/>
  <c r="M2408" i="3"/>
  <c r="M2409" i="3"/>
  <c r="M2410" i="3"/>
  <c r="M2411" i="3"/>
  <c r="M2412" i="3"/>
  <c r="M2413" i="3"/>
  <c r="M2414" i="3"/>
  <c r="M2415" i="3"/>
  <c r="M2416" i="3"/>
  <c r="M2417" i="3"/>
  <c r="M2418" i="3"/>
  <c r="M2419" i="3"/>
  <c r="M2420" i="3"/>
  <c r="M2421" i="3"/>
  <c r="M2422" i="3"/>
  <c r="M2423" i="3"/>
  <c r="M2424" i="3"/>
  <c r="M2425" i="3"/>
  <c r="M2426" i="3"/>
  <c r="M2427" i="3"/>
  <c r="M2428" i="3"/>
  <c r="M2429" i="3"/>
  <c r="M2430" i="3"/>
  <c r="M2431" i="3"/>
  <c r="M2432" i="3"/>
  <c r="M2433" i="3"/>
  <c r="M2434" i="3"/>
  <c r="M2435" i="3"/>
  <c r="M2436" i="3"/>
  <c r="M2437" i="3"/>
  <c r="M2438" i="3"/>
  <c r="M2439" i="3"/>
  <c r="M2440" i="3"/>
  <c r="M2441" i="3"/>
  <c r="M2442" i="3"/>
  <c r="M2443" i="3"/>
  <c r="M2444" i="3"/>
  <c r="M2445" i="3"/>
  <c r="M2446" i="3"/>
  <c r="M2447" i="3"/>
  <c r="M2448" i="3"/>
  <c r="M2449" i="3"/>
  <c r="M2450" i="3"/>
  <c r="M2451" i="3"/>
  <c r="M2452" i="3"/>
  <c r="M2453" i="3"/>
  <c r="M2454" i="3"/>
  <c r="M2455" i="3"/>
  <c r="M2456" i="3"/>
  <c r="M2457" i="3"/>
  <c r="M2458" i="3"/>
  <c r="M2459" i="3"/>
  <c r="M2460" i="3"/>
  <c r="M2461" i="3"/>
  <c r="M2462" i="3"/>
  <c r="M2463" i="3"/>
  <c r="M2464" i="3"/>
  <c r="M2465" i="3"/>
  <c r="M2466" i="3"/>
  <c r="M2467" i="3"/>
  <c r="M2468" i="3"/>
  <c r="M2469" i="3"/>
  <c r="M2470" i="3"/>
  <c r="M2471" i="3"/>
  <c r="M2472" i="3"/>
  <c r="M2473" i="3"/>
  <c r="M2474" i="3"/>
  <c r="M2475" i="3"/>
  <c r="M2476" i="3"/>
  <c r="M2477" i="3"/>
  <c r="M2478" i="3"/>
  <c r="M2479" i="3"/>
  <c r="M2480" i="3"/>
  <c r="M2481" i="3"/>
  <c r="M2482" i="3"/>
  <c r="M2483" i="3"/>
  <c r="M2484" i="3"/>
  <c r="M2485" i="3"/>
  <c r="M2486" i="3"/>
  <c r="M2487" i="3"/>
  <c r="M2488" i="3"/>
  <c r="M2489" i="3"/>
  <c r="M2490" i="3"/>
  <c r="M2491" i="3"/>
  <c r="M2492" i="3"/>
  <c r="M2493" i="3"/>
  <c r="M2494" i="3"/>
  <c r="M2495" i="3"/>
  <c r="M2496" i="3"/>
  <c r="M2497" i="3"/>
  <c r="M2498" i="3"/>
  <c r="M2499" i="3"/>
  <c r="M2500" i="3"/>
  <c r="M2501" i="3"/>
  <c r="M2502" i="3"/>
  <c r="M2503" i="3"/>
  <c r="M2504" i="3"/>
  <c r="M2505" i="3"/>
  <c r="M2506" i="3"/>
  <c r="M2507" i="3"/>
  <c r="M2508" i="3"/>
  <c r="M2509" i="3"/>
  <c r="M2510" i="3"/>
  <c r="M2511" i="3"/>
  <c r="M2512" i="3"/>
  <c r="M2513" i="3"/>
  <c r="M2514" i="3"/>
  <c r="M2515" i="3"/>
  <c r="M2516" i="3"/>
  <c r="M2517" i="3"/>
  <c r="M2518" i="3"/>
  <c r="M2519" i="3"/>
  <c r="M2520" i="3"/>
  <c r="M2521" i="3"/>
  <c r="M2522" i="3"/>
  <c r="M2523" i="3"/>
  <c r="M2524" i="3"/>
  <c r="M2525" i="3"/>
  <c r="M2526" i="3"/>
  <c r="M2527" i="3"/>
  <c r="M2528" i="3"/>
  <c r="M2529" i="3"/>
  <c r="M2530" i="3"/>
  <c r="M2531" i="3"/>
  <c r="M2532" i="3"/>
  <c r="M2533" i="3"/>
  <c r="M2534" i="3"/>
  <c r="M2535" i="3"/>
  <c r="M2536" i="3"/>
  <c r="M2537" i="3"/>
  <c r="M2538" i="3"/>
  <c r="M2539" i="3"/>
  <c r="M2540" i="3"/>
  <c r="M2541" i="3"/>
  <c r="M2542" i="3"/>
  <c r="M2543" i="3"/>
  <c r="M2544" i="3"/>
  <c r="M2545" i="3"/>
  <c r="M2546" i="3"/>
  <c r="M2547" i="3"/>
  <c r="M2548" i="3"/>
  <c r="M2549" i="3"/>
  <c r="M2550" i="3"/>
  <c r="M2551" i="3"/>
  <c r="M2552" i="3"/>
  <c r="M2553" i="3"/>
  <c r="M2554" i="3"/>
  <c r="M2555" i="3"/>
  <c r="M2556" i="3"/>
  <c r="M2557" i="3"/>
  <c r="M2558" i="3"/>
  <c r="M2559" i="3"/>
  <c r="M2560" i="3"/>
  <c r="M2561" i="3"/>
  <c r="M2562" i="3"/>
  <c r="M2563" i="3"/>
  <c r="M2564" i="3"/>
  <c r="M2565" i="3"/>
  <c r="M2566" i="3"/>
  <c r="M2567" i="3"/>
  <c r="M2568" i="3"/>
  <c r="M2569" i="3"/>
  <c r="M2570" i="3"/>
  <c r="M2571" i="3"/>
  <c r="M2572" i="3"/>
  <c r="M2573" i="3"/>
  <c r="M2574" i="3"/>
  <c r="M2575" i="3"/>
  <c r="M2576" i="3"/>
  <c r="M2577" i="3"/>
  <c r="M2578" i="3"/>
  <c r="M2579" i="3"/>
  <c r="M2580" i="3"/>
  <c r="M2581" i="3"/>
  <c r="M2582" i="3"/>
  <c r="M2583" i="3"/>
  <c r="M2584" i="3"/>
  <c r="M2585" i="3"/>
  <c r="M2586" i="3"/>
  <c r="M2587" i="3"/>
  <c r="M2588" i="3"/>
  <c r="M2589" i="3"/>
  <c r="M2590" i="3"/>
  <c r="M2591" i="3"/>
  <c r="M2592" i="3"/>
  <c r="M2593" i="3"/>
  <c r="M2594" i="3"/>
  <c r="M2595" i="3"/>
  <c r="M2596" i="3"/>
  <c r="M2597" i="3"/>
  <c r="M2598" i="3"/>
  <c r="M2599" i="3"/>
  <c r="M2600" i="3"/>
  <c r="M2601" i="3"/>
  <c r="M2602" i="3"/>
  <c r="M2603" i="3"/>
  <c r="M2604" i="3"/>
  <c r="M2605" i="3"/>
  <c r="M2606" i="3"/>
  <c r="M2607" i="3"/>
  <c r="M2608" i="3"/>
  <c r="M2609" i="3"/>
  <c r="M2610" i="3"/>
  <c r="M2611" i="3"/>
  <c r="M2612" i="3"/>
  <c r="M2613" i="3"/>
  <c r="M2614" i="3"/>
  <c r="M2615" i="3"/>
  <c r="M2616" i="3"/>
  <c r="M2617" i="3"/>
  <c r="M2618" i="3"/>
  <c r="M2619" i="3"/>
  <c r="M2620" i="3"/>
  <c r="M2621" i="3"/>
  <c r="M2622" i="3"/>
  <c r="M2623" i="3"/>
  <c r="M2624" i="3"/>
  <c r="M2625" i="3"/>
  <c r="M2626" i="3"/>
  <c r="M2627" i="3"/>
  <c r="M2628" i="3"/>
  <c r="M2629" i="3"/>
  <c r="M2630" i="3"/>
  <c r="M2631" i="3"/>
  <c r="M2632" i="3"/>
  <c r="M2633" i="3"/>
  <c r="M2634" i="3"/>
  <c r="M2635" i="3"/>
  <c r="M2636" i="3"/>
  <c r="M2637" i="3"/>
  <c r="M2638" i="3"/>
  <c r="M2639" i="3"/>
  <c r="M2640" i="3"/>
  <c r="M2641" i="3"/>
  <c r="M2642" i="3"/>
  <c r="M2643" i="3"/>
  <c r="M2644" i="3"/>
  <c r="M2645" i="3"/>
  <c r="M2646" i="3"/>
  <c r="M2647" i="3"/>
  <c r="M2648" i="3"/>
  <c r="M2649" i="3"/>
  <c r="M2650" i="3"/>
  <c r="M2651" i="3"/>
  <c r="M2652" i="3"/>
  <c r="M2653" i="3"/>
  <c r="M2654" i="3"/>
  <c r="M2655" i="3"/>
  <c r="M2656" i="3"/>
  <c r="M2657" i="3"/>
  <c r="M2658" i="3"/>
  <c r="M2659" i="3"/>
  <c r="M2660" i="3"/>
  <c r="M2661" i="3"/>
  <c r="M2662" i="3"/>
  <c r="M2663" i="3"/>
  <c r="M2664" i="3"/>
  <c r="M2665" i="3"/>
  <c r="M2666" i="3"/>
  <c r="M2667" i="3"/>
  <c r="M2668" i="3"/>
  <c r="M2669" i="3"/>
  <c r="M2670" i="3"/>
  <c r="M2671" i="3"/>
  <c r="M2672" i="3"/>
  <c r="M2673" i="3"/>
  <c r="M2674" i="3"/>
  <c r="M2675" i="3"/>
  <c r="M2676" i="3"/>
  <c r="M2677" i="3"/>
  <c r="M2678" i="3"/>
  <c r="M2679" i="3"/>
  <c r="M2680" i="3"/>
  <c r="M2681" i="3"/>
  <c r="M2682" i="3"/>
  <c r="M2683" i="3"/>
  <c r="M2684" i="3"/>
  <c r="M2685" i="3"/>
  <c r="M2686" i="3"/>
  <c r="M2687" i="3"/>
  <c r="M2688" i="3"/>
  <c r="M2689" i="3"/>
  <c r="M2690" i="3"/>
  <c r="M2691" i="3"/>
  <c r="M2692" i="3"/>
  <c r="M2693" i="3"/>
  <c r="M2694" i="3"/>
  <c r="M2695" i="3"/>
  <c r="M2696" i="3"/>
  <c r="M2697" i="3"/>
  <c r="M2698" i="3"/>
  <c r="M2699" i="3"/>
  <c r="M2700" i="3"/>
  <c r="M2701" i="3"/>
  <c r="M2702" i="3"/>
  <c r="M2703" i="3"/>
  <c r="M2704" i="3"/>
  <c r="M2705" i="3"/>
  <c r="M2706" i="3"/>
  <c r="M2707" i="3"/>
  <c r="M2708" i="3"/>
  <c r="M2709" i="3"/>
  <c r="M2710" i="3"/>
  <c r="M2711" i="3"/>
  <c r="M2712" i="3"/>
  <c r="M2713" i="3"/>
  <c r="M2714" i="3"/>
  <c r="M2715" i="3"/>
  <c r="M2716" i="3"/>
  <c r="M2717" i="3"/>
  <c r="M2718" i="3"/>
  <c r="M2719" i="3"/>
  <c r="M2720" i="3"/>
  <c r="M2721" i="3"/>
  <c r="M2722" i="3"/>
  <c r="M2723" i="3"/>
  <c r="M2724" i="3"/>
  <c r="M2725" i="3"/>
  <c r="M2726" i="3"/>
  <c r="M2727" i="3"/>
  <c r="M2728" i="3"/>
  <c r="M2729" i="3"/>
  <c r="M2730" i="3"/>
  <c r="M2731" i="3"/>
  <c r="M2732" i="3"/>
  <c r="M2733" i="3"/>
  <c r="M2734" i="3"/>
  <c r="M2735" i="3"/>
  <c r="M2736" i="3"/>
  <c r="M2737" i="3"/>
  <c r="M2738" i="3"/>
  <c r="M2739" i="3"/>
  <c r="M2740" i="3"/>
  <c r="M2741" i="3"/>
  <c r="M2742" i="3"/>
  <c r="M2743" i="3"/>
  <c r="M2744" i="3"/>
  <c r="M2745" i="3"/>
  <c r="M2746" i="3"/>
  <c r="M2747" i="3"/>
  <c r="M2748" i="3"/>
  <c r="M2749" i="3"/>
  <c r="M2750" i="3"/>
  <c r="M2751" i="3"/>
  <c r="M2752" i="3"/>
  <c r="M2753" i="3"/>
  <c r="M2754" i="3"/>
  <c r="M2755" i="3"/>
  <c r="M2756" i="3"/>
  <c r="M2757" i="3"/>
  <c r="M2758" i="3"/>
  <c r="M2759" i="3"/>
  <c r="M2760" i="3"/>
  <c r="M2761" i="3"/>
  <c r="M2762" i="3"/>
  <c r="M2763" i="3"/>
  <c r="M2764" i="3"/>
  <c r="M2765" i="3"/>
  <c r="M2766" i="3"/>
  <c r="M2767" i="3"/>
  <c r="M2768" i="3"/>
  <c r="M2769" i="3"/>
  <c r="M2770" i="3"/>
  <c r="M2771" i="3"/>
  <c r="M2772" i="3"/>
  <c r="M2773" i="3"/>
  <c r="M2774" i="3"/>
  <c r="M2775" i="3"/>
  <c r="M2776" i="3"/>
  <c r="M2777" i="3"/>
  <c r="M2778" i="3"/>
  <c r="M2779" i="3"/>
  <c r="M2780" i="3"/>
  <c r="M2781" i="3"/>
  <c r="M2782" i="3"/>
  <c r="M2783" i="3"/>
  <c r="M2784" i="3"/>
  <c r="M2785" i="3"/>
  <c r="M2786" i="3"/>
  <c r="M2787" i="3"/>
  <c r="M2788" i="3"/>
  <c r="M2789" i="3"/>
  <c r="M2790" i="3"/>
  <c r="M2791" i="3"/>
  <c r="M2792" i="3"/>
  <c r="M2793" i="3"/>
  <c r="M2794" i="3"/>
  <c r="M2795" i="3"/>
  <c r="M2796" i="3"/>
  <c r="M2797" i="3"/>
  <c r="M2798" i="3"/>
  <c r="M2799" i="3"/>
  <c r="M2800" i="3"/>
  <c r="M2801" i="3"/>
  <c r="M2802" i="3"/>
  <c r="M2803" i="3"/>
  <c r="M2804" i="3"/>
  <c r="M2805" i="3"/>
  <c r="M2806" i="3"/>
  <c r="M2807" i="3"/>
  <c r="M2808" i="3"/>
  <c r="M2809" i="3"/>
  <c r="M2810" i="3"/>
  <c r="M2811" i="3"/>
  <c r="M2812" i="3"/>
  <c r="M2813" i="3"/>
  <c r="M2814" i="3"/>
  <c r="M2815" i="3"/>
  <c r="M2816" i="3"/>
  <c r="M2817" i="3"/>
  <c r="M2818" i="3"/>
  <c r="M2819" i="3"/>
  <c r="M2820" i="3"/>
  <c r="M2821" i="3"/>
  <c r="M2822" i="3"/>
  <c r="M2823" i="3"/>
  <c r="M2824" i="3"/>
  <c r="M2825" i="3"/>
  <c r="M2826" i="3"/>
  <c r="M2827" i="3"/>
  <c r="M2828" i="3"/>
  <c r="M2829" i="3"/>
  <c r="M2830" i="3"/>
  <c r="M2831" i="3"/>
  <c r="M2832" i="3"/>
  <c r="M2833" i="3"/>
  <c r="M2834" i="3"/>
  <c r="M2835" i="3"/>
  <c r="M2836" i="3"/>
  <c r="M2837" i="3"/>
  <c r="M2838" i="3"/>
  <c r="M2839" i="3"/>
  <c r="M2840" i="3"/>
  <c r="M2841" i="3"/>
  <c r="M2842" i="3"/>
  <c r="M2843" i="3"/>
  <c r="M2844" i="3"/>
  <c r="M2845" i="3"/>
  <c r="M2846" i="3"/>
  <c r="M2847" i="3"/>
  <c r="M2848" i="3"/>
  <c r="M2849" i="3"/>
  <c r="M2850" i="3"/>
  <c r="M2851" i="3"/>
  <c r="M2852" i="3"/>
  <c r="M2853" i="3"/>
  <c r="M2854" i="3"/>
  <c r="M2855" i="3"/>
  <c r="M2856" i="3"/>
  <c r="M2857" i="3"/>
  <c r="M2858" i="3"/>
  <c r="M2859" i="3"/>
  <c r="M2860" i="3"/>
  <c r="M2861" i="3"/>
  <c r="M2862" i="3"/>
  <c r="M2863" i="3"/>
  <c r="M2864" i="3"/>
  <c r="M2865" i="3"/>
  <c r="M2866" i="3"/>
  <c r="M2867" i="3"/>
  <c r="M2868" i="3"/>
  <c r="M2869" i="3"/>
  <c r="M2870" i="3"/>
  <c r="M2871" i="3"/>
  <c r="M2872" i="3"/>
  <c r="M2873" i="3"/>
  <c r="M2874" i="3"/>
  <c r="M2875" i="3"/>
  <c r="M2876" i="3"/>
  <c r="M2877" i="3"/>
  <c r="M2878" i="3"/>
  <c r="M2879" i="3"/>
  <c r="M2880" i="3"/>
  <c r="M2881" i="3"/>
  <c r="M2882" i="3"/>
  <c r="M2883" i="3"/>
  <c r="M2884" i="3"/>
  <c r="M2885" i="3"/>
  <c r="M2886" i="3"/>
  <c r="M2887" i="3"/>
  <c r="M2888" i="3"/>
  <c r="M2889" i="3"/>
  <c r="M2890" i="3"/>
  <c r="M2891" i="3"/>
  <c r="M2892" i="3"/>
  <c r="M2893" i="3"/>
  <c r="M2894" i="3"/>
  <c r="M2895" i="3"/>
  <c r="M2896" i="3"/>
  <c r="M2897" i="3"/>
  <c r="M2898" i="3"/>
  <c r="M2899" i="3"/>
  <c r="M2900" i="3"/>
  <c r="M2901" i="3"/>
  <c r="M2902" i="3"/>
  <c r="M2903" i="3"/>
  <c r="M2904" i="3"/>
  <c r="M2905" i="3"/>
  <c r="M2906" i="3"/>
  <c r="M2907" i="3"/>
  <c r="M2908" i="3"/>
  <c r="M2909" i="3"/>
  <c r="M2910" i="3"/>
  <c r="M2911" i="3"/>
  <c r="M2912" i="3"/>
  <c r="M2913" i="3"/>
  <c r="M2914" i="3"/>
  <c r="M2915" i="3"/>
  <c r="M2916" i="3"/>
  <c r="M2917" i="3"/>
  <c r="M2918" i="3"/>
  <c r="M2919" i="3"/>
  <c r="M2920" i="3"/>
  <c r="M2921" i="3"/>
  <c r="M2922" i="3"/>
  <c r="M2923" i="3"/>
  <c r="M2924" i="3"/>
  <c r="M2925" i="3"/>
  <c r="M2926" i="3"/>
  <c r="M2927" i="3"/>
  <c r="M2928" i="3"/>
  <c r="M2929" i="3"/>
  <c r="M2930" i="3"/>
  <c r="M2931" i="3"/>
  <c r="M2932" i="3"/>
  <c r="M2933" i="3"/>
  <c r="M2934" i="3"/>
  <c r="M2935" i="3"/>
  <c r="M2936" i="3"/>
  <c r="M2937" i="3"/>
  <c r="M2938" i="3"/>
  <c r="M2939" i="3"/>
  <c r="M2940" i="3"/>
  <c r="M2941" i="3"/>
  <c r="M2942" i="3"/>
  <c r="M2943" i="3"/>
  <c r="M2944" i="3"/>
  <c r="M2945" i="3"/>
  <c r="M2946" i="3"/>
  <c r="M2947" i="3"/>
  <c r="M2948" i="3"/>
  <c r="M2949" i="3"/>
  <c r="M2950" i="3"/>
  <c r="M2951" i="3"/>
  <c r="M2952" i="3"/>
  <c r="M2953" i="3"/>
  <c r="M16" i="3"/>
  <c r="O21" i="3" l="1"/>
  <c r="O19" i="3"/>
  <c r="O26" i="3"/>
  <c r="O32" i="3"/>
  <c r="O38" i="3"/>
  <c r="O44" i="3"/>
  <c r="O50" i="3"/>
  <c r="O56" i="3"/>
  <c r="O62" i="3"/>
  <c r="O68" i="3"/>
  <c r="O74" i="3"/>
  <c r="O80" i="3"/>
  <c r="O86" i="3"/>
  <c r="O92" i="3"/>
  <c r="O98" i="3"/>
  <c r="O104" i="3"/>
  <c r="O110" i="3"/>
  <c r="O116" i="3"/>
  <c r="O122" i="3"/>
  <c r="O128" i="3"/>
  <c r="O134" i="3"/>
  <c r="O140" i="3"/>
  <c r="O146" i="3"/>
  <c r="O152" i="3"/>
  <c r="O158" i="3"/>
  <c r="O164" i="3"/>
  <c r="O170" i="3"/>
  <c r="O176" i="3"/>
  <c r="O182" i="3"/>
  <c r="O188" i="3"/>
  <c r="O194" i="3"/>
  <c r="O200" i="3"/>
  <c r="O206" i="3"/>
  <c r="O212" i="3"/>
  <c r="O218" i="3"/>
  <c r="O224" i="3"/>
  <c r="O230" i="3"/>
  <c r="O236" i="3"/>
  <c r="O242" i="3"/>
  <c r="O248" i="3"/>
  <c r="O254" i="3"/>
  <c r="O260" i="3"/>
  <c r="O266" i="3"/>
  <c r="O272" i="3"/>
  <c r="O278" i="3"/>
  <c r="O284" i="3"/>
  <c r="O290" i="3"/>
  <c r="O296" i="3"/>
  <c r="O302" i="3"/>
  <c r="O308" i="3"/>
  <c r="O314" i="3"/>
  <c r="O320" i="3"/>
  <c r="O326" i="3"/>
  <c r="O332" i="3"/>
  <c r="O338" i="3"/>
  <c r="O344" i="3"/>
  <c r="O350" i="3"/>
  <c r="O356" i="3"/>
  <c r="O362" i="3"/>
  <c r="O368" i="3"/>
  <c r="O374" i="3"/>
  <c r="O380" i="3"/>
  <c r="O386" i="3"/>
  <c r="O392" i="3"/>
  <c r="O398" i="3"/>
  <c r="O404" i="3"/>
  <c r="O410" i="3"/>
  <c r="O416" i="3"/>
  <c r="O422" i="3"/>
  <c r="O428" i="3"/>
  <c r="O434" i="3"/>
  <c r="O440" i="3"/>
  <c r="O446" i="3"/>
  <c r="O452" i="3"/>
  <c r="O458" i="3"/>
  <c r="O464" i="3"/>
  <c r="O470" i="3"/>
  <c r="O476" i="3"/>
  <c r="O482" i="3"/>
  <c r="O488" i="3"/>
  <c r="O494" i="3"/>
  <c r="O500" i="3"/>
  <c r="O506" i="3"/>
  <c r="O512" i="3"/>
  <c r="O518" i="3"/>
  <c r="O524" i="3"/>
  <c r="O530" i="3"/>
  <c r="O536" i="3"/>
  <c r="O542" i="3"/>
  <c r="O548" i="3"/>
  <c r="O554" i="3"/>
  <c r="O560" i="3"/>
  <c r="O566" i="3"/>
  <c r="O572" i="3"/>
  <c r="O578" i="3"/>
  <c r="O584" i="3"/>
  <c r="O590" i="3"/>
  <c r="O596" i="3"/>
  <c r="O602" i="3"/>
  <c r="O608" i="3"/>
  <c r="O614" i="3"/>
  <c r="O620" i="3"/>
  <c r="O626" i="3"/>
  <c r="O632" i="3"/>
  <c r="O638" i="3"/>
  <c r="O644" i="3"/>
  <c r="O650" i="3"/>
  <c r="O656" i="3"/>
  <c r="O662" i="3"/>
  <c r="O668" i="3"/>
  <c r="O674" i="3"/>
  <c r="O680" i="3"/>
  <c r="O686" i="3"/>
  <c r="O692" i="3"/>
  <c r="O20" i="3"/>
  <c r="O27" i="3"/>
  <c r="O33" i="3"/>
  <c r="O39" i="3"/>
  <c r="O45" i="3"/>
  <c r="O51" i="3"/>
  <c r="O57" i="3"/>
  <c r="O63" i="3"/>
  <c r="O69" i="3"/>
  <c r="O75" i="3"/>
  <c r="O81" i="3"/>
  <c r="O87" i="3"/>
  <c r="O93" i="3"/>
  <c r="O99" i="3"/>
  <c r="O105" i="3"/>
  <c r="O111" i="3"/>
  <c r="O117" i="3"/>
  <c r="O123" i="3"/>
  <c r="O129" i="3"/>
  <c r="O135" i="3"/>
  <c r="O141" i="3"/>
  <c r="O147" i="3"/>
  <c r="O153" i="3"/>
  <c r="O159" i="3"/>
  <c r="O165" i="3"/>
  <c r="O171" i="3"/>
  <c r="O177" i="3"/>
  <c r="O183" i="3"/>
  <c r="O189" i="3"/>
  <c r="O195" i="3"/>
  <c r="O201" i="3"/>
  <c r="O207" i="3"/>
  <c r="O213" i="3"/>
  <c r="O219" i="3"/>
  <c r="O225" i="3"/>
  <c r="O231" i="3"/>
  <c r="O237" i="3"/>
  <c r="O243" i="3"/>
  <c r="O249" i="3"/>
  <c r="O255" i="3"/>
  <c r="O261" i="3"/>
  <c r="O267" i="3"/>
  <c r="O273" i="3"/>
  <c r="O279" i="3"/>
  <c r="O285" i="3"/>
  <c r="O291" i="3"/>
  <c r="O297" i="3"/>
  <c r="O303" i="3"/>
  <c r="O309" i="3"/>
  <c r="O315" i="3"/>
  <c r="O321" i="3"/>
  <c r="O327" i="3"/>
  <c r="O333" i="3"/>
  <c r="O339" i="3"/>
  <c r="O345" i="3"/>
  <c r="O351" i="3"/>
  <c r="O357" i="3"/>
  <c r="O363" i="3"/>
  <c r="O369" i="3"/>
  <c r="O375" i="3"/>
  <c r="O381" i="3"/>
  <c r="O387" i="3"/>
  <c r="O393" i="3"/>
  <c r="O399" i="3"/>
  <c r="O405" i="3"/>
  <c r="O411" i="3"/>
  <c r="O417" i="3"/>
  <c r="O423" i="3"/>
  <c r="O429" i="3"/>
  <c r="O435" i="3"/>
  <c r="O441" i="3"/>
  <c r="O447" i="3"/>
  <c r="O453" i="3"/>
  <c r="O459" i="3"/>
  <c r="O465" i="3"/>
  <c r="O471" i="3"/>
  <c r="O477" i="3"/>
  <c r="O483" i="3"/>
  <c r="O489" i="3"/>
  <c r="O495" i="3"/>
  <c r="O501" i="3"/>
  <c r="O507" i="3"/>
  <c r="O513" i="3"/>
  <c r="O519" i="3"/>
  <c r="O525" i="3"/>
  <c r="O531" i="3"/>
  <c r="O537" i="3"/>
  <c r="O543" i="3"/>
  <c r="O549" i="3"/>
  <c r="O555" i="3"/>
  <c r="O561" i="3"/>
  <c r="O567" i="3"/>
  <c r="O573" i="3"/>
  <c r="O579" i="3"/>
  <c r="O585" i="3"/>
  <c r="O591" i="3"/>
  <c r="O597" i="3"/>
  <c r="O603" i="3"/>
  <c r="O609" i="3"/>
  <c r="O615" i="3"/>
  <c r="O621" i="3"/>
  <c r="O627" i="3"/>
  <c r="O633" i="3"/>
  <c r="O639" i="3"/>
  <c r="O645" i="3"/>
  <c r="O651" i="3"/>
  <c r="O657" i="3"/>
  <c r="O663" i="3"/>
  <c r="O669" i="3"/>
  <c r="O675" i="3"/>
  <c r="O681" i="3"/>
  <c r="O687" i="3"/>
  <c r="O693" i="3"/>
  <c r="O22" i="3"/>
  <c r="O28" i="3"/>
  <c r="O34" i="3"/>
  <c r="O40" i="3"/>
  <c r="O46" i="3"/>
  <c r="O52" i="3"/>
  <c r="O58" i="3"/>
  <c r="O64" i="3"/>
  <c r="O70" i="3"/>
  <c r="O76" i="3"/>
  <c r="O82" i="3"/>
  <c r="O88" i="3"/>
  <c r="O94" i="3"/>
  <c r="O100" i="3"/>
  <c r="O106" i="3"/>
  <c r="O112" i="3"/>
  <c r="O118" i="3"/>
  <c r="O124" i="3"/>
  <c r="O130" i="3"/>
  <c r="O136" i="3"/>
  <c r="O142" i="3"/>
  <c r="O148" i="3"/>
  <c r="O154" i="3"/>
  <c r="O160" i="3"/>
  <c r="O166" i="3"/>
  <c r="O172" i="3"/>
  <c r="O178" i="3"/>
  <c r="O184" i="3"/>
  <c r="O190" i="3"/>
  <c r="O196" i="3"/>
  <c r="O202" i="3"/>
  <c r="O208" i="3"/>
  <c r="O214" i="3"/>
  <c r="O220" i="3"/>
  <c r="O226" i="3"/>
  <c r="O232" i="3"/>
  <c r="O238" i="3"/>
  <c r="O244" i="3"/>
  <c r="O250" i="3"/>
  <c r="O256" i="3"/>
  <c r="O262" i="3"/>
  <c r="O268" i="3"/>
  <c r="O274" i="3"/>
  <c r="O280" i="3"/>
  <c r="O286" i="3"/>
  <c r="O292" i="3"/>
  <c r="O298" i="3"/>
  <c r="O304" i="3"/>
  <c r="O310" i="3"/>
  <c r="O316" i="3"/>
  <c r="O322" i="3"/>
  <c r="O328" i="3"/>
  <c r="O334" i="3"/>
  <c r="O340" i="3"/>
  <c r="O346" i="3"/>
  <c r="O352" i="3"/>
  <c r="O358" i="3"/>
  <c r="O364" i="3"/>
  <c r="O370" i="3"/>
  <c r="O376" i="3"/>
  <c r="O382" i="3"/>
  <c r="O388" i="3"/>
  <c r="O394" i="3"/>
  <c r="O400" i="3"/>
  <c r="O406" i="3"/>
  <c r="O412" i="3"/>
  <c r="O418" i="3"/>
  <c r="O424" i="3"/>
  <c r="O430" i="3"/>
  <c r="O436" i="3"/>
  <c r="O442" i="3"/>
  <c r="O448" i="3"/>
  <c r="O454" i="3"/>
  <c r="O460" i="3"/>
  <c r="O466" i="3"/>
  <c r="O472" i="3"/>
  <c r="O478" i="3"/>
  <c r="O484" i="3"/>
  <c r="O490" i="3"/>
  <c r="O496" i="3"/>
  <c r="O502" i="3"/>
  <c r="O508" i="3"/>
  <c r="O514" i="3"/>
  <c r="O520" i="3"/>
  <c r="O23" i="3"/>
  <c r="O29" i="3"/>
  <c r="O35" i="3"/>
  <c r="O41" i="3"/>
  <c r="O47" i="3"/>
  <c r="O53" i="3"/>
  <c r="O59" i="3"/>
  <c r="O65" i="3"/>
  <c r="O71" i="3"/>
  <c r="O77" i="3"/>
  <c r="O83" i="3"/>
  <c r="O89" i="3"/>
  <c r="O95" i="3"/>
  <c r="O101" i="3"/>
  <c r="O107" i="3"/>
  <c r="O113" i="3"/>
  <c r="O119" i="3"/>
  <c r="O125" i="3"/>
  <c r="O131" i="3"/>
  <c r="O137" i="3"/>
  <c r="O143" i="3"/>
  <c r="O149" i="3"/>
  <c r="O155" i="3"/>
  <c r="O161" i="3"/>
  <c r="O167" i="3"/>
  <c r="O173" i="3"/>
  <c r="O179" i="3"/>
  <c r="O185" i="3"/>
  <c r="O191" i="3"/>
  <c r="O197" i="3"/>
  <c r="O203" i="3"/>
  <c r="O209" i="3"/>
  <c r="O215" i="3"/>
  <c r="O221" i="3"/>
  <c r="O227" i="3"/>
  <c r="O233" i="3"/>
  <c r="O239" i="3"/>
  <c r="O245" i="3"/>
  <c r="O251" i="3"/>
  <c r="O257" i="3"/>
  <c r="O263" i="3"/>
  <c r="O269" i="3"/>
  <c r="O275" i="3"/>
  <c r="O281" i="3"/>
  <c r="O287" i="3"/>
  <c r="O293" i="3"/>
  <c r="O299" i="3"/>
  <c r="O305" i="3"/>
  <c r="O311" i="3"/>
  <c r="O317" i="3"/>
  <c r="O323" i="3"/>
  <c r="O329" i="3"/>
  <c r="O335" i="3"/>
  <c r="O341" i="3"/>
  <c r="O347" i="3"/>
  <c r="O353" i="3"/>
  <c r="O359" i="3"/>
  <c r="O365" i="3"/>
  <c r="O371" i="3"/>
  <c r="O377" i="3"/>
  <c r="O383" i="3"/>
  <c r="O389" i="3"/>
  <c r="O395" i="3"/>
  <c r="O401" i="3"/>
  <c r="O407" i="3"/>
  <c r="O413" i="3"/>
  <c r="O419" i="3"/>
  <c r="O425" i="3"/>
  <c r="O431" i="3"/>
  <c r="O437" i="3"/>
  <c r="O443" i="3"/>
  <c r="O449" i="3"/>
  <c r="O455" i="3"/>
  <c r="O461" i="3"/>
  <c r="O467" i="3"/>
  <c r="O473" i="3"/>
  <c r="O479" i="3"/>
  <c r="O485" i="3"/>
  <c r="O491" i="3"/>
  <c r="O497" i="3"/>
  <c r="O503" i="3"/>
  <c r="O509" i="3"/>
  <c r="O515" i="3"/>
  <c r="O521" i="3"/>
  <c r="O527" i="3"/>
  <c r="O533" i="3"/>
  <c r="O539" i="3"/>
  <c r="O545" i="3"/>
  <c r="O551" i="3"/>
  <c r="O557" i="3"/>
  <c r="O563" i="3"/>
  <c r="O569" i="3"/>
  <c r="O575" i="3"/>
  <c r="O581" i="3"/>
  <c r="O587" i="3"/>
  <c r="O593" i="3"/>
  <c r="O599" i="3"/>
  <c r="O605" i="3"/>
  <c r="O611" i="3"/>
  <c r="O617" i="3"/>
  <c r="O623" i="3"/>
  <c r="O629" i="3"/>
  <c r="O635" i="3"/>
  <c r="O641" i="3"/>
  <c r="O647" i="3"/>
  <c r="O653" i="3"/>
  <c r="O659" i="3"/>
  <c r="O24" i="3"/>
  <c r="O42" i="3"/>
  <c r="O60" i="3"/>
  <c r="O78" i="3"/>
  <c r="O96" i="3"/>
  <c r="O114" i="3"/>
  <c r="O132" i="3"/>
  <c r="O150" i="3"/>
  <c r="O168" i="3"/>
  <c r="O186" i="3"/>
  <c r="O204" i="3"/>
  <c r="O222" i="3"/>
  <c r="O240" i="3"/>
  <c r="O258" i="3"/>
  <c r="O276" i="3"/>
  <c r="O294" i="3"/>
  <c r="O312" i="3"/>
  <c r="O330" i="3"/>
  <c r="O348" i="3"/>
  <c r="O366" i="3"/>
  <c r="O384" i="3"/>
  <c r="O402" i="3"/>
  <c r="O420" i="3"/>
  <c r="O438" i="3"/>
  <c r="O456" i="3"/>
  <c r="O474" i="3"/>
  <c r="O492" i="3"/>
  <c r="O510" i="3"/>
  <c r="O526" i="3"/>
  <c r="O538" i="3"/>
  <c r="O550" i="3"/>
  <c r="O562" i="3"/>
  <c r="O574" i="3"/>
  <c r="O586" i="3"/>
  <c r="O598" i="3"/>
  <c r="O610" i="3"/>
  <c r="O622" i="3"/>
  <c r="O634" i="3"/>
  <c r="O646" i="3"/>
  <c r="O658" i="3"/>
  <c r="O667" i="3"/>
  <c r="O677" i="3"/>
  <c r="O685" i="3"/>
  <c r="O695" i="3"/>
  <c r="O701" i="3"/>
  <c r="O707" i="3"/>
  <c r="O713" i="3"/>
  <c r="O719" i="3"/>
  <c r="O725" i="3"/>
  <c r="O731" i="3"/>
  <c r="O737" i="3"/>
  <c r="O743" i="3"/>
  <c r="O749" i="3"/>
  <c r="O755" i="3"/>
  <c r="O761" i="3"/>
  <c r="O767" i="3"/>
  <c r="O773" i="3"/>
  <c r="O779" i="3"/>
  <c r="O785" i="3"/>
  <c r="O791" i="3"/>
  <c r="O797" i="3"/>
  <c r="O803" i="3"/>
  <c r="O809" i="3"/>
  <c r="O815" i="3"/>
  <c r="O821" i="3"/>
  <c r="O827" i="3"/>
  <c r="O833" i="3"/>
  <c r="O839" i="3"/>
  <c r="O845" i="3"/>
  <c r="O851" i="3"/>
  <c r="O857" i="3"/>
  <c r="O863" i="3"/>
  <c r="O869" i="3"/>
  <c r="O875" i="3"/>
  <c r="O881" i="3"/>
  <c r="O887" i="3"/>
  <c r="O893" i="3"/>
  <c r="O899" i="3"/>
  <c r="O905" i="3"/>
  <c r="O911" i="3"/>
  <c r="O917" i="3"/>
  <c r="O923" i="3"/>
  <c r="O929" i="3"/>
  <c r="O935" i="3"/>
  <c r="O25" i="3"/>
  <c r="O43" i="3"/>
  <c r="O61" i="3"/>
  <c r="O79" i="3"/>
  <c r="O97" i="3"/>
  <c r="O115" i="3"/>
  <c r="O133" i="3"/>
  <c r="O151" i="3"/>
  <c r="O169" i="3"/>
  <c r="O187" i="3"/>
  <c r="O205" i="3"/>
  <c r="O223" i="3"/>
  <c r="O241" i="3"/>
  <c r="O259" i="3"/>
  <c r="O277" i="3"/>
  <c r="O295" i="3"/>
  <c r="O313" i="3"/>
  <c r="O331" i="3"/>
  <c r="O349" i="3"/>
  <c r="O367" i="3"/>
  <c r="O385" i="3"/>
  <c r="O403" i="3"/>
  <c r="O421" i="3"/>
  <c r="O439" i="3"/>
  <c r="O457" i="3"/>
  <c r="O475" i="3"/>
  <c r="O493" i="3"/>
  <c r="O511" i="3"/>
  <c r="O528" i="3"/>
  <c r="O540" i="3"/>
  <c r="O552" i="3"/>
  <c r="O564" i="3"/>
  <c r="O576" i="3"/>
  <c r="O588" i="3"/>
  <c r="O600" i="3"/>
  <c r="O612" i="3"/>
  <c r="O624" i="3"/>
  <c r="O636" i="3"/>
  <c r="O648" i="3"/>
  <c r="O660" i="3"/>
  <c r="O670" i="3"/>
  <c r="O678" i="3"/>
  <c r="O688" i="3"/>
  <c r="O696" i="3"/>
  <c r="O702" i="3"/>
  <c r="O708" i="3"/>
  <c r="O714" i="3"/>
  <c r="O720" i="3"/>
  <c r="O726" i="3"/>
  <c r="O732" i="3"/>
  <c r="O738" i="3"/>
  <c r="O744" i="3"/>
  <c r="O750" i="3"/>
  <c r="O756" i="3"/>
  <c r="O762" i="3"/>
  <c r="O768" i="3"/>
  <c r="O774" i="3"/>
  <c r="O780" i="3"/>
  <c r="O786" i="3"/>
  <c r="O792" i="3"/>
  <c r="O798" i="3"/>
  <c r="O804" i="3"/>
  <c r="O810" i="3"/>
  <c r="O816" i="3"/>
  <c r="O822" i="3"/>
  <c r="O828" i="3"/>
  <c r="O834" i="3"/>
  <c r="O840" i="3"/>
  <c r="O846" i="3"/>
  <c r="O852" i="3"/>
  <c r="O858" i="3"/>
  <c r="O864" i="3"/>
  <c r="O870" i="3"/>
  <c r="O876" i="3"/>
  <c r="O882" i="3"/>
  <c r="O888" i="3"/>
  <c r="O894" i="3"/>
  <c r="O900" i="3"/>
  <c r="O906" i="3"/>
  <c r="O912" i="3"/>
  <c r="O918" i="3"/>
  <c r="O924" i="3"/>
  <c r="O930" i="3"/>
  <c r="O31" i="3"/>
  <c r="O49" i="3"/>
  <c r="O67" i="3"/>
  <c r="O85" i="3"/>
  <c r="O103" i="3"/>
  <c r="O121" i="3"/>
  <c r="O139" i="3"/>
  <c r="O157" i="3"/>
  <c r="O175" i="3"/>
  <c r="O193" i="3"/>
  <c r="O211" i="3"/>
  <c r="O229" i="3"/>
  <c r="O247" i="3"/>
  <c r="O265" i="3"/>
  <c r="O283" i="3"/>
  <c r="O301" i="3"/>
  <c r="O319" i="3"/>
  <c r="O337" i="3"/>
  <c r="O355" i="3"/>
  <c r="O373" i="3"/>
  <c r="O391" i="3"/>
  <c r="O409" i="3"/>
  <c r="O427" i="3"/>
  <c r="O445" i="3"/>
  <c r="O463" i="3"/>
  <c r="O481" i="3"/>
  <c r="O499" i="3"/>
  <c r="O517" i="3"/>
  <c r="O532" i="3"/>
  <c r="O544" i="3"/>
  <c r="O556" i="3"/>
  <c r="O568" i="3"/>
  <c r="O580" i="3"/>
  <c r="O592" i="3"/>
  <c r="O604" i="3"/>
  <c r="O616" i="3"/>
  <c r="O628" i="3"/>
  <c r="O640" i="3"/>
  <c r="O652" i="3"/>
  <c r="O664" i="3"/>
  <c r="O672" i="3"/>
  <c r="O682" i="3"/>
  <c r="O690" i="3"/>
  <c r="O698" i="3"/>
  <c r="O704" i="3"/>
  <c r="O710" i="3"/>
  <c r="O716" i="3"/>
  <c r="O722" i="3"/>
  <c r="O728" i="3"/>
  <c r="O734" i="3"/>
  <c r="O740" i="3"/>
  <c r="O746" i="3"/>
  <c r="O752" i="3"/>
  <c r="O758" i="3"/>
  <c r="O764" i="3"/>
  <c r="O770" i="3"/>
  <c r="O776" i="3"/>
  <c r="O782" i="3"/>
  <c r="O788" i="3"/>
  <c r="O794" i="3"/>
  <c r="O800" i="3"/>
  <c r="O806" i="3"/>
  <c r="O812" i="3"/>
  <c r="O818" i="3"/>
  <c r="O824" i="3"/>
  <c r="O830" i="3"/>
  <c r="O836" i="3"/>
  <c r="O842" i="3"/>
  <c r="O848" i="3"/>
  <c r="O854" i="3"/>
  <c r="O860" i="3"/>
  <c r="O866" i="3"/>
  <c r="O872" i="3"/>
  <c r="O878" i="3"/>
  <c r="O884" i="3"/>
  <c r="O890" i="3"/>
  <c r="O896" i="3"/>
  <c r="O902" i="3"/>
  <c r="O908" i="3"/>
  <c r="O914" i="3"/>
  <c r="O920" i="3"/>
  <c r="O926" i="3"/>
  <c r="O932" i="3"/>
  <c r="O938" i="3"/>
  <c r="O944" i="3"/>
  <c r="O17" i="3"/>
  <c r="O36" i="3"/>
  <c r="O54" i="3"/>
  <c r="O72" i="3"/>
  <c r="O90" i="3"/>
  <c r="O108" i="3"/>
  <c r="O126" i="3"/>
  <c r="O144" i="3"/>
  <c r="O162" i="3"/>
  <c r="O180" i="3"/>
  <c r="O198" i="3"/>
  <c r="O216" i="3"/>
  <c r="O234" i="3"/>
  <c r="O252" i="3"/>
  <c r="O270" i="3"/>
  <c r="O288" i="3"/>
  <c r="O306" i="3"/>
  <c r="O324" i="3"/>
  <c r="O342" i="3"/>
  <c r="O360" i="3"/>
  <c r="O378" i="3"/>
  <c r="O396" i="3"/>
  <c r="O414" i="3"/>
  <c r="O432" i="3"/>
  <c r="O450" i="3"/>
  <c r="O468" i="3"/>
  <c r="O486" i="3"/>
  <c r="O504" i="3"/>
  <c r="O522" i="3"/>
  <c r="O534" i="3"/>
  <c r="O546" i="3"/>
  <c r="O558" i="3"/>
  <c r="O570" i="3"/>
  <c r="O582" i="3"/>
  <c r="O594" i="3"/>
  <c r="O606" i="3"/>
  <c r="O618" i="3"/>
  <c r="O630" i="3"/>
  <c r="O642" i="3"/>
  <c r="O654" i="3"/>
  <c r="O665" i="3"/>
  <c r="O673" i="3"/>
  <c r="O683" i="3"/>
  <c r="O691" i="3"/>
  <c r="O699" i="3"/>
  <c r="O705" i="3"/>
  <c r="O711" i="3"/>
  <c r="O717" i="3"/>
  <c r="O723" i="3"/>
  <c r="O729" i="3"/>
  <c r="O735" i="3"/>
  <c r="O741" i="3"/>
  <c r="O747" i="3"/>
  <c r="O753" i="3"/>
  <c r="O759" i="3"/>
  <c r="O765" i="3"/>
  <c r="O771" i="3"/>
  <c r="O777" i="3"/>
  <c r="O783" i="3"/>
  <c r="O789" i="3"/>
  <c r="O795" i="3"/>
  <c r="O801" i="3"/>
  <c r="O807" i="3"/>
  <c r="O813" i="3"/>
  <c r="O819" i="3"/>
  <c r="O825" i="3"/>
  <c r="O831" i="3"/>
  <c r="O66" i="3"/>
  <c r="O120" i="3"/>
  <c r="O174" i="3"/>
  <c r="O228" i="3"/>
  <c r="O282" i="3"/>
  <c r="O336" i="3"/>
  <c r="O390" i="3"/>
  <c r="O444" i="3"/>
  <c r="O498" i="3"/>
  <c r="O541" i="3"/>
  <c r="O577" i="3"/>
  <c r="O613" i="3"/>
  <c r="O649" i="3"/>
  <c r="O679" i="3"/>
  <c r="O703" i="3"/>
  <c r="O721" i="3"/>
  <c r="O739" i="3"/>
  <c r="O757" i="3"/>
  <c r="O775" i="3"/>
  <c r="O793" i="3"/>
  <c r="O811" i="3"/>
  <c r="O829" i="3"/>
  <c r="O843" i="3"/>
  <c r="O855" i="3"/>
  <c r="O867" i="3"/>
  <c r="O879" i="3"/>
  <c r="O891" i="3"/>
  <c r="O903" i="3"/>
  <c r="O915" i="3"/>
  <c r="O927" i="3"/>
  <c r="O937" i="3"/>
  <c r="O945" i="3"/>
  <c r="O951" i="3"/>
  <c r="O957" i="3"/>
  <c r="O963" i="3"/>
  <c r="O969" i="3"/>
  <c r="O975" i="3"/>
  <c r="O981" i="3"/>
  <c r="O987" i="3"/>
  <c r="O993" i="3"/>
  <c r="O999" i="3"/>
  <c r="O1005" i="3"/>
  <c r="O1011" i="3"/>
  <c r="O1017" i="3"/>
  <c r="O1023" i="3"/>
  <c r="O1029" i="3"/>
  <c r="O1035" i="3"/>
  <c r="O1041" i="3"/>
  <c r="O1047" i="3"/>
  <c r="O1053" i="3"/>
  <c r="O1059" i="3"/>
  <c r="O1065" i="3"/>
  <c r="O1071" i="3"/>
  <c r="O1077" i="3"/>
  <c r="O1083" i="3"/>
  <c r="O1089" i="3"/>
  <c r="O1095" i="3"/>
  <c r="O1101" i="3"/>
  <c r="O1107" i="3"/>
  <c r="O1113" i="3"/>
  <c r="O1119" i="3"/>
  <c r="O1125" i="3"/>
  <c r="O1131" i="3"/>
  <c r="O1137" i="3"/>
  <c r="O1143" i="3"/>
  <c r="O1149" i="3"/>
  <c r="O1155" i="3"/>
  <c r="O1161" i="3"/>
  <c r="O1167" i="3"/>
  <c r="O1173" i="3"/>
  <c r="O1179" i="3"/>
  <c r="O1185" i="3"/>
  <c r="O1191" i="3"/>
  <c r="O1197" i="3"/>
  <c r="O1203" i="3"/>
  <c r="O1209" i="3"/>
  <c r="O1215" i="3"/>
  <c r="O1221" i="3"/>
  <c r="O1227" i="3"/>
  <c r="O1233" i="3"/>
  <c r="O1239" i="3"/>
  <c r="O1245" i="3"/>
  <c r="O1251" i="3"/>
  <c r="O1257" i="3"/>
  <c r="O1263" i="3"/>
  <c r="O1269" i="3"/>
  <c r="O1275" i="3"/>
  <c r="O1281" i="3"/>
  <c r="O1287" i="3"/>
  <c r="O1293" i="3"/>
  <c r="O1299" i="3"/>
  <c r="O1305" i="3"/>
  <c r="O1311" i="3"/>
  <c r="O1317" i="3"/>
  <c r="O1323" i="3"/>
  <c r="O1329" i="3"/>
  <c r="O1335" i="3"/>
  <c r="O1341" i="3"/>
  <c r="O1347" i="3"/>
  <c r="O1353" i="3"/>
  <c r="O1359" i="3"/>
  <c r="O1365" i="3"/>
  <c r="O1371" i="3"/>
  <c r="O1377" i="3"/>
  <c r="O1383" i="3"/>
  <c r="O1389" i="3"/>
  <c r="O1395" i="3"/>
  <c r="O1401" i="3"/>
  <c r="O1407" i="3"/>
  <c r="O1413" i="3"/>
  <c r="O1419" i="3"/>
  <c r="O1425" i="3"/>
  <c r="O1431" i="3"/>
  <c r="O1437" i="3"/>
  <c r="O1443" i="3"/>
  <c r="O1449" i="3"/>
  <c r="O1455" i="3"/>
  <c r="O1461" i="3"/>
  <c r="O1467" i="3"/>
  <c r="O1473" i="3"/>
  <c r="O1479" i="3"/>
  <c r="O1485" i="3"/>
  <c r="O1491" i="3"/>
  <c r="O1497" i="3"/>
  <c r="O1503" i="3"/>
  <c r="O1509" i="3"/>
  <c r="O1515" i="3"/>
  <c r="O1521" i="3"/>
  <c r="O1527" i="3"/>
  <c r="O1533" i="3"/>
  <c r="O1539" i="3"/>
  <c r="O1545" i="3"/>
  <c r="O1551" i="3"/>
  <c r="O1557" i="3"/>
  <c r="O1563" i="3"/>
  <c r="O1569" i="3"/>
  <c r="O1575" i="3"/>
  <c r="O1581" i="3"/>
  <c r="O1587" i="3"/>
  <c r="O1593" i="3"/>
  <c r="O1599" i="3"/>
  <c r="O1605" i="3"/>
  <c r="O1611" i="3"/>
  <c r="O1617" i="3"/>
  <c r="O1623" i="3"/>
  <c r="O1629" i="3"/>
  <c r="O1635" i="3"/>
  <c r="O1641" i="3"/>
  <c r="O1647" i="3"/>
  <c r="O1653" i="3"/>
  <c r="O1659" i="3"/>
  <c r="O1665" i="3"/>
  <c r="O1671" i="3"/>
  <c r="O1677" i="3"/>
  <c r="O1683" i="3"/>
  <c r="O1689" i="3"/>
  <c r="O1695" i="3"/>
  <c r="O1701" i="3"/>
  <c r="O1707" i="3"/>
  <c r="O1713" i="3"/>
  <c r="O1719" i="3"/>
  <c r="O1725" i="3"/>
  <c r="O1731" i="3"/>
  <c r="O1737" i="3"/>
  <c r="O1743" i="3"/>
  <c r="O1749" i="3"/>
  <c r="O18" i="3"/>
  <c r="O73" i="3"/>
  <c r="O127" i="3"/>
  <c r="O181" i="3"/>
  <c r="O235" i="3"/>
  <c r="O289" i="3"/>
  <c r="O343" i="3"/>
  <c r="O397" i="3"/>
  <c r="O451" i="3"/>
  <c r="O505" i="3"/>
  <c r="O547" i="3"/>
  <c r="O583" i="3"/>
  <c r="O619" i="3"/>
  <c r="O655" i="3"/>
  <c r="O684" i="3"/>
  <c r="O706" i="3"/>
  <c r="O724" i="3"/>
  <c r="O742" i="3"/>
  <c r="O760" i="3"/>
  <c r="O778" i="3"/>
  <c r="O796" i="3"/>
  <c r="O814" i="3"/>
  <c r="O832" i="3"/>
  <c r="O844" i="3"/>
  <c r="O856" i="3"/>
  <c r="O868" i="3"/>
  <c r="O880" i="3"/>
  <c r="O892" i="3"/>
  <c r="O904" i="3"/>
  <c r="O916" i="3"/>
  <c r="O928" i="3"/>
  <c r="O939" i="3"/>
  <c r="O946" i="3"/>
  <c r="O952" i="3"/>
  <c r="O958" i="3"/>
  <c r="O964" i="3"/>
  <c r="O970" i="3"/>
  <c r="O976" i="3"/>
  <c r="O982" i="3"/>
  <c r="O988" i="3"/>
  <c r="O994" i="3"/>
  <c r="O1000" i="3"/>
  <c r="O1006" i="3"/>
  <c r="O1012" i="3"/>
  <c r="O1018" i="3"/>
  <c r="O1024" i="3"/>
  <c r="O1030" i="3"/>
  <c r="O1036" i="3"/>
  <c r="O1042" i="3"/>
  <c r="O1048" i="3"/>
  <c r="O1054" i="3"/>
  <c r="O1060" i="3"/>
  <c r="O1066" i="3"/>
  <c r="O1072" i="3"/>
  <c r="O1078" i="3"/>
  <c r="O1084" i="3"/>
  <c r="O1090" i="3"/>
  <c r="O1096" i="3"/>
  <c r="O1102" i="3"/>
  <c r="O1108" i="3"/>
  <c r="O1114" i="3"/>
  <c r="O1120" i="3"/>
  <c r="O1126" i="3"/>
  <c r="O1132" i="3"/>
  <c r="O1138" i="3"/>
  <c r="O1144" i="3"/>
  <c r="O1150" i="3"/>
  <c r="O1156" i="3"/>
  <c r="O1162" i="3"/>
  <c r="O1168" i="3"/>
  <c r="O1174" i="3"/>
  <c r="O1180" i="3"/>
  <c r="O1186" i="3"/>
  <c r="O1192" i="3"/>
  <c r="O1198" i="3"/>
  <c r="O1204" i="3"/>
  <c r="O1210" i="3"/>
  <c r="O1216" i="3"/>
  <c r="O1222" i="3"/>
  <c r="O1228" i="3"/>
  <c r="O1234" i="3"/>
  <c r="O1240" i="3"/>
  <c r="O1246" i="3"/>
  <c r="O1252" i="3"/>
  <c r="O1258" i="3"/>
  <c r="O1264" i="3"/>
  <c r="O1270" i="3"/>
  <c r="O1276" i="3"/>
  <c r="O1282" i="3"/>
  <c r="O1288" i="3"/>
  <c r="O1294" i="3"/>
  <c r="O1300" i="3"/>
  <c r="O1306" i="3"/>
  <c r="O1312" i="3"/>
  <c r="O1318" i="3"/>
  <c r="O1324" i="3"/>
  <c r="O1330" i="3"/>
  <c r="O1336" i="3"/>
  <c r="O1342" i="3"/>
  <c r="O1348" i="3"/>
  <c r="O1354" i="3"/>
  <c r="O1360" i="3"/>
  <c r="O1366" i="3"/>
  <c r="O1372" i="3"/>
  <c r="O1378" i="3"/>
  <c r="O1384" i="3"/>
  <c r="O1390" i="3"/>
  <c r="O1396" i="3"/>
  <c r="O1402" i="3"/>
  <c r="O1408" i="3"/>
  <c r="O1414" i="3"/>
  <c r="O1420" i="3"/>
  <c r="O1426" i="3"/>
  <c r="O1432" i="3"/>
  <c r="O1438" i="3"/>
  <c r="O1444" i="3"/>
  <c r="O1450" i="3"/>
  <c r="O1456" i="3"/>
  <c r="O1462" i="3"/>
  <c r="O1468" i="3"/>
  <c r="O1474" i="3"/>
  <c r="O1480" i="3"/>
  <c r="O1486" i="3"/>
  <c r="O1492" i="3"/>
  <c r="O1498" i="3"/>
  <c r="O1504" i="3"/>
  <c r="O1510" i="3"/>
  <c r="O1516" i="3"/>
  <c r="O1522" i="3"/>
  <c r="O1528" i="3"/>
  <c r="O1534" i="3"/>
  <c r="O1540" i="3"/>
  <c r="O1546" i="3"/>
  <c r="O1552" i="3"/>
  <c r="O1558" i="3"/>
  <c r="O1564" i="3"/>
  <c r="O1570" i="3"/>
  <c r="O1576" i="3"/>
  <c r="O1582" i="3"/>
  <c r="O1588" i="3"/>
  <c r="O1594" i="3"/>
  <c r="O1600" i="3"/>
  <c r="O1606" i="3"/>
  <c r="O1612" i="3"/>
  <c r="O1618" i="3"/>
  <c r="O1624" i="3"/>
  <c r="O1630" i="3"/>
  <c r="O1636" i="3"/>
  <c r="O1642" i="3"/>
  <c r="O1648" i="3"/>
  <c r="O1654" i="3"/>
  <c r="O1660" i="3"/>
  <c r="O1666" i="3"/>
  <c r="O1672" i="3"/>
  <c r="O1678" i="3"/>
  <c r="O1684" i="3"/>
  <c r="O1690" i="3"/>
  <c r="O1696" i="3"/>
  <c r="O1702" i="3"/>
  <c r="O1708" i="3"/>
  <c r="O1714" i="3"/>
  <c r="O1720" i="3"/>
  <c r="O1726" i="3"/>
  <c r="O1732" i="3"/>
  <c r="O30" i="3"/>
  <c r="O84" i="3"/>
  <c r="O138" i="3"/>
  <c r="O192" i="3"/>
  <c r="O246" i="3"/>
  <c r="O300" i="3"/>
  <c r="O354" i="3"/>
  <c r="O408" i="3"/>
  <c r="O462" i="3"/>
  <c r="O516" i="3"/>
  <c r="O553" i="3"/>
  <c r="O589" i="3"/>
  <c r="O625" i="3"/>
  <c r="O661" i="3"/>
  <c r="O689" i="3"/>
  <c r="O709" i="3"/>
  <c r="O727" i="3"/>
  <c r="O745" i="3"/>
  <c r="O763" i="3"/>
  <c r="O781" i="3"/>
  <c r="O799" i="3"/>
  <c r="O817" i="3"/>
  <c r="O835" i="3"/>
  <c r="O847" i="3"/>
  <c r="O859" i="3"/>
  <c r="O871" i="3"/>
  <c r="O883" i="3"/>
  <c r="O895" i="3"/>
  <c r="O907" i="3"/>
  <c r="O919" i="3"/>
  <c r="O931" i="3"/>
  <c r="O940" i="3"/>
  <c r="O947" i="3"/>
  <c r="O953" i="3"/>
  <c r="O959" i="3"/>
  <c r="O965" i="3"/>
  <c r="O971" i="3"/>
  <c r="O977" i="3"/>
  <c r="O983" i="3"/>
  <c r="O989" i="3"/>
  <c r="O995" i="3"/>
  <c r="O1001" i="3"/>
  <c r="O1007" i="3"/>
  <c r="O1013" i="3"/>
  <c r="O1019" i="3"/>
  <c r="O1025" i="3"/>
  <c r="O1031" i="3"/>
  <c r="O1037" i="3"/>
  <c r="O1043" i="3"/>
  <c r="O1049" i="3"/>
  <c r="O1055" i="3"/>
  <c r="O1061" i="3"/>
  <c r="O1067" i="3"/>
  <c r="O1073" i="3"/>
  <c r="O1079" i="3"/>
  <c r="O1085" i="3"/>
  <c r="O1091" i="3"/>
  <c r="O1097" i="3"/>
  <c r="O1103" i="3"/>
  <c r="O1109" i="3"/>
  <c r="O1115" i="3"/>
  <c r="O1121" i="3"/>
  <c r="O1127" i="3"/>
  <c r="O1133" i="3"/>
  <c r="O1139" i="3"/>
  <c r="O1145" i="3"/>
  <c r="O1151" i="3"/>
  <c r="O1157" i="3"/>
  <c r="O1163" i="3"/>
  <c r="O1169" i="3"/>
  <c r="O1175" i="3"/>
  <c r="O1181" i="3"/>
  <c r="O1187" i="3"/>
  <c r="O1193" i="3"/>
  <c r="O1199" i="3"/>
  <c r="O1205" i="3"/>
  <c r="O1211" i="3"/>
  <c r="O1217" i="3"/>
  <c r="O1223" i="3"/>
  <c r="O1229" i="3"/>
  <c r="O1235" i="3"/>
  <c r="O1241" i="3"/>
  <c r="O1247" i="3"/>
  <c r="O1253" i="3"/>
  <c r="O1259" i="3"/>
  <c r="O1265" i="3"/>
  <c r="O1271" i="3"/>
  <c r="O1277" i="3"/>
  <c r="O1283" i="3"/>
  <c r="O1289" i="3"/>
  <c r="O1295" i="3"/>
  <c r="O1301" i="3"/>
  <c r="O1307" i="3"/>
  <c r="O1313" i="3"/>
  <c r="O1319" i="3"/>
  <c r="O1325" i="3"/>
  <c r="O1331" i="3"/>
  <c r="O1337" i="3"/>
  <c r="O1343" i="3"/>
  <c r="O1349" i="3"/>
  <c r="O1355" i="3"/>
  <c r="O1361" i="3"/>
  <c r="O1367" i="3"/>
  <c r="O1373" i="3"/>
  <c r="O1379" i="3"/>
  <c r="O1385" i="3"/>
  <c r="O1391" i="3"/>
  <c r="O1397" i="3"/>
  <c r="O1403" i="3"/>
  <c r="O1409" i="3"/>
  <c r="O1415" i="3"/>
  <c r="O1421" i="3"/>
  <c r="O1427" i="3"/>
  <c r="O1433" i="3"/>
  <c r="O1439" i="3"/>
  <c r="O1445" i="3"/>
  <c r="O1451" i="3"/>
  <c r="O1457" i="3"/>
  <c r="O1463" i="3"/>
  <c r="O1469" i="3"/>
  <c r="O1475" i="3"/>
  <c r="O1481" i="3"/>
  <c r="O1487" i="3"/>
  <c r="O1493" i="3"/>
  <c r="O1499" i="3"/>
  <c r="O1505" i="3"/>
  <c r="O1511" i="3"/>
  <c r="O1517" i="3"/>
  <c r="O1523" i="3"/>
  <c r="O1529" i="3"/>
  <c r="O1535" i="3"/>
  <c r="O1541" i="3"/>
  <c r="O1547" i="3"/>
  <c r="O1553" i="3"/>
  <c r="O1559" i="3"/>
  <c r="O1565" i="3"/>
  <c r="O1571" i="3"/>
  <c r="O1577" i="3"/>
  <c r="O1583" i="3"/>
  <c r="O1589" i="3"/>
  <c r="O1595" i="3"/>
  <c r="O1601" i="3"/>
  <c r="O1607" i="3"/>
  <c r="O1613" i="3"/>
  <c r="O1619" i="3"/>
  <c r="O1625" i="3"/>
  <c r="O1631" i="3"/>
  <c r="O1637" i="3"/>
  <c r="O1643" i="3"/>
  <c r="O1649" i="3"/>
  <c r="O1655" i="3"/>
  <c r="O1661" i="3"/>
  <c r="O1667" i="3"/>
  <c r="O1673" i="3"/>
  <c r="O1679" i="3"/>
  <c r="O1685" i="3"/>
  <c r="O1691" i="3"/>
  <c r="O1697" i="3"/>
  <c r="O1703" i="3"/>
  <c r="O37" i="3"/>
  <c r="O91" i="3"/>
  <c r="O145" i="3"/>
  <c r="O199" i="3"/>
  <c r="O253" i="3"/>
  <c r="O307" i="3"/>
  <c r="O361" i="3"/>
  <c r="O415" i="3"/>
  <c r="O469" i="3"/>
  <c r="O523" i="3"/>
  <c r="O559" i="3"/>
  <c r="O595" i="3"/>
  <c r="O631" i="3"/>
  <c r="O666" i="3"/>
  <c r="O694" i="3"/>
  <c r="O712" i="3"/>
  <c r="O730" i="3"/>
  <c r="O748" i="3"/>
  <c r="O766" i="3"/>
  <c r="O784" i="3"/>
  <c r="O802" i="3"/>
  <c r="O820" i="3"/>
  <c r="O837" i="3"/>
  <c r="O849" i="3"/>
  <c r="O861" i="3"/>
  <c r="O873" i="3"/>
  <c r="O885" i="3"/>
  <c r="O897" i="3"/>
  <c r="O909" i="3"/>
  <c r="O921" i="3"/>
  <c r="O933" i="3"/>
  <c r="O941" i="3"/>
  <c r="O948" i="3"/>
  <c r="O954" i="3"/>
  <c r="O960" i="3"/>
  <c r="O966" i="3"/>
  <c r="O972" i="3"/>
  <c r="O978" i="3"/>
  <c r="O984" i="3"/>
  <c r="O990" i="3"/>
  <c r="O996" i="3"/>
  <c r="O1002" i="3"/>
  <c r="O1008" i="3"/>
  <c r="O1014" i="3"/>
  <c r="O1020" i="3"/>
  <c r="O1026" i="3"/>
  <c r="O1032" i="3"/>
  <c r="O1038" i="3"/>
  <c r="O1044" i="3"/>
  <c r="O1050" i="3"/>
  <c r="O1056" i="3"/>
  <c r="O1062" i="3"/>
  <c r="O1068" i="3"/>
  <c r="O1074" i="3"/>
  <c r="O1080" i="3"/>
  <c r="O1086" i="3"/>
  <c r="O1092" i="3"/>
  <c r="O1098" i="3"/>
  <c r="O1104" i="3"/>
  <c r="O1110" i="3"/>
  <c r="O1116" i="3"/>
  <c r="O1122" i="3"/>
  <c r="O1128" i="3"/>
  <c r="O1134" i="3"/>
  <c r="O1140" i="3"/>
  <c r="O1146" i="3"/>
  <c r="O1152" i="3"/>
  <c r="O1158" i="3"/>
  <c r="O1164" i="3"/>
  <c r="O1170" i="3"/>
  <c r="O1176" i="3"/>
  <c r="O1182" i="3"/>
  <c r="O1188" i="3"/>
  <c r="O1194" i="3"/>
  <c r="O1200" i="3"/>
  <c r="O1206" i="3"/>
  <c r="O1212" i="3"/>
  <c r="O1218" i="3"/>
  <c r="O1224" i="3"/>
  <c r="O1230" i="3"/>
  <c r="O1236" i="3"/>
  <c r="O1242" i="3"/>
  <c r="O1248" i="3"/>
  <c r="O1254" i="3"/>
  <c r="O1260" i="3"/>
  <c r="O1266" i="3"/>
  <c r="O1272" i="3"/>
  <c r="O1278" i="3"/>
  <c r="O1284" i="3"/>
  <c r="O1290" i="3"/>
  <c r="O1296" i="3"/>
  <c r="O1302" i="3"/>
  <c r="O1308" i="3"/>
  <c r="O1314" i="3"/>
  <c r="O1320" i="3"/>
  <c r="O1326" i="3"/>
  <c r="O1332" i="3"/>
  <c r="O1338" i="3"/>
  <c r="O1344" i="3"/>
  <c r="O1350" i="3"/>
  <c r="O1356" i="3"/>
  <c r="O1362" i="3"/>
  <c r="O1368" i="3"/>
  <c r="O1374" i="3"/>
  <c r="O1380" i="3"/>
  <c r="O1386" i="3"/>
  <c r="O1392" i="3"/>
  <c r="O1398" i="3"/>
  <c r="O1404" i="3"/>
  <c r="O1410" i="3"/>
  <c r="O1416" i="3"/>
  <c r="O1422" i="3"/>
  <c r="O1428" i="3"/>
  <c r="O1434" i="3"/>
  <c r="O1440" i="3"/>
  <c r="O1446" i="3"/>
  <c r="O1452" i="3"/>
  <c r="O1458" i="3"/>
  <c r="O1464" i="3"/>
  <c r="O1470" i="3"/>
  <c r="O1476" i="3"/>
  <c r="O1482" i="3"/>
  <c r="O1488" i="3"/>
  <c r="O1494" i="3"/>
  <c r="O1500" i="3"/>
  <c r="O1506" i="3"/>
  <c r="O1512" i="3"/>
  <c r="O1518" i="3"/>
  <c r="O1524" i="3"/>
  <c r="O1530" i="3"/>
  <c r="O1536" i="3"/>
  <c r="O1542" i="3"/>
  <c r="O1548" i="3"/>
  <c r="O1554" i="3"/>
  <c r="O1560" i="3"/>
  <c r="O1566" i="3"/>
  <c r="O1572" i="3"/>
  <c r="O1578" i="3"/>
  <c r="O1584" i="3"/>
  <c r="O1590" i="3"/>
  <c r="O1596" i="3"/>
  <c r="O1602" i="3"/>
  <c r="O1608" i="3"/>
  <c r="O1614" i="3"/>
  <c r="O1620" i="3"/>
  <c r="O1626" i="3"/>
  <c r="O1632" i="3"/>
  <c r="O1638" i="3"/>
  <c r="O1644" i="3"/>
  <c r="O1650" i="3"/>
  <c r="O1656" i="3"/>
  <c r="O1662" i="3"/>
  <c r="O1668" i="3"/>
  <c r="O1674" i="3"/>
  <c r="O1680" i="3"/>
  <c r="O1686" i="3"/>
  <c r="O1692" i="3"/>
  <c r="O1698" i="3"/>
  <c r="O1704" i="3"/>
  <c r="O1710" i="3"/>
  <c r="O1716" i="3"/>
  <c r="O1722" i="3"/>
  <c r="O1728" i="3"/>
  <c r="O1734" i="3"/>
  <c r="O48" i="3"/>
  <c r="O210" i="3"/>
  <c r="O372" i="3"/>
  <c r="O529" i="3"/>
  <c r="O637" i="3"/>
  <c r="O715" i="3"/>
  <c r="O769" i="3"/>
  <c r="O823" i="3"/>
  <c r="O862" i="3"/>
  <c r="O898" i="3"/>
  <c r="O934" i="3"/>
  <c r="O955" i="3"/>
  <c r="O973" i="3"/>
  <c r="O991" i="3"/>
  <c r="O1009" i="3"/>
  <c r="O1027" i="3"/>
  <c r="O1045" i="3"/>
  <c r="O1063" i="3"/>
  <c r="O1081" i="3"/>
  <c r="O1099" i="3"/>
  <c r="O1117" i="3"/>
  <c r="O1135" i="3"/>
  <c r="O1153" i="3"/>
  <c r="O1171" i="3"/>
  <c r="O1189" i="3"/>
  <c r="O1207" i="3"/>
  <c r="O1225" i="3"/>
  <c r="O1243" i="3"/>
  <c r="O1261" i="3"/>
  <c r="O1279" i="3"/>
  <c r="O1297" i="3"/>
  <c r="O1315" i="3"/>
  <c r="O1333" i="3"/>
  <c r="O1351" i="3"/>
  <c r="O1369" i="3"/>
  <c r="O1387" i="3"/>
  <c r="O1405" i="3"/>
  <c r="O1423" i="3"/>
  <c r="O1441" i="3"/>
  <c r="O1459" i="3"/>
  <c r="O1477" i="3"/>
  <c r="O1495" i="3"/>
  <c r="O1513" i="3"/>
  <c r="O1531" i="3"/>
  <c r="O1549" i="3"/>
  <c r="O1567" i="3"/>
  <c r="O1585" i="3"/>
  <c r="O1603" i="3"/>
  <c r="O1621" i="3"/>
  <c r="O1639" i="3"/>
  <c r="O1657" i="3"/>
  <c r="O1675" i="3"/>
  <c r="O1693" i="3"/>
  <c r="O1709" i="3"/>
  <c r="O1721" i="3"/>
  <c r="O1733" i="3"/>
  <c r="O1741" i="3"/>
  <c r="O1748" i="3"/>
  <c r="O1755" i="3"/>
  <c r="O1761" i="3"/>
  <c r="O1767" i="3"/>
  <c r="O1773" i="3"/>
  <c r="O1779" i="3"/>
  <c r="O1785" i="3"/>
  <c r="O1791" i="3"/>
  <c r="O1797" i="3"/>
  <c r="O1803" i="3"/>
  <c r="O1809" i="3"/>
  <c r="O1815" i="3"/>
  <c r="O1821" i="3"/>
  <c r="O1827" i="3"/>
  <c r="O1833" i="3"/>
  <c r="O1839" i="3"/>
  <c r="O1845" i="3"/>
  <c r="O1851" i="3"/>
  <c r="O1857" i="3"/>
  <c r="O1863" i="3"/>
  <c r="O1869" i="3"/>
  <c r="O1875" i="3"/>
  <c r="O1881" i="3"/>
  <c r="O1887" i="3"/>
  <c r="O1893" i="3"/>
  <c r="O1899" i="3"/>
  <c r="O1905" i="3"/>
  <c r="O1911" i="3"/>
  <c r="O55" i="3"/>
  <c r="O217" i="3"/>
  <c r="O379" i="3"/>
  <c r="O535" i="3"/>
  <c r="O643" i="3"/>
  <c r="O718" i="3"/>
  <c r="O772" i="3"/>
  <c r="O826" i="3"/>
  <c r="O865" i="3"/>
  <c r="O901" i="3"/>
  <c r="O936" i="3"/>
  <c r="O956" i="3"/>
  <c r="O974" i="3"/>
  <c r="O992" i="3"/>
  <c r="O1010" i="3"/>
  <c r="O1028" i="3"/>
  <c r="O1046" i="3"/>
  <c r="O1064" i="3"/>
  <c r="O1082" i="3"/>
  <c r="O1100" i="3"/>
  <c r="O1118" i="3"/>
  <c r="O1136" i="3"/>
  <c r="O1154" i="3"/>
  <c r="O1172" i="3"/>
  <c r="O1190" i="3"/>
  <c r="O1208" i="3"/>
  <c r="O1226" i="3"/>
  <c r="O1244" i="3"/>
  <c r="O1262" i="3"/>
  <c r="O1280" i="3"/>
  <c r="O1298" i="3"/>
  <c r="O1316" i="3"/>
  <c r="O1334" i="3"/>
  <c r="O1352" i="3"/>
  <c r="O1370" i="3"/>
  <c r="O1388" i="3"/>
  <c r="O1406" i="3"/>
  <c r="O1424" i="3"/>
  <c r="O1442" i="3"/>
  <c r="O1460" i="3"/>
  <c r="O1478" i="3"/>
  <c r="O1496" i="3"/>
  <c r="O1514" i="3"/>
  <c r="O1532" i="3"/>
  <c r="O1550" i="3"/>
  <c r="O1568" i="3"/>
  <c r="O1586" i="3"/>
  <c r="O1604" i="3"/>
  <c r="O1622" i="3"/>
  <c r="O1640" i="3"/>
  <c r="O1658" i="3"/>
  <c r="O1676" i="3"/>
  <c r="O1694" i="3"/>
  <c r="O1711" i="3"/>
  <c r="O1723" i="3"/>
  <c r="O1735" i="3"/>
  <c r="O1742" i="3"/>
  <c r="O1750" i="3"/>
  <c r="O1756" i="3"/>
  <c r="O1762" i="3"/>
  <c r="O1768" i="3"/>
  <c r="O1774" i="3"/>
  <c r="O1780" i="3"/>
  <c r="O1786" i="3"/>
  <c r="O1792" i="3"/>
  <c r="O1798" i="3"/>
  <c r="O1804" i="3"/>
  <c r="O1810" i="3"/>
  <c r="O1816" i="3"/>
  <c r="O1822" i="3"/>
  <c r="O1828" i="3"/>
  <c r="O1834" i="3"/>
  <c r="O1840" i="3"/>
  <c r="O1846" i="3"/>
  <c r="O1852" i="3"/>
  <c r="O1858" i="3"/>
  <c r="O1864" i="3"/>
  <c r="O1870" i="3"/>
  <c r="O1876" i="3"/>
  <c r="O1882" i="3"/>
  <c r="O1888" i="3"/>
  <c r="O1894" i="3"/>
  <c r="O1900" i="3"/>
  <c r="O1906" i="3"/>
  <c r="O1912" i="3"/>
  <c r="O102" i="3"/>
  <c r="O264" i="3"/>
  <c r="O426" i="3"/>
  <c r="O565" i="3"/>
  <c r="O671" i="3"/>
  <c r="O733" i="3"/>
  <c r="O787" i="3"/>
  <c r="O838" i="3"/>
  <c r="O874" i="3"/>
  <c r="O910" i="3"/>
  <c r="O942" i="3"/>
  <c r="O961" i="3"/>
  <c r="O979" i="3"/>
  <c r="O997" i="3"/>
  <c r="O1015" i="3"/>
  <c r="O1033" i="3"/>
  <c r="O1051" i="3"/>
  <c r="O1069" i="3"/>
  <c r="O1087" i="3"/>
  <c r="O1105" i="3"/>
  <c r="O1123" i="3"/>
  <c r="O1141" i="3"/>
  <c r="O1159" i="3"/>
  <c r="O1177" i="3"/>
  <c r="O1195" i="3"/>
  <c r="O1213" i="3"/>
  <c r="O1231" i="3"/>
  <c r="O1249" i="3"/>
  <c r="O1267" i="3"/>
  <c r="O1285" i="3"/>
  <c r="O1303" i="3"/>
  <c r="O1321" i="3"/>
  <c r="O1339" i="3"/>
  <c r="O1357" i="3"/>
  <c r="O1375" i="3"/>
  <c r="O1393" i="3"/>
  <c r="O1411" i="3"/>
  <c r="O1429" i="3"/>
  <c r="O1447" i="3"/>
  <c r="O1465" i="3"/>
  <c r="O1483" i="3"/>
  <c r="O1501" i="3"/>
  <c r="O1519" i="3"/>
  <c r="O1537" i="3"/>
  <c r="O1555" i="3"/>
  <c r="O1573" i="3"/>
  <c r="O1591" i="3"/>
  <c r="O1609" i="3"/>
  <c r="O1627" i="3"/>
  <c r="O1645" i="3"/>
  <c r="O1663" i="3"/>
  <c r="O1681" i="3"/>
  <c r="O1699" i="3"/>
  <c r="O1712" i="3"/>
  <c r="O1724" i="3"/>
  <c r="O1736" i="3"/>
  <c r="O1744" i="3"/>
  <c r="O1751" i="3"/>
  <c r="O1757" i="3"/>
  <c r="O1763" i="3"/>
  <c r="O1769" i="3"/>
  <c r="O1775" i="3"/>
  <c r="O1781" i="3"/>
  <c r="O1787" i="3"/>
  <c r="O1793" i="3"/>
  <c r="O1799" i="3"/>
  <c r="O1805" i="3"/>
  <c r="O1811" i="3"/>
  <c r="O1817" i="3"/>
  <c r="O1823" i="3"/>
  <c r="O1829" i="3"/>
  <c r="O1835" i="3"/>
  <c r="O1841" i="3"/>
  <c r="O1847" i="3"/>
  <c r="O1853" i="3"/>
  <c r="O1859" i="3"/>
  <c r="O1865" i="3"/>
  <c r="O1871" i="3"/>
  <c r="O1877" i="3"/>
  <c r="O1883" i="3"/>
  <c r="O1889" i="3"/>
  <c r="O1895" i="3"/>
  <c r="O1901" i="3"/>
  <c r="O1907" i="3"/>
  <c r="O163" i="3"/>
  <c r="O325" i="3"/>
  <c r="O487" i="3"/>
  <c r="O607" i="3"/>
  <c r="O700" i="3"/>
  <c r="O754" i="3"/>
  <c r="O808" i="3"/>
  <c r="O853" i="3"/>
  <c r="O889" i="3"/>
  <c r="O925" i="3"/>
  <c r="O950" i="3"/>
  <c r="O968" i="3"/>
  <c r="O986" i="3"/>
  <c r="O1004" i="3"/>
  <c r="O1022" i="3"/>
  <c r="O1040" i="3"/>
  <c r="O1058" i="3"/>
  <c r="O1076" i="3"/>
  <c r="O1094" i="3"/>
  <c r="O1112" i="3"/>
  <c r="O1130" i="3"/>
  <c r="O1148" i="3"/>
  <c r="O1166" i="3"/>
  <c r="O1184" i="3"/>
  <c r="O1202" i="3"/>
  <c r="O1220" i="3"/>
  <c r="O1238" i="3"/>
  <c r="O1256" i="3"/>
  <c r="O1274" i="3"/>
  <c r="O1292" i="3"/>
  <c r="O1310" i="3"/>
  <c r="O1328" i="3"/>
  <c r="O1346" i="3"/>
  <c r="O1364" i="3"/>
  <c r="O1382" i="3"/>
  <c r="O1400" i="3"/>
  <c r="O1418" i="3"/>
  <c r="O1436" i="3"/>
  <c r="O1454" i="3"/>
  <c r="O1472" i="3"/>
  <c r="O1490" i="3"/>
  <c r="O1508" i="3"/>
  <c r="O1526" i="3"/>
  <c r="O1544" i="3"/>
  <c r="O1562" i="3"/>
  <c r="O1580" i="3"/>
  <c r="O1598" i="3"/>
  <c r="O1616" i="3"/>
  <c r="O1634" i="3"/>
  <c r="O1652" i="3"/>
  <c r="O1670" i="3"/>
  <c r="O1688" i="3"/>
  <c r="O1706" i="3"/>
  <c r="O1718" i="3"/>
  <c r="O1730" i="3"/>
  <c r="O1740" i="3"/>
  <c r="O1747" i="3"/>
  <c r="O1754" i="3"/>
  <c r="O1760" i="3"/>
  <c r="O1766" i="3"/>
  <c r="O1772" i="3"/>
  <c r="O1778" i="3"/>
  <c r="O1784" i="3"/>
  <c r="O1790" i="3"/>
  <c r="O1796" i="3"/>
  <c r="O1802" i="3"/>
  <c r="O1808" i="3"/>
  <c r="O1814" i="3"/>
  <c r="O1820" i="3"/>
  <c r="O1826" i="3"/>
  <c r="O1832" i="3"/>
  <c r="O1838" i="3"/>
  <c r="O1844" i="3"/>
  <c r="O1850" i="3"/>
  <c r="O1856" i="3"/>
  <c r="O1862" i="3"/>
  <c r="O1868" i="3"/>
  <c r="O1874" i="3"/>
  <c r="O1880" i="3"/>
  <c r="O1886" i="3"/>
  <c r="O1892" i="3"/>
  <c r="O1898" i="3"/>
  <c r="O1904" i="3"/>
  <c r="O271" i="3"/>
  <c r="O676" i="3"/>
  <c r="O841" i="3"/>
  <c r="O943" i="3"/>
  <c r="O998" i="3"/>
  <c r="O1052" i="3"/>
  <c r="O1106" i="3"/>
  <c r="O1160" i="3"/>
  <c r="O1214" i="3"/>
  <c r="O1268" i="3"/>
  <c r="O1322" i="3"/>
  <c r="O1376" i="3"/>
  <c r="O1430" i="3"/>
  <c r="O1484" i="3"/>
  <c r="O1538" i="3"/>
  <c r="O1592" i="3"/>
  <c r="O1646" i="3"/>
  <c r="O1700" i="3"/>
  <c r="O1738" i="3"/>
  <c r="O1758" i="3"/>
  <c r="O1776" i="3"/>
  <c r="O1794" i="3"/>
  <c r="O1812" i="3"/>
  <c r="O1830" i="3"/>
  <c r="O1848" i="3"/>
  <c r="O1866" i="3"/>
  <c r="O1884" i="3"/>
  <c r="O1902" i="3"/>
  <c r="O1914" i="3"/>
  <c r="O1920" i="3"/>
  <c r="O1926" i="3"/>
  <c r="O1932" i="3"/>
  <c r="O1938" i="3"/>
  <c r="O1944" i="3"/>
  <c r="O1950" i="3"/>
  <c r="O1956" i="3"/>
  <c r="O1962" i="3"/>
  <c r="O1968" i="3"/>
  <c r="O1974" i="3"/>
  <c r="O1980" i="3"/>
  <c r="O1986" i="3"/>
  <c r="O1992" i="3"/>
  <c r="O1998" i="3"/>
  <c r="O2004" i="3"/>
  <c r="O2010" i="3"/>
  <c r="O2016" i="3"/>
  <c r="O2022" i="3"/>
  <c r="O2028" i="3"/>
  <c r="O2034" i="3"/>
  <c r="O2040" i="3"/>
  <c r="O2046" i="3"/>
  <c r="O2052" i="3"/>
  <c r="O2058" i="3"/>
  <c r="O2064" i="3"/>
  <c r="O2070" i="3"/>
  <c r="O2076" i="3"/>
  <c r="O2082" i="3"/>
  <c r="O2088" i="3"/>
  <c r="O2094" i="3"/>
  <c r="O2100" i="3"/>
  <c r="O2106" i="3"/>
  <c r="O2112" i="3"/>
  <c r="O2118" i="3"/>
  <c r="O2124" i="3"/>
  <c r="O2130" i="3"/>
  <c r="O2136" i="3"/>
  <c r="O2142" i="3"/>
  <c r="O2148" i="3"/>
  <c r="O2154" i="3"/>
  <c r="O2160" i="3"/>
  <c r="O2166" i="3"/>
  <c r="O2172" i="3"/>
  <c r="O2178" i="3"/>
  <c r="O2184" i="3"/>
  <c r="O2190" i="3"/>
  <c r="O2196" i="3"/>
  <c r="O2202" i="3"/>
  <c r="O2208" i="3"/>
  <c r="O2214" i="3"/>
  <c r="O2220" i="3"/>
  <c r="O2226" i="3"/>
  <c r="O2232" i="3"/>
  <c r="O2238" i="3"/>
  <c r="O2244" i="3"/>
  <c r="O2250" i="3"/>
  <c r="O2256" i="3"/>
  <c r="O2262" i="3"/>
  <c r="O2268" i="3"/>
  <c r="O2274" i="3"/>
  <c r="O2280" i="3"/>
  <c r="O2286" i="3"/>
  <c r="O2292" i="3"/>
  <c r="O2298" i="3"/>
  <c r="O2304" i="3"/>
  <c r="O2310" i="3"/>
  <c r="O2316" i="3"/>
  <c r="O2322" i="3"/>
  <c r="O2328" i="3"/>
  <c r="O2334" i="3"/>
  <c r="O2340" i="3"/>
  <c r="O2346" i="3"/>
  <c r="O2352" i="3"/>
  <c r="O2358" i="3"/>
  <c r="O2364" i="3"/>
  <c r="O2370" i="3"/>
  <c r="O2376" i="3"/>
  <c r="O2382" i="3"/>
  <c r="O2388" i="3"/>
  <c r="O2394" i="3"/>
  <c r="O2400" i="3"/>
  <c r="O2406" i="3"/>
  <c r="O2412" i="3"/>
  <c r="O2418" i="3"/>
  <c r="O2424" i="3"/>
  <c r="O2430" i="3"/>
  <c r="O2436" i="3"/>
  <c r="O2442" i="3"/>
  <c r="O2448" i="3"/>
  <c r="O2454" i="3"/>
  <c r="O2460" i="3"/>
  <c r="O2466" i="3"/>
  <c r="O2472" i="3"/>
  <c r="O2478" i="3"/>
  <c r="O2484" i="3"/>
  <c r="O2490" i="3"/>
  <c r="O2496" i="3"/>
  <c r="O2502" i="3"/>
  <c r="O2508" i="3"/>
  <c r="O2514" i="3"/>
  <c r="O2520" i="3"/>
  <c r="O2526" i="3"/>
  <c r="O2532" i="3"/>
  <c r="O2538" i="3"/>
  <c r="O2544" i="3"/>
  <c r="O2550" i="3"/>
  <c r="O2556" i="3"/>
  <c r="O2562" i="3"/>
  <c r="O2568" i="3"/>
  <c r="O2574" i="3"/>
  <c r="O2580" i="3"/>
  <c r="O2586" i="3"/>
  <c r="O2592" i="3"/>
  <c r="O2598" i="3"/>
  <c r="O2604" i="3"/>
  <c r="O2610" i="3"/>
  <c r="O2616" i="3"/>
  <c r="O2622" i="3"/>
  <c r="O2628" i="3"/>
  <c r="O2634" i="3"/>
  <c r="O2640" i="3"/>
  <c r="O2646" i="3"/>
  <c r="O2652" i="3"/>
  <c r="O2658" i="3"/>
  <c r="O2664" i="3"/>
  <c r="O2670" i="3"/>
  <c r="O2676" i="3"/>
  <c r="O2682" i="3"/>
  <c r="O2688" i="3"/>
  <c r="O2694" i="3"/>
  <c r="O2700" i="3"/>
  <c r="O2706" i="3"/>
  <c r="O2712" i="3"/>
  <c r="O2718" i="3"/>
  <c r="O2724" i="3"/>
  <c r="O2730" i="3"/>
  <c r="O2736" i="3"/>
  <c r="O318" i="3"/>
  <c r="O697" i="3"/>
  <c r="O850" i="3"/>
  <c r="O949" i="3"/>
  <c r="O1003" i="3"/>
  <c r="O1057" i="3"/>
  <c r="O1111" i="3"/>
  <c r="O1165" i="3"/>
  <c r="O1219" i="3"/>
  <c r="O1273" i="3"/>
  <c r="O1327" i="3"/>
  <c r="O1381" i="3"/>
  <c r="O1435" i="3"/>
  <c r="O1489" i="3"/>
  <c r="O1543" i="3"/>
  <c r="O1597" i="3"/>
  <c r="O1651" i="3"/>
  <c r="O1705" i="3"/>
  <c r="O1739" i="3"/>
  <c r="O1759" i="3"/>
  <c r="O1777" i="3"/>
  <c r="O1795" i="3"/>
  <c r="O1813" i="3"/>
  <c r="O1831" i="3"/>
  <c r="O1849" i="3"/>
  <c r="O1867" i="3"/>
  <c r="O1885" i="3"/>
  <c r="O1903" i="3"/>
  <c r="O1915" i="3"/>
  <c r="O1921" i="3"/>
  <c r="O1927" i="3"/>
  <c r="O1933" i="3"/>
  <c r="O1939" i="3"/>
  <c r="O1945" i="3"/>
  <c r="O1951" i="3"/>
  <c r="O1957" i="3"/>
  <c r="O1963" i="3"/>
  <c r="O1969" i="3"/>
  <c r="O1975" i="3"/>
  <c r="O1981" i="3"/>
  <c r="O1987" i="3"/>
  <c r="O1993" i="3"/>
  <c r="O1999" i="3"/>
  <c r="O2005" i="3"/>
  <c r="O2011" i="3"/>
  <c r="O2017" i="3"/>
  <c r="O2023" i="3"/>
  <c r="O2029" i="3"/>
  <c r="O2035" i="3"/>
  <c r="O2041" i="3"/>
  <c r="O2047" i="3"/>
  <c r="O2053" i="3"/>
  <c r="O2059" i="3"/>
  <c r="O2065" i="3"/>
  <c r="O2071" i="3"/>
  <c r="O2077" i="3"/>
  <c r="O2083" i="3"/>
  <c r="O2089" i="3"/>
  <c r="O2095" i="3"/>
  <c r="O2101" i="3"/>
  <c r="O2107" i="3"/>
  <c r="O2113" i="3"/>
  <c r="O2119" i="3"/>
  <c r="O2125" i="3"/>
  <c r="O2131" i="3"/>
  <c r="O2137" i="3"/>
  <c r="O2143" i="3"/>
  <c r="O2149" i="3"/>
  <c r="O2155" i="3"/>
  <c r="O2161" i="3"/>
  <c r="O2167" i="3"/>
  <c r="O2173" i="3"/>
  <c r="O2179" i="3"/>
  <c r="O2185" i="3"/>
  <c r="O2191" i="3"/>
  <c r="O2197" i="3"/>
  <c r="O2203" i="3"/>
  <c r="O2209" i="3"/>
  <c r="O2215" i="3"/>
  <c r="O2221" i="3"/>
  <c r="O2227" i="3"/>
  <c r="O2233" i="3"/>
  <c r="O2239" i="3"/>
  <c r="O2245" i="3"/>
  <c r="O2251" i="3"/>
  <c r="O2257" i="3"/>
  <c r="O2263" i="3"/>
  <c r="O2269" i="3"/>
  <c r="O2275" i="3"/>
  <c r="O2281" i="3"/>
  <c r="O2287" i="3"/>
  <c r="O2293" i="3"/>
  <c r="O2299" i="3"/>
  <c r="O2305" i="3"/>
  <c r="O2311" i="3"/>
  <c r="O2317" i="3"/>
  <c r="O2323" i="3"/>
  <c r="O2329" i="3"/>
  <c r="O2335" i="3"/>
  <c r="O2341" i="3"/>
  <c r="O2347" i="3"/>
  <c r="O2353" i="3"/>
  <c r="O2359" i="3"/>
  <c r="O2365" i="3"/>
  <c r="O2371" i="3"/>
  <c r="O2377" i="3"/>
  <c r="O2383" i="3"/>
  <c r="O2389" i="3"/>
  <c r="O2395" i="3"/>
  <c r="O2401" i="3"/>
  <c r="O2407" i="3"/>
  <c r="O2413" i="3"/>
  <c r="O2419" i="3"/>
  <c r="O2425" i="3"/>
  <c r="O2431" i="3"/>
  <c r="O2437" i="3"/>
  <c r="O2443" i="3"/>
  <c r="O2449" i="3"/>
  <c r="O2455" i="3"/>
  <c r="O2461" i="3"/>
  <c r="O2467" i="3"/>
  <c r="O2473" i="3"/>
  <c r="O2479" i="3"/>
  <c r="O2485" i="3"/>
  <c r="O2491" i="3"/>
  <c r="O2497" i="3"/>
  <c r="O2503" i="3"/>
  <c r="O2509" i="3"/>
  <c r="O2515" i="3"/>
  <c r="O2521" i="3"/>
  <c r="O2527" i="3"/>
  <c r="O2533" i="3"/>
  <c r="O2539" i="3"/>
  <c r="O2545" i="3"/>
  <c r="O2551" i="3"/>
  <c r="O2557" i="3"/>
  <c r="O2563" i="3"/>
  <c r="O2569" i="3"/>
  <c r="O2575" i="3"/>
  <c r="O2581" i="3"/>
  <c r="O2587" i="3"/>
  <c r="O2593" i="3"/>
  <c r="O2599" i="3"/>
  <c r="O2605" i="3"/>
  <c r="O2611" i="3"/>
  <c r="O2617" i="3"/>
  <c r="O2623" i="3"/>
  <c r="O2629" i="3"/>
  <c r="O2635" i="3"/>
  <c r="O2641" i="3"/>
  <c r="O2647" i="3"/>
  <c r="O2653" i="3"/>
  <c r="O2659" i="3"/>
  <c r="O2665" i="3"/>
  <c r="O2671" i="3"/>
  <c r="O2677" i="3"/>
  <c r="O2683" i="3"/>
  <c r="O2689" i="3"/>
  <c r="O2695" i="3"/>
  <c r="O2701" i="3"/>
  <c r="O2707" i="3"/>
  <c r="O2713" i="3"/>
  <c r="O2719" i="3"/>
  <c r="O2725" i="3"/>
  <c r="O2731" i="3"/>
  <c r="O2737" i="3"/>
  <c r="O2743" i="3"/>
  <c r="O2749" i="3"/>
  <c r="O2755" i="3"/>
  <c r="O2761" i="3"/>
  <c r="O2767" i="3"/>
  <c r="O433" i="3"/>
  <c r="O736" i="3"/>
  <c r="O877" i="3"/>
  <c r="O962" i="3"/>
  <c r="O1016" i="3"/>
  <c r="O1070" i="3"/>
  <c r="O1124" i="3"/>
  <c r="O1178" i="3"/>
  <c r="O1232" i="3"/>
  <c r="O1286" i="3"/>
  <c r="O1340" i="3"/>
  <c r="O1394" i="3"/>
  <c r="O1448" i="3"/>
  <c r="O1502" i="3"/>
  <c r="O1556" i="3"/>
  <c r="O1610" i="3"/>
  <c r="O1664" i="3"/>
  <c r="O1715" i="3"/>
  <c r="O1745" i="3"/>
  <c r="O1764" i="3"/>
  <c r="O1782" i="3"/>
  <c r="O1800" i="3"/>
  <c r="O1818" i="3"/>
  <c r="O1836" i="3"/>
  <c r="O1854" i="3"/>
  <c r="O1872" i="3"/>
  <c r="O1890" i="3"/>
  <c r="O1908" i="3"/>
  <c r="O1916" i="3"/>
  <c r="O1922" i="3"/>
  <c r="O1928" i="3"/>
  <c r="O1934" i="3"/>
  <c r="O1940" i="3"/>
  <c r="O1946" i="3"/>
  <c r="O1952" i="3"/>
  <c r="O1958" i="3"/>
  <c r="O1964" i="3"/>
  <c r="O1970" i="3"/>
  <c r="O1976" i="3"/>
  <c r="O1982" i="3"/>
  <c r="O1988" i="3"/>
  <c r="O1994" i="3"/>
  <c r="O2000" i="3"/>
  <c r="O2006" i="3"/>
  <c r="O2012" i="3"/>
  <c r="O2018" i="3"/>
  <c r="O2024" i="3"/>
  <c r="O2030" i="3"/>
  <c r="O2036" i="3"/>
  <c r="O2042" i="3"/>
  <c r="O2048" i="3"/>
  <c r="O2054" i="3"/>
  <c r="O2060" i="3"/>
  <c r="O2066" i="3"/>
  <c r="O2072" i="3"/>
  <c r="O2078" i="3"/>
  <c r="O2084" i="3"/>
  <c r="O2090" i="3"/>
  <c r="O2096" i="3"/>
  <c r="O2102" i="3"/>
  <c r="O2108" i="3"/>
  <c r="O2114" i="3"/>
  <c r="O2120" i="3"/>
  <c r="O2126" i="3"/>
  <c r="O2132" i="3"/>
  <c r="O2138" i="3"/>
  <c r="O2144" i="3"/>
  <c r="O2150" i="3"/>
  <c r="O2156" i="3"/>
  <c r="O2162" i="3"/>
  <c r="O2168" i="3"/>
  <c r="O2174" i="3"/>
  <c r="O2180" i="3"/>
  <c r="O2186" i="3"/>
  <c r="O2192" i="3"/>
  <c r="O2198" i="3"/>
  <c r="O2204" i="3"/>
  <c r="O2210" i="3"/>
  <c r="O2216" i="3"/>
  <c r="O2222" i="3"/>
  <c r="O2228" i="3"/>
  <c r="O2234" i="3"/>
  <c r="O2240" i="3"/>
  <c r="O2246" i="3"/>
  <c r="O2252" i="3"/>
  <c r="O2258" i="3"/>
  <c r="O2264" i="3"/>
  <c r="O2270" i="3"/>
  <c r="O2276" i="3"/>
  <c r="O2282" i="3"/>
  <c r="O2288" i="3"/>
  <c r="O2294" i="3"/>
  <c r="O2300" i="3"/>
  <c r="O2306" i="3"/>
  <c r="O2312" i="3"/>
  <c r="O2318" i="3"/>
  <c r="O2324" i="3"/>
  <c r="O2330" i="3"/>
  <c r="O2336" i="3"/>
  <c r="O2342" i="3"/>
  <c r="O2348" i="3"/>
  <c r="O2354" i="3"/>
  <c r="O2360" i="3"/>
  <c r="O2366" i="3"/>
  <c r="O2372" i="3"/>
  <c r="O2378" i="3"/>
  <c r="O2384" i="3"/>
  <c r="O2390" i="3"/>
  <c r="O2396" i="3"/>
  <c r="O2402" i="3"/>
  <c r="O2408" i="3"/>
  <c r="O2414" i="3"/>
  <c r="O2420" i="3"/>
  <c r="O2426" i="3"/>
  <c r="O2432" i="3"/>
  <c r="O2438" i="3"/>
  <c r="O2444" i="3"/>
  <c r="O2450" i="3"/>
  <c r="O2456" i="3"/>
  <c r="O2462" i="3"/>
  <c r="O2468" i="3"/>
  <c r="O2474" i="3"/>
  <c r="O2480" i="3"/>
  <c r="O2486" i="3"/>
  <c r="O2492" i="3"/>
  <c r="O2498" i="3"/>
  <c r="O2504" i="3"/>
  <c r="O2510" i="3"/>
  <c r="O2516" i="3"/>
  <c r="O2522" i="3"/>
  <c r="O2528" i="3"/>
  <c r="O2534" i="3"/>
  <c r="O2540" i="3"/>
  <c r="O2546" i="3"/>
  <c r="O2552" i="3"/>
  <c r="O2558" i="3"/>
  <c r="O2564" i="3"/>
  <c r="O2570" i="3"/>
  <c r="O2576" i="3"/>
  <c r="O2582" i="3"/>
  <c r="O2588" i="3"/>
  <c r="O2594" i="3"/>
  <c r="O2600" i="3"/>
  <c r="O2606" i="3"/>
  <c r="O2612" i="3"/>
  <c r="O2618" i="3"/>
  <c r="O2624" i="3"/>
  <c r="O2630" i="3"/>
  <c r="O2636" i="3"/>
  <c r="O2642" i="3"/>
  <c r="O2648" i="3"/>
  <c r="O2654" i="3"/>
  <c r="O2660" i="3"/>
  <c r="O2666" i="3"/>
  <c r="O2672" i="3"/>
  <c r="O2678" i="3"/>
  <c r="O2684" i="3"/>
  <c r="O2690" i="3"/>
  <c r="O2696" i="3"/>
  <c r="O2702" i="3"/>
  <c r="O2708" i="3"/>
  <c r="O2714" i="3"/>
  <c r="O2720" i="3"/>
  <c r="O2726" i="3"/>
  <c r="O2732" i="3"/>
  <c r="O2738" i="3"/>
  <c r="O2744" i="3"/>
  <c r="O2750" i="3"/>
  <c r="O2756" i="3"/>
  <c r="O156" i="3"/>
  <c r="O601" i="3"/>
  <c r="O805" i="3"/>
  <c r="O922" i="3"/>
  <c r="O985" i="3"/>
  <c r="O1039" i="3"/>
  <c r="O1093" i="3"/>
  <c r="O1147" i="3"/>
  <c r="O1201" i="3"/>
  <c r="O1255" i="3"/>
  <c r="O1309" i="3"/>
  <c r="O1363" i="3"/>
  <c r="O1417" i="3"/>
  <c r="O1471" i="3"/>
  <c r="O1525" i="3"/>
  <c r="O1579" i="3"/>
  <c r="O1633" i="3"/>
  <c r="O1687" i="3"/>
  <c r="O1729" i="3"/>
  <c r="O1753" i="3"/>
  <c r="O1771" i="3"/>
  <c r="O1789" i="3"/>
  <c r="O1807" i="3"/>
  <c r="O1825" i="3"/>
  <c r="O1843" i="3"/>
  <c r="O1861" i="3"/>
  <c r="O1879" i="3"/>
  <c r="O1897" i="3"/>
  <c r="O1913" i="3"/>
  <c r="O1919" i="3"/>
  <c r="O1925" i="3"/>
  <c r="O1931" i="3"/>
  <c r="O1937" i="3"/>
  <c r="O1943" i="3"/>
  <c r="O1949" i="3"/>
  <c r="O1955" i="3"/>
  <c r="O1961" i="3"/>
  <c r="O1967" i="3"/>
  <c r="O1973" i="3"/>
  <c r="O1979" i="3"/>
  <c r="O1985" i="3"/>
  <c r="O1991" i="3"/>
  <c r="O1997" i="3"/>
  <c r="O2003" i="3"/>
  <c r="O2009" i="3"/>
  <c r="O2015" i="3"/>
  <c r="O2021" i="3"/>
  <c r="O2027" i="3"/>
  <c r="O2033" i="3"/>
  <c r="O2039" i="3"/>
  <c r="O2045" i="3"/>
  <c r="O2051" i="3"/>
  <c r="O2057" i="3"/>
  <c r="O2063" i="3"/>
  <c r="O2069" i="3"/>
  <c r="O2075" i="3"/>
  <c r="O2081" i="3"/>
  <c r="O2087" i="3"/>
  <c r="O2093" i="3"/>
  <c r="O2099" i="3"/>
  <c r="O2105" i="3"/>
  <c r="O2111" i="3"/>
  <c r="O2117" i="3"/>
  <c r="O2123" i="3"/>
  <c r="O2129" i="3"/>
  <c r="O2135" i="3"/>
  <c r="O2141" i="3"/>
  <c r="O2147" i="3"/>
  <c r="O2153" i="3"/>
  <c r="O2159" i="3"/>
  <c r="O2165" i="3"/>
  <c r="O2171" i="3"/>
  <c r="O2177" i="3"/>
  <c r="O2183" i="3"/>
  <c r="O2189" i="3"/>
  <c r="O2195" i="3"/>
  <c r="O2201" i="3"/>
  <c r="O2207" i="3"/>
  <c r="O2213" i="3"/>
  <c r="O2219" i="3"/>
  <c r="O2225" i="3"/>
  <c r="O2231" i="3"/>
  <c r="O2237" i="3"/>
  <c r="O2243" i="3"/>
  <c r="O2249" i="3"/>
  <c r="O2255" i="3"/>
  <c r="O2261" i="3"/>
  <c r="O2267" i="3"/>
  <c r="O2273" i="3"/>
  <c r="O2279" i="3"/>
  <c r="O2285" i="3"/>
  <c r="O2291" i="3"/>
  <c r="O2297" i="3"/>
  <c r="O2303" i="3"/>
  <c r="O2309" i="3"/>
  <c r="O2315" i="3"/>
  <c r="O2321" i="3"/>
  <c r="O2327" i="3"/>
  <c r="O2333" i="3"/>
  <c r="O2339" i="3"/>
  <c r="O2345" i="3"/>
  <c r="O2351" i="3"/>
  <c r="O2357" i="3"/>
  <c r="O2363" i="3"/>
  <c r="O2369" i="3"/>
  <c r="O2375" i="3"/>
  <c r="O2381" i="3"/>
  <c r="O2387" i="3"/>
  <c r="O2393" i="3"/>
  <c r="O2399" i="3"/>
  <c r="O2405" i="3"/>
  <c r="O2411" i="3"/>
  <c r="O2417" i="3"/>
  <c r="O2423" i="3"/>
  <c r="O2429" i="3"/>
  <c r="O2435" i="3"/>
  <c r="O2441" i="3"/>
  <c r="O2447" i="3"/>
  <c r="O2453" i="3"/>
  <c r="O2459" i="3"/>
  <c r="O2465" i="3"/>
  <c r="O2471" i="3"/>
  <c r="O2477" i="3"/>
  <c r="O2483" i="3"/>
  <c r="O2489" i="3"/>
  <c r="O2495" i="3"/>
  <c r="O2501" i="3"/>
  <c r="O2507" i="3"/>
  <c r="O2513" i="3"/>
  <c r="O2519" i="3"/>
  <c r="O2525" i="3"/>
  <c r="O2531" i="3"/>
  <c r="O2537" i="3"/>
  <c r="O2543" i="3"/>
  <c r="O2549" i="3"/>
  <c r="O2555" i="3"/>
  <c r="O2561" i="3"/>
  <c r="O2567" i="3"/>
  <c r="O2573" i="3"/>
  <c r="O2579" i="3"/>
  <c r="O2585" i="3"/>
  <c r="O2591" i="3"/>
  <c r="O2597" i="3"/>
  <c r="O2603" i="3"/>
  <c r="O2609" i="3"/>
  <c r="O2615" i="3"/>
  <c r="O2621" i="3"/>
  <c r="O2627" i="3"/>
  <c r="O2633" i="3"/>
  <c r="O2639" i="3"/>
  <c r="O2645" i="3"/>
  <c r="O2651" i="3"/>
  <c r="O2657" i="3"/>
  <c r="O2663" i="3"/>
  <c r="O2669" i="3"/>
  <c r="O2675" i="3"/>
  <c r="O2681" i="3"/>
  <c r="O2687" i="3"/>
  <c r="O2693" i="3"/>
  <c r="O2699" i="3"/>
  <c r="O2705" i="3"/>
  <c r="O2711" i="3"/>
  <c r="O2717" i="3"/>
  <c r="O2723" i="3"/>
  <c r="O2729" i="3"/>
  <c r="O2735" i="3"/>
  <c r="O2741" i="3"/>
  <c r="O2747" i="3"/>
  <c r="O2753" i="3"/>
  <c r="O2759" i="3"/>
  <c r="O886" i="3"/>
  <c r="O1075" i="3"/>
  <c r="O1237" i="3"/>
  <c r="O1399" i="3"/>
  <c r="O1561" i="3"/>
  <c r="O1717" i="3"/>
  <c r="O1783" i="3"/>
  <c r="O1837" i="3"/>
  <c r="O1891" i="3"/>
  <c r="O1923" i="3"/>
  <c r="O1941" i="3"/>
  <c r="O1959" i="3"/>
  <c r="O1977" i="3"/>
  <c r="O1995" i="3"/>
  <c r="O2013" i="3"/>
  <c r="O2031" i="3"/>
  <c r="O2049" i="3"/>
  <c r="O2067" i="3"/>
  <c r="O2085" i="3"/>
  <c r="O2103" i="3"/>
  <c r="O2121" i="3"/>
  <c r="O2139" i="3"/>
  <c r="O2157" i="3"/>
  <c r="O2175" i="3"/>
  <c r="O2193" i="3"/>
  <c r="O2211" i="3"/>
  <c r="O2229" i="3"/>
  <c r="O2247" i="3"/>
  <c r="O2265" i="3"/>
  <c r="O2283" i="3"/>
  <c r="O2301" i="3"/>
  <c r="O2319" i="3"/>
  <c r="O2337" i="3"/>
  <c r="O2355" i="3"/>
  <c r="O2373" i="3"/>
  <c r="O2391" i="3"/>
  <c r="O2409" i="3"/>
  <c r="O2427" i="3"/>
  <c r="O2445" i="3"/>
  <c r="O2463" i="3"/>
  <c r="O2481" i="3"/>
  <c r="O2499" i="3"/>
  <c r="O2517" i="3"/>
  <c r="O2535" i="3"/>
  <c r="O2553" i="3"/>
  <c r="O2571" i="3"/>
  <c r="O2589" i="3"/>
  <c r="O2607" i="3"/>
  <c r="O2625" i="3"/>
  <c r="O2643" i="3"/>
  <c r="O2661" i="3"/>
  <c r="O2679" i="3"/>
  <c r="O2697" i="3"/>
  <c r="O2715" i="3"/>
  <c r="O2733" i="3"/>
  <c r="O2746" i="3"/>
  <c r="O2758" i="3"/>
  <c r="O2766" i="3"/>
  <c r="O2773" i="3"/>
  <c r="O2779" i="3"/>
  <c r="O2785" i="3"/>
  <c r="O2791" i="3"/>
  <c r="O2797" i="3"/>
  <c r="O2803" i="3"/>
  <c r="O2809" i="3"/>
  <c r="O2815" i="3"/>
  <c r="O2821" i="3"/>
  <c r="O2827" i="3"/>
  <c r="O2833" i="3"/>
  <c r="O2839" i="3"/>
  <c r="O2845" i="3"/>
  <c r="O2851" i="3"/>
  <c r="O2857" i="3"/>
  <c r="O2863" i="3"/>
  <c r="O2869" i="3"/>
  <c r="O2875" i="3"/>
  <c r="O2881" i="3"/>
  <c r="O2887" i="3"/>
  <c r="O2893" i="3"/>
  <c r="O2899" i="3"/>
  <c r="O2905" i="3"/>
  <c r="O2911" i="3"/>
  <c r="O2917" i="3"/>
  <c r="O2923" i="3"/>
  <c r="O2929" i="3"/>
  <c r="O2935" i="3"/>
  <c r="O2941" i="3"/>
  <c r="O2947" i="3"/>
  <c r="O2953" i="3"/>
  <c r="O1183" i="3"/>
  <c r="O1873" i="3"/>
  <c r="O1953" i="3"/>
  <c r="O2007" i="3"/>
  <c r="O2097" i="3"/>
  <c r="O2169" i="3"/>
  <c r="O2241" i="3"/>
  <c r="O2313" i="3"/>
  <c r="O2385" i="3"/>
  <c r="O2439" i="3"/>
  <c r="O2511" i="3"/>
  <c r="O2583" i="3"/>
  <c r="O2655" i="3"/>
  <c r="O2727" i="3"/>
  <c r="O2771" i="3"/>
  <c r="O2795" i="3"/>
  <c r="O2825" i="3"/>
  <c r="O2843" i="3"/>
  <c r="O2867" i="3"/>
  <c r="O2891" i="3"/>
  <c r="O2915" i="3"/>
  <c r="O2939" i="3"/>
  <c r="O1196" i="3"/>
  <c r="O1520" i="3"/>
  <c r="O1878" i="3"/>
  <c r="O2008" i="3"/>
  <c r="O2062" i="3"/>
  <c r="O2134" i="3"/>
  <c r="O2206" i="3"/>
  <c r="O2278" i="3"/>
  <c r="O2350" i="3"/>
  <c r="O2422" i="3"/>
  <c r="O2494" i="3"/>
  <c r="O2566" i="3"/>
  <c r="O2638" i="3"/>
  <c r="O2710" i="3"/>
  <c r="O2765" i="3"/>
  <c r="O2790" i="3"/>
  <c r="O2814" i="3"/>
  <c r="O2838" i="3"/>
  <c r="O2862" i="3"/>
  <c r="O2886" i="3"/>
  <c r="O2910" i="3"/>
  <c r="O2934" i="3"/>
  <c r="O109" i="3"/>
  <c r="O913" i="3"/>
  <c r="O1088" i="3"/>
  <c r="O1250" i="3"/>
  <c r="O1412" i="3"/>
  <c r="O1574" i="3"/>
  <c r="O1727" i="3"/>
  <c r="O1788" i="3"/>
  <c r="O1842" i="3"/>
  <c r="O1896" i="3"/>
  <c r="O1924" i="3"/>
  <c r="O1942" i="3"/>
  <c r="O1960" i="3"/>
  <c r="O1978" i="3"/>
  <c r="O1996" i="3"/>
  <c r="O2014" i="3"/>
  <c r="O2032" i="3"/>
  <c r="O2050" i="3"/>
  <c r="O2068" i="3"/>
  <c r="O2086" i="3"/>
  <c r="O2104" i="3"/>
  <c r="O2122" i="3"/>
  <c r="O2140" i="3"/>
  <c r="O2158" i="3"/>
  <c r="O2176" i="3"/>
  <c r="O2194" i="3"/>
  <c r="O2212" i="3"/>
  <c r="O2230" i="3"/>
  <c r="O2248" i="3"/>
  <c r="O2266" i="3"/>
  <c r="O2284" i="3"/>
  <c r="O2302" i="3"/>
  <c r="O2320" i="3"/>
  <c r="O2338" i="3"/>
  <c r="O2356" i="3"/>
  <c r="O2374" i="3"/>
  <c r="O2392" i="3"/>
  <c r="O2410" i="3"/>
  <c r="O2428" i="3"/>
  <c r="O2446" i="3"/>
  <c r="O2464" i="3"/>
  <c r="O2482" i="3"/>
  <c r="O2500" i="3"/>
  <c r="O2518" i="3"/>
  <c r="O2536" i="3"/>
  <c r="O2554" i="3"/>
  <c r="O2572" i="3"/>
  <c r="O2590" i="3"/>
  <c r="O2608" i="3"/>
  <c r="O2626" i="3"/>
  <c r="O2644" i="3"/>
  <c r="O2662" i="3"/>
  <c r="O2680" i="3"/>
  <c r="O2698" i="3"/>
  <c r="O2716" i="3"/>
  <c r="O2734" i="3"/>
  <c r="O2748" i="3"/>
  <c r="O2760" i="3"/>
  <c r="O2768" i="3"/>
  <c r="O2774" i="3"/>
  <c r="O2780" i="3"/>
  <c r="O2786" i="3"/>
  <c r="O2792" i="3"/>
  <c r="O2798" i="3"/>
  <c r="O2804" i="3"/>
  <c r="O2810" i="3"/>
  <c r="O2816" i="3"/>
  <c r="O2822" i="3"/>
  <c r="O2828" i="3"/>
  <c r="O2834" i="3"/>
  <c r="O2840" i="3"/>
  <c r="O2846" i="3"/>
  <c r="O2852" i="3"/>
  <c r="O2858" i="3"/>
  <c r="O2864" i="3"/>
  <c r="O2870" i="3"/>
  <c r="O2876" i="3"/>
  <c r="O2882" i="3"/>
  <c r="O2888" i="3"/>
  <c r="O2894" i="3"/>
  <c r="O2900" i="3"/>
  <c r="O2906" i="3"/>
  <c r="O2912" i="3"/>
  <c r="O2918" i="3"/>
  <c r="O2924" i="3"/>
  <c r="O2930" i="3"/>
  <c r="O2936" i="3"/>
  <c r="O2942" i="3"/>
  <c r="O2948" i="3"/>
  <c r="O16" i="3"/>
  <c r="O1345" i="3"/>
  <c r="O1819" i="3"/>
  <c r="O1935" i="3"/>
  <c r="O2025" i="3"/>
  <c r="O2079" i="3"/>
  <c r="O2151" i="3"/>
  <c r="O2223" i="3"/>
  <c r="O2295" i="3"/>
  <c r="O2367" i="3"/>
  <c r="O2475" i="3"/>
  <c r="O2547" i="3"/>
  <c r="O2619" i="3"/>
  <c r="O2691" i="3"/>
  <c r="O2754" i="3"/>
  <c r="O2783" i="3"/>
  <c r="O2807" i="3"/>
  <c r="O2831" i="3"/>
  <c r="O2855" i="3"/>
  <c r="O2879" i="3"/>
  <c r="O2903" i="3"/>
  <c r="O2927" i="3"/>
  <c r="O2951" i="3"/>
  <c r="O1358" i="3"/>
  <c r="O1770" i="3"/>
  <c r="O1918" i="3"/>
  <c r="O1972" i="3"/>
  <c r="O2044" i="3"/>
  <c r="O2116" i="3"/>
  <c r="O2188" i="3"/>
  <c r="O2260" i="3"/>
  <c r="O2332" i="3"/>
  <c r="O2404" i="3"/>
  <c r="O2476" i="3"/>
  <c r="O2548" i="3"/>
  <c r="O2620" i="3"/>
  <c r="O2692" i="3"/>
  <c r="O2757" i="3"/>
  <c r="O2784" i="3"/>
  <c r="O2808" i="3"/>
  <c r="O2832" i="3"/>
  <c r="O2856" i="3"/>
  <c r="O2880" i="3"/>
  <c r="O2904" i="3"/>
  <c r="O2928" i="3"/>
  <c r="O2952" i="3"/>
  <c r="O480" i="3"/>
  <c r="O967" i="3"/>
  <c r="O1129" i="3"/>
  <c r="O1291" i="3"/>
  <c r="O1453" i="3"/>
  <c r="O1615" i="3"/>
  <c r="O1746" i="3"/>
  <c r="O1801" i="3"/>
  <c r="O1855" i="3"/>
  <c r="O1909" i="3"/>
  <c r="O1929" i="3"/>
  <c r="O1947" i="3"/>
  <c r="O1965" i="3"/>
  <c r="O1983" i="3"/>
  <c r="O2001" i="3"/>
  <c r="O2019" i="3"/>
  <c r="O2037" i="3"/>
  <c r="O2055" i="3"/>
  <c r="O2073" i="3"/>
  <c r="O2091" i="3"/>
  <c r="O2109" i="3"/>
  <c r="O2127" i="3"/>
  <c r="O2145" i="3"/>
  <c r="O2163" i="3"/>
  <c r="O2181" i="3"/>
  <c r="O2199" i="3"/>
  <c r="O2217" i="3"/>
  <c r="O2235" i="3"/>
  <c r="O2253" i="3"/>
  <c r="O2271" i="3"/>
  <c r="O2289" i="3"/>
  <c r="O2307" i="3"/>
  <c r="O2325" i="3"/>
  <c r="O2343" i="3"/>
  <c r="O2361" i="3"/>
  <c r="O2379" i="3"/>
  <c r="O2397" i="3"/>
  <c r="O2415" i="3"/>
  <c r="O2433" i="3"/>
  <c r="O2451" i="3"/>
  <c r="O2469" i="3"/>
  <c r="O2487" i="3"/>
  <c r="O2505" i="3"/>
  <c r="O2523" i="3"/>
  <c r="O2541" i="3"/>
  <c r="O2559" i="3"/>
  <c r="O2577" i="3"/>
  <c r="O2595" i="3"/>
  <c r="O2613" i="3"/>
  <c r="O2631" i="3"/>
  <c r="O2649" i="3"/>
  <c r="O2667" i="3"/>
  <c r="O2685" i="3"/>
  <c r="O2703" i="3"/>
  <c r="O2721" i="3"/>
  <c r="O2739" i="3"/>
  <c r="O2751" i="3"/>
  <c r="O2762" i="3"/>
  <c r="O2769" i="3"/>
  <c r="O2775" i="3"/>
  <c r="O2781" i="3"/>
  <c r="O2787" i="3"/>
  <c r="O2793" i="3"/>
  <c r="O2799" i="3"/>
  <c r="O2805" i="3"/>
  <c r="O2811" i="3"/>
  <c r="O2817" i="3"/>
  <c r="O2823" i="3"/>
  <c r="O2829" i="3"/>
  <c r="O2835" i="3"/>
  <c r="O2841" i="3"/>
  <c r="O2847" i="3"/>
  <c r="O2853" i="3"/>
  <c r="O2859" i="3"/>
  <c r="O2865" i="3"/>
  <c r="O2871" i="3"/>
  <c r="O2877" i="3"/>
  <c r="O2883" i="3"/>
  <c r="O2889" i="3"/>
  <c r="O2895" i="3"/>
  <c r="O2901" i="3"/>
  <c r="O2907" i="3"/>
  <c r="O2913" i="3"/>
  <c r="O2919" i="3"/>
  <c r="O2925" i="3"/>
  <c r="O2931" i="3"/>
  <c r="O2937" i="3"/>
  <c r="O2943" i="3"/>
  <c r="O2949" i="3"/>
  <c r="O1669" i="3"/>
  <c r="O1971" i="3"/>
  <c r="O2043" i="3"/>
  <c r="O2115" i="3"/>
  <c r="O2187" i="3"/>
  <c r="O2259" i="3"/>
  <c r="O2331" i="3"/>
  <c r="O2403" i="3"/>
  <c r="O2457" i="3"/>
  <c r="O2529" i="3"/>
  <c r="O2601" i="3"/>
  <c r="O2673" i="3"/>
  <c r="O2742" i="3"/>
  <c r="O2777" i="3"/>
  <c r="O2801" i="3"/>
  <c r="O2819" i="3"/>
  <c r="O2849" i="3"/>
  <c r="O2873" i="3"/>
  <c r="O2897" i="3"/>
  <c r="O2921" i="3"/>
  <c r="O2945" i="3"/>
  <c r="O1034" i="3"/>
  <c r="O1824" i="3"/>
  <c r="O1936" i="3"/>
  <c r="O1990" i="3"/>
  <c r="O2080" i="3"/>
  <c r="O2152" i="3"/>
  <c r="O2224" i="3"/>
  <c r="O2296" i="3"/>
  <c r="O2368" i="3"/>
  <c r="O2440" i="3"/>
  <c r="O2512" i="3"/>
  <c r="O2584" i="3"/>
  <c r="O2656" i="3"/>
  <c r="O2728" i="3"/>
  <c r="O2772" i="3"/>
  <c r="O2796" i="3"/>
  <c r="O2820" i="3"/>
  <c r="O2844" i="3"/>
  <c r="O2868" i="3"/>
  <c r="O2892" i="3"/>
  <c r="O2916" i="3"/>
  <c r="O2940" i="3"/>
  <c r="O571" i="3"/>
  <c r="O980" i="3"/>
  <c r="O1142" i="3"/>
  <c r="O1304" i="3"/>
  <c r="O1466" i="3"/>
  <c r="O1628" i="3"/>
  <c r="O1752" i="3"/>
  <c r="O1806" i="3"/>
  <c r="O1860" i="3"/>
  <c r="O1910" i="3"/>
  <c r="O1930" i="3"/>
  <c r="O1948" i="3"/>
  <c r="O1966" i="3"/>
  <c r="O1984" i="3"/>
  <c r="O2002" i="3"/>
  <c r="O2020" i="3"/>
  <c r="O2038" i="3"/>
  <c r="O2056" i="3"/>
  <c r="O2074" i="3"/>
  <c r="O2092" i="3"/>
  <c r="O2110" i="3"/>
  <c r="O2128" i="3"/>
  <c r="O2146" i="3"/>
  <c r="O2164" i="3"/>
  <c r="O2182" i="3"/>
  <c r="O2200" i="3"/>
  <c r="O2218" i="3"/>
  <c r="O2236" i="3"/>
  <c r="O2254" i="3"/>
  <c r="O2272" i="3"/>
  <c r="O2290" i="3"/>
  <c r="O2308" i="3"/>
  <c r="O2326" i="3"/>
  <c r="O2344" i="3"/>
  <c r="O2362" i="3"/>
  <c r="O2380" i="3"/>
  <c r="O2398" i="3"/>
  <c r="O2416" i="3"/>
  <c r="O2434" i="3"/>
  <c r="O2452" i="3"/>
  <c r="O2470" i="3"/>
  <c r="O2488" i="3"/>
  <c r="O2506" i="3"/>
  <c r="O2524" i="3"/>
  <c r="O2542" i="3"/>
  <c r="O2560" i="3"/>
  <c r="O2578" i="3"/>
  <c r="O2596" i="3"/>
  <c r="O2614" i="3"/>
  <c r="O2632" i="3"/>
  <c r="O2650" i="3"/>
  <c r="O2668" i="3"/>
  <c r="O2686" i="3"/>
  <c r="O2704" i="3"/>
  <c r="O2722" i="3"/>
  <c r="O2740" i="3"/>
  <c r="O2752" i="3"/>
  <c r="O2763" i="3"/>
  <c r="O2770" i="3"/>
  <c r="O2776" i="3"/>
  <c r="O2782" i="3"/>
  <c r="O2788" i="3"/>
  <c r="O2794" i="3"/>
  <c r="O2800" i="3"/>
  <c r="O2806" i="3"/>
  <c r="O2812" i="3"/>
  <c r="O2818" i="3"/>
  <c r="O2824" i="3"/>
  <c r="O2830" i="3"/>
  <c r="O2836" i="3"/>
  <c r="O2842" i="3"/>
  <c r="O2848" i="3"/>
  <c r="O2854" i="3"/>
  <c r="O2860" i="3"/>
  <c r="O2866" i="3"/>
  <c r="O2872" i="3"/>
  <c r="O2878" i="3"/>
  <c r="O2884" i="3"/>
  <c r="O2890" i="3"/>
  <c r="O2896" i="3"/>
  <c r="O2902" i="3"/>
  <c r="O2908" i="3"/>
  <c r="O2914" i="3"/>
  <c r="O2920" i="3"/>
  <c r="O2926" i="3"/>
  <c r="O2932" i="3"/>
  <c r="O2938" i="3"/>
  <c r="O2944" i="3"/>
  <c r="O2950" i="3"/>
  <c r="O751" i="3"/>
  <c r="O1021" i="3"/>
  <c r="O1507" i="3"/>
  <c r="O1765" i="3"/>
  <c r="O1917" i="3"/>
  <c r="O1989" i="3"/>
  <c r="O2061" i="3"/>
  <c r="O2133" i="3"/>
  <c r="O2205" i="3"/>
  <c r="O2277" i="3"/>
  <c r="O2349" i="3"/>
  <c r="O2421" i="3"/>
  <c r="O2493" i="3"/>
  <c r="O2565" i="3"/>
  <c r="O2637" i="3"/>
  <c r="O2709" i="3"/>
  <c r="O2764" i="3"/>
  <c r="O2789" i="3"/>
  <c r="O2813" i="3"/>
  <c r="O2837" i="3"/>
  <c r="O2861" i="3"/>
  <c r="O2885" i="3"/>
  <c r="O2909" i="3"/>
  <c r="O2933" i="3"/>
  <c r="O790" i="3"/>
  <c r="O1682" i="3"/>
  <c r="O1954" i="3"/>
  <c r="O2026" i="3"/>
  <c r="O2098" i="3"/>
  <c r="O2170" i="3"/>
  <c r="O2242" i="3"/>
  <c r="O2314" i="3"/>
  <c r="O2386" i="3"/>
  <c r="O2458" i="3"/>
  <c r="O2530" i="3"/>
  <c r="O2602" i="3"/>
  <c r="O2674" i="3"/>
  <c r="O2745" i="3"/>
  <c r="O2778" i="3"/>
  <c r="O2802" i="3"/>
  <c r="O2826" i="3"/>
  <c r="O2850" i="3"/>
  <c r="O2874" i="3"/>
  <c r="O2898" i="3"/>
  <c r="O2922" i="3"/>
  <c r="O2946" i="3"/>
  <c r="J11" i="3" l="1"/>
</calcChain>
</file>

<file path=xl/sharedStrings.xml><?xml version="1.0" encoding="utf-8"?>
<sst xmlns="http://schemas.openxmlformats.org/spreadsheetml/2006/main" count="40440" uniqueCount="7350">
  <si>
    <t>Versión: Pliegos borrador</t>
  </si>
  <si>
    <t>Formato 10 - Oferta Económica 
AMP/SDA PARA LA ADQUISICIÓN, SUMINISTRO Y DISPENSACIÓN DE MEDICAMENTOS II</t>
  </si>
  <si>
    <t xml:space="preserve">Proceso de Licitación Pública </t>
  </si>
  <si>
    <t>IPC SALUD</t>
  </si>
  <si>
    <t>Nombre del proponente:</t>
  </si>
  <si>
    <t>1A</t>
  </si>
  <si>
    <t>ATC</t>
  </si>
  <si>
    <t>P*Q</t>
  </si>
  <si>
    <t>CUM</t>
  </si>
  <si>
    <t>J05AF06</t>
  </si>
  <si>
    <t>20 mg</t>
  </si>
  <si>
    <t>ORAL</t>
  </si>
  <si>
    <t>300 mg</t>
  </si>
  <si>
    <t>J05AR13</t>
  </si>
  <si>
    <t>J05AR02</t>
  </si>
  <si>
    <t>L04AA24</t>
  </si>
  <si>
    <t>ABATACEPT</t>
  </si>
  <si>
    <t>250 mg</t>
  </si>
  <si>
    <t>PARENTERAL</t>
  </si>
  <si>
    <t>125 mg</t>
  </si>
  <si>
    <t>L02BX03</t>
  </si>
  <si>
    <t>ABIRATERONA</t>
  </si>
  <si>
    <t>500 mg</t>
  </si>
  <si>
    <t>M01AB16</t>
  </si>
  <si>
    <t>ACECLOFENACO</t>
  </si>
  <si>
    <t>200 mg</t>
  </si>
  <si>
    <t>100 mg</t>
  </si>
  <si>
    <t>A06AB05</t>
  </si>
  <si>
    <t>ACEITE DE RICINO</t>
  </si>
  <si>
    <t>A06AB58</t>
  </si>
  <si>
    <t>M01AB11</t>
  </si>
  <si>
    <t>ACEMETACINA</t>
  </si>
  <si>
    <t>60 mg</t>
  </si>
  <si>
    <t>N02BE01</t>
  </si>
  <si>
    <t>ACETAMINOFEN</t>
  </si>
  <si>
    <t>150 mg</t>
  </si>
  <si>
    <t>10 mg</t>
  </si>
  <si>
    <t>N02BE51</t>
  </si>
  <si>
    <t>ACETAMINOFEN + ACIDO  ACETIL SALICILICO + CAFEINA</t>
  </si>
  <si>
    <t>ACETAMINOFEN + CAFEINA</t>
  </si>
  <si>
    <t>N02BE51-3</t>
  </si>
  <si>
    <t>N02BE71</t>
  </si>
  <si>
    <t>N02AA59</t>
  </si>
  <si>
    <t>ACETAMINOFEN + CODEINA</t>
  </si>
  <si>
    <t>N02AJ06</t>
  </si>
  <si>
    <t>ACETAMINOFEN + HIDROCODONA</t>
  </si>
  <si>
    <t>A03DB04</t>
  </si>
  <si>
    <t>ACETAMINOFEN + METOCARBAMOL</t>
  </si>
  <si>
    <t>ACETAMINOFEN + OXICODONA</t>
  </si>
  <si>
    <t>ACETAMINOFEN + TIOCOLCHICOSIDO</t>
  </si>
  <si>
    <t>ACETAMINOFEN + TIZANIDINA</t>
  </si>
  <si>
    <t>N02AX52</t>
  </si>
  <si>
    <t>ACETAMINOFEN + TRAMADOL</t>
  </si>
  <si>
    <t>G03HB01</t>
  </si>
  <si>
    <t>G03AB07</t>
  </si>
  <si>
    <t>G03AA15</t>
  </si>
  <si>
    <t>S01EC01</t>
  </si>
  <si>
    <t>ACETAZOLAMIDA</t>
  </si>
  <si>
    <t>R05CB01</t>
  </si>
  <si>
    <t>ACETILCISTEINA</t>
  </si>
  <si>
    <t>600 mg</t>
  </si>
  <si>
    <t>R05CB10</t>
  </si>
  <si>
    <t>S01EB09</t>
  </si>
  <si>
    <t>INTRAOCULAR</t>
  </si>
  <si>
    <t>N02BA01</t>
  </si>
  <si>
    <t>H02AB08</t>
  </si>
  <si>
    <t>ACETONIDO DE TRIAMCINOLONA</t>
  </si>
  <si>
    <t>R03BA06</t>
  </si>
  <si>
    <t>40 mg</t>
  </si>
  <si>
    <t>R01AD11</t>
  </si>
  <si>
    <t>J05AB01</t>
  </si>
  <si>
    <t>ACICLOVIR</t>
  </si>
  <si>
    <t>800 mg</t>
  </si>
  <si>
    <t>400 mg</t>
  </si>
  <si>
    <t>D06BB03</t>
  </si>
  <si>
    <t>5 g</t>
  </si>
  <si>
    <t>TOPICA (EXTERNA)</t>
  </si>
  <si>
    <t>VAGINAL</t>
  </si>
  <si>
    <t>A11GA01</t>
  </si>
  <si>
    <t>1000 mg</t>
  </si>
  <si>
    <t>INTRAVENOSA</t>
  </si>
  <si>
    <t>SD</t>
  </si>
  <si>
    <t>B03AE02</t>
  </si>
  <si>
    <t>D02AF01</t>
  </si>
  <si>
    <t>D01AE99</t>
  </si>
  <si>
    <t>B03BB01</t>
  </si>
  <si>
    <t>ACIDO FOLICO</t>
  </si>
  <si>
    <t>1 mg</t>
  </si>
  <si>
    <t>B03AD05</t>
  </si>
  <si>
    <t>A12AA20</t>
  </si>
  <si>
    <t>V03AF03</t>
  </si>
  <si>
    <t>D06AX01</t>
  </si>
  <si>
    <t>D07CA01</t>
  </si>
  <si>
    <t>ACIDO HIALURONICO + LIDOCAINA</t>
  </si>
  <si>
    <t>24 mg</t>
  </si>
  <si>
    <t>INTRADERMAL</t>
  </si>
  <si>
    <t>M05BA</t>
  </si>
  <si>
    <t>M05BA06</t>
  </si>
  <si>
    <t>S01BC08</t>
  </si>
  <si>
    <t>TRANSDERMAL</t>
  </si>
  <si>
    <t>D01AE12</t>
  </si>
  <si>
    <t>D07XC01</t>
  </si>
  <si>
    <t>(0.05+3)%</t>
  </si>
  <si>
    <t>(0.05+2)%</t>
  </si>
  <si>
    <t>D07XC03</t>
  </si>
  <si>
    <t>(0.1+1.5)%</t>
  </si>
  <si>
    <t>(0.1+5)%</t>
  </si>
  <si>
    <t>A16AX01</t>
  </si>
  <si>
    <t>ACIDO TOLFENAMICO</t>
  </si>
  <si>
    <t>B02AA02</t>
  </si>
  <si>
    <t>ACIDO TRANEXAMICO</t>
  </si>
  <si>
    <t>A05AA02</t>
  </si>
  <si>
    <t>N03AG01</t>
  </si>
  <si>
    <t>M05BA08</t>
  </si>
  <si>
    <t>5 mg</t>
  </si>
  <si>
    <t>4 mg</t>
  </si>
  <si>
    <t>ACIDOS GRASOS DE CADENA LARGA</t>
  </si>
  <si>
    <t>ACIDOS GRASOS DE CADENA MEDIA</t>
  </si>
  <si>
    <t>ACIDOS GRASOS DE CADENA MEDIA Y LARGA</t>
  </si>
  <si>
    <t>NO APLICA</t>
  </si>
  <si>
    <t>R03BB05</t>
  </si>
  <si>
    <t>L01DA01</t>
  </si>
  <si>
    <t>0.5 mg</t>
  </si>
  <si>
    <t>L04AB04</t>
  </si>
  <si>
    <t>ADALIMUMAB</t>
  </si>
  <si>
    <t>D10AD03</t>
  </si>
  <si>
    <t>ADAPALENE</t>
  </si>
  <si>
    <t>D10AD53</t>
  </si>
  <si>
    <t>ADAPALENO + PEROXIDO DE BENZOILO</t>
  </si>
  <si>
    <t>C01EB10</t>
  </si>
  <si>
    <t>ADENOSINA</t>
  </si>
  <si>
    <t>3 mg</t>
  </si>
  <si>
    <t>C01CA24</t>
  </si>
  <si>
    <t>L01EB03</t>
  </si>
  <si>
    <t>AFATINIB</t>
  </si>
  <si>
    <t>30 mg</t>
  </si>
  <si>
    <t>S01LA05</t>
  </si>
  <si>
    <t>AFLIBERCEPT</t>
  </si>
  <si>
    <t>2 mg</t>
  </si>
  <si>
    <t>A16AB03</t>
  </si>
  <si>
    <t>AGALSIDASA ALFA</t>
  </si>
  <si>
    <t>A16AB04</t>
  </si>
  <si>
    <t>AGALSIDASA BETA</t>
  </si>
  <si>
    <t>35 mg</t>
  </si>
  <si>
    <t>N06AX22</t>
  </si>
  <si>
    <t>AGOMELATINA</t>
  </si>
  <si>
    <t>25 mg</t>
  </si>
  <si>
    <t>V07AB00</t>
  </si>
  <si>
    <t>AGUA ESTERIL PARA INYECCION O IRRIGACION</t>
  </si>
  <si>
    <t>D05AX99</t>
  </si>
  <si>
    <t>ALANTOINA + ALQUITRAN DE HULLA</t>
  </si>
  <si>
    <t>P02CA03</t>
  </si>
  <si>
    <t>ALBENDAZOL</t>
  </si>
  <si>
    <t>B05AA01</t>
  </si>
  <si>
    <t>ALBUMINA HUMANA</t>
  </si>
  <si>
    <t>(20-25)%</t>
  </si>
  <si>
    <t>S01GX11</t>
  </si>
  <si>
    <t>ALCAFTADINA</t>
  </si>
  <si>
    <t>2.5 mg</t>
  </si>
  <si>
    <t>OFTALMICO</t>
  </si>
  <si>
    <t>(3+4+1)%</t>
  </si>
  <si>
    <t>D04AX</t>
  </si>
  <si>
    <t>ALCOHOL BENCILICO + CALAMINA + ZINC</t>
  </si>
  <si>
    <t>(1+5+5)%</t>
  </si>
  <si>
    <t>S01XA20</t>
  </si>
  <si>
    <t>ALCOHOL POLIVINILICO</t>
  </si>
  <si>
    <t>14 mg</t>
  </si>
  <si>
    <t>L04AA34</t>
  </si>
  <si>
    <t>ALEMTUZUMAB</t>
  </si>
  <si>
    <t>12 mg</t>
  </si>
  <si>
    <t>M05BA04</t>
  </si>
  <si>
    <t>70 mg</t>
  </si>
  <si>
    <t>B05BA01</t>
  </si>
  <si>
    <t>ALFACETOANALOGOS DE AMINOACIDOS</t>
  </si>
  <si>
    <t>C02AB01</t>
  </si>
  <si>
    <t>ALFAMETILDOPA</t>
  </si>
  <si>
    <t>G04CA01</t>
  </si>
  <si>
    <t>G03CA53</t>
  </si>
  <si>
    <t>ALGESTONA + ESTRADIOL</t>
  </si>
  <si>
    <t>A02BX13</t>
  </si>
  <si>
    <t>ALGINATO DE SODIO</t>
  </si>
  <si>
    <t>ALGINATO DE SODIO + BICARBONATO DE SODIO</t>
  </si>
  <si>
    <t>ALGINATO DE SODIO + BICARBONATO DE SODIO + CARBONATO DE CALCIO</t>
  </si>
  <si>
    <t>A02AB10</t>
  </si>
  <si>
    <t>A02AB01</t>
  </si>
  <si>
    <t>(0.63+2.39)(%)</t>
  </si>
  <si>
    <t>ALGINICO ACIDO</t>
  </si>
  <si>
    <t>A02AF02</t>
  </si>
  <si>
    <t>ALGINICO ACIDO + SIMETICONA</t>
  </si>
  <si>
    <t>A16AB07</t>
  </si>
  <si>
    <t>ALGLUCOSIDASA ALFA</t>
  </si>
  <si>
    <t>50 mg</t>
  </si>
  <si>
    <t>C10AX14</t>
  </si>
  <si>
    <t>ALIROCUMAB</t>
  </si>
  <si>
    <t>75 mg</t>
  </si>
  <si>
    <t>A03FA05</t>
  </si>
  <si>
    <t>ALIZAPRIDA</t>
  </si>
  <si>
    <t>M04AA01</t>
  </si>
  <si>
    <t>ALOPURINOL</t>
  </si>
  <si>
    <t>N05BA12</t>
  </si>
  <si>
    <t>ALPRAZOLAM</t>
  </si>
  <si>
    <t>C01EA01</t>
  </si>
  <si>
    <t>ALPROSTADIL</t>
  </si>
  <si>
    <t>G04BE01</t>
  </si>
  <si>
    <t>D05AX</t>
  </si>
  <si>
    <t>ALQUITRAN DE HULLA</t>
  </si>
  <si>
    <t>4 g</t>
  </si>
  <si>
    <t>B01AD02</t>
  </si>
  <si>
    <t>D02AX99</t>
  </si>
  <si>
    <t>ALUMINIO ACETATO</t>
  </si>
  <si>
    <t>(2-2.5)g/sobre</t>
  </si>
  <si>
    <t>C05AA01/C05AX04</t>
  </si>
  <si>
    <t>ALUMINIO HIDROXIDO</t>
  </si>
  <si>
    <t>M01AB55</t>
  </si>
  <si>
    <t>A02AB10/A02AF02/A02AD01</t>
  </si>
  <si>
    <t>(200-282/80-200/25)mg</t>
  </si>
  <si>
    <t>(630+2390)mg</t>
  </si>
  <si>
    <t>A02AF02-2</t>
  </si>
  <si>
    <t>COMBINACION</t>
  </si>
  <si>
    <t>A03AX58</t>
  </si>
  <si>
    <t>ALVERINA CITRATO + SIMETICONA</t>
  </si>
  <si>
    <t>N04BB01</t>
  </si>
  <si>
    <t>C02KX02</t>
  </si>
  <si>
    <t>AMBRISENTAN</t>
  </si>
  <si>
    <t>R05CB06</t>
  </si>
  <si>
    <t>AMBROXOL</t>
  </si>
  <si>
    <t>AMBROXOL + DEXTROMETORFANO + TEOFILINA</t>
  </si>
  <si>
    <t>J01GB06</t>
  </si>
  <si>
    <t>B05BA10</t>
  </si>
  <si>
    <t>AMINOACIDOS MEZCLA + DEXTROSA + LIPIDOS PEDIATRICO</t>
  </si>
  <si>
    <t>Glucosa 19%</t>
  </si>
  <si>
    <t>Glucosa 16%</t>
  </si>
  <si>
    <t>Glucosa 13%</t>
  </si>
  <si>
    <t>AMINOACIDOS MEZCLA CONCENTRADA, LIBRE DE LEUCINA SIN GRASAS</t>
  </si>
  <si>
    <t>N/D</t>
  </si>
  <si>
    <t>AMINOACIDOS MEZCLA CONCENTRADA, LIBRE DE LISINA BAJA EN TRIPTOFANO</t>
  </si>
  <si>
    <t>AMINOACIDOS PEDIATRICOS</t>
  </si>
  <si>
    <t>AMINOFILINA</t>
  </si>
  <si>
    <t>C01BD01</t>
  </si>
  <si>
    <t>N05AL05</t>
  </si>
  <si>
    <t>AMISULPRIDA</t>
  </si>
  <si>
    <t>N06AA09</t>
  </si>
  <si>
    <t>AMITRIPTILINA + TRIFLUOPERAZINA</t>
  </si>
  <si>
    <t>C07FB07</t>
  </si>
  <si>
    <t>C09DB07</t>
  </si>
  <si>
    <t>C08CA01</t>
  </si>
  <si>
    <t>C09DX01</t>
  </si>
  <si>
    <t>C09DX06</t>
  </si>
  <si>
    <t>C08GA02</t>
  </si>
  <si>
    <t>AMLODIPINO + HIDROCLOROTIAZIDA</t>
  </si>
  <si>
    <t>C03EA01</t>
  </si>
  <si>
    <t>AMLODIPINO + INDAPAMIDA</t>
  </si>
  <si>
    <t>C09BX01/C09BB04</t>
  </si>
  <si>
    <t>C09BX01</t>
  </si>
  <si>
    <t>C09DB05</t>
  </si>
  <si>
    <t>C09DB06</t>
  </si>
  <si>
    <t>C09DB01</t>
  </si>
  <si>
    <t>C09DB02</t>
  </si>
  <si>
    <t>C09BB04</t>
  </si>
  <si>
    <t>C09DB04</t>
  </si>
  <si>
    <t>AMLODIPINO + VALSARTAN</t>
  </si>
  <si>
    <t>R05DA20</t>
  </si>
  <si>
    <t>AMONIO CLORURO + FENOTEROL + NOSCAPINA</t>
  </si>
  <si>
    <t>D01AE16</t>
  </si>
  <si>
    <t>J01CA04</t>
  </si>
  <si>
    <t>AMOXICILINA</t>
  </si>
  <si>
    <t>750 mg</t>
  </si>
  <si>
    <t>J01CR02</t>
  </si>
  <si>
    <t>J01CA01</t>
  </si>
  <si>
    <t>1 g</t>
  </si>
  <si>
    <t>J01CR04</t>
  </si>
  <si>
    <t>L01XX35</t>
  </si>
  <si>
    <t>L02BG03</t>
  </si>
  <si>
    <t>ANASTROZOL</t>
  </si>
  <si>
    <t>J02AA01</t>
  </si>
  <si>
    <t>ANFOTERICINA B</t>
  </si>
  <si>
    <t>J02AX06</t>
  </si>
  <si>
    <t>ANIDULAFUNGINA</t>
  </si>
  <si>
    <t>S01AA20</t>
  </si>
  <si>
    <t>ANTIPIRINA + BENZOCAINA + NEOMICINA</t>
  </si>
  <si>
    <t>L02BB05</t>
  </si>
  <si>
    <t>APALUTAMIDA</t>
  </si>
  <si>
    <t>‎B01AF02</t>
  </si>
  <si>
    <t>N04BC07</t>
  </si>
  <si>
    <t>A04AD12</t>
  </si>
  <si>
    <t>APREPITANT</t>
  </si>
  <si>
    <t>V03AK</t>
  </si>
  <si>
    <t>APROTININA + CALCIO + FACTOR XIII + FIBRINOGENO + TROMBINA</t>
  </si>
  <si>
    <t>APROTININA + CALCIO + FIBRINOGENO + TROMBINA</t>
  </si>
  <si>
    <t>N05AX12</t>
  </si>
  <si>
    <t>15 mg</t>
  </si>
  <si>
    <t>L01XX27</t>
  </si>
  <si>
    <t>ARSENICO TRIOXIDO</t>
  </si>
  <si>
    <t>N01BB58</t>
  </si>
  <si>
    <t>ARTICAINA + EPINEFRINA</t>
  </si>
  <si>
    <t>L01XX02</t>
  </si>
  <si>
    <t>ASPARAGINASA</t>
  </si>
  <si>
    <t>10.000 UI</t>
  </si>
  <si>
    <t>J05AE08</t>
  </si>
  <si>
    <t>J05AE08/J05AE03</t>
  </si>
  <si>
    <t>ATAZANAVIR + RITONAVIR</t>
  </si>
  <si>
    <t>ATENOLOL</t>
  </si>
  <si>
    <t>C07CB03</t>
  </si>
  <si>
    <t>ATENOLOL + CLORTALIDONA</t>
  </si>
  <si>
    <t>L01XC32</t>
  </si>
  <si>
    <t>ATEZOLIZUMAB</t>
  </si>
  <si>
    <t>N06BA09</t>
  </si>
  <si>
    <t>ATOMOXETINA</t>
  </si>
  <si>
    <t>80 mg</t>
  </si>
  <si>
    <t>18 mg</t>
  </si>
  <si>
    <t>C10AA05</t>
  </si>
  <si>
    <t>C10BA05</t>
  </si>
  <si>
    <t>ATORVASTATINA + EZETIMIBA</t>
  </si>
  <si>
    <t>G02CX01</t>
  </si>
  <si>
    <t>ATOSIBAN</t>
  </si>
  <si>
    <t>37.5 mg</t>
  </si>
  <si>
    <t>S01FA01</t>
  </si>
  <si>
    <t>A07DA01</t>
  </si>
  <si>
    <t>ATROPINA + DIFENOXILATO</t>
  </si>
  <si>
    <t>G04BE10</t>
  </si>
  <si>
    <t>AVANAFIL</t>
  </si>
  <si>
    <t>L01XC31</t>
  </si>
  <si>
    <t>AVELUMAB</t>
  </si>
  <si>
    <t>L01XE17</t>
  </si>
  <si>
    <t>AXITINIB</t>
  </si>
  <si>
    <t>L01BC07</t>
  </si>
  <si>
    <t>AZACITIDINA</t>
  </si>
  <si>
    <t>L04AX01</t>
  </si>
  <si>
    <t>AZATIOPRINA</t>
  </si>
  <si>
    <t>D10AX03</t>
  </si>
  <si>
    <t>S01GX07 / R01AC03</t>
  </si>
  <si>
    <t>AZELASTINA</t>
  </si>
  <si>
    <t>R01AD58</t>
  </si>
  <si>
    <t>J01FA10</t>
  </si>
  <si>
    <t>AZITROMICINA</t>
  </si>
  <si>
    <t>S01AA26</t>
  </si>
  <si>
    <t>J01DF01</t>
  </si>
  <si>
    <t>V03AB17</t>
  </si>
  <si>
    <t>AZUL DE METILENO</t>
  </si>
  <si>
    <t>L03AX03</t>
  </si>
  <si>
    <t>BACILLUS CALMETTE GUERIN (BCG)</t>
  </si>
  <si>
    <t>INTRAMUSCULAR</t>
  </si>
  <si>
    <t>A07FA01</t>
  </si>
  <si>
    <t>BACILLUS CLAUSII</t>
  </si>
  <si>
    <t>A07FA03</t>
  </si>
  <si>
    <t>S01CA01</t>
  </si>
  <si>
    <t>M03BX01</t>
  </si>
  <si>
    <t>BACLOFENO</t>
  </si>
  <si>
    <t>INTRATECAL</t>
  </si>
  <si>
    <t>L04AA37</t>
  </si>
  <si>
    <t>BARICITINIB</t>
  </si>
  <si>
    <t>V08BA01</t>
  </si>
  <si>
    <t>BARIO SULFATO</t>
  </si>
  <si>
    <t>R03AK08-1</t>
  </si>
  <si>
    <t>R01AD01</t>
  </si>
  <si>
    <t>BECLOMETASONA DIPROPIONATO</t>
  </si>
  <si>
    <t>250 mcg</t>
  </si>
  <si>
    <t>50 mcg</t>
  </si>
  <si>
    <t>L04AA28</t>
  </si>
  <si>
    <t>BELATACEPT</t>
  </si>
  <si>
    <t>L04AA26</t>
  </si>
  <si>
    <t>BELIMUMAB</t>
  </si>
  <si>
    <t>120 mg</t>
  </si>
  <si>
    <t>(2.001-4.000) UI</t>
  </si>
  <si>
    <t>SUBCUTANEA</t>
  </si>
  <si>
    <t>(6.001-8.000)UI</t>
  </si>
  <si>
    <t>(8.001-10.000) UI</t>
  </si>
  <si>
    <t>(4.001-6.000) UI</t>
  </si>
  <si>
    <t>G02CC03</t>
  </si>
  <si>
    <t>0.5%</t>
  </si>
  <si>
    <t>BUCAL</t>
  </si>
  <si>
    <t>P03AX01</t>
  </si>
  <si>
    <t>BENCILO BENZOATO</t>
  </si>
  <si>
    <t>L01AA09</t>
  </si>
  <si>
    <t>BENDAMUSTINA</t>
  </si>
  <si>
    <t>BENJUI TINTURA</t>
  </si>
  <si>
    <t>R03DX10</t>
  </si>
  <si>
    <t>BENRALIZUMAB</t>
  </si>
  <si>
    <t>R02AD01</t>
  </si>
  <si>
    <t>RECTAL</t>
  </si>
  <si>
    <t>D10AE01</t>
  </si>
  <si>
    <t>BENZOILO PEROXIDO</t>
  </si>
  <si>
    <t>10 g</t>
  </si>
  <si>
    <t>D10AE51</t>
  </si>
  <si>
    <t>BENZOILO PEROXIDO + CLINDAMICINA</t>
  </si>
  <si>
    <t>S01GX15</t>
  </si>
  <si>
    <t>BEPOTASTINA BESILATO</t>
  </si>
  <si>
    <t>N07CA01</t>
  </si>
  <si>
    <t>8 mg</t>
  </si>
  <si>
    <t>16 mg</t>
  </si>
  <si>
    <t>BETAHISTINA DICLORHIDRATO</t>
  </si>
  <si>
    <t>D07CC01</t>
  </si>
  <si>
    <t>(0.05+0.1)%</t>
  </si>
  <si>
    <t>D07AC01</t>
  </si>
  <si>
    <t>D05AX52</t>
  </si>
  <si>
    <t>BETAMETASONA + CALCIPOTRIOL</t>
  </si>
  <si>
    <t>BETAMETASONA + FUSIDICO ACIDO</t>
  </si>
  <si>
    <t>H02AB01</t>
  </si>
  <si>
    <t>BETAMETASONA ACETATO + BETAMETASONA FOSFATO</t>
  </si>
  <si>
    <t>BETAMETASONA DIPROPIONATO</t>
  </si>
  <si>
    <t>BETAMETASONA DIPROPIONATO + BETAMETASONA FOSFATO SODICO</t>
  </si>
  <si>
    <t>BETAMETASONA FOSFATO</t>
  </si>
  <si>
    <t>BETAMETASONA VALERATO</t>
  </si>
  <si>
    <t>10.000 UI+3.75mg+1mg+40mg</t>
  </si>
  <si>
    <t>C01AA08</t>
  </si>
  <si>
    <t>BETAMETILDIGOXINA</t>
  </si>
  <si>
    <t>L01XC07</t>
  </si>
  <si>
    <t>BEVACIZUMAB</t>
  </si>
  <si>
    <t>L02BB03</t>
  </si>
  <si>
    <t>BICALUTAMIDA</t>
  </si>
  <si>
    <t>B05XA02</t>
  </si>
  <si>
    <t>BICARBONATO DE SODIO</t>
  </si>
  <si>
    <t>A06AD21</t>
  </si>
  <si>
    <t>G01AX14</t>
  </si>
  <si>
    <t>BIFIDOBACTERIA + LACTOBACILLUS + STREPTOCOCCUS + STREPTOCOCCUS POL</t>
  </si>
  <si>
    <t>D01AC10</t>
  </si>
  <si>
    <t>BIFONAZOL</t>
  </si>
  <si>
    <t>D01AC60</t>
  </si>
  <si>
    <t>R06AX29</t>
  </si>
  <si>
    <t>BILASTINA</t>
  </si>
  <si>
    <t>S01EE03</t>
  </si>
  <si>
    <t>BIMATOPROST</t>
  </si>
  <si>
    <t>S01ED51</t>
  </si>
  <si>
    <t>A11HA05 </t>
  </si>
  <si>
    <t>BIOTINA</t>
  </si>
  <si>
    <t>900 mcg</t>
  </si>
  <si>
    <t>N04AA02</t>
  </si>
  <si>
    <t>A06AB02</t>
  </si>
  <si>
    <t>BISACODILO</t>
  </si>
  <si>
    <t>A07BB</t>
  </si>
  <si>
    <t>C07AB07</t>
  </si>
  <si>
    <t>BISOPROLOL</t>
  </si>
  <si>
    <t>C07BB07</t>
  </si>
  <si>
    <t>BISOPROLOL + HIDROCLOROTIAZIDA</t>
  </si>
  <si>
    <t>L01DC01</t>
  </si>
  <si>
    <t>L01XC19</t>
  </si>
  <si>
    <t>BLINATUMOMAB</t>
  </si>
  <si>
    <t>L01XX32</t>
  </si>
  <si>
    <t>BORTEZOMIB</t>
  </si>
  <si>
    <t>L01XG01</t>
  </si>
  <si>
    <t>C02KX01</t>
  </si>
  <si>
    <t>L01XE14</t>
  </si>
  <si>
    <t>L01EA04</t>
  </si>
  <si>
    <t>BOSUTINIB</t>
  </si>
  <si>
    <t>L01XC12</t>
  </si>
  <si>
    <t>BRENTUXIMAB VEDOTINA</t>
  </si>
  <si>
    <t>S01EC04</t>
  </si>
  <si>
    <t>BRIMONIDINA + BRINZOLAMIDA</t>
  </si>
  <si>
    <t>BRIMONIDINA + TIMOLOL</t>
  </si>
  <si>
    <t>S01EA05</t>
  </si>
  <si>
    <t>BRIMONIDINA TARTRATO</t>
  </si>
  <si>
    <t>BRINZOLAMIDA</t>
  </si>
  <si>
    <t>BRINZOLAMIDA + TIMOLOL</t>
  </si>
  <si>
    <t>N03AX23</t>
  </si>
  <si>
    <t>BRIVARACETAM</t>
  </si>
  <si>
    <t>N05BA08</t>
  </si>
  <si>
    <t>BROMAZEPAM</t>
  </si>
  <si>
    <t>6 mg</t>
  </si>
  <si>
    <t>S01BC11</t>
  </si>
  <si>
    <t>BROMFENACO</t>
  </si>
  <si>
    <t>R05CB02</t>
  </si>
  <si>
    <t>BROMHEXINA</t>
  </si>
  <si>
    <t>BROMHEXINA + DEXTROMETORFANO</t>
  </si>
  <si>
    <t>M03AC09</t>
  </si>
  <si>
    <t>BROMURO DE ROCURONIO</t>
  </si>
  <si>
    <t>M03AC03</t>
  </si>
  <si>
    <t>R06AE01</t>
  </si>
  <si>
    <t>BUCLIZINA</t>
  </si>
  <si>
    <t>R01AD05</t>
  </si>
  <si>
    <t>BUDESONIDA</t>
  </si>
  <si>
    <t>INTRANASAL</t>
  </si>
  <si>
    <t>A07EA06</t>
  </si>
  <si>
    <t>TABLETA LIBERACION MODIFICADA</t>
  </si>
  <si>
    <t>100 mcg</t>
  </si>
  <si>
    <t>200 mcg</t>
  </si>
  <si>
    <t>R03AK07</t>
  </si>
  <si>
    <t>BUDESONIDA + FORMOTEROL</t>
  </si>
  <si>
    <t>N01BB01</t>
  </si>
  <si>
    <t>RAQUIDEA</t>
  </si>
  <si>
    <t>N02AE01</t>
  </si>
  <si>
    <t>BUPRENORFINA</t>
  </si>
  <si>
    <t>N06AX12</t>
  </si>
  <si>
    <t>BUPROPION</t>
  </si>
  <si>
    <t>N07BA02</t>
  </si>
  <si>
    <t>BUROSUMAB</t>
  </si>
  <si>
    <t>L01AB01</t>
  </si>
  <si>
    <t>BUSULFAN</t>
  </si>
  <si>
    <t>BUTENAFINA</t>
  </si>
  <si>
    <t>BUTOCONAZOL</t>
  </si>
  <si>
    <t>0.1g</t>
  </si>
  <si>
    <t>L01CD04</t>
  </si>
  <si>
    <t>CABAZITAXEL</t>
  </si>
  <si>
    <t>G02CB03</t>
  </si>
  <si>
    <t>CABERGOLINA</t>
  </si>
  <si>
    <t>N06BC01</t>
  </si>
  <si>
    <t>CAFEINA</t>
  </si>
  <si>
    <t>N02BB52</t>
  </si>
  <si>
    <t>N02CA52</t>
  </si>
  <si>
    <t>M01AE51</t>
  </si>
  <si>
    <t>M01AE, N06BC01</t>
  </si>
  <si>
    <t>M01AE / N06BC01</t>
  </si>
  <si>
    <t>CAL SODADA</t>
  </si>
  <si>
    <t>CALAMINA</t>
  </si>
  <si>
    <t>A12AA03</t>
  </si>
  <si>
    <t>A12AX</t>
  </si>
  <si>
    <t>A11AA02</t>
  </si>
  <si>
    <t>V03AE07</t>
  </si>
  <si>
    <t>CALCIO ACETATO</t>
  </si>
  <si>
    <t>A12AA04</t>
  </si>
  <si>
    <t>CALCIO CARBONATO</t>
  </si>
  <si>
    <t>(200-600)mg+(150-300) UI+(25-40)mg</t>
  </si>
  <si>
    <t>A11AA03</t>
  </si>
  <si>
    <t>600mg+400UI-0.5mg+7.5mg+50mg+1.8 mg</t>
  </si>
  <si>
    <t>CALCIO CARBONATO + VITAMINA D</t>
  </si>
  <si>
    <t>600 mg + 200 UI</t>
  </si>
  <si>
    <t>CALCIO CITRATO + VITAMINA D3</t>
  </si>
  <si>
    <t>315 mg + 800 UI</t>
  </si>
  <si>
    <t>315 mg + 200 UI</t>
  </si>
  <si>
    <t>B05XA30</t>
  </si>
  <si>
    <t>C05BX01</t>
  </si>
  <si>
    <t>CALCIO DOBESILATO</t>
  </si>
  <si>
    <t>A11CC04</t>
  </si>
  <si>
    <t>CALCITRIOL</t>
  </si>
  <si>
    <t>C09CA06</t>
  </si>
  <si>
    <t>CANDESARTAN</t>
  </si>
  <si>
    <t>32 mg</t>
  </si>
  <si>
    <t>C09DA06</t>
  </si>
  <si>
    <t>CANDESARTAN + HIDROCLOROTIAZIDA</t>
  </si>
  <si>
    <t>N03AX24</t>
  </si>
  <si>
    <t>CANNABIDIOL</t>
  </si>
  <si>
    <t>N02BG10</t>
  </si>
  <si>
    <t>A07BC02</t>
  </si>
  <si>
    <t>CAOLIN PECTINA</t>
  </si>
  <si>
    <t>L01BC06</t>
  </si>
  <si>
    <t>CAPECITABINA</t>
  </si>
  <si>
    <t>N01BX04</t>
  </si>
  <si>
    <t>CAPSAICINA</t>
  </si>
  <si>
    <t>C09AA01</t>
  </si>
  <si>
    <t>CAPTOPRIL</t>
  </si>
  <si>
    <t>N03AF01</t>
  </si>
  <si>
    <t>CARBAMAZEPINA</t>
  </si>
  <si>
    <t>S02DC</t>
  </si>
  <si>
    <t>CARBAMIDA PEROXIDO</t>
  </si>
  <si>
    <t>6.5%</t>
  </si>
  <si>
    <t>H01BB03</t>
  </si>
  <si>
    <t>CARBETOCINA</t>
  </si>
  <si>
    <t>N04BA03</t>
  </si>
  <si>
    <t>N04BA02</t>
  </si>
  <si>
    <t>R05CB03</t>
  </si>
  <si>
    <t>CARBOCISTEINA</t>
  </si>
  <si>
    <t>A07BA01</t>
  </si>
  <si>
    <t>CARBON ACTIVADO</t>
  </si>
  <si>
    <t>A07BA51</t>
  </si>
  <si>
    <t>CARBON ACTIVADO + SIMETICONA</t>
  </si>
  <si>
    <t>66.4mg</t>
  </si>
  <si>
    <t>L01XA02</t>
  </si>
  <si>
    <t>CARBOPLATINO</t>
  </si>
  <si>
    <t>450 mg</t>
  </si>
  <si>
    <t>B03AC02</t>
  </si>
  <si>
    <t>CARBOXIMALTOSA DE HIERRO</t>
  </si>
  <si>
    <t>B03AC01</t>
  </si>
  <si>
    <t>CARBOXIMETILCELULOSA SODICA + GLICERINA</t>
  </si>
  <si>
    <t>L01XG02</t>
  </si>
  <si>
    <t>CARFILZOMIB</t>
  </si>
  <si>
    <t>L01AD01</t>
  </si>
  <si>
    <t>CARMUSTINA</t>
  </si>
  <si>
    <t>C07AG02</t>
  </si>
  <si>
    <t>CARVEDILOL</t>
  </si>
  <si>
    <t>J02AX04</t>
  </si>
  <si>
    <t>CASPOFUNGINA</t>
  </si>
  <si>
    <t>J01DB05</t>
  </si>
  <si>
    <t>CEFADROXILO</t>
  </si>
  <si>
    <t>J01DB01</t>
  </si>
  <si>
    <t>CEFALEXINA</t>
  </si>
  <si>
    <t>J01DB03</t>
  </si>
  <si>
    <t>J01DB04</t>
  </si>
  <si>
    <t>J01DE01</t>
  </si>
  <si>
    <t>J01DD62</t>
  </si>
  <si>
    <t>J01DD01</t>
  </si>
  <si>
    <t>J01DD13</t>
  </si>
  <si>
    <t>CEFPODOXIMA</t>
  </si>
  <si>
    <t>J01DB09</t>
  </si>
  <si>
    <t>CEFRADINA</t>
  </si>
  <si>
    <t>J01DI02</t>
  </si>
  <si>
    <t>J01DD02</t>
  </si>
  <si>
    <t>J01DD52</t>
  </si>
  <si>
    <t>CEFTAZIDIMA + AVIBACTAM</t>
  </si>
  <si>
    <t>J01DI54</t>
  </si>
  <si>
    <t>CEFTOLOZANO + TAZOBACTAM</t>
  </si>
  <si>
    <t>J01DD54</t>
  </si>
  <si>
    <t>CEFTRIAXONA</t>
  </si>
  <si>
    <t>J01DC02</t>
  </si>
  <si>
    <t>M01AH01</t>
  </si>
  <si>
    <t>CELECOXIB</t>
  </si>
  <si>
    <t>A16AB17</t>
  </si>
  <si>
    <t>CERLIPONASA</t>
  </si>
  <si>
    <t>L04AB05</t>
  </si>
  <si>
    <t>R06AE07</t>
  </si>
  <si>
    <t>L01XC06</t>
  </si>
  <si>
    <t>CETUXIMAB</t>
  </si>
  <si>
    <t>B03BA01</t>
  </si>
  <si>
    <t>1 mcg</t>
  </si>
  <si>
    <t>A11DB99</t>
  </si>
  <si>
    <t>R03BA08</t>
  </si>
  <si>
    <t>CICLESONIDA</t>
  </si>
  <si>
    <t>M03BX08</t>
  </si>
  <si>
    <t>CICLOBENZAPRINA</t>
  </si>
  <si>
    <t>CICLOBENZAPRINA + LISINA CLONIXINATO</t>
  </si>
  <si>
    <t>L01AA01</t>
  </si>
  <si>
    <t>CICLOFOSFAMIDA</t>
  </si>
  <si>
    <t>S01FA04</t>
  </si>
  <si>
    <t>CICLOPENTOLATO CLORHIDRATO</t>
  </si>
  <si>
    <t>D01AE14</t>
  </si>
  <si>
    <t>CICLOPIROX</t>
  </si>
  <si>
    <t>CICLOPIROXOLAMINA</t>
  </si>
  <si>
    <t>L04AD01</t>
  </si>
  <si>
    <t>CICLOSPORINA</t>
  </si>
  <si>
    <t>J01DH51</t>
  </si>
  <si>
    <t>B01AC23</t>
  </si>
  <si>
    <t>H05BX01</t>
  </si>
  <si>
    <t>CINACALCET</t>
  </si>
  <si>
    <t>N07CA02</t>
  </si>
  <si>
    <t>CINARIZINA</t>
  </si>
  <si>
    <t>A03FA08</t>
  </si>
  <si>
    <t>CINITAPRIDA</t>
  </si>
  <si>
    <t>CINITAPRIDA + SIMETICONA</t>
  </si>
  <si>
    <t>P03BA02</t>
  </si>
  <si>
    <t>CIPERMETRINA</t>
  </si>
  <si>
    <t>C10AB08</t>
  </si>
  <si>
    <t>CIPROFIBRATO</t>
  </si>
  <si>
    <t>J01MA02</t>
  </si>
  <si>
    <t>CIPROFLOXACINA</t>
  </si>
  <si>
    <t>S01AE03</t>
  </si>
  <si>
    <t>S03AA07</t>
  </si>
  <si>
    <t>S01CA03</t>
  </si>
  <si>
    <t>CIPROFLOXACINA + BETAMETASONA + LIDOCAINA</t>
  </si>
  <si>
    <t>S03CA01</t>
  </si>
  <si>
    <t>CIPROFLOXACINA + DEXAMETASONA</t>
  </si>
  <si>
    <t>S02CA05</t>
  </si>
  <si>
    <t>S02CA03</t>
  </si>
  <si>
    <t>R06AX02</t>
  </si>
  <si>
    <t>CIPROHEPTADINA</t>
  </si>
  <si>
    <t>G03HA01</t>
  </si>
  <si>
    <t>CIPROTERONA ACETATO</t>
  </si>
  <si>
    <t>CIPROTERONA ACETATO + ETINILESTRADIOL</t>
  </si>
  <si>
    <t>M03AC11</t>
  </si>
  <si>
    <t>CISATRACURIO BESILATO</t>
  </si>
  <si>
    <t>L01XA01</t>
  </si>
  <si>
    <t>CISPLATINO</t>
  </si>
  <si>
    <t>CISTEAMINA</t>
  </si>
  <si>
    <t>S01XA21</t>
  </si>
  <si>
    <t>N06AB04</t>
  </si>
  <si>
    <t>CITALOPRAM</t>
  </si>
  <si>
    <t>L01BC01</t>
  </si>
  <si>
    <t>CITARABINA</t>
  </si>
  <si>
    <t>N06BX06</t>
  </si>
  <si>
    <t>A12BA02</t>
  </si>
  <si>
    <t>CITRATO DE POTASIO</t>
  </si>
  <si>
    <t>CITRICO ACIDO + MAGNESIO + SODIO PICOSULFATO</t>
  </si>
  <si>
    <t>L01BB04/L04AA40</t>
  </si>
  <si>
    <t>CLADRIBINA</t>
  </si>
  <si>
    <t>J01FA09</t>
  </si>
  <si>
    <t>CLARITROMICINA</t>
  </si>
  <si>
    <t>R06AA04</t>
  </si>
  <si>
    <t>J01FF01</t>
  </si>
  <si>
    <t>G01AA10</t>
  </si>
  <si>
    <t>G01AF20</t>
  </si>
  <si>
    <t>CLINDAMICINA + CLOTRIMAZOL</t>
  </si>
  <si>
    <t>G01AA10/G01AA99</t>
  </si>
  <si>
    <t>CLINDAMICINA + ISOCONAZOL</t>
  </si>
  <si>
    <t>G01AF11</t>
  </si>
  <si>
    <t>CLINDAMICINA + KETOCONAZOL</t>
  </si>
  <si>
    <t>CLINDAMICINA + TERCONAZOL</t>
  </si>
  <si>
    <t>D07BB02</t>
  </si>
  <si>
    <t>CLIOQUINOL + DESONIDA</t>
  </si>
  <si>
    <t>N05BA09</t>
  </si>
  <si>
    <t>CLOBAZAM</t>
  </si>
  <si>
    <t>D07AD01</t>
  </si>
  <si>
    <t>D10AD51</t>
  </si>
  <si>
    <t>D11AX01</t>
  </si>
  <si>
    <t>M05BA02</t>
  </si>
  <si>
    <t>CLODRONICO ACIDO</t>
  </si>
  <si>
    <t>L01BB06</t>
  </si>
  <si>
    <t>CLOFARABINA</t>
  </si>
  <si>
    <t>G03GB02</t>
  </si>
  <si>
    <t>N06AA04</t>
  </si>
  <si>
    <t>N03AE01</t>
  </si>
  <si>
    <t>CLONAZEPAM</t>
  </si>
  <si>
    <t>C02AC01</t>
  </si>
  <si>
    <t>CLONIXINATO DE LISINA</t>
  </si>
  <si>
    <t>A03AX52</t>
  </si>
  <si>
    <t>A03DC</t>
  </si>
  <si>
    <t>CLOPERASTINA FENDIZOATO</t>
  </si>
  <si>
    <t>B01AC04</t>
  </si>
  <si>
    <t>L01AA02</t>
  </si>
  <si>
    <t>CLORAMBUCILO</t>
  </si>
  <si>
    <t>R06AB04</t>
  </si>
  <si>
    <t>CLORFENIRAMINA</t>
  </si>
  <si>
    <t>A01AB03</t>
  </si>
  <si>
    <t>CLORHEXIDINA</t>
  </si>
  <si>
    <t>P01BA01</t>
  </si>
  <si>
    <t>CLOROQUINA</t>
  </si>
  <si>
    <t>C03BA04</t>
  </si>
  <si>
    <t>CLORTALIDONA</t>
  </si>
  <si>
    <t>C09DA03</t>
  </si>
  <si>
    <t>B05XA01</t>
  </si>
  <si>
    <t>B05CB01</t>
  </si>
  <si>
    <t>G01AF02</t>
  </si>
  <si>
    <t>CLOTRIMAZOL</t>
  </si>
  <si>
    <t>D01AC01</t>
  </si>
  <si>
    <t>D07CB04</t>
  </si>
  <si>
    <t>CLOTRIMAZOL + DEXAMETASONA + NEOMICINA</t>
  </si>
  <si>
    <t>N05AH02</t>
  </si>
  <si>
    <t>CLOZAPINA</t>
  </si>
  <si>
    <t>J05AR14</t>
  </si>
  <si>
    <t>J05AR18</t>
  </si>
  <si>
    <t>J05AR09</t>
  </si>
  <si>
    <t>L01EE02</t>
  </si>
  <si>
    <t>COBIMETINIB</t>
  </si>
  <si>
    <t>N02AJ08</t>
  </si>
  <si>
    <t>COLAGENASA</t>
  </si>
  <si>
    <t>M04AC01</t>
  </si>
  <si>
    <t>COLCHICINA</t>
  </si>
  <si>
    <t>A11CC05</t>
  </si>
  <si>
    <t>25000 UI</t>
  </si>
  <si>
    <t>5000 UI</t>
  </si>
  <si>
    <t>7000 UI</t>
  </si>
  <si>
    <t>1000 UI</t>
  </si>
  <si>
    <t>100000 UI</t>
  </si>
  <si>
    <t>FORMULA MAGISTRAL</t>
  </si>
  <si>
    <t>2000 UI</t>
  </si>
  <si>
    <t>M01AB05</t>
  </si>
  <si>
    <t>C10AC01</t>
  </si>
  <si>
    <t>COLESTIRAMINA ANHIDRA</t>
  </si>
  <si>
    <t>COLISTINA</t>
  </si>
  <si>
    <t>A11EA</t>
  </si>
  <si>
    <t>S.M.N.F.</t>
  </si>
  <si>
    <t>M01AX05</t>
  </si>
  <si>
    <t>CONDROITINA SULFATO + HIPROMELOSA</t>
  </si>
  <si>
    <t>CORIOGONADOTROPINA ALFA</t>
  </si>
  <si>
    <t>C05AA01</t>
  </si>
  <si>
    <t>(0.2-6)+(2-8) g/100g</t>
  </si>
  <si>
    <t>CORTICOIDE + LIDOCAINA</t>
  </si>
  <si>
    <t>L01ED01</t>
  </si>
  <si>
    <t>CRIZOTINIB</t>
  </si>
  <si>
    <t>S01GX51/S01GA01</t>
  </si>
  <si>
    <t>CROMOGLICATO SODICO</t>
  </si>
  <si>
    <t>S01GX01</t>
  </si>
  <si>
    <t>D04AX00</t>
  </si>
  <si>
    <t>CROTAMITON</t>
  </si>
  <si>
    <t>J07CA01</t>
  </si>
  <si>
    <t>B01AE07</t>
  </si>
  <si>
    <t>DABIGATRAN ETEXILATO</t>
  </si>
  <si>
    <t>DABRAFENIB</t>
  </si>
  <si>
    <t>L01EC02</t>
  </si>
  <si>
    <t>L01AX04</t>
  </si>
  <si>
    <t>DACARBAZINA</t>
  </si>
  <si>
    <t>N07XX07</t>
  </si>
  <si>
    <t>DALFAPIRIDINE</t>
  </si>
  <si>
    <t>B01AB04</t>
  </si>
  <si>
    <t>10000 UI</t>
  </si>
  <si>
    <t>2500 UI</t>
  </si>
  <si>
    <t>G03XA01</t>
  </si>
  <si>
    <t>DANAZOL</t>
  </si>
  <si>
    <t>M03CA01</t>
  </si>
  <si>
    <t>DANTROLENE</t>
  </si>
  <si>
    <t>A10BK01</t>
  </si>
  <si>
    <t>DAPAGLIFLOZINA</t>
  </si>
  <si>
    <t>A10BD15</t>
  </si>
  <si>
    <t>DAPAGLIFLOZINA + METFORMINA</t>
  </si>
  <si>
    <t>J04BA02</t>
  </si>
  <si>
    <t>DAPSONA</t>
  </si>
  <si>
    <t>J01XX09</t>
  </si>
  <si>
    <t>DAPTOMICINA</t>
  </si>
  <si>
    <t>L01XC24</t>
  </si>
  <si>
    <t>DARATUMUMAB</t>
  </si>
  <si>
    <t>B03XA02</t>
  </si>
  <si>
    <t>DARBEPOETINA ALFA</t>
  </si>
  <si>
    <t>G04BD10</t>
  </si>
  <si>
    <t>DARIFENACINA</t>
  </si>
  <si>
    <t>J05AE10</t>
  </si>
  <si>
    <t>J05AE20</t>
  </si>
  <si>
    <t>L01EA02</t>
  </si>
  <si>
    <t>DASATINIB</t>
  </si>
  <si>
    <t>140 mg</t>
  </si>
  <si>
    <t>L01XE06</t>
  </si>
  <si>
    <t>L01DB02</t>
  </si>
  <si>
    <t>V03AC03</t>
  </si>
  <si>
    <t>DEFERASIROX</t>
  </si>
  <si>
    <t>360 mg</t>
  </si>
  <si>
    <t>180 mg</t>
  </si>
  <si>
    <t>V03AC01</t>
  </si>
  <si>
    <t>DEFEROXAMINA MESILATO</t>
  </si>
  <si>
    <t>H02AB13</t>
  </si>
  <si>
    <t>DEFLAZACORT</t>
  </si>
  <si>
    <t>L02BX02</t>
  </si>
  <si>
    <t>DEGARELIX</t>
  </si>
  <si>
    <t>M05BX05</t>
  </si>
  <si>
    <t>DENOSUMAB</t>
  </si>
  <si>
    <t>N01AB07</t>
  </si>
  <si>
    <t>DESFLUORANO</t>
  </si>
  <si>
    <t>R06AX27</t>
  </si>
  <si>
    <t>DESLORATADINA</t>
  </si>
  <si>
    <t>R03DC53</t>
  </si>
  <si>
    <t>H01BA02</t>
  </si>
  <si>
    <t>15 mcg</t>
  </si>
  <si>
    <t>10 mcg</t>
  </si>
  <si>
    <t>G03AC09</t>
  </si>
  <si>
    <t>DESOGESTREL</t>
  </si>
  <si>
    <t>G03AA09 / G03CA53</t>
  </si>
  <si>
    <t>DESOGESTREL + ETINILESTRADIOL</t>
  </si>
  <si>
    <t>D07AB08</t>
  </si>
  <si>
    <t>DESONIDA</t>
  </si>
  <si>
    <t>N06AX23</t>
  </si>
  <si>
    <t>DESVENLAFAXINA</t>
  </si>
  <si>
    <t>S01BA01</t>
  </si>
  <si>
    <t>DEXAMETASONA</t>
  </si>
  <si>
    <t>700 mcg</t>
  </si>
  <si>
    <t>H02AB02</t>
  </si>
  <si>
    <t>0.75 mg</t>
  </si>
  <si>
    <t>DEXAMETASONA + GATIFLOXACINO</t>
  </si>
  <si>
    <t>S01GA51</t>
  </si>
  <si>
    <t>DEXAMETASONA + NAFAZOLINA</t>
  </si>
  <si>
    <t>(0.1+0.012)%</t>
  </si>
  <si>
    <t>DEXAMETASONA + NAFAZOLINA + TOBRAMICINA</t>
  </si>
  <si>
    <t>DEXAMETASONA + NEOMICINA</t>
  </si>
  <si>
    <t>G01AA51</t>
  </si>
  <si>
    <t>G01AG02</t>
  </si>
  <si>
    <t>DEXAMETASONA ACETATO + DEXAMETASONA SODIO FOSFATO</t>
  </si>
  <si>
    <t>M01AE14</t>
  </si>
  <si>
    <t>DEXIBUPROFENO</t>
  </si>
  <si>
    <t>M01AE17</t>
  </si>
  <si>
    <t>DEXKETOPROFENO</t>
  </si>
  <si>
    <t>A02BC06</t>
  </si>
  <si>
    <t>DEXLANSOPRAZOL</t>
  </si>
  <si>
    <t>N05CM18</t>
  </si>
  <si>
    <t>V03AF02</t>
  </si>
  <si>
    <t>DEXRAZOXANO</t>
  </si>
  <si>
    <t>DEXTRANO + HIDROXIPROPILMETILCELULOSA</t>
  </si>
  <si>
    <t>DEXTROMETORFANO BROMHIDRATO</t>
  </si>
  <si>
    <t>B05BB02</t>
  </si>
  <si>
    <t>B05BA03</t>
  </si>
  <si>
    <t>DEXTROSA EN AGUA DESTILADA</t>
  </si>
  <si>
    <t>M01AX21</t>
  </si>
  <si>
    <t>DIACEREINA</t>
  </si>
  <si>
    <t>C02DA01</t>
  </si>
  <si>
    <t>DIAZOXIDO</t>
  </si>
  <si>
    <t>DICLOFENACO</t>
  </si>
  <si>
    <t>D11AX</t>
  </si>
  <si>
    <t>DICLOFENACO + HIALURONICO ACIDO</t>
  </si>
  <si>
    <t>N02AJ15</t>
  </si>
  <si>
    <t>DICLOFENACO + TRAMADOL</t>
  </si>
  <si>
    <t>J01CF01</t>
  </si>
  <si>
    <t>DICLOXACILINA</t>
  </si>
  <si>
    <t>DIDROGESTERONA</t>
  </si>
  <si>
    <t>DIDROGESTERONA + ESTRADIOL</t>
  </si>
  <si>
    <t>G03DB08</t>
  </si>
  <si>
    <t>DIENOGEST</t>
  </si>
  <si>
    <t>G03AB08</t>
  </si>
  <si>
    <t>DIENOGEST + ESTRADIOL</t>
  </si>
  <si>
    <t>DIENOGEST + ESTRADIOL VALERATO</t>
  </si>
  <si>
    <t>G03FA15</t>
  </si>
  <si>
    <t>DIENOGEST + ETINILESTRADIOL</t>
  </si>
  <si>
    <t>DIETILETILBESTROL</t>
  </si>
  <si>
    <t>R06AA02</t>
  </si>
  <si>
    <t>N02AA08</t>
  </si>
  <si>
    <t>N02CA01</t>
  </si>
  <si>
    <t>DIHIDROERGOTOXINA MESILATO</t>
  </si>
  <si>
    <t>C08DB01</t>
  </si>
  <si>
    <t>N07CA00</t>
  </si>
  <si>
    <t>DIMENHIDRINATO</t>
  </si>
  <si>
    <t>A02AD02</t>
  </si>
  <si>
    <t>DIMETICONA + MAGALDRATO</t>
  </si>
  <si>
    <t>L04AX07</t>
  </si>
  <si>
    <t>DIMETILFUMARATO</t>
  </si>
  <si>
    <t>240 mg</t>
  </si>
  <si>
    <t>G02AD02</t>
  </si>
  <si>
    <t>DINOPROSTONA</t>
  </si>
  <si>
    <t>A07BC05</t>
  </si>
  <si>
    <t>C05CA03</t>
  </si>
  <si>
    <t>DIOSMINA</t>
  </si>
  <si>
    <t>90 mg</t>
  </si>
  <si>
    <t>C05CA53</t>
  </si>
  <si>
    <t>B01AC07</t>
  </si>
  <si>
    <t>DIPIRIDAMOL</t>
  </si>
  <si>
    <t>N02BB02</t>
  </si>
  <si>
    <t>DIPIRONA MAGNESICA</t>
  </si>
  <si>
    <t>A11HA03</t>
  </si>
  <si>
    <t>200 UI</t>
  </si>
  <si>
    <t>800 UI</t>
  </si>
  <si>
    <t>100 UI</t>
  </si>
  <si>
    <t>C01CA07</t>
  </si>
  <si>
    <t>DOBUTAMINA + DEXTROSA</t>
  </si>
  <si>
    <t>L01CD02</t>
  </si>
  <si>
    <t>DOCETAXEL</t>
  </si>
  <si>
    <t>J05AX12</t>
  </si>
  <si>
    <t>DOLUTEGRAVIR</t>
  </si>
  <si>
    <t>J05AR25</t>
  </si>
  <si>
    <t>DOLUTEGRAVIR + LAMIVUDINA</t>
  </si>
  <si>
    <t>A03FA03</t>
  </si>
  <si>
    <t>DOMPERIDONA</t>
  </si>
  <si>
    <t>N06DA02</t>
  </si>
  <si>
    <t>DONEPEZIL</t>
  </si>
  <si>
    <t>C01CA04</t>
  </si>
  <si>
    <t>J01DH04</t>
  </si>
  <si>
    <t>DORIPENEM</t>
  </si>
  <si>
    <t>R05CB13</t>
  </si>
  <si>
    <t>DORNASA ALFA</t>
  </si>
  <si>
    <t>S01EC03</t>
  </si>
  <si>
    <t>C02CA04</t>
  </si>
  <si>
    <t>N06AA12</t>
  </si>
  <si>
    <t>DOXEPINA</t>
  </si>
  <si>
    <t>J01AA02</t>
  </si>
  <si>
    <t>DOXILAMINA + PIRIDOXINA</t>
  </si>
  <si>
    <t>R03DA11</t>
  </si>
  <si>
    <t>DOXOFILINA</t>
  </si>
  <si>
    <t>L01DB01</t>
  </si>
  <si>
    <t>C01BD07</t>
  </si>
  <si>
    <t>DRONEDARONA</t>
  </si>
  <si>
    <t>G03AC10</t>
  </si>
  <si>
    <t>DROSPIRENONA</t>
  </si>
  <si>
    <t>G03FA17</t>
  </si>
  <si>
    <t>DROSPIRENONA + ESTRADIOL</t>
  </si>
  <si>
    <t>G03AA12</t>
  </si>
  <si>
    <t>DROSPIRENONA + ETINILESTRADIOL</t>
  </si>
  <si>
    <t>A10BJ05</t>
  </si>
  <si>
    <t>DULAGLUTIDA</t>
  </si>
  <si>
    <t>1.5 mg</t>
  </si>
  <si>
    <t>N06AX21</t>
  </si>
  <si>
    <t>D11AH05</t>
  </si>
  <si>
    <t>DUPILUMAB</t>
  </si>
  <si>
    <t>L01XC28</t>
  </si>
  <si>
    <t>DURVALUMAB</t>
  </si>
  <si>
    <t>G04CB02</t>
  </si>
  <si>
    <t>DUTASTERIDE</t>
  </si>
  <si>
    <t>L04AA25</t>
  </si>
  <si>
    <t>ECULIZUMAB</t>
  </si>
  <si>
    <t>V03AB03</t>
  </si>
  <si>
    <t>J05AG03</t>
  </si>
  <si>
    <t>EFAVIRENZ</t>
  </si>
  <si>
    <t>J05AR06</t>
  </si>
  <si>
    <t>J05AR11</t>
  </si>
  <si>
    <t>EFAVIRENZ + LAMIVUDINA + TENOFOVIR DISOPROXIL</t>
  </si>
  <si>
    <t>A06AD15</t>
  </si>
  <si>
    <t>(100+110)g+(1.43+2.8+0.37)g</t>
  </si>
  <si>
    <t>N02CC06</t>
  </si>
  <si>
    <t>ELETRIPTAN</t>
  </si>
  <si>
    <t>A16AX10</t>
  </si>
  <si>
    <t>ELIGLUSTAT TARTRATO</t>
  </si>
  <si>
    <t>B02BX05</t>
  </si>
  <si>
    <t>ELTROMBOPAG</t>
  </si>
  <si>
    <t>B02BX06</t>
  </si>
  <si>
    <t>EMICIZUMAB</t>
  </si>
  <si>
    <t>A10BK03</t>
  </si>
  <si>
    <t>EMPAGLIFLOZINA</t>
  </si>
  <si>
    <t>A10BD19</t>
  </si>
  <si>
    <t>EMPAGLIFLOZINA + LINAGLIPTINA</t>
  </si>
  <si>
    <t>A10BD20</t>
  </si>
  <si>
    <t>EMPAGLIFLOZINA + METFORMINA</t>
  </si>
  <si>
    <t>J05AR08</t>
  </si>
  <si>
    <t>J05AR17</t>
  </si>
  <si>
    <t>C09AA02</t>
  </si>
  <si>
    <t>ENALAPRIL + HIDROCLOROTIAZIDA</t>
  </si>
  <si>
    <t>ENANTATO DE NORESTISTERONA + VALERATO DE ESTRADIOL</t>
  </si>
  <si>
    <t>ENFUVIRTIDA</t>
  </si>
  <si>
    <t>B01AB05</t>
  </si>
  <si>
    <t>J05AF10</t>
  </si>
  <si>
    <t>ENTECAVIR</t>
  </si>
  <si>
    <t>L02BB04</t>
  </si>
  <si>
    <t>ENZALUTAMIDA</t>
  </si>
  <si>
    <t>R06AX24/S01GX10</t>
  </si>
  <si>
    <t>L01DB03</t>
  </si>
  <si>
    <t>EPIRRUBICINA</t>
  </si>
  <si>
    <t>C03DA04</t>
  </si>
  <si>
    <t>EPLERENONA</t>
  </si>
  <si>
    <t>B01AC09</t>
  </si>
  <si>
    <t>EPOPROSTENOL</t>
  </si>
  <si>
    <t>0.5mg</t>
  </si>
  <si>
    <t>EPROSARTAN</t>
  </si>
  <si>
    <t>EPROSARTAN + HIDROCLOROTIAZIDA</t>
  </si>
  <si>
    <t>ERDOSTEINA</t>
  </si>
  <si>
    <t>J01FA01</t>
  </si>
  <si>
    <t>ERITROMICINA</t>
  </si>
  <si>
    <t>D10AF02</t>
  </si>
  <si>
    <t>D10AF52</t>
  </si>
  <si>
    <t>B03XA03</t>
  </si>
  <si>
    <t>ERITROPOYETINA</t>
  </si>
  <si>
    <t>30000 UI</t>
  </si>
  <si>
    <t>B03XA01</t>
  </si>
  <si>
    <t>B03AX01</t>
  </si>
  <si>
    <t>4000 UI</t>
  </si>
  <si>
    <t>L01EB02</t>
  </si>
  <si>
    <t>ERLOTINIB</t>
  </si>
  <si>
    <t>L01XX34</t>
  </si>
  <si>
    <t>J01DH03</t>
  </si>
  <si>
    <t>ERTAPENEM</t>
  </si>
  <si>
    <t>G04BX</t>
  </si>
  <si>
    <t>N06AB10</t>
  </si>
  <si>
    <t>ESCITALOPRAM</t>
  </si>
  <si>
    <t>C07AB09</t>
  </si>
  <si>
    <t>A02BC05</t>
  </si>
  <si>
    <t>ESOMEPRAZOL</t>
  </si>
  <si>
    <t>M01AC56</t>
  </si>
  <si>
    <t>ESOMEPRAZOL + MELOXICAM</t>
  </si>
  <si>
    <t>M01AE52</t>
  </si>
  <si>
    <t>ESOMEPRAZOL + NAPROXENO</t>
  </si>
  <si>
    <t>S01GX03</t>
  </si>
  <si>
    <t>ESPAGLUMICO ACIDO</t>
  </si>
  <si>
    <t>J01XX04</t>
  </si>
  <si>
    <t>ESPECTINOMICINA</t>
  </si>
  <si>
    <t>J01FA02</t>
  </si>
  <si>
    <t>ESPIRAMICINA</t>
  </si>
  <si>
    <t>3 M UI</t>
  </si>
  <si>
    <t>C03DA01</t>
  </si>
  <si>
    <t>ESPIRONOLACTONA</t>
  </si>
  <si>
    <t>V08AD01</t>
  </si>
  <si>
    <t>ESTERES ETILICOS DE ACIDOS GRASOS YODADOS</t>
  </si>
  <si>
    <t>480 mg</t>
  </si>
  <si>
    <t>G03CA03</t>
  </si>
  <si>
    <t>ESTRADIOL</t>
  </si>
  <si>
    <t>G03AA14</t>
  </si>
  <si>
    <t>ESTRADIOL HEXAHIDROBENZOATO</t>
  </si>
  <si>
    <t>G03FA01</t>
  </si>
  <si>
    <t>G03CA04</t>
  </si>
  <si>
    <t>ESTRIOL</t>
  </si>
  <si>
    <t>G03CA57</t>
  </si>
  <si>
    <t>N05CF04</t>
  </si>
  <si>
    <t>ESZOPICLONA</t>
  </si>
  <si>
    <t>J04AK02</t>
  </si>
  <si>
    <t>B02BX01</t>
  </si>
  <si>
    <t>ETAMSILATO</t>
  </si>
  <si>
    <t>L04AB01</t>
  </si>
  <si>
    <t>ETANERCEPT</t>
  </si>
  <si>
    <t>ETIFOXINA</t>
  </si>
  <si>
    <t>C01CA01</t>
  </si>
  <si>
    <t>G02BB01</t>
  </si>
  <si>
    <t>ETINILESTRADIOL + ETONOGESTREL</t>
  </si>
  <si>
    <t>G03AA07</t>
  </si>
  <si>
    <t>G03AA13</t>
  </si>
  <si>
    <t>ETINILESTRADIOL + NORELGESTROMINA</t>
  </si>
  <si>
    <t>G03AB04</t>
  </si>
  <si>
    <t>M02AA06</t>
  </si>
  <si>
    <t>ETOFENAMATO</t>
  </si>
  <si>
    <t>N01AX07</t>
  </si>
  <si>
    <t>ETOMIDATO</t>
  </si>
  <si>
    <t>G03AC08</t>
  </si>
  <si>
    <t>IMPLANTE</t>
  </si>
  <si>
    <t>L01CB01</t>
  </si>
  <si>
    <t>ETOPOSIDO</t>
  </si>
  <si>
    <t>M01AH05</t>
  </si>
  <si>
    <t>ETORICOXIB</t>
  </si>
  <si>
    <t>N03AD01</t>
  </si>
  <si>
    <t>ETOSUXIMIDA</t>
  </si>
  <si>
    <t>J05AG04</t>
  </si>
  <si>
    <t>L01XE10</t>
  </si>
  <si>
    <t>EVEROLIMUS</t>
  </si>
  <si>
    <t>L04AA18</t>
  </si>
  <si>
    <t>C10AX13</t>
  </si>
  <si>
    <t>EVOLOCUMAB</t>
  </si>
  <si>
    <t>L02BG06</t>
  </si>
  <si>
    <t>EXEMESTANO</t>
  </si>
  <si>
    <t>A10BJ01</t>
  </si>
  <si>
    <t>EXENATIDA</t>
  </si>
  <si>
    <t>C10AX09</t>
  </si>
  <si>
    <t>EZETIMIB</t>
  </si>
  <si>
    <t>C10BA06</t>
  </si>
  <si>
    <t>C10BA02</t>
  </si>
  <si>
    <t>D03AX</t>
  </si>
  <si>
    <t>FACTOR DE CRECIMIENTO EPIDERMICO HUMANO RECOMBINANTE</t>
  </si>
  <si>
    <t>75 mcg</t>
  </si>
  <si>
    <t>FACTOR DE TRANSFERENCIA</t>
  </si>
  <si>
    <t>B02BD04</t>
  </si>
  <si>
    <t>FACTOR IX DE LA COAGULACION ANTIHEMOFILICO</t>
  </si>
  <si>
    <t>500 UI</t>
  </si>
  <si>
    <t>600 UI</t>
  </si>
  <si>
    <t>B02BD08</t>
  </si>
  <si>
    <t>FACTOR VII ACTIVADO</t>
  </si>
  <si>
    <t>B02BD02</t>
  </si>
  <si>
    <t>FACTOR VIII  DE LA COAGULACION RECOMBINANTE ANTIHEMOFILICO (LIBRE DE VIRUS)</t>
  </si>
  <si>
    <t>250 UI</t>
  </si>
  <si>
    <t>B02BD06</t>
  </si>
  <si>
    <t>FACTOR VIII DE LA COAGULACION + FACTOR DE VON WILLEBRAND</t>
  </si>
  <si>
    <t>(500+1.200) UI</t>
  </si>
  <si>
    <t>B02BD03</t>
  </si>
  <si>
    <t>FACTOR VIII INHIBIDOR ACTIVADO POR BYPASS</t>
  </si>
  <si>
    <t>A02BA03</t>
  </si>
  <si>
    <t>M04AA03</t>
  </si>
  <si>
    <t>FEBUXOSTAT</t>
  </si>
  <si>
    <t>G04BX06</t>
  </si>
  <si>
    <t>FENILALANINA</t>
  </si>
  <si>
    <t>S01GA55</t>
  </si>
  <si>
    <t>R01BA53</t>
  </si>
  <si>
    <t>5+(15-30)mg</t>
  </si>
  <si>
    <t>S01BB02</t>
  </si>
  <si>
    <t>S01FA56</t>
  </si>
  <si>
    <t>FENIRAMINA + NAFAZOLINA</t>
  </si>
  <si>
    <t>N03AB02</t>
  </si>
  <si>
    <t>FENOBARBITAL</t>
  </si>
  <si>
    <t>C10AB05</t>
  </si>
  <si>
    <t>135 mg</t>
  </si>
  <si>
    <t>C10BA03</t>
  </si>
  <si>
    <t>C10AB51</t>
  </si>
  <si>
    <t>C10AB11</t>
  </si>
  <si>
    <t>R02AA19</t>
  </si>
  <si>
    <t>FENOL</t>
  </si>
  <si>
    <t>R03AL01</t>
  </si>
  <si>
    <t>A03AX05</t>
  </si>
  <si>
    <t>FENOVERINA</t>
  </si>
  <si>
    <t>N01AH01</t>
  </si>
  <si>
    <t>FENTANILO</t>
  </si>
  <si>
    <t>N02AB03</t>
  </si>
  <si>
    <t>G01AF12</t>
  </si>
  <si>
    <t>FENTICONAZOL</t>
  </si>
  <si>
    <t>B03AB</t>
  </si>
  <si>
    <t>FERRIMANITOL OVOALBUMINA</t>
  </si>
  <si>
    <t>R06AX26</t>
  </si>
  <si>
    <t>FEXOFENADINA + FENILEFRINA</t>
  </si>
  <si>
    <t>(60-120)+25mg</t>
  </si>
  <si>
    <t>L03AA02</t>
  </si>
  <si>
    <t>FILGRASTIM</t>
  </si>
  <si>
    <t>G04CB01</t>
  </si>
  <si>
    <t>L04AA27</t>
  </si>
  <si>
    <t>FINGOLIMOD</t>
  </si>
  <si>
    <t>B02BA01</t>
  </si>
  <si>
    <t>G04BD02</t>
  </si>
  <si>
    <t>FLAVOXATO</t>
  </si>
  <si>
    <t>J02AC01</t>
  </si>
  <si>
    <t>FLUCONAZOL</t>
  </si>
  <si>
    <t>P01AB07</t>
  </si>
  <si>
    <t>L01BB05</t>
  </si>
  <si>
    <t>FLUDARABINA</t>
  </si>
  <si>
    <t>H02AA02</t>
  </si>
  <si>
    <t>FLUDROCORTISONA</t>
  </si>
  <si>
    <t>V03AB25</t>
  </si>
  <si>
    <t>FLUMAZENIL</t>
  </si>
  <si>
    <t>N07CA03</t>
  </si>
  <si>
    <t>S01JA01</t>
  </si>
  <si>
    <t>FLUORESCEINA SODICA</t>
  </si>
  <si>
    <t>S01BA07</t>
  </si>
  <si>
    <t>FLUOROMETALONA</t>
  </si>
  <si>
    <t>S01BB03</t>
  </si>
  <si>
    <t>FLUOROMETOLONA + TETRAHIDROZOLINA</t>
  </si>
  <si>
    <t>(0.1+0.025)%</t>
  </si>
  <si>
    <t>L01BC02</t>
  </si>
  <si>
    <t>FLUOROURACILO</t>
  </si>
  <si>
    <t>N06AB03</t>
  </si>
  <si>
    <t>M01AE09</t>
  </si>
  <si>
    <t>FLURBIPROFENO</t>
  </si>
  <si>
    <t>L02BB01</t>
  </si>
  <si>
    <t>FLUTAMIDA</t>
  </si>
  <si>
    <t>R01AD12</t>
  </si>
  <si>
    <t>R03BA05</t>
  </si>
  <si>
    <t>R03AK06</t>
  </si>
  <si>
    <t>R03AL08</t>
  </si>
  <si>
    <t>R03AK10</t>
  </si>
  <si>
    <t>FLUTICASONA + VILANTEROL</t>
  </si>
  <si>
    <t>N06AB08</t>
  </si>
  <si>
    <t>FLUVOXAMINA</t>
  </si>
  <si>
    <t>B03AD00</t>
  </si>
  <si>
    <t>FOLICO ACIDO + COMPUESTO DE HIERRO</t>
  </si>
  <si>
    <t>(0.2-1)mg+(30-550)mg</t>
  </si>
  <si>
    <t>FOLICO ACIDO + SAL FERROSA</t>
  </si>
  <si>
    <t>G03GA05</t>
  </si>
  <si>
    <t>300 UI</t>
  </si>
  <si>
    <t>G03GA30</t>
  </si>
  <si>
    <t>FOLITROPINA ALFA + LUTROPINA ALFA</t>
  </si>
  <si>
    <t>B01AX05</t>
  </si>
  <si>
    <t>FONDAPARINUX</t>
  </si>
  <si>
    <t>7.5mg</t>
  </si>
  <si>
    <t>2.5mg</t>
  </si>
  <si>
    <t>FORMULA ELEMENTAL A BASE DE PEPTIDOS</t>
  </si>
  <si>
    <t>FORMULA INFANTIL EN POLVO LIBRE DE GLICINA, CON AA ESENCIALES Y NO ESENCIALES, CHOS, MULTIVIT, MIN</t>
  </si>
  <si>
    <t>V06C</t>
  </si>
  <si>
    <t>FORMULA LACTEA DE CONTINUACION</t>
  </si>
  <si>
    <t>20-22CAL</t>
  </si>
  <si>
    <t>FORMULA LACTEA DE CONTINUACION CON PROBIOTICOS+PREBIOTICOS</t>
  </si>
  <si>
    <t>FORMULA LACTEA DE INICIO</t>
  </si>
  <si>
    <t>(19-20)Cal</t>
  </si>
  <si>
    <t>19Cal</t>
  </si>
  <si>
    <t>FORMULA LACTEA PARA PREMATURO</t>
  </si>
  <si>
    <t>22CAL</t>
  </si>
  <si>
    <t>FORMULA LACTEA SEMI-ELEMENTAL PEDIATRICA</t>
  </si>
  <si>
    <t>FORMULA TERAPEUTICA  LISTA PARA CONSUMIR A BASE DE MANI Y LIPIDOS CON VITAMINAS Y MINERALES</t>
  </si>
  <si>
    <t>92g (500KCAL) X92g</t>
  </si>
  <si>
    <t>FOSAPREPITANT</t>
  </si>
  <si>
    <t>B05XA06</t>
  </si>
  <si>
    <t>FOSFATO DE SODIO DIBASICO + FOSFATO MONOPOTASICO + FOSFATO MONOSODICO MONOHIDRATO</t>
  </si>
  <si>
    <t>A06AG01</t>
  </si>
  <si>
    <t>FOSFATO MONOBASICO DE SODIO + FOSFATO DIBASICO DE SODIO</t>
  </si>
  <si>
    <t>(16+6)%</t>
  </si>
  <si>
    <t>B05BB01</t>
  </si>
  <si>
    <t>FOSFATO SOLUCION ORGANICA O INORGANICA</t>
  </si>
  <si>
    <t>J01XX01</t>
  </si>
  <si>
    <t>C09AA09</t>
  </si>
  <si>
    <t>FRACCION FLAVONOIDE MICRONIZADA (DIOSMINA-HESPERIDINA)</t>
  </si>
  <si>
    <t>L02BA03</t>
  </si>
  <si>
    <t>FULVESTRAN</t>
  </si>
  <si>
    <t>G01AX06</t>
  </si>
  <si>
    <t>FURAZOLIDONA</t>
  </si>
  <si>
    <t>C03CA01</t>
  </si>
  <si>
    <t>FUROSEMIDA</t>
  </si>
  <si>
    <t>N03AX12</t>
  </si>
  <si>
    <t>GABAPENTIN</t>
  </si>
  <si>
    <t>V08CA02</t>
  </si>
  <si>
    <t>V08CA10</t>
  </si>
  <si>
    <t>GADOXETICO ACIDO DISODICO HEPATOESPECIFICO</t>
  </si>
  <si>
    <t>N06DA04</t>
  </si>
  <si>
    <t>GALANTAMINA</t>
  </si>
  <si>
    <t>N02CD02</t>
  </si>
  <si>
    <t>GALCANEZUMAB</t>
  </si>
  <si>
    <t>A16AB08</t>
  </si>
  <si>
    <t>GALSULFASA</t>
  </si>
  <si>
    <t>J05AB06</t>
  </si>
  <si>
    <t>J01MA16</t>
  </si>
  <si>
    <t>GATIFLOXACINA</t>
  </si>
  <si>
    <t>S01CA02</t>
  </si>
  <si>
    <t>L01EB01</t>
  </si>
  <si>
    <t>GEFITINIB</t>
  </si>
  <si>
    <t>L01BC05</t>
  </si>
  <si>
    <t>C10AB04</t>
  </si>
  <si>
    <t>GEMFIBROZILO</t>
  </si>
  <si>
    <t>A10BD18</t>
  </si>
  <si>
    <t>GEMIGLIPTINA + METFORMINA</t>
  </si>
  <si>
    <t>S01AA11</t>
  </si>
  <si>
    <t>J01GB03</t>
  </si>
  <si>
    <t>D06AX07</t>
  </si>
  <si>
    <t>160 mg</t>
  </si>
  <si>
    <t>A10BB01</t>
  </si>
  <si>
    <t>GLIBENCLAMIDA</t>
  </si>
  <si>
    <t>A10BD02</t>
  </si>
  <si>
    <t>GLIBENCLAMIDA + METFORMINA</t>
  </si>
  <si>
    <t>R05CA03</t>
  </si>
  <si>
    <t>GLICERILO GUAYACOLATO</t>
  </si>
  <si>
    <t>A06AX01</t>
  </si>
  <si>
    <t>S02DC99</t>
  </si>
  <si>
    <t>GLICERINA CARBONATADA</t>
  </si>
  <si>
    <t>B05XA14</t>
  </si>
  <si>
    <t>B05CX03</t>
  </si>
  <si>
    <t>A10BB09</t>
  </si>
  <si>
    <t>R03BB06</t>
  </si>
  <si>
    <t>R03AL04</t>
  </si>
  <si>
    <t>A06AB06</t>
  </si>
  <si>
    <t>(8-17)mg</t>
  </si>
  <si>
    <t>A10BB12</t>
  </si>
  <si>
    <t>GLIMEPIRIDA</t>
  </si>
  <si>
    <t>GLIMEPIRIDA + METFORMINA</t>
  </si>
  <si>
    <t>H04AA01</t>
  </si>
  <si>
    <t>1500 mg</t>
  </si>
  <si>
    <t>M01AX99</t>
  </si>
  <si>
    <t>(600 + 750)mg</t>
  </si>
  <si>
    <t>GLUTAMINA</t>
  </si>
  <si>
    <t>GLUTAMINA + LACTOBACILLUS REUTERI</t>
  </si>
  <si>
    <t>(10 g+ 100 MUFC)/sobre</t>
  </si>
  <si>
    <t>L04AB06</t>
  </si>
  <si>
    <t>GOLIMUMAB</t>
  </si>
  <si>
    <t>G03GA01</t>
  </si>
  <si>
    <t>GONADOTROPINA CORIONICA</t>
  </si>
  <si>
    <t>L02AE03</t>
  </si>
  <si>
    <t>L04AC16</t>
  </si>
  <si>
    <t>GUSELKUMAB</t>
  </si>
  <si>
    <t>N05AD01</t>
  </si>
  <si>
    <t>HALOPERIDOL</t>
  </si>
  <si>
    <t>S01KA51</t>
  </si>
  <si>
    <t>HEMINA HUMANA</t>
  </si>
  <si>
    <t>C05BA53</t>
  </si>
  <si>
    <t>HEPARINA + ALANTOINA + EXTRACTO CEPAE</t>
  </si>
  <si>
    <t>B01AB01</t>
  </si>
  <si>
    <t>HEPARINA SODICA</t>
  </si>
  <si>
    <t>S01KA01</t>
  </si>
  <si>
    <t>(1-2)%</t>
  </si>
  <si>
    <t>M09AX01</t>
  </si>
  <si>
    <t>INTRA-ARTICULAR</t>
  </si>
  <si>
    <t>0.2%</t>
  </si>
  <si>
    <t>HIALURONATO DE SODIO + POLIETILENGLICOL + PROPILENGLICOL</t>
  </si>
  <si>
    <t>J06BA02</t>
  </si>
  <si>
    <t>C03AA03</t>
  </si>
  <si>
    <t>HIDROCLOROTIAZIDA</t>
  </si>
  <si>
    <t>C09DA04</t>
  </si>
  <si>
    <t>C09DA01</t>
  </si>
  <si>
    <t>C09DA08</t>
  </si>
  <si>
    <t>C09DA07</t>
  </si>
  <si>
    <t>N02AJ09</t>
  </si>
  <si>
    <t>H02AB09</t>
  </si>
  <si>
    <t>D07AA02</t>
  </si>
  <si>
    <t>A11CC06</t>
  </si>
  <si>
    <t>HIDROFEROL</t>
  </si>
  <si>
    <t>D11AX11</t>
  </si>
  <si>
    <t>HIDROQUINONA + MOMETASONA + RETINOICO</t>
  </si>
  <si>
    <t>[0.05+(2-5)]%</t>
  </si>
  <si>
    <t>C05CA05</t>
  </si>
  <si>
    <t>HIDROSMINA</t>
  </si>
  <si>
    <t>A02AD04</t>
  </si>
  <si>
    <t>HIDROTALCITA</t>
  </si>
  <si>
    <t>(1+5)%</t>
  </si>
  <si>
    <t>N05BB01</t>
  </si>
  <si>
    <t>0.25%</t>
  </si>
  <si>
    <t>P01BA02</t>
  </si>
  <si>
    <t>B03BA03</t>
  </si>
  <si>
    <t>HIDROXICOBALAMINA</t>
  </si>
  <si>
    <t>HIDROXIPROPILMETILCELULOSA</t>
  </si>
  <si>
    <t>L01XX05</t>
  </si>
  <si>
    <t>HIDROXIUREA</t>
  </si>
  <si>
    <t>HIERRO + ZINC</t>
  </si>
  <si>
    <t>B03AA01</t>
  </si>
  <si>
    <t>B03AB04</t>
  </si>
  <si>
    <t>HIERRO SACARATO</t>
  </si>
  <si>
    <t>A03BB01</t>
  </si>
  <si>
    <t>75 UI</t>
  </si>
  <si>
    <t>IBANDRONICO ACIDO</t>
  </si>
  <si>
    <t>L01XE27</t>
  </si>
  <si>
    <t>IBRUTINIB</t>
  </si>
  <si>
    <t>M01AE01</t>
  </si>
  <si>
    <t>IBUPROFENO</t>
  </si>
  <si>
    <t>IBUPROFENO + METOCARBAMOL</t>
  </si>
  <si>
    <t>IBUPROFENO + TIOCOLCHICOSIDO</t>
  </si>
  <si>
    <t>IBUPROFENO + TIZANIDINA</t>
  </si>
  <si>
    <t>B06AC02</t>
  </si>
  <si>
    <t>ICATIBANT</t>
  </si>
  <si>
    <t>D02AB</t>
  </si>
  <si>
    <t>ICTAMOL + ZINC</t>
  </si>
  <si>
    <t>L01DB06</t>
  </si>
  <si>
    <t>V03AB37</t>
  </si>
  <si>
    <t>IDARUCIZUMAB</t>
  </si>
  <si>
    <t>A16AB09</t>
  </si>
  <si>
    <t>IDURSULFASE</t>
  </si>
  <si>
    <t>L01AA06</t>
  </si>
  <si>
    <t>IFOSFAMIDA</t>
  </si>
  <si>
    <t>B01AC11</t>
  </si>
  <si>
    <t>L01XE01</t>
  </si>
  <si>
    <t>IMATINIB</t>
  </si>
  <si>
    <t>A16AB02</t>
  </si>
  <si>
    <t>IMIGLUCERASA</t>
  </si>
  <si>
    <t>400 UI</t>
  </si>
  <si>
    <t>N06AA02</t>
  </si>
  <si>
    <t>IMIPRAMINA</t>
  </si>
  <si>
    <t>D06BB10</t>
  </si>
  <si>
    <t>IMIQUIMOD</t>
  </si>
  <si>
    <t>3.75%</t>
  </si>
  <si>
    <t>R03AC18</t>
  </si>
  <si>
    <t>INDACATEROL</t>
  </si>
  <si>
    <t>INHALACION</t>
  </si>
  <si>
    <t>C03BA11</t>
  </si>
  <si>
    <t>INDAPAMIDA</t>
  </si>
  <si>
    <t>C09BA04</t>
  </si>
  <si>
    <t>C01EB03</t>
  </si>
  <si>
    <t>INDOMETACINA</t>
  </si>
  <si>
    <t>L04AB02</t>
  </si>
  <si>
    <t>INFLIXIMAB</t>
  </si>
  <si>
    <t>J06BB09</t>
  </si>
  <si>
    <t>INMUNOGLOBULINA  ANTICITOMEGALOVIRUS (GAMAGLOBULINA)</t>
  </si>
  <si>
    <t>J06BB01</t>
  </si>
  <si>
    <t>L04AA04</t>
  </si>
  <si>
    <t>INMUNOGLOBULINA ANTITIMOCITICA DE CONEJO</t>
  </si>
  <si>
    <t>J06BB04</t>
  </si>
  <si>
    <t>INMUNOGLOBULINA HUMANA ANTI HEPATITIS</t>
  </si>
  <si>
    <t>50 UI</t>
  </si>
  <si>
    <t>INMUNOGLOBULINA HUMANA ENRIQUECIDA CON IgM + IgA + IgG</t>
  </si>
  <si>
    <t>A10AB05</t>
  </si>
  <si>
    <t>A10AE06</t>
  </si>
  <si>
    <t>A10AE56</t>
  </si>
  <si>
    <t>A10AE05</t>
  </si>
  <si>
    <t>INSULINA DETEMIR</t>
  </si>
  <si>
    <t>A10AE04</t>
  </si>
  <si>
    <t>A10AE54</t>
  </si>
  <si>
    <t>A10AB06</t>
  </si>
  <si>
    <t>A10AC01</t>
  </si>
  <si>
    <t>A10AB04</t>
  </si>
  <si>
    <t>INSULINA OFTALMICA</t>
  </si>
  <si>
    <t>A10AB01</t>
  </si>
  <si>
    <t>L03AB07</t>
  </si>
  <si>
    <t>INTERFERON BETA 1A</t>
  </si>
  <si>
    <t>L03AB08</t>
  </si>
  <si>
    <t>INTERFERON BETA 1B</t>
  </si>
  <si>
    <t>IOBITRIDOL</t>
  </si>
  <si>
    <t>V08AB11</t>
  </si>
  <si>
    <t>IODIXANOL</t>
  </si>
  <si>
    <t>L01XC11</t>
  </si>
  <si>
    <t>IPILIMUMAB</t>
  </si>
  <si>
    <t>R01AX03</t>
  </si>
  <si>
    <t>IPRATROPIO BROMURO</t>
  </si>
  <si>
    <t>R03BB01</t>
  </si>
  <si>
    <t>C09CA04</t>
  </si>
  <si>
    <t>IRBESARTAN</t>
  </si>
  <si>
    <t>L01CE02</t>
  </si>
  <si>
    <t>J02AC05</t>
  </si>
  <si>
    <t>ISAVUCONAZOL</t>
  </si>
  <si>
    <t>D01AC05</t>
  </si>
  <si>
    <t>G02CX05</t>
  </si>
  <si>
    <t>(60-80)mg</t>
  </si>
  <si>
    <t>N01AB06</t>
  </si>
  <si>
    <t>J04AC01</t>
  </si>
  <si>
    <t>ISONIAZIDA</t>
  </si>
  <si>
    <t>C01DA08</t>
  </si>
  <si>
    <t>ISOSORBIDE DINITRATO</t>
  </si>
  <si>
    <t>SUBLINGUAL</t>
  </si>
  <si>
    <t>D10AD04</t>
  </si>
  <si>
    <t>ISOTRETINOINA</t>
  </si>
  <si>
    <t>A06AC01</t>
  </si>
  <si>
    <t>(49-90)%</t>
  </si>
  <si>
    <t>79,61(%)</t>
  </si>
  <si>
    <t>J02AC02</t>
  </si>
  <si>
    <t>ITRACONAZOL</t>
  </si>
  <si>
    <t>P01AB07/P01AB52</t>
  </si>
  <si>
    <t>ITRACONAZOL + SECNIDAZOL</t>
  </si>
  <si>
    <t>C01EB17</t>
  </si>
  <si>
    <t>IVABRADINA</t>
  </si>
  <si>
    <t>P02CF01</t>
  </si>
  <si>
    <t>IVERMECTINA</t>
  </si>
  <si>
    <t>D11AX22</t>
  </si>
  <si>
    <t>L01XG03</t>
  </si>
  <si>
    <t>IXAZOMIB</t>
  </si>
  <si>
    <t>L04AC13</t>
  </si>
  <si>
    <t>IXEKIZUMAB</t>
  </si>
  <si>
    <t>N01AX03</t>
  </si>
  <si>
    <t>J02AB02</t>
  </si>
  <si>
    <t>KETOCONAZOL</t>
  </si>
  <si>
    <t>D01AC08</t>
  </si>
  <si>
    <t>M02AA10</t>
  </si>
  <si>
    <t>KETOPROFENO</t>
  </si>
  <si>
    <t>M01AE03</t>
  </si>
  <si>
    <t>M01AB15/S01BC05-2</t>
  </si>
  <si>
    <t>KETOROLACO</t>
  </si>
  <si>
    <t>M01AB15/S01BC05</t>
  </si>
  <si>
    <t>R06AX17</t>
  </si>
  <si>
    <t>KETOTIFENO</t>
  </si>
  <si>
    <t>S01GX08</t>
  </si>
  <si>
    <t>0.025%</t>
  </si>
  <si>
    <t>A16AA</t>
  </si>
  <si>
    <t>L-ARGININA</t>
  </si>
  <si>
    <t>A05BA06</t>
  </si>
  <si>
    <t>C07AG01</t>
  </si>
  <si>
    <t>N03AX18</t>
  </si>
  <si>
    <t>LACOSAMIDA</t>
  </si>
  <si>
    <t>LACTOBACILLUS ACIDOPHILUS</t>
  </si>
  <si>
    <t>170 mg</t>
  </si>
  <si>
    <t>LACTOBACILOS</t>
  </si>
  <si>
    <t>A06AD11</t>
  </si>
  <si>
    <t>LACTULOSA</t>
  </si>
  <si>
    <t>J05AF05</t>
  </si>
  <si>
    <t>LAMIVUDINA</t>
  </si>
  <si>
    <t>J05AR12</t>
  </si>
  <si>
    <t>LAMIVUDINA + TENOFOVIR DISOPROXIL</t>
  </si>
  <si>
    <t>J05AR01</t>
  </si>
  <si>
    <t>LAMIVUDINA + ZIDOVUDINA</t>
  </si>
  <si>
    <t>N03AX09</t>
  </si>
  <si>
    <t>LAMOTRIGINA</t>
  </si>
  <si>
    <t>B06AC05</t>
  </si>
  <si>
    <t>LANADELUMAB</t>
  </si>
  <si>
    <t>H01CB03</t>
  </si>
  <si>
    <t>LANREOTIDO</t>
  </si>
  <si>
    <t>A02BC03</t>
  </si>
  <si>
    <t>LANSOPRAZOL</t>
  </si>
  <si>
    <t>LAPATINIB</t>
  </si>
  <si>
    <t>A16AB05</t>
  </si>
  <si>
    <t>LARONIDASA</t>
  </si>
  <si>
    <t>S01EE01</t>
  </si>
  <si>
    <t>LATANOPROST</t>
  </si>
  <si>
    <t>LEDIPASVIR + SOFOSBUVIR</t>
  </si>
  <si>
    <t>L04AA13</t>
  </si>
  <si>
    <t>LEFLUNOMIDE</t>
  </si>
  <si>
    <t>L04AX04</t>
  </si>
  <si>
    <t>LENALIDOMIDA</t>
  </si>
  <si>
    <t>L02BG04</t>
  </si>
  <si>
    <t>LETROZOL</t>
  </si>
  <si>
    <t>L02AE02</t>
  </si>
  <si>
    <t>LEUPROLIDE ACETATO</t>
  </si>
  <si>
    <t>N03AX14</t>
  </si>
  <si>
    <t>LEVETIRACETAM</t>
  </si>
  <si>
    <t>LEVOAMLODIPINO</t>
  </si>
  <si>
    <t> A16AA01</t>
  </si>
  <si>
    <t>1 gr</t>
  </si>
  <si>
    <t>R06AE09</t>
  </si>
  <si>
    <t>LEVOCETIRIZINA</t>
  </si>
  <si>
    <t>R05DB27</t>
  </si>
  <si>
    <t>LEVODROPROPIZINA</t>
  </si>
  <si>
    <t>J01MA12</t>
  </si>
  <si>
    <t>LEVOFLOXACINA</t>
  </si>
  <si>
    <t>N05AA02</t>
  </si>
  <si>
    <t>G03AC03</t>
  </si>
  <si>
    <t>LEVONORGESTREL</t>
  </si>
  <si>
    <t>52 mg</t>
  </si>
  <si>
    <t>19.5 mg</t>
  </si>
  <si>
    <t>G03AD01</t>
  </si>
  <si>
    <t>13.5 mg</t>
  </si>
  <si>
    <t>30 mcg</t>
  </si>
  <si>
    <t>R03AK04</t>
  </si>
  <si>
    <t>C01CX08</t>
  </si>
  <si>
    <t>LEVOSIMENDAN</t>
  </si>
  <si>
    <t>N05AL07</t>
  </si>
  <si>
    <t>LEVOSULPIRIDA</t>
  </si>
  <si>
    <t>H03AA01</t>
  </si>
  <si>
    <t>25 mcg</t>
  </si>
  <si>
    <t>N01BB02</t>
  </si>
  <si>
    <t>LIDOCAINA</t>
  </si>
  <si>
    <t>N01BB52</t>
  </si>
  <si>
    <t>LIDOCAINA + PRILOCAINA</t>
  </si>
  <si>
    <t>J01AA04</t>
  </si>
  <si>
    <t>LIMECICLINA</t>
  </si>
  <si>
    <t>A10BH05</t>
  </si>
  <si>
    <t>LINAGLIPTINA</t>
  </si>
  <si>
    <t>A10BD11</t>
  </si>
  <si>
    <t>LINAGLIPTINA + METFORMINA</t>
  </si>
  <si>
    <t>J01FF02</t>
  </si>
  <si>
    <t>LINCOMICINA</t>
  </si>
  <si>
    <t>J01XX08</t>
  </si>
  <si>
    <t>LINEZOLID</t>
  </si>
  <si>
    <t>LIRAGLUTIDA</t>
  </si>
  <si>
    <t>J07AL02</t>
  </si>
  <si>
    <t>7 mg</t>
  </si>
  <si>
    <t>N06BA12</t>
  </si>
  <si>
    <t>LISDEXANFETAMINA DIMESILATO</t>
  </si>
  <si>
    <t>C09AA03</t>
  </si>
  <si>
    <t>N05AN01</t>
  </si>
  <si>
    <t>A10BJ03</t>
  </si>
  <si>
    <t>LIXISENATIDA</t>
  </si>
  <si>
    <t>C10AX12</t>
  </si>
  <si>
    <t>LOMITAPIDA</t>
  </si>
  <si>
    <t>A07DA03</t>
  </si>
  <si>
    <t>J05AR10</t>
  </si>
  <si>
    <t>LOPINAVIR + RITONAVIR</t>
  </si>
  <si>
    <t>R06AX13</t>
  </si>
  <si>
    <t>LORATADINA</t>
  </si>
  <si>
    <t>N05BA06</t>
  </si>
  <si>
    <t>LORAZEPAM</t>
  </si>
  <si>
    <t>C09CA01</t>
  </si>
  <si>
    <t>S01BA14</t>
  </si>
  <si>
    <t>LOTEPREDNOL</t>
  </si>
  <si>
    <t>S01CA</t>
  </si>
  <si>
    <t>LOTEPREDNOL + TOBRAMICINA</t>
  </si>
  <si>
    <t>LOVASTATINA</t>
  </si>
  <si>
    <t>A06AX03</t>
  </si>
  <si>
    <t>C02KX04</t>
  </si>
  <si>
    <t>A02AF01</t>
  </si>
  <si>
    <t>A02AA04</t>
  </si>
  <si>
    <t>MAGNESIO</t>
  </si>
  <si>
    <t>USP</t>
  </si>
  <si>
    <t>B05XA05</t>
  </si>
  <si>
    <t>(333+365+87,2)mg</t>
  </si>
  <si>
    <t>A06AD13</t>
  </si>
  <si>
    <t>B05BC01</t>
  </si>
  <si>
    <t>MANITOL</t>
  </si>
  <si>
    <t>J05AX09</t>
  </si>
  <si>
    <t>MARAVIROC</t>
  </si>
  <si>
    <t>P02CA01</t>
  </si>
  <si>
    <t>MEBENDAZOL</t>
  </si>
  <si>
    <t>P02CA01-2</t>
  </si>
  <si>
    <t>A03AA04</t>
  </si>
  <si>
    <t>A03AX</t>
  </si>
  <si>
    <t>R06AE05</t>
  </si>
  <si>
    <t>MECLOZINA</t>
  </si>
  <si>
    <t>MEDIO DE CONTRASTE IONICO MEGLUMINA AMIDOTRIZOATO (DIATRIZOATO) + SODIO AMIDOTRIZOATO (DIATRIZOATO)</t>
  </si>
  <si>
    <t>(66+10)%</t>
  </si>
  <si>
    <t>V08AB02</t>
  </si>
  <si>
    <t>MEDIO DE CONTRASTE NO IONICO (IOHEXOL)</t>
  </si>
  <si>
    <t>V08AB04</t>
  </si>
  <si>
    <t>MEDIO DE CONTRASTE NO IONICO (IOPAMIDOL)</t>
  </si>
  <si>
    <t>MEDIO DE CONTRASTE NO IONICO (IOVERSOL)</t>
  </si>
  <si>
    <t>320 mg</t>
  </si>
  <si>
    <t>G03AC06</t>
  </si>
  <si>
    <t>G03AA08</t>
  </si>
  <si>
    <t>M01AG01</t>
  </si>
  <si>
    <t>MEFENAMICO ACIDO</t>
  </si>
  <si>
    <t>L02AB01</t>
  </si>
  <si>
    <t>MEGESTROL ACETATO</t>
  </si>
  <si>
    <t>P01CB01</t>
  </si>
  <si>
    <t>MEGLUMINA ANTIMONIATO</t>
  </si>
  <si>
    <t>N05CH01</t>
  </si>
  <si>
    <t>MELATONINA</t>
  </si>
  <si>
    <t>N05CM17</t>
  </si>
  <si>
    <t>L01AA03</t>
  </si>
  <si>
    <t>MELFALAN</t>
  </si>
  <si>
    <t>M01AC06</t>
  </si>
  <si>
    <t>MELOXICAM</t>
  </si>
  <si>
    <t>N06DX01</t>
  </si>
  <si>
    <t>MEMANTINA</t>
  </si>
  <si>
    <t>(10+5+5+5)mcg</t>
  </si>
  <si>
    <t>R03DX09</t>
  </si>
  <si>
    <t>MEPOLIZUMAB</t>
  </si>
  <si>
    <t>L01BB02</t>
  </si>
  <si>
    <t>MERCAPTOPURINA</t>
  </si>
  <si>
    <t>J01DH02</t>
  </si>
  <si>
    <t>A07EC02</t>
  </si>
  <si>
    <t>MESALAZINA</t>
  </si>
  <si>
    <t>2 gr</t>
  </si>
  <si>
    <t>3 gr</t>
  </si>
  <si>
    <t>2000 mg</t>
  </si>
  <si>
    <t>V03AF01</t>
  </si>
  <si>
    <t>MESNA</t>
  </si>
  <si>
    <t>N07BB</t>
  </si>
  <si>
    <t>METADOXINA</t>
  </si>
  <si>
    <t>N07BB99</t>
  </si>
  <si>
    <t>A10BA02</t>
  </si>
  <si>
    <t>850 mg</t>
  </si>
  <si>
    <t>A10BD10</t>
  </si>
  <si>
    <t>A10BD07</t>
  </si>
  <si>
    <t>A10BD08</t>
  </si>
  <si>
    <t>G02AB01</t>
  </si>
  <si>
    <t>METILFENIDATO</t>
  </si>
  <si>
    <t>36 mg</t>
  </si>
  <si>
    <t>H02AB04</t>
  </si>
  <si>
    <t>METILPREDNISOLONA</t>
  </si>
  <si>
    <t>D07AC14</t>
  </si>
  <si>
    <t>0.1%</t>
  </si>
  <si>
    <t>H03BB02</t>
  </si>
  <si>
    <t>METIMAZOL</t>
  </si>
  <si>
    <t>J05AX05</t>
  </si>
  <si>
    <t>METISOPRINOL</t>
  </si>
  <si>
    <t>M03BA03</t>
  </si>
  <si>
    <t>METOCARBAMOL</t>
  </si>
  <si>
    <t>A03FA01</t>
  </si>
  <si>
    <t>C07AB02</t>
  </si>
  <si>
    <t>METOPROLOL TARTRATO</t>
  </si>
  <si>
    <t>L01BA01</t>
  </si>
  <si>
    <t>METOTREXATE</t>
  </si>
  <si>
    <t>D05BA02</t>
  </si>
  <si>
    <t>L04AX03</t>
  </si>
  <si>
    <t>P01AB01</t>
  </si>
  <si>
    <t>METRONIDAZOL</t>
  </si>
  <si>
    <t>D06BX01</t>
  </si>
  <si>
    <t>G01AF01</t>
  </si>
  <si>
    <t>METRONIDAZOL + CLOTRIMAZOL</t>
  </si>
  <si>
    <t>(10+2)%</t>
  </si>
  <si>
    <t>G01AF04</t>
  </si>
  <si>
    <t>METRONIDAZOL + MICONAZOL</t>
  </si>
  <si>
    <t>A07AX03</t>
  </si>
  <si>
    <t>METRONIDAZOL + NIFUROXAZIDA</t>
  </si>
  <si>
    <t>METRONIDAZOL + NISTATINA</t>
  </si>
  <si>
    <t>METRONIDAZOL+ NIFUROXAZIDA</t>
  </si>
  <si>
    <t>N05BA</t>
  </si>
  <si>
    <t>MEXAZOLAM</t>
  </si>
  <si>
    <t>L04AA06</t>
  </si>
  <si>
    <t>A01AB09</t>
  </si>
  <si>
    <t>MICONAZOL</t>
  </si>
  <si>
    <t>B05XA31</t>
  </si>
  <si>
    <t>N05CD08</t>
  </si>
  <si>
    <t>C01CA17</t>
  </si>
  <si>
    <t>MIDODRINA</t>
  </si>
  <si>
    <t>L03AX15</t>
  </si>
  <si>
    <t>MIFAMURTIDA</t>
  </si>
  <si>
    <t>G03XB01</t>
  </si>
  <si>
    <t>MIFEPRISTONA</t>
  </si>
  <si>
    <t>C01CE02</t>
  </si>
  <si>
    <t>L01XX09</t>
  </si>
  <si>
    <t>MILTEFOSINA</t>
  </si>
  <si>
    <t>J01AA08</t>
  </si>
  <si>
    <t>C02DC01</t>
  </si>
  <si>
    <t>MINOXIDIL</t>
  </si>
  <si>
    <t>G04BD12</t>
  </si>
  <si>
    <t>MIRABEGRON</t>
  </si>
  <si>
    <t>N06AX11</t>
  </si>
  <si>
    <t>MIRTAZAPINA</t>
  </si>
  <si>
    <t>G02AD06</t>
  </si>
  <si>
    <t>MISOPROSTOL</t>
  </si>
  <si>
    <t>L01DC03</t>
  </si>
  <si>
    <t>MITOMICINA</t>
  </si>
  <si>
    <t>0.04%</t>
  </si>
  <si>
    <t>L01XX23</t>
  </si>
  <si>
    <t>MITOTANE</t>
  </si>
  <si>
    <t>L01DB07</t>
  </si>
  <si>
    <t>N06BA07</t>
  </si>
  <si>
    <t>MODAFINIL</t>
  </si>
  <si>
    <t>B05BA02</t>
  </si>
  <si>
    <t>MODULO DE PROTEINAS</t>
  </si>
  <si>
    <t>(77-90)% Proteina</t>
  </si>
  <si>
    <t>MODULO NUTRICIONAL HIPERCALORICO A BASE DE ACEITES VEGETALES</t>
  </si>
  <si>
    <t>R01AD09</t>
  </si>
  <si>
    <t>R03BA07</t>
  </si>
  <si>
    <t>D07AC13</t>
  </si>
  <si>
    <t>R03DC03</t>
  </si>
  <si>
    <t>A03FA</t>
  </si>
  <si>
    <t>MOSAPRIDA</t>
  </si>
  <si>
    <t>MOSAPRIDA + MULTIENZIMAS (AMILASA, LIPASA, PROTEASA) + SIMETICONA</t>
  </si>
  <si>
    <t>(5+170+125)mg</t>
  </si>
  <si>
    <t>J01MA14</t>
  </si>
  <si>
    <t>A09AA02</t>
  </si>
  <si>
    <t>(175+(25-40)+25+50)mg</t>
  </si>
  <si>
    <t>(150+80+25)mg</t>
  </si>
  <si>
    <t>(400+60+5)mg</t>
  </si>
  <si>
    <t>MULTIENZIMAS-PANCREATINA (AMILASA, LIPASA, PROTEASA)</t>
  </si>
  <si>
    <t>(170-300)mg+(25-100)mg</t>
  </si>
  <si>
    <t>MULTIVITAMINAS HIDROSOLUBLES PARA INFUSION INTRAVENOSA ADULTO</t>
  </si>
  <si>
    <t>MULTIVITAMINAS HIDROSOLUBLES PARA INFUSION INTRAVENOSA PEDIATRICO</t>
  </si>
  <si>
    <t>MULTIVITAMINAS LIPOSOLUBLES PARA INFUSION INTRAVENOSA ADULTO</t>
  </si>
  <si>
    <t>MULTIVITAMINAS LIPOSOLUBLES PARA INFUSION INTRAVENOSA PEDIATRICO</t>
  </si>
  <si>
    <t>D06AX09</t>
  </si>
  <si>
    <t>MUPIROCINA</t>
  </si>
  <si>
    <t>N ACETIL ASPARTIL GLUTAMICO (SAL SODICA)</t>
  </si>
  <si>
    <t>4.9%</t>
  </si>
  <si>
    <t>D10AF05</t>
  </si>
  <si>
    <t>NADIFLOXACINO</t>
  </si>
  <si>
    <t>B01AB06</t>
  </si>
  <si>
    <t>S01GA01</t>
  </si>
  <si>
    <t>NAFAZOLINA</t>
  </si>
  <si>
    <t>V03AB15</t>
  </si>
  <si>
    <t>M01AE02</t>
  </si>
  <si>
    <t>N02CC51</t>
  </si>
  <si>
    <t>M03BX55</t>
  </si>
  <si>
    <t>NAPROXENO + TIOCOLCHICOSIDO</t>
  </si>
  <si>
    <t>N02CC02</t>
  </si>
  <si>
    <t>NARATRIPTAN</t>
  </si>
  <si>
    <t>L04AA23</t>
  </si>
  <si>
    <t>NATALIZUMAB</t>
  </si>
  <si>
    <t>NATAMICINA</t>
  </si>
  <si>
    <t>C07AB12</t>
  </si>
  <si>
    <t>NEBIVOLOL</t>
  </si>
  <si>
    <t>N02BG06</t>
  </si>
  <si>
    <t>NEFOPAM</t>
  </si>
  <si>
    <t>D07CB01-2</t>
  </si>
  <si>
    <t>D06AX04</t>
  </si>
  <si>
    <t>NEOMICINA + ZINC OXIDO</t>
  </si>
  <si>
    <t>N07AA01</t>
  </si>
  <si>
    <t>S01BC10</t>
  </si>
  <si>
    <t>NEPAFENACO</t>
  </si>
  <si>
    <t>J05AG01</t>
  </si>
  <si>
    <t>NEVIRAPINA</t>
  </si>
  <si>
    <t>N07BA01</t>
  </si>
  <si>
    <t>NICOTINA</t>
  </si>
  <si>
    <t>C08CA05</t>
  </si>
  <si>
    <t>NIFEDIPINA</t>
  </si>
  <si>
    <t>L01EA03</t>
  </si>
  <si>
    <t>NILOTINIB</t>
  </si>
  <si>
    <t>M02AA26</t>
  </si>
  <si>
    <t>NIMESULIDA</t>
  </si>
  <si>
    <t>C08CA06</t>
  </si>
  <si>
    <t>NIMODIPINO</t>
  </si>
  <si>
    <t>L01XC</t>
  </si>
  <si>
    <t>NIMOTUZUMAB</t>
  </si>
  <si>
    <t>L01EX09</t>
  </si>
  <si>
    <t>NINTEDANIB</t>
  </si>
  <si>
    <t>D01AA01</t>
  </si>
  <si>
    <t>NISTATINA</t>
  </si>
  <si>
    <t>A07AA02</t>
  </si>
  <si>
    <t>P01AX11</t>
  </si>
  <si>
    <t>NITAZOXANIDA</t>
  </si>
  <si>
    <t>J01XE01</t>
  </si>
  <si>
    <t>NITROFURANTOINA</t>
  </si>
  <si>
    <t>D08AF99</t>
  </si>
  <si>
    <t>NITROFURAZONA</t>
  </si>
  <si>
    <t>C01DA02</t>
  </si>
  <si>
    <t>NITROGLICERINA</t>
  </si>
  <si>
    <t>NITROGLICERINA EN DEXTROSA</t>
  </si>
  <si>
    <t>C02DD01</t>
  </si>
  <si>
    <t>L01XC17</t>
  </si>
  <si>
    <t>NIVOLUMAB</t>
  </si>
  <si>
    <t>C01CA03</t>
  </si>
  <si>
    <t>J01MA06</t>
  </si>
  <si>
    <t>NORFLOXACINA</t>
  </si>
  <si>
    <t>NUTRICION COMPLETA HIPERCALORICA PARA ADULTO</t>
  </si>
  <si>
    <t>NUTRICION COMPLETA HIPERCALORICA PARA PACIENTE PEDIATRICO</t>
  </si>
  <si>
    <t>NUTRICION COMPLETA HIPERPROTEICA ADULTO</t>
  </si>
  <si>
    <t>&gt;20% Proteina</t>
  </si>
  <si>
    <t>NUTRICION COMPLETA LIBRE DE LACTOSA PARA ADULTO</t>
  </si>
  <si>
    <t>(15-20)% Proteina</t>
  </si>
  <si>
    <t>NUTRICION COMPLETA LIBRE DE LACTOSA PARA PACIENTE PEDIATRICO</t>
  </si>
  <si>
    <t>(12-15)% Proteina</t>
  </si>
  <si>
    <t>NUTRICION ESPECIALIZADA PARA PACIENTE CON ENFERMEDAD HEPATICA</t>
  </si>
  <si>
    <t>(15-17)% Proteina (80-110g)</t>
  </si>
  <si>
    <t>NUTRICION ESPECIALIZADA PARA PACIENTE CON ENFERMEDAD PULMONAR</t>
  </si>
  <si>
    <t>(15-19)% Proteina</t>
  </si>
  <si>
    <t>22% Proteina (50-90g Unidosis)</t>
  </si>
  <si>
    <t>22% Proteina (400-450gr)</t>
  </si>
  <si>
    <t>NUTRICION ESPECIALIZADA PARA PACIENTE CON ENFERMEDAD RENAL EN TERAPIA DIALITICA</t>
  </si>
  <si>
    <t>(17-25)% Proteina (40-90g)</t>
  </si>
  <si>
    <t>(21-25)% Proteina (300-400g)</t>
  </si>
  <si>
    <t>NUTRICION ESPECIALIZADA PARA PACIENTE CON ENFERMEDAD RENAL SIN TERAPIA DIALITICA</t>
  </si>
  <si>
    <t>(9-10)% Proteina (300-400g)</t>
  </si>
  <si>
    <t>A11AA03-20</t>
  </si>
  <si>
    <t>NUTRICION ESPECIALIZADA PARA PACIENTE CON ESTRES METABOLICO</t>
  </si>
  <si>
    <t>(30-41)% Proteina</t>
  </si>
  <si>
    <t>NUTRICION ESPECIALIZADA PARA PACIENTE DIABETICO</t>
  </si>
  <si>
    <t>(30-50)% Carbohidratos (400g)</t>
  </si>
  <si>
    <t>(30-50)% Carbohidratos (50-90g)</t>
  </si>
  <si>
    <t>L01XC15</t>
  </si>
  <si>
    <t>OBINUTUZUMAB</t>
  </si>
  <si>
    <t>L04AA36</t>
  </si>
  <si>
    <t>OCRELIZUMAB</t>
  </si>
  <si>
    <t>H01CB01</t>
  </si>
  <si>
    <t>OCTREOTIDE</t>
  </si>
  <si>
    <t>H01CB02</t>
  </si>
  <si>
    <t>N05AH03</t>
  </si>
  <si>
    <t>OLANZAPINA</t>
  </si>
  <si>
    <t>L01XK01</t>
  </si>
  <si>
    <t>OLAPARIB</t>
  </si>
  <si>
    <t>C09CA08</t>
  </si>
  <si>
    <t>R03AL06</t>
  </si>
  <si>
    <t>S01GX09</t>
  </si>
  <si>
    <t>R01AC08</t>
  </si>
  <si>
    <t>R03DX05</t>
  </si>
  <si>
    <t>OMALIZUMAB</t>
  </si>
  <si>
    <t>C10AX06</t>
  </si>
  <si>
    <t>OMEGA 3 ACIDOS GRASOS</t>
  </si>
  <si>
    <t>1200 mg</t>
  </si>
  <si>
    <t>OMEGA 3-6-9 ACIDOS GRASOS</t>
  </si>
  <si>
    <t>A02BC01</t>
  </si>
  <si>
    <t>OMEPRAZOL</t>
  </si>
  <si>
    <t>A04AA01</t>
  </si>
  <si>
    <t>A08AB01</t>
  </si>
  <si>
    <t>ORLISTAT</t>
  </si>
  <si>
    <t>J05AH02</t>
  </si>
  <si>
    <t>OSELTAMIVIR</t>
  </si>
  <si>
    <t>L01EB04</t>
  </si>
  <si>
    <t>OSIMERTINIB</t>
  </si>
  <si>
    <t>A03AB06</t>
  </si>
  <si>
    <t>OTILONIO BROMURO</t>
  </si>
  <si>
    <t>J01CF04</t>
  </si>
  <si>
    <t>L01XA03</t>
  </si>
  <si>
    <t>OXALIPLATINO</t>
  </si>
  <si>
    <t>M01AE12</t>
  </si>
  <si>
    <t>OXAPROZINA</t>
  </si>
  <si>
    <t>N03AF02</t>
  </si>
  <si>
    <t>OXCARBAZEPINA</t>
  </si>
  <si>
    <t>G04BD04</t>
  </si>
  <si>
    <t>N02AA05</t>
  </si>
  <si>
    <t>R01AA05</t>
  </si>
  <si>
    <t>0.050%</t>
  </si>
  <si>
    <t>A05BA99</t>
  </si>
  <si>
    <t>S01AA30</t>
  </si>
  <si>
    <t>H01BB02</t>
  </si>
  <si>
    <t>L01CD01</t>
  </si>
  <si>
    <t>PACLITAXEL</t>
  </si>
  <si>
    <t>L01EF01</t>
  </si>
  <si>
    <t>PALBOCICLIB</t>
  </si>
  <si>
    <t>N05AX13</t>
  </si>
  <si>
    <t>PALIPERIDONA</t>
  </si>
  <si>
    <t>J06BB16</t>
  </si>
  <si>
    <t>PALIVIZUMAB</t>
  </si>
  <si>
    <t>A04AA05</t>
  </si>
  <si>
    <t>P02CC20</t>
  </si>
  <si>
    <t>PAMOATO OXANTEL + PAMOATO PIRANTEL</t>
  </si>
  <si>
    <t>P02CC01</t>
  </si>
  <si>
    <t>PANCREATINA</t>
  </si>
  <si>
    <t>(175+(25+40)+25+50)mg</t>
  </si>
  <si>
    <t>M03AC01</t>
  </si>
  <si>
    <t>PANCURONIO BROMURO</t>
  </si>
  <si>
    <t>L01XC08</t>
  </si>
  <si>
    <t>PANITUMUMAB</t>
  </si>
  <si>
    <t>A02BC02</t>
  </si>
  <si>
    <t>PANTOPRAZOL</t>
  </si>
  <si>
    <t>A03AX13</t>
  </si>
  <si>
    <t>H05BX02</t>
  </si>
  <si>
    <t>PARICALCITOL</t>
  </si>
  <si>
    <t>2 mcg</t>
  </si>
  <si>
    <t>N06AB05</t>
  </si>
  <si>
    <t>H01CB05</t>
  </si>
  <si>
    <t>PASIREOTIDA</t>
  </si>
  <si>
    <t>L01XE11</t>
  </si>
  <si>
    <t>PAZOPANIB</t>
  </si>
  <si>
    <t>L01XX24</t>
  </si>
  <si>
    <t>L03AA13</t>
  </si>
  <si>
    <t>L01XC18</t>
  </si>
  <si>
    <t>PEMBROLIZUMAB</t>
  </si>
  <si>
    <t>L01BA04</t>
  </si>
  <si>
    <t>PEMETREXED</t>
  </si>
  <si>
    <t>M01CC01</t>
  </si>
  <si>
    <t>PENICILAMINA</t>
  </si>
  <si>
    <t>J01CE08</t>
  </si>
  <si>
    <t>J01CE09</t>
  </si>
  <si>
    <t>J01CE01</t>
  </si>
  <si>
    <t>PENICILINA G SODICA CRISTALINA</t>
  </si>
  <si>
    <t>J01CE02</t>
  </si>
  <si>
    <t>C04AD03</t>
  </si>
  <si>
    <t>PENTOXIFILINA</t>
  </si>
  <si>
    <t>C09AA04</t>
  </si>
  <si>
    <t>P03AC04</t>
  </si>
  <si>
    <t>PERMETRINA</t>
  </si>
  <si>
    <t>PETROLATO</t>
  </si>
  <si>
    <t>100 g</t>
  </si>
  <si>
    <t>A06AB08</t>
  </si>
  <si>
    <t>PICOSULFATO DE SODIO</t>
  </si>
  <si>
    <t>L03AX05</t>
  </si>
  <si>
    <t>PIDOTIMOD</t>
  </si>
  <si>
    <t>S01EB01</t>
  </si>
  <si>
    <t>PILOCARPINA CLORHIDRATO</t>
  </si>
  <si>
    <t>A03AX04</t>
  </si>
  <si>
    <t>PINAVERIO BROMURO</t>
  </si>
  <si>
    <t> A03AX04 / A03AX13</t>
  </si>
  <si>
    <t>J01CR05</t>
  </si>
  <si>
    <t>PIPERACILINA + TAZOBACTAM</t>
  </si>
  <si>
    <t>N05AC04</t>
  </si>
  <si>
    <t>N06BX03</t>
  </si>
  <si>
    <t>PIRACETAM</t>
  </si>
  <si>
    <t>N06BX03-2</t>
  </si>
  <si>
    <t>J04AK01</t>
  </si>
  <si>
    <t>PIRAZINAMIDA</t>
  </si>
  <si>
    <t>L04AX05</t>
  </si>
  <si>
    <t>PIRFENIDONA</t>
  </si>
  <si>
    <t>N07AA02</t>
  </si>
  <si>
    <t>PIRIDOSTIGMINA BROMURO</t>
  </si>
  <si>
    <t>A11HA02</t>
  </si>
  <si>
    <t>PIRIMETAMINA</t>
  </si>
  <si>
    <t>P01BD51</t>
  </si>
  <si>
    <t>PIRIMETAMINA + SULFADOXINA</t>
  </si>
  <si>
    <t>N06BX02</t>
  </si>
  <si>
    <t>PIRITINOL</t>
  </si>
  <si>
    <t>M01AC01/M02AA07</t>
  </si>
  <si>
    <t>PIROXICAM</t>
  </si>
  <si>
    <t>D06BA01</t>
  </si>
  <si>
    <t>PLATA SULFADIAZINA</t>
  </si>
  <si>
    <t>L03AX16</t>
  </si>
  <si>
    <t>PLERIXAFOR</t>
  </si>
  <si>
    <t>D06BB04</t>
  </si>
  <si>
    <t>PODOFILINA</t>
  </si>
  <si>
    <t>POLIACRILICO ACIDO</t>
  </si>
  <si>
    <t>C05BB02</t>
  </si>
  <si>
    <t>POLIDOCANOL</t>
  </si>
  <si>
    <t>A06AD65</t>
  </si>
  <si>
    <t>(100-110)g+(1.43+2.8+0.37)g</t>
  </si>
  <si>
    <t>POLIETILENGLICOL + PROPILENGLICOL</t>
  </si>
  <si>
    <t>POLIMERO HIALINO</t>
  </si>
  <si>
    <t>J01XB02</t>
  </si>
  <si>
    <t>POLIMIXINA B</t>
  </si>
  <si>
    <t>POLIMIXINA B + TRIMETOPRIM</t>
  </si>
  <si>
    <t>POLOXAMERO + POVIDONA</t>
  </si>
  <si>
    <t>POMADA SECANTE</t>
  </si>
  <si>
    <t>L04AX06</t>
  </si>
  <si>
    <t>POMALIDOMIDA</t>
  </si>
  <si>
    <t>L01XE24</t>
  </si>
  <si>
    <t>PONATINIB</t>
  </si>
  <si>
    <t>J02AC04</t>
  </si>
  <si>
    <t>POSACONAZOL</t>
  </si>
  <si>
    <t>POTASIO FOSFATO</t>
  </si>
  <si>
    <t>A12BA05</t>
  </si>
  <si>
    <t>POTASIO GLUCONATO</t>
  </si>
  <si>
    <t>V03AB04</t>
  </si>
  <si>
    <t>PRALIDOXIMA</t>
  </si>
  <si>
    <t>N04BC05</t>
  </si>
  <si>
    <t>PRAMIPEXOL</t>
  </si>
  <si>
    <t>0.375 mg</t>
  </si>
  <si>
    <t>PRAMOCAINA + PREDNICARBATO</t>
  </si>
  <si>
    <t>B01AC22</t>
  </si>
  <si>
    <t>C10AA03</t>
  </si>
  <si>
    <t>C02CA01</t>
  </si>
  <si>
    <t>PRAZOSINA</t>
  </si>
  <si>
    <t>D07AC18</t>
  </si>
  <si>
    <t>PREDNICARBATO</t>
  </si>
  <si>
    <t>H02AB06</t>
  </si>
  <si>
    <t>PREDNISOLONA</t>
  </si>
  <si>
    <t>S01BA04</t>
  </si>
  <si>
    <t>H02AB07</t>
  </si>
  <si>
    <t>PREDNISONA</t>
  </si>
  <si>
    <t>N03AX16</t>
  </si>
  <si>
    <t>PREGABALINA</t>
  </si>
  <si>
    <t>P01BA03</t>
  </si>
  <si>
    <t>PRIMIDONA</t>
  </si>
  <si>
    <t>G03DA04</t>
  </si>
  <si>
    <t>PROGESTERONA</t>
  </si>
  <si>
    <t>G03CA09</t>
  </si>
  <si>
    <t>PROMESTRIENO</t>
  </si>
  <si>
    <t>C01BC03</t>
  </si>
  <si>
    <t>PROPILENGLICOL</t>
  </si>
  <si>
    <t>0.6%</t>
  </si>
  <si>
    <t>H03BA02</t>
  </si>
  <si>
    <t>PROPILTIOURACILO</t>
  </si>
  <si>
    <t>N01AX10</t>
  </si>
  <si>
    <t>PROPOFOL</t>
  </si>
  <si>
    <t>C07AA05</t>
  </si>
  <si>
    <t>V03AB14</t>
  </si>
  <si>
    <t>A06AX05</t>
  </si>
  <si>
    <t>PRUCALOPRIDA</t>
  </si>
  <si>
    <t>C05CX04</t>
  </si>
  <si>
    <t>PYCNOGENOL</t>
  </si>
  <si>
    <t>C05CX04/C05CA54</t>
  </si>
  <si>
    <t>N05AH04</t>
  </si>
  <si>
    <t>QUETIAPINA</t>
  </si>
  <si>
    <t>C09AA06</t>
  </si>
  <si>
    <t>RABEPRAZOL</t>
  </si>
  <si>
    <t>A07XA04</t>
  </si>
  <si>
    <t>RACECADOTRILO</t>
  </si>
  <si>
    <t>RALOXIFENO CLORHIDRATO</t>
  </si>
  <si>
    <t>J05AX08</t>
  </si>
  <si>
    <t>RALTEGRAVIR</t>
  </si>
  <si>
    <t>C09AA05</t>
  </si>
  <si>
    <t>RAMIPRIL</t>
  </si>
  <si>
    <t>L01XC21</t>
  </si>
  <si>
    <t>RAMUCIRUMAB</t>
  </si>
  <si>
    <t>S01LA04</t>
  </si>
  <si>
    <t>RANIBIZUMAB</t>
  </si>
  <si>
    <t>C01EB18</t>
  </si>
  <si>
    <t>RANOLAZINA</t>
  </si>
  <si>
    <t>N04BD02</t>
  </si>
  <si>
    <t>RASAGILINA</t>
  </si>
  <si>
    <t>V03AF07</t>
  </si>
  <si>
    <t>RASBURICASA</t>
  </si>
  <si>
    <t>REGORAFENIB</t>
  </si>
  <si>
    <t>N01AH06</t>
  </si>
  <si>
    <t>V03AE01</t>
  </si>
  <si>
    <t>L01EF02</t>
  </si>
  <si>
    <t>RIBOCICLIB</t>
  </si>
  <si>
    <t>RIBOFLAVINA</t>
  </si>
  <si>
    <t>D06AX15</t>
  </si>
  <si>
    <t>RIFAMICINA</t>
  </si>
  <si>
    <t>J04AB03</t>
  </si>
  <si>
    <t>A07AA11</t>
  </si>
  <si>
    <t>J04AB02</t>
  </si>
  <si>
    <t>RIFAMPICINA</t>
  </si>
  <si>
    <t>RIFAXIMINA</t>
  </si>
  <si>
    <t>N07XX02</t>
  </si>
  <si>
    <t>RILUZOL</t>
  </si>
  <si>
    <t>C02KX05</t>
  </si>
  <si>
    <t>RIOCIGUAT MICRONIZADO</t>
  </si>
  <si>
    <t>L04AC18</t>
  </si>
  <si>
    <t>RISANKIZUMAB</t>
  </si>
  <si>
    <t>M05BA07</t>
  </si>
  <si>
    <t>RISEDRONICO ACIDO</t>
  </si>
  <si>
    <t>N05AX08</t>
  </si>
  <si>
    <t>RISPERIDONA</t>
  </si>
  <si>
    <t>J05AE03</t>
  </si>
  <si>
    <t>RITONAVIR</t>
  </si>
  <si>
    <t>L01XC02</t>
  </si>
  <si>
    <t>RITUXIMAB</t>
  </si>
  <si>
    <t>L01XX52</t>
  </si>
  <si>
    <t>RIVAROXABAN</t>
  </si>
  <si>
    <t>B01AF01</t>
  </si>
  <si>
    <t>N06DA03</t>
  </si>
  <si>
    <t>A03AA06</t>
  </si>
  <si>
    <t>ROCIVERINA</t>
  </si>
  <si>
    <t>R03DX07</t>
  </si>
  <si>
    <t>ROFLUMILAST</t>
  </si>
  <si>
    <t>B02BX04</t>
  </si>
  <si>
    <t>ROMIPLOSTIM</t>
  </si>
  <si>
    <t>C10AA07</t>
  </si>
  <si>
    <t>ROSUVASTATINA</t>
  </si>
  <si>
    <t>N04BC09</t>
  </si>
  <si>
    <t>ROTIGOTINA</t>
  </si>
  <si>
    <t>R06AX28</t>
  </si>
  <si>
    <t>RUPATADINA</t>
  </si>
  <si>
    <t>L01XE18</t>
  </si>
  <si>
    <t>RUXOLITINIB</t>
  </si>
  <si>
    <t>L01EJ01</t>
  </si>
  <si>
    <t>A07FA02</t>
  </si>
  <si>
    <t>SACCHAROMYCES BOULARDI</t>
  </si>
  <si>
    <t>C09DX04</t>
  </si>
  <si>
    <t>SACUBITRIL + VALSARTAN</t>
  </si>
  <si>
    <t>N04BD03</t>
  </si>
  <si>
    <t>SAFINAMIDA</t>
  </si>
  <si>
    <t>R03CC02</t>
  </si>
  <si>
    <t>A07CA99</t>
  </si>
  <si>
    <t>A10BH03</t>
  </si>
  <si>
    <t>SAXAGLIPTINA</t>
  </si>
  <si>
    <t>SECNIDAZOL</t>
  </si>
  <si>
    <t>L04AC10</t>
  </si>
  <si>
    <t>SECUKINUMAB</t>
  </si>
  <si>
    <t>A10BJ06</t>
  </si>
  <si>
    <t>SEMAGLUTIDA</t>
  </si>
  <si>
    <t>G01AF19/D01AC14</t>
  </si>
  <si>
    <t>SERTACONAZOL</t>
  </si>
  <si>
    <t>N06AB06</t>
  </si>
  <si>
    <t>V03AE02</t>
  </si>
  <si>
    <t>N01AB08</t>
  </si>
  <si>
    <t>SEVOFLURANO</t>
  </si>
  <si>
    <t>SILDENAFIL</t>
  </si>
  <si>
    <t>G04BE03</t>
  </si>
  <si>
    <t>A05BA03</t>
  </si>
  <si>
    <t>SILIMARINA</t>
  </si>
  <si>
    <t>G04CA04</t>
  </si>
  <si>
    <t>SILODOSINA</t>
  </si>
  <si>
    <t>SIMETICONA</t>
  </si>
  <si>
    <t>1(%)</t>
  </si>
  <si>
    <t>C10AA01</t>
  </si>
  <si>
    <t>SIMVASTATINA</t>
  </si>
  <si>
    <t>L04AA10</t>
  </si>
  <si>
    <t>SIROLIMUS</t>
  </si>
  <si>
    <t>A10BH01</t>
  </si>
  <si>
    <t>SITAGLIPTINA</t>
  </si>
  <si>
    <t>B05CB02</t>
  </si>
  <si>
    <t>SODIO CITRATO</t>
  </si>
  <si>
    <t>SODIO CLORURO</t>
  </si>
  <si>
    <t>0.9%</t>
  </si>
  <si>
    <t>S01XA03</t>
  </si>
  <si>
    <t>B05XA03</t>
  </si>
  <si>
    <t>V03AB06</t>
  </si>
  <si>
    <t>J05AP55</t>
  </si>
  <si>
    <t>SOFOSBUVIR + VELPATASVIR</t>
  </si>
  <si>
    <t>G04BD08</t>
  </si>
  <si>
    <t>SOLIFENACINA</t>
  </si>
  <si>
    <t>SOLUCION A BASE DE OMEGA-3 DHA</t>
  </si>
  <si>
    <t>SOLUCION CITRATO (CITRICO ACIDO+ CITRATO DE POTASIO)</t>
  </si>
  <si>
    <t>B05DB99</t>
  </si>
  <si>
    <t>SOLUCION HIPERTONICA PARA DIALISIS PERITONEAL DEXTROSA CON ELECTROLITOS</t>
  </si>
  <si>
    <t>B05DA99</t>
  </si>
  <si>
    <t>SOLUCION ISOTONICA PARA DIALISIS PERITONEAL DEXTROSA CON ELECTROLITOS</t>
  </si>
  <si>
    <t>SOLUCION ISOTONICA PARA DIALISIS PERITONEAL ICODEXTRINA CON ELECTROLITOS</t>
  </si>
  <si>
    <t>V07AB98</t>
  </si>
  <si>
    <t>SOLUCION PARA IRRIGACION INTRAOCULAR ELECTROLITICA (SALINA) BALANCEADA</t>
  </si>
  <si>
    <t>SOLUCION PARA PRESERVAR ORGANOS DE TRASPLANTES</t>
  </si>
  <si>
    <t>2.5%</t>
  </si>
  <si>
    <t>SOMATOSTATINA</t>
  </si>
  <si>
    <t>H01AC01</t>
  </si>
  <si>
    <t>SOMATROPINA</t>
  </si>
  <si>
    <t>L01EX02</t>
  </si>
  <si>
    <t>SORAFENIB</t>
  </si>
  <si>
    <t>M03AB01</t>
  </si>
  <si>
    <t>SUCCINILCOLINA</t>
  </si>
  <si>
    <t>A02BX02</t>
  </si>
  <si>
    <t>SUCRALFATE</t>
  </si>
  <si>
    <t>SUERO AUTOLOGO</t>
  </si>
  <si>
    <t>A11DA02</t>
  </si>
  <si>
    <t>SULBUTIAMINA</t>
  </si>
  <si>
    <t>S01AB04</t>
  </si>
  <si>
    <t>SULFACETAMIDA SODICA</t>
  </si>
  <si>
    <t>J01EC02</t>
  </si>
  <si>
    <t>SULFADIAZINA</t>
  </si>
  <si>
    <t>J01EE01</t>
  </si>
  <si>
    <t>A07EC01</t>
  </si>
  <si>
    <t>SULFASALAZINA</t>
  </si>
  <si>
    <t>A12CB01-1</t>
  </si>
  <si>
    <t>A12CB01</t>
  </si>
  <si>
    <t>B03AA07</t>
  </si>
  <si>
    <t>SULFATO FERROSO</t>
  </si>
  <si>
    <t>SULPIRIDA</t>
  </si>
  <si>
    <t>N02CC01</t>
  </si>
  <si>
    <t>SUMATRIPTAN</t>
  </si>
  <si>
    <t>L01XE04</t>
  </si>
  <si>
    <t>SUNITINIB</t>
  </si>
  <si>
    <t>SUPLEMENTO DIETARIO A BASE DE PROBIOTICOS</t>
  </si>
  <si>
    <t>SUPLEMENTO DIETARIO INMUNOMODULADOR</t>
  </si>
  <si>
    <t>R07AA02</t>
  </si>
  <si>
    <t>SURFACTANTE PULMONAR NATURAL O SINTETICO (FOSFOLIPIDOS NATURALES)</t>
  </si>
  <si>
    <t>SUSTITUTO DE PLASMA</t>
  </si>
  <si>
    <t>(3.5-6)%</t>
  </si>
  <si>
    <t>L04AD02</t>
  </si>
  <si>
    <t>TACROLIMUS</t>
  </si>
  <si>
    <t>0.10%</t>
  </si>
  <si>
    <t>0.03%</t>
  </si>
  <si>
    <t>G04BE08</t>
  </si>
  <si>
    <t>TADALAFILO</t>
  </si>
  <si>
    <t>TAFLUPROST</t>
  </si>
  <si>
    <t>TALIDOMIDA</t>
  </si>
  <si>
    <t>L02BA01</t>
  </si>
  <si>
    <t>G04CA02</t>
  </si>
  <si>
    <t>N02AX06</t>
  </si>
  <si>
    <t>D05AX05</t>
  </si>
  <si>
    <t>TAZAROTENO</t>
  </si>
  <si>
    <t>TECLOZAN</t>
  </si>
  <si>
    <t>C09CA07</t>
  </si>
  <si>
    <t>TELMISARTAN</t>
  </si>
  <si>
    <t>L01AX03</t>
  </si>
  <si>
    <t>TEMOZOLAMIDA</t>
  </si>
  <si>
    <t>TEMOZOLOMIDA</t>
  </si>
  <si>
    <t>B01AD11</t>
  </si>
  <si>
    <t>J05AF07</t>
  </si>
  <si>
    <t>R03DA04</t>
  </si>
  <si>
    <t>TEOFILINA</t>
  </si>
  <si>
    <t>G04CA03</t>
  </si>
  <si>
    <t>D01AE15</t>
  </si>
  <si>
    <t>R03CC03</t>
  </si>
  <si>
    <t>L04AA31</t>
  </si>
  <si>
    <t>TERIFLUNOMIDA</t>
  </si>
  <si>
    <t>H05AA02</t>
  </si>
  <si>
    <t>TERIPARATIDA</t>
  </si>
  <si>
    <t>H01BA04</t>
  </si>
  <si>
    <t>TERLIPRESINA</t>
  </si>
  <si>
    <t>G03BA03</t>
  </si>
  <si>
    <t>TESTOSTERONA</t>
  </si>
  <si>
    <t>N07XX06</t>
  </si>
  <si>
    <t>TETRABENAZINA</t>
  </si>
  <si>
    <t>S01HA03</t>
  </si>
  <si>
    <t>TETRACOSACTIDO</t>
  </si>
  <si>
    <t>A11DA01</t>
  </si>
  <si>
    <t>G03CX01</t>
  </si>
  <si>
    <t>TIBOLONA</t>
  </si>
  <si>
    <t>B01AC24</t>
  </si>
  <si>
    <t>TICAGRELOR</t>
  </si>
  <si>
    <t>J01AA12</t>
  </si>
  <si>
    <t>TIGECICLINA</t>
  </si>
  <si>
    <t>S01ED01</t>
  </si>
  <si>
    <t>S01EE04</t>
  </si>
  <si>
    <t>TIMOLOL + TRAVOPROST</t>
  </si>
  <si>
    <t>P01AB02</t>
  </si>
  <si>
    <t>TINIDAZOL</t>
  </si>
  <si>
    <t>M03B0X5</t>
  </si>
  <si>
    <t>TIOCOLCHICOSIDO</t>
  </si>
  <si>
    <t>L01BB03</t>
  </si>
  <si>
    <t>TIOGUANINA</t>
  </si>
  <si>
    <t>N01AF03</t>
  </si>
  <si>
    <t>R03BB04</t>
  </si>
  <si>
    <t>B01AC17</t>
  </si>
  <si>
    <t>H01AB01</t>
  </si>
  <si>
    <t>TIROTROPINA ALFA</t>
  </si>
  <si>
    <t>M03BX02</t>
  </si>
  <si>
    <t>J01GB01</t>
  </si>
  <si>
    <t>TOBRAMICINA</t>
  </si>
  <si>
    <t>28 mg</t>
  </si>
  <si>
    <t>S01AA12</t>
  </si>
  <si>
    <t>0.3%</t>
  </si>
  <si>
    <t>L04AC07</t>
  </si>
  <si>
    <t>TOCILIZUMAB</t>
  </si>
  <si>
    <t>L04AA29</t>
  </si>
  <si>
    <t>TOFACITINIB</t>
  </si>
  <si>
    <t>G04BD07</t>
  </si>
  <si>
    <t>TOLVAPTAN</t>
  </si>
  <si>
    <t>N03AX11</t>
  </si>
  <si>
    <t>TOPIRAMATO</t>
  </si>
  <si>
    <t>L01XX17</t>
  </si>
  <si>
    <t>M03AX01</t>
  </si>
  <si>
    <t>TOXINA BOTULINICA</t>
  </si>
  <si>
    <t>J07AM01</t>
  </si>
  <si>
    <t>L01CX01</t>
  </si>
  <si>
    <t>TRABECTEDINA</t>
  </si>
  <si>
    <t>N02AX02</t>
  </si>
  <si>
    <t>L01XE25</t>
  </si>
  <si>
    <t>TRAMETINIB</t>
  </si>
  <si>
    <t>C09BB10</t>
  </si>
  <si>
    <t>L01XC14</t>
  </si>
  <si>
    <t>TRASTUZUMAB</t>
  </si>
  <si>
    <t>L01XC03</t>
  </si>
  <si>
    <t>TRAVOPROST</t>
  </si>
  <si>
    <t>N06AX05</t>
  </si>
  <si>
    <t>B01AC21</t>
  </si>
  <si>
    <t>TREPROSTINIL</t>
  </si>
  <si>
    <t>B01AC21-1</t>
  </si>
  <si>
    <t>D10AD02</t>
  </si>
  <si>
    <t>0.05%</t>
  </si>
  <si>
    <t>L01XX14</t>
  </si>
  <si>
    <t>N05CD05</t>
  </si>
  <si>
    <t>TRIAZOLAM</t>
  </si>
  <si>
    <t>0.25mg</t>
  </si>
  <si>
    <t>TRIFLUOPERAZINA</t>
  </si>
  <si>
    <t>A03AA05</t>
  </si>
  <si>
    <t>TRIMEBUTINA</t>
  </si>
  <si>
    <t>TRIMEBUTINA + SIMETICONA</t>
  </si>
  <si>
    <t>C01EB15</t>
  </si>
  <si>
    <t>L02AE04</t>
  </si>
  <si>
    <t>S01FA06</t>
  </si>
  <si>
    <t>TROPICAMIDA</t>
  </si>
  <si>
    <t>G03AD02/G03XB02</t>
  </si>
  <si>
    <t>ULIPRISTAL</t>
  </si>
  <si>
    <t>R03BB07</t>
  </si>
  <si>
    <t>R03AL03</t>
  </si>
  <si>
    <t>UNDECILENICO ACIDO + ZINC UNDECILENATO</t>
  </si>
  <si>
    <t>D01AE54</t>
  </si>
  <si>
    <t>D02AE01</t>
  </si>
  <si>
    <t>UREA</t>
  </si>
  <si>
    <t>L04AC05</t>
  </si>
  <si>
    <t>USTEKINUMAB</t>
  </si>
  <si>
    <t>J07AL01</t>
  </si>
  <si>
    <t>VACUNA CONTRA EL NEUMOCOCO CONJUGADA, DE 13 VALENCIAS (DIFTERIA CRM 197 PROTEINA)</t>
  </si>
  <si>
    <t>13 V</t>
  </si>
  <si>
    <t>23 V</t>
  </si>
  <si>
    <t>VACUNA CONTRA EL ROTAVIRUS</t>
  </si>
  <si>
    <t>J07BD52</t>
  </si>
  <si>
    <t>VACUNA CONTRA EL SARAMPION + RUBEOLA + PAROTIDITIS (TRIPLE VIRAL- SRP)</t>
  </si>
  <si>
    <t>VACUNA CONTRA EL VPH</t>
  </si>
  <si>
    <t>J07BL01</t>
  </si>
  <si>
    <t>VACUNA CONTRA LA FIEBRE AMARILLA</t>
  </si>
  <si>
    <t>No menos 1000 UI</t>
  </si>
  <si>
    <t>J07AP03</t>
  </si>
  <si>
    <t>VACUNA CONTRA LA FIEBRE TIFOIDEA</t>
  </si>
  <si>
    <t>J07BC02-1</t>
  </si>
  <si>
    <t>J07BC01-1</t>
  </si>
  <si>
    <t>VACUNA CONTRA LA HEPATITIS B (ADULTOS)</t>
  </si>
  <si>
    <t>L03AX03-1</t>
  </si>
  <si>
    <t>VACUNA CONTRA LA INFLUENZA - TETRAVALENTE (ADULTO)</t>
  </si>
  <si>
    <t>L03AX03-2</t>
  </si>
  <si>
    <t>VACUNA CONTRA LA INFLUENZA - TETRAVALENTE (PEDIATRICA)</t>
  </si>
  <si>
    <t>J07BG01</t>
  </si>
  <si>
    <t>VACUNA CONTRA LA RABIA</t>
  </si>
  <si>
    <t>J07CA09</t>
  </si>
  <si>
    <t>VACUNA HEXAVALENTE (DTPa,VPI,Hib,HB)</t>
  </si>
  <si>
    <t>J07CA06</t>
  </si>
  <si>
    <t>VACUNA PENTAVALENTE ACELULAR (DpaT,VPI,Hib)</t>
  </si>
  <si>
    <t>J05AB11</t>
  </si>
  <si>
    <t>VALACICLOVIR</t>
  </si>
  <si>
    <t>J05AB14</t>
  </si>
  <si>
    <t>VALGANCICLOVIR</t>
  </si>
  <si>
    <t>C09CA03</t>
  </si>
  <si>
    <t>VALSARTAN</t>
  </si>
  <si>
    <t>J01XA01</t>
  </si>
  <si>
    <t>G04BE09</t>
  </si>
  <si>
    <t>VARDENAFIL</t>
  </si>
  <si>
    <t>VARENICLINA</t>
  </si>
  <si>
    <t>H01BA01</t>
  </si>
  <si>
    <t>VASOPRESINA</t>
  </si>
  <si>
    <t>L04AA33</t>
  </si>
  <si>
    <t>VEDOLIZUMAB</t>
  </si>
  <si>
    <t>L01XE15</t>
  </si>
  <si>
    <t>VEMURAFENIB</t>
  </si>
  <si>
    <t>VENETOCLAX</t>
  </si>
  <si>
    <t>N06AX16</t>
  </si>
  <si>
    <t>VENLAFAXINA</t>
  </si>
  <si>
    <t>C08DA01</t>
  </si>
  <si>
    <t>N03AG04</t>
  </si>
  <si>
    <t>VIGABATRIN</t>
  </si>
  <si>
    <t>A10BH02</t>
  </si>
  <si>
    <t>VILDAGLIPTINA</t>
  </si>
  <si>
    <t>L01CA01</t>
  </si>
  <si>
    <t>L01CA02</t>
  </si>
  <si>
    <t>VINCRISTINA SULFATO</t>
  </si>
  <si>
    <t>L01CA04</t>
  </si>
  <si>
    <t>L01XJ01</t>
  </si>
  <si>
    <t>VISMODEGIB</t>
  </si>
  <si>
    <t>A11CA01</t>
  </si>
  <si>
    <t>(5.000+400) UI</t>
  </si>
  <si>
    <t>VITAMINA D3 + VITAMINA K2</t>
  </si>
  <si>
    <t>J02AC03</t>
  </si>
  <si>
    <t>VORICONAZOL</t>
  </si>
  <si>
    <t>N06AX26</t>
  </si>
  <si>
    <t>VORTIOXETINA</t>
  </si>
  <si>
    <t>B01AA03</t>
  </si>
  <si>
    <t>D08AG02</t>
  </si>
  <si>
    <t>YODOPOVIDONA</t>
  </si>
  <si>
    <t>G01AX11</t>
  </si>
  <si>
    <t>R02AA15</t>
  </si>
  <si>
    <t>J05AF01</t>
  </si>
  <si>
    <t>ZIDOVUDINA</t>
  </si>
  <si>
    <t>D04AB07</t>
  </si>
  <si>
    <t>ZINC ACETATO + PRAMOCAINA</t>
  </si>
  <si>
    <t>N05AE04</t>
  </si>
  <si>
    <t>ZIPRASIDONA</t>
  </si>
  <si>
    <t>C09AA15</t>
  </si>
  <si>
    <t>ZOLMITRIPTAN</t>
  </si>
  <si>
    <t>N05CF02</t>
  </si>
  <si>
    <t>N05CF01</t>
  </si>
  <si>
    <t>ZOPICLONA</t>
  </si>
  <si>
    <t>[HIERRO 12.5mg COMO HIERRO ELEMENTAL. PREFERIBLEMENTE ENCAPSULADO COMO FUMARATO FERROSO; VITAMINA A (RETINOL): 300 mcg ; ZINC  5mg; PREFERIBLEMENTE COMO GLUCONATO DE ZINC ADICIONAMENTE PUEDE CONTENER OTRAS VITAMINAS Y MINERALES] X 1g</t>
  </si>
  <si>
    <r>
      <rPr>
        <b/>
        <sz val="11"/>
        <color rgb="FF000000"/>
        <rFont val="Arial Narrow"/>
        <family val="2"/>
      </rPr>
      <t>Nota:</t>
    </r>
    <r>
      <rPr>
        <sz val="11"/>
        <color rgb="FF000000"/>
        <rFont val="Arial Narrow"/>
        <family val="2"/>
      </rPr>
      <t xml:space="preserve"> Se actualizan precios de cotización  con IPC Salud 2025 7,20%. Fuente: Boletín técnico Índice de Precios al Consumidor (IPC) Diciembre 2025. DANE Disponible: https://www.dane.gov.co/files/operaciones/IPC/dic2025/bol-IPC-dic2025.pdf </t>
    </r>
  </si>
  <si>
    <t>(10+160+12.5)mg</t>
  </si>
  <si>
    <t>TABLETA</t>
  </si>
  <si>
    <t>TABLETA/CAPSULA/GRAGEA/COMPRIMIDO/PERLA</t>
  </si>
  <si>
    <t>19936071-5</t>
  </si>
  <si>
    <t>TAB/CAPS/GRAG/COMP/PERLA</t>
  </si>
  <si>
    <t>20mg</t>
  </si>
  <si>
    <t>20157741-6</t>
  </si>
  <si>
    <t>10mg</t>
  </si>
  <si>
    <t>CAPSULA DURA</t>
  </si>
  <si>
    <t>20019909-1</t>
  </si>
  <si>
    <t>SUSPENSION OFTALMICA</t>
  </si>
  <si>
    <t>MILILITROS</t>
  </si>
  <si>
    <t>CONJUNTIVAL</t>
  </si>
  <si>
    <t>40mg</t>
  </si>
  <si>
    <t>TABLETA DE LIBERACION RETARDADA</t>
  </si>
  <si>
    <t>600mg</t>
  </si>
  <si>
    <t>A10XA99</t>
  </si>
  <si>
    <t>POLVO LIOFILIZADO PARA RECONSTITUIR A SOLUCION INYECTABLE</t>
  </si>
  <si>
    <t>FRASCO/TUBO</t>
  </si>
  <si>
    <t>TABLETA RECUBIERTA</t>
  </si>
  <si>
    <t>(325+30)mg</t>
  </si>
  <si>
    <t>(325+7.5)mg</t>
  </si>
  <si>
    <t>(325+8)mg</t>
  </si>
  <si>
    <t>(325+5)mg</t>
  </si>
  <si>
    <t>20061322-5</t>
  </si>
  <si>
    <t>20131730-4</t>
  </si>
  <si>
    <t>TABLETAS CON O SIN RECUBR. QUE NO MODIFIQUEN LIBERACION FARMACO</t>
  </si>
  <si>
    <t>(325+4)mg</t>
  </si>
  <si>
    <t>(350+2)mg</t>
  </si>
  <si>
    <t>19908328-1</t>
  </si>
  <si>
    <t>SUSPENSION NASAL</t>
  </si>
  <si>
    <t>DOSIS/INHALACION</t>
  </si>
  <si>
    <t>SUSPENCION</t>
  </si>
  <si>
    <t>AMPOLLA/VIAL</t>
  </si>
  <si>
    <t>CREMA</t>
  </si>
  <si>
    <t>LATA</t>
  </si>
  <si>
    <t>19997632-15</t>
  </si>
  <si>
    <t>150mg+12.000 UI</t>
  </si>
  <si>
    <t>20001247-2</t>
  </si>
  <si>
    <t>50mg</t>
  </si>
  <si>
    <t>AMP/VIAL/JP</t>
  </si>
  <si>
    <t>PAR</t>
  </si>
  <si>
    <t>19919867-23</t>
  </si>
  <si>
    <t>GEL</t>
  </si>
  <si>
    <t>GRAMOS</t>
  </si>
  <si>
    <t>20020941-1</t>
  </si>
  <si>
    <t>SOLUCION INYECTABLE</t>
  </si>
  <si>
    <t>20035873-4</t>
  </si>
  <si>
    <t>20157000-1</t>
  </si>
  <si>
    <t>SUSPENSION ORAL</t>
  </si>
  <si>
    <t>A02AH99</t>
  </si>
  <si>
    <t>(5+2.13+3.25)(%)</t>
  </si>
  <si>
    <t>SUSPENSIONES</t>
  </si>
  <si>
    <t>24380-2</t>
  </si>
  <si>
    <t>SOLUCION ORAL</t>
  </si>
  <si>
    <t>200mg</t>
  </si>
  <si>
    <t>N06CA01</t>
  </si>
  <si>
    <t>(5+0.5) mg</t>
  </si>
  <si>
    <t>(10+320)mg</t>
  </si>
  <si>
    <t>CAPSULA BLANDA</t>
  </si>
  <si>
    <t>POLVO</t>
  </si>
  <si>
    <t>223133-1</t>
  </si>
  <si>
    <t>20035831-1</t>
  </si>
  <si>
    <t>(600+42.9)mg</t>
  </si>
  <si>
    <t>(125+80)mg</t>
  </si>
  <si>
    <t>KIT DE TRATAMIENTO</t>
  </si>
  <si>
    <t>19943916-1</t>
  </si>
  <si>
    <t>CAPSULA</t>
  </si>
  <si>
    <t>25mg</t>
  </si>
  <si>
    <t>60mg</t>
  </si>
  <si>
    <t>40mg (base)</t>
  </si>
  <si>
    <t>5mg</t>
  </si>
  <si>
    <t>INTRAVESICAL</t>
  </si>
  <si>
    <t>POLVO LIOFILIZADO</t>
  </si>
  <si>
    <t>LOCION</t>
  </si>
  <si>
    <t xml:space="preserve">(50mcg+0.5mg)/g </t>
  </si>
  <si>
    <t>EMULSION</t>
  </si>
  <si>
    <t>SOBRE</t>
  </si>
  <si>
    <t>SOLUCION OFTALMICA</t>
  </si>
  <si>
    <t>OFTALMICA</t>
  </si>
  <si>
    <t>A02BX05</t>
  </si>
  <si>
    <t>500mg</t>
  </si>
  <si>
    <t>20110165-1</t>
  </si>
  <si>
    <t>TÓPICA OCULAR</t>
  </si>
  <si>
    <t>(2+10)mg</t>
  </si>
  <si>
    <t>100mg</t>
  </si>
  <si>
    <t>AMPOLLA</t>
  </si>
  <si>
    <t>INTRAVENOSO</t>
  </si>
  <si>
    <t>9mg</t>
  </si>
  <si>
    <t>20028694-1</t>
  </si>
  <si>
    <t>3mg</t>
  </si>
  <si>
    <t>SUSPENSIONES PARA NEBULIZADORES O INHALADORES</t>
  </si>
  <si>
    <t>AEROSOLES</t>
  </si>
  <si>
    <t>SUSPENSION PARA INHALACION</t>
  </si>
  <si>
    <t>KIT DE INHALACION</t>
  </si>
  <si>
    <t>0.5(%) (base)</t>
  </si>
  <si>
    <t>TABLETA DE LIBERACION PROLONGADA</t>
  </si>
  <si>
    <t>150mg</t>
  </si>
  <si>
    <t>300mg</t>
  </si>
  <si>
    <t>C05AX04</t>
  </si>
  <si>
    <t>20039942-2</t>
  </si>
  <si>
    <t>SUSPENSION</t>
  </si>
  <si>
    <t>20011348-2</t>
  </si>
  <si>
    <t>TABLETAS</t>
  </si>
  <si>
    <t>(32 + 12.5)mg</t>
  </si>
  <si>
    <t>19967088-2</t>
  </si>
  <si>
    <t>TAB/CAPS/GRAG/COMP</t>
  </si>
  <si>
    <t>400mg</t>
  </si>
  <si>
    <t>SOLUCIONES</t>
  </si>
  <si>
    <t>20086613-4</t>
  </si>
  <si>
    <t>500mg (base)</t>
  </si>
  <si>
    <t>227428-5</t>
  </si>
  <si>
    <t>D02AB99</t>
  </si>
  <si>
    <t>TOPICO</t>
  </si>
  <si>
    <t>20102482-1</t>
  </si>
  <si>
    <t>20057498-1</t>
  </si>
  <si>
    <t>SUSPENSION OTICA</t>
  </si>
  <si>
    <t>SOLUCION OTICA</t>
  </si>
  <si>
    <t>4mg</t>
  </si>
  <si>
    <t>JARABE</t>
  </si>
  <si>
    <t>1.080mg</t>
  </si>
  <si>
    <t>19950400-4</t>
  </si>
  <si>
    <t>TABLETA CUBIERTA CON PELICULA</t>
  </si>
  <si>
    <t>75mg (base)</t>
  </si>
  <si>
    <t>20137227-01</t>
  </si>
  <si>
    <t>75mg</t>
  </si>
  <si>
    <t>JERINGA PRELLENA</t>
  </si>
  <si>
    <t>CARTUCHO-ESFERO/JERINGA PRELLENADA</t>
  </si>
  <si>
    <t>(5+1.000)mg</t>
  </si>
  <si>
    <t>180mg</t>
  </si>
  <si>
    <t>360mg</t>
  </si>
  <si>
    <t>SOLUCIONNASAL</t>
  </si>
  <si>
    <t>19959949-1</t>
  </si>
  <si>
    <t>SUSPENCIONES</t>
  </si>
  <si>
    <t>INTRAMUSCULAR-INTRA-ARTICULAR-INTRALESIONAL</t>
  </si>
  <si>
    <t>2mg</t>
  </si>
  <si>
    <t>20096034-5</t>
  </si>
  <si>
    <t>240mg</t>
  </si>
  <si>
    <t>20079787-3</t>
  </si>
  <si>
    <t>SOLUCION PARA INHALACION</t>
  </si>
  <si>
    <t>20067176-2</t>
  </si>
  <si>
    <t>CAPSULA DE LIBERACION PROLONGADA</t>
  </si>
  <si>
    <t>19903260-6</t>
  </si>
  <si>
    <t>20014930-2</t>
  </si>
  <si>
    <t>C01BD99</t>
  </si>
  <si>
    <t>19951775-1</t>
  </si>
  <si>
    <t>19946953-1</t>
  </si>
  <si>
    <t>(2+1.03)mg</t>
  </si>
  <si>
    <t>19991314-1</t>
  </si>
  <si>
    <t>(2+1)mg</t>
  </si>
  <si>
    <t>19987728-2</t>
  </si>
  <si>
    <t>(3+0.03)mg</t>
  </si>
  <si>
    <t>(3+0.02)mg</t>
  </si>
  <si>
    <t>20091274-3</t>
  </si>
  <si>
    <t>20079057-3</t>
  </si>
  <si>
    <t>SOLUCIÓN CONCENTRADA PARA INFUSIÓN</t>
  </si>
  <si>
    <t>20135003-2</t>
  </si>
  <si>
    <t xml:space="preserve">SOLUCION </t>
  </si>
  <si>
    <t>20067345-1</t>
  </si>
  <si>
    <t>S01GX10</t>
  </si>
  <si>
    <t>19948946-1</t>
  </si>
  <si>
    <t>19934178-3</t>
  </si>
  <si>
    <t>20015207-2</t>
  </si>
  <si>
    <t>20015216-2</t>
  </si>
  <si>
    <t>19946772-2</t>
  </si>
  <si>
    <t>19946766-2</t>
  </si>
  <si>
    <t>PEN</t>
  </si>
  <si>
    <t>SC</t>
  </si>
  <si>
    <t>(40+10)mg</t>
  </si>
  <si>
    <t>20053122-3</t>
  </si>
  <si>
    <t>120mg</t>
  </si>
  <si>
    <t>20053123-1</t>
  </si>
  <si>
    <t>80mg</t>
  </si>
  <si>
    <t>1984916-5</t>
  </si>
  <si>
    <t>MILILITRO</t>
  </si>
  <si>
    <t>19940480-2</t>
  </si>
  <si>
    <t>0.1mg</t>
  </si>
  <si>
    <t>(50+250)mcg/Puff</t>
  </si>
  <si>
    <t>POLVO PARA INHALACION</t>
  </si>
  <si>
    <t>(50+500)mcg/Puff</t>
  </si>
  <si>
    <t>COMPRIMIDO</t>
  </si>
  <si>
    <t>19954360-1</t>
  </si>
  <si>
    <t>50mcg</t>
  </si>
  <si>
    <t>POLVO PARA RECONSTITUIR A SOLUCION ORAL</t>
  </si>
  <si>
    <t>(325+10)mg</t>
  </si>
  <si>
    <t>UNGUENTO</t>
  </si>
  <si>
    <t>20116777-4</t>
  </si>
  <si>
    <t>N02AA03</t>
  </si>
  <si>
    <t>140mg</t>
  </si>
  <si>
    <t>20020363-2</t>
  </si>
  <si>
    <t>19936412-2</t>
  </si>
  <si>
    <t>19930893-2</t>
  </si>
  <si>
    <t>0,02(%) (20mcg)</t>
  </si>
  <si>
    <t>(150+12.5)mg</t>
  </si>
  <si>
    <t>21013-6</t>
  </si>
  <si>
    <t>S01BC05</t>
  </si>
  <si>
    <t>20010105-2</t>
  </si>
  <si>
    <t>20154566-1</t>
  </si>
  <si>
    <t>90mg</t>
  </si>
  <si>
    <t>L01XE07</t>
  </si>
  <si>
    <t>250mg</t>
  </si>
  <si>
    <t>19918936-1</t>
  </si>
  <si>
    <t>45mg</t>
  </si>
  <si>
    <t>19975838-4</t>
  </si>
  <si>
    <t>19936411-1</t>
  </si>
  <si>
    <t>1000mg</t>
  </si>
  <si>
    <t>(300+2.5)mg</t>
  </si>
  <si>
    <t>19987729-6</t>
  </si>
  <si>
    <t>19921589-2</t>
  </si>
  <si>
    <t>FRASCO</t>
  </si>
  <si>
    <t>19987944-1</t>
  </si>
  <si>
    <t>112mcg</t>
  </si>
  <si>
    <t>19930432-6</t>
  </si>
  <si>
    <t>PARCHE</t>
  </si>
  <si>
    <t>20028798-2</t>
  </si>
  <si>
    <t>19942558-2</t>
  </si>
  <si>
    <t>20094683-1</t>
  </si>
  <si>
    <t>19900270-7</t>
  </si>
  <si>
    <t>(50+5)mg</t>
  </si>
  <si>
    <t>(12.5+50) mg</t>
  </si>
  <si>
    <t>POLVO PARA RECONSTITUIR A SUSPENSION ORAL</t>
  </si>
  <si>
    <t>20038780-1</t>
  </si>
  <si>
    <t>100g</t>
  </si>
  <si>
    <t>N02AB02</t>
  </si>
  <si>
    <t>GRANULOS</t>
  </si>
  <si>
    <t>19978379-1</t>
  </si>
  <si>
    <t>20041831-5</t>
  </si>
  <si>
    <t>N07BC02</t>
  </si>
  <si>
    <t xml:space="preserve">10 mg </t>
  </si>
  <si>
    <t>750mg</t>
  </si>
  <si>
    <t>N06BA04</t>
  </si>
  <si>
    <t>20029778-1</t>
  </si>
  <si>
    <t>20029777-1</t>
  </si>
  <si>
    <t>20029762-1</t>
  </si>
  <si>
    <t>204751-2</t>
  </si>
  <si>
    <t>216049-3</t>
  </si>
  <si>
    <t>SOLUCION TOPICA</t>
  </si>
  <si>
    <t>19951437-1</t>
  </si>
  <si>
    <t>19968015-1</t>
  </si>
  <si>
    <t>A03FA99</t>
  </si>
  <si>
    <t>L01XE08</t>
  </si>
  <si>
    <t>20103084-1</t>
  </si>
  <si>
    <t>TABLETA DISPERSABLE</t>
  </si>
  <si>
    <t xml:space="preserve">30mg </t>
  </si>
  <si>
    <t>19954950-10</t>
  </si>
  <si>
    <t>INHALACIÓN/DISPARO</t>
  </si>
  <si>
    <t>INTRA NASAL</t>
  </si>
  <si>
    <t xml:space="preserve">120mg </t>
  </si>
  <si>
    <t>20112358-5</t>
  </si>
  <si>
    <t>(5-5)(%)</t>
  </si>
  <si>
    <t>(10+10)mg</t>
  </si>
  <si>
    <t>(5+2.5+10)mg</t>
  </si>
  <si>
    <t>(10+1.25+5)mg</t>
  </si>
  <si>
    <t>D11AC30</t>
  </si>
  <si>
    <t>SUSPENSION INYECTABLE</t>
  </si>
  <si>
    <t>50.000 UI+0.1(%)+1 millon UI</t>
  </si>
  <si>
    <t>15mg</t>
  </si>
  <si>
    <t>SOLUCION BUCAL</t>
  </si>
  <si>
    <t>19912759-1</t>
  </si>
  <si>
    <t>226433-4</t>
  </si>
  <si>
    <t>20152990-1</t>
  </si>
  <si>
    <t>19977793-3</t>
  </si>
  <si>
    <t>20152989-2</t>
  </si>
  <si>
    <t>L01XE21</t>
  </si>
  <si>
    <t>500mcg</t>
  </si>
  <si>
    <t xml:space="preserve">10mg </t>
  </si>
  <si>
    <t>6mg</t>
  </si>
  <si>
    <t>TABLETA CON CUBIERTA ENTERICA CON PELICULA</t>
  </si>
  <si>
    <t>20096050-1</t>
  </si>
  <si>
    <t>37349-1</t>
  </si>
  <si>
    <t>19972887-2</t>
  </si>
  <si>
    <t>TOPICA</t>
  </si>
  <si>
    <t>230289-1</t>
  </si>
  <si>
    <t>1mg</t>
  </si>
  <si>
    <t>20068049-2</t>
  </si>
  <si>
    <t>(5-2,13-3,25)(%)</t>
  </si>
  <si>
    <t>BOTELLA</t>
  </si>
  <si>
    <t>(2.5+2.67+1.5)%</t>
  </si>
  <si>
    <t>300.00million oranisms+220.00million oranisms+220.00000 million oranisms+204.00billion oranisms+93.00billion oranisms+30.00million oranisms+2.00billion oranisms</t>
  </si>
  <si>
    <t>12.5mg</t>
  </si>
  <si>
    <t>KIT TRATAMIENTO MES</t>
  </si>
  <si>
    <t>(0.4+0.5)mg</t>
  </si>
  <si>
    <t>20028870-1</t>
  </si>
  <si>
    <t>(300+200)mg</t>
  </si>
  <si>
    <t>J05AR03</t>
  </si>
  <si>
    <t>SOLUCION PARA NEBULIZACION</t>
  </si>
  <si>
    <t>1,1 mg vial</t>
  </si>
  <si>
    <t>2mg (base)</t>
  </si>
  <si>
    <t>POLVO ESTERIL PARA RECONSTITUIR A SOLUCION INYECTABLE</t>
  </si>
  <si>
    <t>INTRADERMAL/INTRAMUSCULAR</t>
  </si>
  <si>
    <t>INTRAMUSCULAR-SUBCUTANEA</t>
  </si>
  <si>
    <t>(80+400)mg</t>
  </si>
  <si>
    <t>(0.02+0.4)g</t>
  </si>
  <si>
    <t>G03XB02</t>
  </si>
  <si>
    <t>20073341-1</t>
  </si>
  <si>
    <t>20087430-2</t>
  </si>
  <si>
    <t>20009810-9</t>
  </si>
  <si>
    <t>AMP/VIAL</t>
  </si>
  <si>
    <t>19927730-1</t>
  </si>
  <si>
    <t>450mg</t>
  </si>
  <si>
    <t>SOLUCION/SUSPENSION</t>
  </si>
  <si>
    <t>19944041-2</t>
  </si>
  <si>
    <t>250mg (base)</t>
  </si>
  <si>
    <t>20119257-13</t>
  </si>
  <si>
    <t>(80+12.5)mg</t>
  </si>
  <si>
    <t xml:space="preserve">(320+12.5)mg </t>
  </si>
  <si>
    <t>(12.5+160)mg</t>
  </si>
  <si>
    <t>A11CC01</t>
  </si>
  <si>
    <t>NO</t>
  </si>
  <si>
    <t>L01XE50</t>
  </si>
  <si>
    <t>D11AH08</t>
  </si>
  <si>
    <t>L01EL02</t>
  </si>
  <si>
    <t>NO REGISTRA</t>
  </si>
  <si>
    <t>N02AA55
N02AJ17</t>
  </si>
  <si>
    <t>N02AJ13</t>
  </si>
  <si>
    <t>V08AA05</t>
  </si>
  <si>
    <t>VITAL NO DISPONIBLE</t>
  </si>
  <si>
    <t>A01AD02</t>
  </si>
  <si>
    <t xml:space="preserve">H02AB01 </t>
  </si>
  <si>
    <t>J05AR20</t>
  </si>
  <si>
    <t>R03BA02</t>
  </si>
  <si>
    <t>R03AL11</t>
  </si>
  <si>
    <t>L04AC08</t>
  </si>
  <si>
    <t>H01CC02</t>
  </si>
  <si>
    <t>S02CA06</t>
  </si>
  <si>
    <t>J01BA01</t>
  </si>
  <si>
    <t>D08AC02</t>
  </si>
  <si>
    <t>B02BD01</t>
  </si>
  <si>
    <t>D11AH06</t>
  </si>
  <si>
    <t xml:space="preserve">R01AC01 </t>
  </si>
  <si>
    <t>G04BX14</t>
  </si>
  <si>
    <t>L02BB06</t>
  </si>
  <si>
    <t xml:space="preserve">A03BB01/
M01AE14	</t>
  </si>
  <si>
    <t>N02AJ14</t>
  </si>
  <si>
    <t>N05BA01</t>
  </si>
  <si>
    <t>J05AG06</t>
  </si>
  <si>
    <t>J05AR24</t>
  </si>
  <si>
    <t>R07AX32</t>
  </si>
  <si>
    <t>L01XX41</t>
  </si>
  <si>
    <t>B02BB01</t>
  </si>
  <si>
    <t>D01AE21</t>
  </si>
  <si>
    <t>M01AX05/
M01AX99</t>
  </si>
  <si>
    <t>G03GA04</t>
  </si>
  <si>
    <t>C05BA03</t>
  </si>
  <si>
    <t>L01EL01</t>
  </si>
  <si>
    <t>C10AX16</t>
  </si>
  <si>
    <t>J06BA01</t>
  </si>
  <si>
    <t>C01CA02</t>
  </si>
  <si>
    <t>L01EX12</t>
  </si>
  <si>
    <t>L01EX08</t>
  </si>
  <si>
    <t>J05AX18</t>
  </si>
  <si>
    <t xml:space="preserve"> VITAL NO DISPONIBLE</t>
  </si>
  <si>
    <t>R03CC53</t>
  </si>
  <si>
    <t>N05AE05</t>
  </si>
  <si>
    <t xml:space="preserve">V08AA01   </t>
  </si>
  <si>
    <t>L01XE39</t>
  </si>
  <si>
    <t>N02AA01-04</t>
  </si>
  <si>
    <t>N02AA01-02</t>
  </si>
  <si>
    <t xml:space="preserve">A09AA02 </t>
  </si>
  <si>
    <t>L01XY03</t>
  </si>
  <si>
    <t>V07AB</t>
  </si>
  <si>
    <t>L01XC10</t>
  </si>
  <si>
    <t>L01EX03</t>
  </si>
  <si>
    <t xml:space="preserve">C09BX01 </t>
  </si>
  <si>
    <t>L01XC13</t>
  </si>
  <si>
    <t>N06BX03-3</t>
  </si>
  <si>
    <t>L01XC37</t>
  </si>
  <si>
    <t>S03CA06</t>
  </si>
  <si>
    <t>L01BA05</t>
  </si>
  <si>
    <t>N03AA03-01</t>
  </si>
  <si>
    <t>M09AX10</t>
  </si>
  <si>
    <t>M05BX06</t>
  </si>
  <si>
    <t>L04AC19</t>
  </si>
  <si>
    <t>B01AC27</t>
  </si>
  <si>
    <t>L01EX22</t>
  </si>
  <si>
    <t>R01AX99</t>
  </si>
  <si>
    <t>J06AA03</t>
  </si>
  <si>
    <t>V03AB35</t>
  </si>
  <si>
    <t>L01EX01</t>
  </si>
  <si>
    <t xml:space="preserve">FORMULA MAGISTRAL </t>
  </si>
  <si>
    <t>N07XX08</t>
  </si>
  <si>
    <t>G04CA</t>
  </si>
  <si>
    <t>G04CA53</t>
  </si>
  <si>
    <t>A16AX08</t>
  </si>
  <si>
    <t>J05AR03-1</t>
  </si>
  <si>
    <t>S01EC54</t>
  </si>
  <si>
    <t>L01AC01</t>
  </si>
  <si>
    <t>A10BX16</t>
  </si>
  <si>
    <t>L01FD04</t>
  </si>
  <si>
    <t>B01AC21-2</t>
  </si>
  <si>
    <t>C05AX05</t>
  </si>
  <si>
    <t>D08AE04</t>
  </si>
  <si>
    <t>A16AX12</t>
  </si>
  <si>
    <t>A03AX99</t>
  </si>
  <si>
    <t xml:space="preserve">G04BD09 </t>
  </si>
  <si>
    <t>L04AA44</t>
  </si>
  <si>
    <t xml:space="preserve">J07AH01 </t>
  </si>
  <si>
    <t>J07BC02</t>
  </si>
  <si>
    <t>J07BM03</t>
  </si>
  <si>
    <t>J07BX04</t>
  </si>
  <si>
    <t>A11CB99</t>
  </si>
  <si>
    <t>L04AA03</t>
  </si>
  <si>
    <t>S01AX18</t>
  </si>
  <si>
    <t>41629-2</t>
  </si>
  <si>
    <t>20036841-4</t>
  </si>
  <si>
    <t>19237-2</t>
  </si>
  <si>
    <t>EXPEDIENTE</t>
  </si>
  <si>
    <t>20028742-1</t>
  </si>
  <si>
    <t>20036026-1</t>
  </si>
  <si>
    <t>20210286-1</t>
  </si>
  <si>
    <t>20210312-1</t>
  </si>
  <si>
    <t>20210314-1</t>
  </si>
  <si>
    <t>20058810-1</t>
  </si>
  <si>
    <t>20137593-6</t>
  </si>
  <si>
    <t>20004252-1</t>
  </si>
  <si>
    <t>19931123-1</t>
  </si>
  <si>
    <t>208141-24</t>
  </si>
  <si>
    <t>19977782-3</t>
  </si>
  <si>
    <t>33711-2</t>
  </si>
  <si>
    <t>19900013-15</t>
  </si>
  <si>
    <t>20177223-13</t>
  </si>
  <si>
    <t>20173007-1</t>
  </si>
  <si>
    <t>19951126-1</t>
  </si>
  <si>
    <t>19951125-1</t>
  </si>
  <si>
    <t>19928029-2</t>
  </si>
  <si>
    <t>20001582-1</t>
  </si>
  <si>
    <t>52806-5</t>
  </si>
  <si>
    <t>212444-27</t>
  </si>
  <si>
    <t>20168881-1</t>
  </si>
  <si>
    <t>31462-1</t>
  </si>
  <si>
    <t>20150419-1</t>
  </si>
  <si>
    <t>20172869-1</t>
  </si>
  <si>
    <t>20135091-2</t>
  </si>
  <si>
    <t>19967089-2</t>
  </si>
  <si>
    <t>226679-4</t>
  </si>
  <si>
    <t>227365-7</t>
  </si>
  <si>
    <t>20178017-1</t>
  </si>
  <si>
    <t>20116728-1</t>
  </si>
  <si>
    <t>20021767-2</t>
  </si>
  <si>
    <t>19954442-8</t>
  </si>
  <si>
    <t>63502-1</t>
  </si>
  <si>
    <t>63503-1</t>
  </si>
  <si>
    <t>40377-8</t>
  </si>
  <si>
    <t>20147901-1</t>
  </si>
  <si>
    <t>19920537-2</t>
  </si>
  <si>
    <t>20071677-1</t>
  </si>
  <si>
    <t>227297-5</t>
  </si>
  <si>
    <t>20171830-1</t>
  </si>
  <si>
    <t>20178856-1</t>
  </si>
  <si>
    <t>20160000-1</t>
  </si>
  <si>
    <t>19997623-8</t>
  </si>
  <si>
    <t>19937616-2</t>
  </si>
  <si>
    <t>20128081-2</t>
  </si>
  <si>
    <t>20164753-1</t>
  </si>
  <si>
    <t>20199373-1</t>
  </si>
  <si>
    <t>19963072-27</t>
  </si>
  <si>
    <t>20055212-18</t>
  </si>
  <si>
    <t>19915412-3</t>
  </si>
  <si>
    <t xml:space="preserve">19915411-5 </t>
  </si>
  <si>
    <t>20110698-3</t>
  </si>
  <si>
    <t>19951127-2</t>
  </si>
  <si>
    <t>19908041-1</t>
  </si>
  <si>
    <t>206166-3</t>
  </si>
  <si>
    <t>20179155-1</t>
  </si>
  <si>
    <t>20179173-1</t>
  </si>
  <si>
    <t>19939438-1</t>
  </si>
  <si>
    <t>20013754-1</t>
  </si>
  <si>
    <t>19972118-12</t>
  </si>
  <si>
    <t>19954740-2</t>
  </si>
  <si>
    <t>32606-3</t>
  </si>
  <si>
    <t>215608-1</t>
  </si>
  <si>
    <t>19935908-2</t>
  </si>
  <si>
    <t>215612-1</t>
  </si>
  <si>
    <t>20106277-1</t>
  </si>
  <si>
    <t>19963298-2</t>
  </si>
  <si>
    <t>20149117-1</t>
  </si>
  <si>
    <t>20165217-1</t>
  </si>
  <si>
    <t>19999765-1</t>
  </si>
  <si>
    <t>19942300-3</t>
  </si>
  <si>
    <t>20030795-2</t>
  </si>
  <si>
    <t>20031838-9</t>
  </si>
  <si>
    <t>20234895-11</t>
  </si>
  <si>
    <t>20235352-12</t>
  </si>
  <si>
    <t>20030796-2</t>
  </si>
  <si>
    <t>19987943-1</t>
  </si>
  <si>
    <t>19930434-6</t>
  </si>
  <si>
    <t>20027722-13</t>
  </si>
  <si>
    <t>20031721-11</t>
  </si>
  <si>
    <t>20235357-11</t>
  </si>
  <si>
    <t>32602-2</t>
  </si>
  <si>
    <t>206776-12</t>
  </si>
  <si>
    <t>19987947-8</t>
  </si>
  <si>
    <t>206777-1</t>
  </si>
  <si>
    <t>19992452-8</t>
  </si>
  <si>
    <t>20231326-12</t>
  </si>
  <si>
    <t>19980015-9</t>
  </si>
  <si>
    <t>19930433-6</t>
  </si>
  <si>
    <t>19930431-6</t>
  </si>
  <si>
    <t>20233288-12</t>
  </si>
  <si>
    <t>19930430-6</t>
  </si>
  <si>
    <t>20231245-11</t>
  </si>
  <si>
    <t>19930428-6</t>
  </si>
  <si>
    <t>19930429-6</t>
  </si>
  <si>
    <t>20231224-11</t>
  </si>
  <si>
    <t>19930427-6</t>
  </si>
  <si>
    <t>20231220-11</t>
  </si>
  <si>
    <t>19976365-11</t>
  </si>
  <si>
    <t>20233291-11</t>
  </si>
  <si>
    <t>24275-5</t>
  </si>
  <si>
    <t>20209759-1</t>
  </si>
  <si>
    <t>59605-1</t>
  </si>
  <si>
    <t>59606-6</t>
  </si>
  <si>
    <t>20212627-1</t>
  </si>
  <si>
    <t>207346-2</t>
  </si>
  <si>
    <t>207347-3</t>
  </si>
  <si>
    <t>20004233-2</t>
  </si>
  <si>
    <t>20022446-2</t>
  </si>
  <si>
    <t>20202650-2</t>
  </si>
  <si>
    <t>19951467-1</t>
  </si>
  <si>
    <t>20087385-2</t>
  </si>
  <si>
    <t>19955888-2</t>
  </si>
  <si>
    <t>19968570-6</t>
  </si>
  <si>
    <t>19968571-11</t>
  </si>
  <si>
    <t>20060798-2</t>
  </si>
  <si>
    <t>224286-2</t>
  </si>
  <si>
    <t>20018558-11</t>
  </si>
  <si>
    <t>20114966-1</t>
  </si>
  <si>
    <t>20143788-1</t>
  </si>
  <si>
    <t>20112358-7</t>
  </si>
  <si>
    <t>20038763-14</t>
  </si>
  <si>
    <t>20012256-4</t>
  </si>
  <si>
    <t>19953204-8</t>
  </si>
  <si>
    <t>19953203-7</t>
  </si>
  <si>
    <t>19953202-7</t>
  </si>
  <si>
    <t>224719-5</t>
  </si>
  <si>
    <t>20016190-7</t>
  </si>
  <si>
    <t>19900625-1</t>
  </si>
  <si>
    <t>19993863-7</t>
  </si>
  <si>
    <t>20170757-5</t>
  </si>
  <si>
    <t>20013309-2</t>
  </si>
  <si>
    <t>19929758-6</t>
  </si>
  <si>
    <t>37054-5</t>
  </si>
  <si>
    <t>20007296-1</t>
  </si>
  <si>
    <t>19935680-2</t>
  </si>
  <si>
    <t>20097586-1</t>
  </si>
  <si>
    <t>20045393-6</t>
  </si>
  <si>
    <t>20122671-1</t>
  </si>
  <si>
    <t>20032324-1</t>
  </si>
  <si>
    <t>19996372-1</t>
  </si>
  <si>
    <t>40407-4</t>
  </si>
  <si>
    <t>104739-2</t>
  </si>
  <si>
    <t>93689-2</t>
  </si>
  <si>
    <t>20039358-3</t>
  </si>
  <si>
    <t>20039359-3</t>
  </si>
  <si>
    <t>19910346-16</t>
  </si>
  <si>
    <t>20139971-3</t>
  </si>
  <si>
    <t>20139971-1</t>
  </si>
  <si>
    <t>20139971-2</t>
  </si>
  <si>
    <t>227311-3</t>
  </si>
  <si>
    <t>227312-7</t>
  </si>
  <si>
    <t>PRINCIPIO ACTIVO</t>
  </si>
  <si>
    <t>CONCENTRACION</t>
  </si>
  <si>
    <t>FORMA FARMACEUTICA</t>
  </si>
  <si>
    <t>VIA DE ADMINISTRACION</t>
  </si>
  <si>
    <t>ROTACION ESTIMADA POR AÑO</t>
  </si>
  <si>
    <t>COTIZACION</t>
  </si>
  <si>
    <t>REGULACION</t>
  </si>
  <si>
    <t>PRECIO TECHO</t>
  </si>
  <si>
    <t>PRECIO OFERTADO 1</t>
  </si>
  <si>
    <t>CUM OFERTADO 1</t>
  </si>
  <si>
    <t>EXPEDIENTE OFERTADO 1</t>
  </si>
  <si>
    <t>REGISTRO SANITARO</t>
  </si>
  <si>
    <t>PRESENTACION COMERCIAL</t>
  </si>
  <si>
    <t>FACTOR DE CONVERSION</t>
  </si>
  <si>
    <t>CODIGO DE BARRAS</t>
  </si>
  <si>
    <t>DISTRIBUCION DE PUNTAJE
(45.5 PUNTOS)</t>
  </si>
  <si>
    <t>ABROCITINIB</t>
  </si>
  <si>
    <t>ACEITE DE DUCHA</t>
  </si>
  <si>
    <t>ACEITE DE HIGADO DE BACALAO + VITAMINA A + VITAMINA D</t>
  </si>
  <si>
    <t>ACEITE DE ONAGRA</t>
  </si>
  <si>
    <t>ACEITE DUCHA PIEL SENSIBLE</t>
  </si>
  <si>
    <t xml:space="preserve">ACETAMINOFEN  </t>
  </si>
  <si>
    <t>ACETAMINOFEN + FENILEFRINA + CETIRIZINA</t>
  </si>
  <si>
    <t>ACETATO DE ALUMINIO</t>
  </si>
  <si>
    <t>ACETIL SALICILICO ACIDO</t>
  </si>
  <si>
    <t>ACIDO BENZOICO + ACIDO SALICILICO + SALICILANILIDA</t>
  </si>
  <si>
    <t>ACIDO BENZOICO + AZUFRE PRECIPITADO + ACIDO SALICILICO</t>
  </si>
  <si>
    <t>ACIDO FOLICO + HIERRO FERRICO POLIMALTOSADO</t>
  </si>
  <si>
    <t>ACIDO FOLICO + YODURO DE POTASIO + ZINC + MIOINOSITOL + COLECALCIFEROL (VITAMINA D)</t>
  </si>
  <si>
    <t>ACIDO HIALURONICO</t>
  </si>
  <si>
    <t>ACIDO SALICILICO + ACIDO LACTICO</t>
  </si>
  <si>
    <t>ACIDO TIOCTICO (ACIDO ALFA LIPOICO)</t>
  </si>
  <si>
    <t>ACIDO URSODESOXICOLICO</t>
  </si>
  <si>
    <t xml:space="preserve">ACIDOS GRASOS DE CADENA MEDIA </t>
  </si>
  <si>
    <t>ACIDOS GRASOS OMEGA 3 + VITAMINA C + VITAMINA E + ZINC + COBRE + LUTEINA + ZEAXANTINA</t>
  </si>
  <si>
    <t>AGUA DE MAR HIPERTONICA</t>
  </si>
  <si>
    <t>AGUA TERMAL</t>
  </si>
  <si>
    <t>ALCANFOR + MENTOL + SALICILATO DE METILO</t>
  </si>
  <si>
    <t>ALFALACTOALBUMINA, DHA, ARA, HIERRO, MINERALES, PRE- ESPESADA CON GOMA SEMILLA DE ALGARROBO</t>
  </si>
  <si>
    <t xml:space="preserve">ALGINATO DE SODIO + BICARBONATO DE SODIO + CARBONATO DE CALCIO </t>
  </si>
  <si>
    <t>ALIMENTO A BASE DE PROTEINA DE SOYA POLVO</t>
  </si>
  <si>
    <t>ALIMENTO A BASE DE PROTEINA DE SUERO AISLADO E HIDROLIZADO</t>
  </si>
  <si>
    <t>ALIMENTO A BASE DE SACAROSA LECHE EN POLVO DESCREMADA Y PROTEINA DE SUERO ENRIQUECIDO CON VITAMINAS Y MINERALES</t>
  </si>
  <si>
    <t>ALIMENTO COMPLETO - DENSAMENTE CALORICO - HIPERPROTEICO</t>
  </si>
  <si>
    <t>ALIMENTO COMPLETO HIPERPROTEICO E HIPERCALORICO</t>
  </si>
  <si>
    <t>ALIMENTO CON HMB - ARGININA Y GLUTAMINA DE USO ESPECIAL</t>
  </si>
  <si>
    <t xml:space="preserve">ALIMENTO DE REGIMEN ESPECIAL- FORMULA LACTEA EN POLVO CON PROTEINA HIDROLIZADA PARA LACTANTES A PARTIR DEL NACIMIENTO </t>
  </si>
  <si>
    <t>ALIMENTO ELEMENTAL NO LACTEO A BASE DE CARBOHIDRATOS, AMINOACIDOS LIBRES, ACEITES VEGETALES, VITAMINAS Y MINERALES</t>
  </si>
  <si>
    <t>ALIMENTO EN POLVO A BASE DE MALTODEXTRINA</t>
  </si>
  <si>
    <t>ALIMENTO EN POLVO A BASE DE MALTODEXTRINA CON PROTEINAS, ACEITES VEGETALES, FOS, VITAMINAS Y MINERALES</t>
  </si>
  <si>
    <t>ALIMENTO EN POLVO CON VITAMINAS, HIERRO Y ZINC (MEZCLA MICRONUTRIENTES PEDIATRICO)</t>
  </si>
  <si>
    <t>ALIMENTO EN POLVO PARA PROPOSITOS MEDICOS ESPECIALES A BASE DE MALTODEXTRINA, POLIMERICO E HIPERPROTEICO, CON EPA Y FOS</t>
  </si>
  <si>
    <t>ALIMENTO EN POLVO PARA PROPOSITOS MEDICOS ESPECIALES POLIMERICO A BASE DE CARBOHIDRATOS PROTEINA LIPIDOS VITAMINAS Y MINERALES PARA ADULTOS CON ENFERMEDADES NEUROLOGICAS CANCER VIH/SIDA</t>
  </si>
  <si>
    <t>ALIMENTO ENRIQUECIDO</t>
  </si>
  <si>
    <t>ALIMENTO FORMULA MODULAR EN POLVO PROTEINA DE SUERO DE LECHE, CASEINATO DE CALCIO Y LEUCINA</t>
  </si>
  <si>
    <t>ALIMENTO LACTEO BAJO LACTOSA CON PROTEINA HIDROLIZADA, MEZCLA GRASAS, PREBIOTICOS, HMO 2-FL, DHA Y LUTEINA DE 1 A 3 AÑOS</t>
  </si>
  <si>
    <t>ALIMENTO LACTEO COMPLEMENTARIO CON PROTEINA HIDROLIZADA</t>
  </si>
  <si>
    <t>ALIMENTO LACTEO DE CRECIMIENTO PREBIOTICO HMO 2-FL, NUCLEOTIDOS</t>
  </si>
  <si>
    <t>ALIMENTO LACTEO DE CRECIMIENTO, COMBINACION DE GRASAS, 5HMOS (OLIGOSACARIDOS), NUCLEOTIDOS DHA Y LUTEÍNA</t>
  </si>
  <si>
    <t>ALIMENTO LACTEO EN POLVO CON PROTEINA, PROBIOTICOS, HIERRO, MAGNESIO</t>
  </si>
  <si>
    <t>ALIMENTO LACTEO EN POLVO DE CONTINUACION</t>
  </si>
  <si>
    <t>ALIMENTO LACTEO EN POLVO NIÑOS ETAPA DE CRECIMIENTO</t>
  </si>
  <si>
    <t xml:space="preserve">ALIMENTO LACTEO EN POLVO NIÑOS ETAPA DE CRECIMIENTO </t>
  </si>
  <si>
    <t>ALIMENTO LIQ A BASE DE COLAGENO HIDROLIZADO Y PROTEINA DE SUERO</t>
  </si>
  <si>
    <t>ALIMENTO LIQUIDO PARA PROPOSITOS MEDICOS ESPECIALES, POLIMERICO, HIPERCALORICO, A BASE DE ALMIDON DE MAIZ HIDROLIZADO, CON PROTEINA LACTEA PARA EL MANEJO NUTRICIONAL DE PERSONAS A PARTIR DE 14 AÑOS DE EDAD, ADULTOS Y ADULTOS MAYORES QUE PRESENTEN DESNUTRICION PROTEICO - CALORICA MODERADA O SEVERA ASOCIADA A: PROBLEMAS DE MALABSORCION INTESTINAL (FIBROSIS QUISTICA, SINDROME DE INTESTINO CORTO), GASTRECTOMÍA TOTAL O PARCIAL, ENFERMEDAD DE CROHN, COLITIS ULCERATIVA, ENFERMEDAD ONCOLOGICA EN ESTADIOS III Y IV (MAMA, PROSTATA, PULMON, CABEZA Y CUELLO), SIDA, Y ADULTOS MAYORES QUE PRESENTEN DESNUTRICION PROTEICO - CALORICA MODERADA O SEVERA ASOCIADA A: ENFERMEDAD NEUROLÓGICA (ALZHEIMER, PARKINSON, DEMENCIA SENIL), QUE NO LOGRAN SUPLIR SUS REQUERIMIENTOS NUTRICIONALES CON UNA ALIMENTACION NORMAL O MODIFICADA.</t>
  </si>
  <si>
    <t>ALIMENTO LIQUIDO PARA PROPOSITOS MEDICOS ESPECIALES, POLIMÉRICO, HIPERPROTEICO A BASE DE CARBOHIDRATOS DE BAJO INDICE GLUCEMICO, PARA PERSONAS QUE REQUIEREN SOPORTE NUTRICIONAL POR SONDA O VIA ORAL CON HIPERGLUCEMIA O DIABETES TIPO 1 O 2, CON DESNUTRICION PROTEICO-CALORICA LEVE A SEVERA Y QUE SE ENCUENTRAN EN CONDICION CLINICA O QUIRURGICA</t>
  </si>
  <si>
    <t>ALIMENTO LIQUIDO PARA PROPOSITOS MEDICOS ESPECIALES, POLIMERICO, HIPERPROTEICO, A BASE DE MALTODEXTRINA, CON HMB, PARA ALIMENTACION ENTERAL POR SONDA, DIRIGIDO A ADULTOS MAYORES SIN TRASTORNOS ESPECIFICOS DEL METABOLISMO Y QUE POR SU ENFERMEDAD DE BASE COMO SARCOPENIA, SINDROMES DE INMUNO DEFICIENCIA, CANCER EN TRATAMIENTO, ENFERMEDADES CARDIOVASCULARES Y RESPIRATORIAS, TRASTORNOS DEL ESTADO DE CONCIENCIA, CIRUGIA, REQUIEREN DE SOPORTE NUTRICIONAL PORQUE NO LOGRAN SUPLIR SUS REQUERIMIENTOS NUTRICIONALES CON UNA ALIMENTACIÓN NORMAL O MODIFICADA.</t>
  </si>
  <si>
    <t>ALIMENTO NUTRITIVO CARBOHIDRATADO + AMINOACIDOS + ACEITE VEGETAL + VITAMINAS Y MINERALES</t>
  </si>
  <si>
    <t>ALIMENTO NUTRITIVO COMPLETO PROTEICO Y ENERGETICO</t>
  </si>
  <si>
    <t>ALIMENTO NUTRITIVO CON PROTEINA DE SOYA CON VITAMINAS Y MINERALES ALIMENTO PARA DIABETICOS</t>
  </si>
  <si>
    <t>ALIMENTO NUTRITIVO ESPECIAL ALTO CONTENIDO DE GRASA Y BAJO CARBOHIDRATOS</t>
  </si>
  <si>
    <t>ALIMENTO PARA PROPOSITOS MEDICOS ESPECIALES</t>
  </si>
  <si>
    <t>ALIMENTO PARA PROPOSITOS MEDICOS ESPECIALES EN POLVO PARA RECONSTITUIR CON AISLADO DE PROTEINA DE SUERO DE LECHE ARGININA Y GLUTAMINA PARA PERSONAS CON HERIDAS DE DIFICIL CICATRIZACION</t>
  </si>
  <si>
    <t>ALIMENTO PARA PROPOSITOS MEDICOS ESPECIALES LIQUIDO A BASE DE ALMIDON, POLIMERICO E HIPERPROTEICO, CON EPA Y FOS</t>
  </si>
  <si>
    <t>ALIMENTO PARA PROPOSITOS MEDICOS ESPECIALES MONOMERICO, EN POLVO, NO LACTEA, SIN LACTOSA, A BASE DE CAROHIDRATOS, ACEITES VEGETALES, TRIGLICERIDOS DE CADENA MEDIA, AMINOACIDOS LIBRES, VITAMINAS, MINERALES, PARA NIÑOS A PARTIR DE 1 AÑO CON ALERGIA A LA PROTEINA DE LECHE DE VACA </t>
  </si>
  <si>
    <t>ALIMENTO PARA PROPOSITOS MEDICOS ESPECIALES OLIGOMERICA - FORMULA PARA LACTANTES CON PROTEINA LACTEA EXTENSAMENTE HIDROLIZADA Y PROBIOTICOS LGGTM* DE 0 A 12 MESES - PARA EL MANEJO NUTRICIONAL A LA ALERGIA DE LA PROTEINA DE LA LECHE DE VACA *LACTOBACILLUS RHAMNOSUS</t>
  </si>
  <si>
    <t>ALIMENTO PARA PROPOSITOS MEDICOS ESPECIALES POLIMERICO</t>
  </si>
  <si>
    <t>ALIMENTO PARA PROPOSITOS MEDICOS ESPECIALES POLIMERICO EN POLVO A BASE DE PROTEINA DE SUERO DE LECHE CON MALTODEXTRIMA VITAMINAS Y MINERALES</t>
  </si>
  <si>
    <t>ALIMENTO PARA PROPOSITOS MEDICOS ESPECIALES POLIMERICO ISOOSMOLAR DE BAJO RESIDUO A BASE DE MALTODEXTRINA CASEINATOS Y TCM SIN FIBRA</t>
  </si>
  <si>
    <t>ALIMENTO PARA PROPOSITOS MEDICOS ESPECIALES, FORMULA MODULAR EN POLVO A BASE DE CONCENTRADO DE PROTEINA DE LECHE DE VACA, PARA EL MANEJO NUTRICIONAL DE NIÑOS MAYORES DE 3 AÑOS Y ADULTOS CON REQUERIMIENTOS INCREMENTADOS DE PROTEINA DURANTE ESTADOS PRE Y POSTOPERATORIOS, ANOREXIA, SIDA, CAQUEXIA SECUNDARIA A ENFERMEDADES CATABOLICAS, CANCER EN TRATAMIENTO CON QUIMIOTERAPIA Y RADIOTERAPIA, SITUACIONES DE REGENERACION Y CICATRIZACION DE TEJIDOS EN QUEMADURAS A PARTIR DE GRADO 2 O SUPERFICIE QUEMADA CORPORAL MAYOR AL 15%, Y DE ADULTOS CON SARCOPENIA Y CONDICIONES DE CAPACIDAD GÁSTRICA LIMITADA DESPUÉS DE LA PRIMERA SEMANA DE LA CIRUGIA BARIATRIACA</t>
  </si>
  <si>
    <t>ALIMENTO PARA PROPOSITOS MEDICOS ESPECIALES, FORMULA MODULAR EN POLVO A BASE DE PROTEINA DE SUERO DE LECHE, PARA ADMINISTRACION ENTERAL POR VIA ORAL O ENTERAL POR SONDA A NIÑOS DESDE LOS 4 AÑOS CON DESNUTRICION PROTEICO CALORICA MODERADA O SEVERA ASOCIADA A PARALISIS CEREBRAL O ENFERMEDAD RENAL CON DIALISIS, O CON QUEMADURAS A PARTIR DE GRADO II, Y A ADULTOS CON CAQUEXIA O CON DESNUTRICION PROTEICO CALORICA MODERADA O SEVERA SECUNDARIAS A CONDICIONES DESGASTANTES (ENFERMEDAD RENAL CRONICA DIALITICA, SIDA (WASTING), EPOC, FALLA CARDIACA CRONICA SIN RESTRICCION HIDRICA, ESTADO CRITICO, CANCER EN ESTADIOS III Y IV DE PULMON, HIGADO, PANCREAS, CABEZA Y CUELLO, MAMA, SANGRE), ENFERMEDAD NEUROLOGICA (PARALISIS CEREBRAL, DEMENCIA, PARKINSON, ESCLEROSIS MULTIPLE, ELA, ACV), DESNUTRICION PROTEICO CALORICA MODERADA O SEVERA DURANTE EL PRE Y POSTOPERATORIO DE UNA CIRUGIA MAYOR, PROCESOS DE REGENERACION DE TEJIDOS Y HERIDAS DE DIFICIL CICATRIZACION (ULCERAS POR PRESION ESTADIOS II, III Y IV, QUEMADURAS A PARTIR DE GRADO II, FISTULAS ENTEROCUTANEAS), EN DONDE NO SE LOGRAN SUPLIR LOS REQUERIMIENTOS PROTEICOS CON UNA ALIMENTACION NORMAL O MODIFICADA</t>
  </si>
  <si>
    <t>ALIMENTO PARA PROPOSITOS MEDICOS ESPECIALES, FORMULA OLIGOMERICA, HIPOALERGENICA</t>
  </si>
  <si>
    <t>ALIMENTO PARA PROPOSITOS MEDICOS ESPECIALES. FORMULA PARA ENFERMEDADES ESPECIFICAS, LIQUIDA, HIPERCALORICA, CON GRASAS (83,9% DEL VALOR CALORICO TOTAL), CARBOHIDRATOS (2,9% DEL VALOR CALORICO TOTAL), PROTEINAS, VITAMINAS, MINERALES, TRIGLICERIDOS DE CADENA MEDIA (TCM), ACIDO DOCOSAHEXAENOICO (DHA), ACIDOS GRASOS ESENCIALES (LINOLEICO, ALFA-LINOLENICO) Y FIBRA DIETARIA (SOLUBLE E INSOLUBLE). PARA EL MANEJO NUTRICIONAL DE NIÑOS MAYORES DE 8 AÑOS Y ADULTOS QUE REQUIEREN DIETA CETOGÉNICA RELACIÓN 2.5:1 (GRASAS:CARBOHIDRATOS DISPONIBLES + PROTEÍNAS), EN EPILEPSIA REFRACTARIA O FARMACORRESISTENTE, DEFICIENCIA DE PIRUVATO DESHIDROGENASA (PDH), DEFICIENCIA DEL TRANSPORTADOR DE GLUCOSA TIPO 1 (GLUT1), ESTATUS EPILEPTICO SUPERREFRACTARIO, ENFERMEDAD DE PARKINSON Y ENFERMEDAD DE ALZHEIMER, QUE NO PUEDEN SUPLIR SUS REQUERIMIENTOS NUTRICIONALES CON UNA ALIMENTACIÓN CONVENCIONAL</t>
  </si>
  <si>
    <t>ALIMENTO PARA PROPOSITOS MEDICOS ESPECIALES. FORMULA POLIMERICA, EN POLVO, NORMOCALORICA, LACTEA, CON CARBOHIDRATOS, GRASAS, PROTEINAS, FIBRA DIETARIA (GOS+FOS), VITAMINAS, MINERALES, OLIGOELEMENTOS, NUCLEOTIDOS Y ACIDOS GRASOS POLIINSATURADOS DE CADENA LARGA (DHA, EPA Y AA). PARA EL MANEJO NUTRICIONAL POR VIA ENTERAL (ORAL O SONDA) EN NIÑOS DE 0-18 MESES (O HASTA 9 KG DE PESO) CON REQUERIMIENTOS ENERGETICOS INCREMENTADOS POR DESNUTRICIÓN SECUNDARIA A CARDIOPATIAS CONGENITAS (MALFORMACIONES CONGENITAS), DISPLASIA BRONCOPULMONAR, SIDA, PARALISIS CEREBRAL, NEOPLASIAS MALIGNAS, ESTADO CRITICO SECUNDARIO A BRONQUIOLITIS AGUDA, QUE NO PUEDEN SUPLIR SUS REQUERIMIENTOS NUTRICIONALES CON UNA ALIMENTACIÓN NORMAL O MODIFICADA</t>
  </si>
  <si>
    <t>ALIMENTO PARA PROPOSITOS MEDICOS ESPECIALES. FORMULA POLIMERICA, LISTA PARA CONSUMIR, LIQUIDA, DE VOLUMEN REDUCIDO, HIPERCALORICA, HIPERPROTEICA, CON CARBOHIDRATOS, PROTEINA LACTEA, GRASAS, VITAMINAS, MINERALES, ACIDOS GRASOS ESENCIALES (LINOLEICO Y ALFA-LINOLÉNICO) Y COLINA. PARA ALIMENTACION POR VIA ORAL EN NIÑOS MAYORES DE 6 AÑOS Y ADULTOS CON REQUERIMIENTOS NUTRICIONALES INCREMENTADOS EN DESNUTRICION PROTEICO - CALÓRICA, DURANTE SITUACIONES DE REGENERACION Y CICATRIZACION DE TEJIDOS EN QUEMADURAS A PARTIR DE GRADO 2, SIDA, CÁNCER EN TRATAMIENTO CON QUIMIOTERAPIA Y RADIOTERAPIA, CAQUEXIA SECUNDARIA A ENFERMEDADES CATABOLICAS, QUE NO PUEDAN SUPLIR SUS REQUERIMIENTOS NUTRICIONALES CON UNA ALIMENTACIÓN CONVENCIONAL</t>
  </si>
  <si>
    <t>ALIMENTO POLVO A BASE DE PROTEINA AISLADA DE SUERO - PROTEINA</t>
  </si>
  <si>
    <t>ALIMENTO POLVO AISLADO PROTEINA DE SUERO DE LECHE - ARGININA Y</t>
  </si>
  <si>
    <t>ALIMENTO POLVO ALTO PROTEINA, CARBOHIDATOS, LIPIDOS, FIBRA GOS Y FOS</t>
  </si>
  <si>
    <t>ALIMENTO POLVO ALTO PROTEINA, CARBOHIDRATOS, LIPIDOS, VITAMINAS, MINERALES Y PREBIOTICOS (FOS E INULINA)</t>
  </si>
  <si>
    <t>ALIMENTO USO ESPECIAL PARA LACTANTES CON ENFERMEDAD RENAL CRONICA</t>
  </si>
  <si>
    <t>ALIMENTO, FORMULA MODULAR EN POLVO A BASE DE PROTEINA DE SUERO DE LECHE, VITAMINA Y MINERALES PARA ADULTOS CON DEFICIENCIA DE MASA MUSCULAR PREVIO A CIRUGIA BARIATRICA O EN CONDICIONES MALABSORTIVAS SECUNDARIAS A CIRUGIA BARIATRICA</t>
  </si>
  <si>
    <t>ALIMENTO, FORMULA MODULAR EN POLVO A BASE DE PROTEINA DE SUERO DE LECHE, VITAMINAS Y MINERALES PARA ADULTOS CON DEFICIENCIA DE MASA MUSCULAR PREVIO A CIRUGIA BARIATRICA O EN CONDICIONES MALABSORTIVAS SECUNDARIAS A CIRUGIA BARIATRICA</t>
  </si>
  <si>
    <t>ALMIDON DE MAIZ</t>
  </si>
  <si>
    <t>ALMIDON DE MAIZ MODIFICADO ESPESANTE</t>
  </si>
  <si>
    <t xml:space="preserve">ALPRAZOLAM </t>
  </si>
  <si>
    <t>AMINOACIDOS</t>
  </si>
  <si>
    <t>AMINOÁCIDOS LIBRE DE ISOLEUCINA METIONINA TREONINA Y VALINA QUE CONTRIBUYE A SATISFACER LAS NECESIDADES NUTRICIONALES DE PERSONAS CON ACIDURIAS ORGÁNICA (OACMED B POLVO LATA X 500 GR)</t>
  </si>
  <si>
    <t>AMINOACIDOS MEZCLA CONCENTRADA, LIBRE DE LISINA BAJA EN TRIPTOFANO (ANAMIX INFANT)</t>
  </si>
  <si>
    <t>AMINOACIDOS+LIPIDOS+GLUCOSA+ELECTROLITOS</t>
  </si>
  <si>
    <t>AMIODARONA (CLORHIDRATO)</t>
  </si>
  <si>
    <t>AMLODIPINO (BESILATO)</t>
  </si>
  <si>
    <t>AMLODIPINO + VALSARTAN + HIDROCLOROTIAZIDA</t>
  </si>
  <si>
    <t>AMOXICILINA + ACIDO CLAVULANICO</t>
  </si>
  <si>
    <t>ANAGRALIDA (CLORHIDRATO MONOHIDRATO)</t>
  </si>
  <si>
    <t>APME FORMULA POLIMERICA HIPERCALORICA E HIPERPROTEICA</t>
  </si>
  <si>
    <t>APME FORMULA POLIMERICA HIPERCALORICA E HIPERPROTEICA A BASE MALTODEXTRINA, PROTEINA, CASEINATO DE C</t>
  </si>
  <si>
    <t xml:space="preserve">APME FORMULA POLIMERICA, HIPERCALORICA A BASE DE MALTODEXTRINA, CON FIBRA E ISOMALTULOSA, PROTEINA, </t>
  </si>
  <si>
    <t>APME POLIMERICO,NORMOCALORICO+VITAMINAS Y MINERALES</t>
  </si>
  <si>
    <t>APREMILAST</t>
  </si>
  <si>
    <t>ARNICA + CALENDULA + HAMAMELIS</t>
  </si>
  <si>
    <t>ATODERM INTENSIVE BAUME</t>
  </si>
  <si>
    <t xml:space="preserve">ATOMOXETINA </t>
  </si>
  <si>
    <t>ATORVASTATINA (CALCICA)</t>
  </si>
  <si>
    <t>AZUL DE TRIPAN</t>
  </si>
  <si>
    <t>BALSAMO HUMECTANTE</t>
  </si>
  <si>
    <t>BARRA LIMPIADORA</t>
  </si>
  <si>
    <t>BENDAMUSTINA CLORHIDRATO</t>
  </si>
  <si>
    <t>BENZIDAMINA CLORHIDRATO</t>
  </si>
  <si>
    <t>BETAINA (ANHIDRA)</t>
  </si>
  <si>
    <t>BETAMETASONA + CLOTRIMAZOL + NEOMICINA</t>
  </si>
  <si>
    <t>BETAMETASONA FOSFATO + BETAMETASONA ACETATO</t>
  </si>
  <si>
    <t>BETAMETASONA VALERATO + CLOTRIMAZOL + NEOMICINA</t>
  </si>
  <si>
    <t xml:space="preserve">BICTEGRAVIR + TENOFOVIR ALAFENAMIDA + EMTRIBICINA </t>
  </si>
  <si>
    <t>BIPERIDENO (CLORHIDRATO)</t>
  </si>
  <si>
    <t>BISMUTO SUBSALICILATO</t>
  </si>
  <si>
    <t>BLOQUEADOR SOLAR</t>
  </si>
  <si>
    <t>BRIMONIDINA + TIMOLOL + DORZOLAMIDA</t>
  </si>
  <si>
    <t xml:space="preserve">BRINZOLAMIDA + BRIMONIDINA </t>
  </si>
  <si>
    <t>BUDESONIDA + GLICOPIRRONIO + FORMOTEROL</t>
  </si>
  <si>
    <t xml:space="preserve">BUDESONIDA ESPUMA </t>
  </si>
  <si>
    <t>BUPIVACAINA + GLUCOSA MONOHIDRATADA</t>
  </si>
  <si>
    <t>BUPIVACAINA CLORHIDRATO SIN EPINEFRINA SIN PRESERVANTE</t>
  </si>
  <si>
    <t>CABOZANTINIB MALATO</t>
  </si>
  <si>
    <t>CALAMINA + OXIDO DE ZINC</t>
  </si>
  <si>
    <t>CALAMINA + OXIDO DE ZINC + D PANTENOL + ACIDO HIALURONICO</t>
  </si>
  <si>
    <t>CALCIO CARBONATO + VITAMINA D + MAGNESIO + ZINC</t>
  </si>
  <si>
    <t>CALCIO CARBONATO + VITAMINA D + OXIDO DE ZINC</t>
  </si>
  <si>
    <t>CALCIO CITRATO</t>
  </si>
  <si>
    <t>CALCIO CITRATO +VITAMINA D + MAGNESIO + ISOFLAVONA</t>
  </si>
  <si>
    <t>CALENDULA</t>
  </si>
  <si>
    <t>CANAKINUMAB</t>
  </si>
  <si>
    <t>CARBOMERO 974 P (ACIDO POLIACRILICO)</t>
  </si>
  <si>
    <t xml:space="preserve">CARBOXIMETILCELULOSA + GLICERINA + HIALURONATO DE SODIO </t>
  </si>
  <si>
    <t>CARBOXIMETILCELULOSA SODICA (VISCOSIDAD MEDIA Y ALTA) + GLICERINA</t>
  </si>
  <si>
    <t>CASTAÑO DE INDIAS</t>
  </si>
  <si>
    <t>CETIRIZINA + FENILEFRINA</t>
  </si>
  <si>
    <t>CETIRIZINA CLORHIDRATO</t>
  </si>
  <si>
    <t>CHAMPU</t>
  </si>
  <si>
    <t>CHAMPU ANTICASPA</t>
  </si>
  <si>
    <t>CICLOSILICATO DE SODIO Y ZIRCONIO</t>
  </si>
  <si>
    <t>CIPROFLOXACINA + HIDROCORTISONA</t>
  </si>
  <si>
    <t>CITICOLINA SODICA</t>
  </si>
  <si>
    <t>CLEMASTINA (FUMARATO)</t>
  </si>
  <si>
    <t>CLOBETASOL PROPIONATO</t>
  </si>
  <si>
    <t>CLONIDINA (CLORHIDRATO)</t>
  </si>
  <si>
    <t>CLOPIDOGREL (SULFATO)</t>
  </si>
  <si>
    <t>CLORHEXIDINA + ANTIBACTERIALES RONACARE CPC, PROQUAT, DDAC</t>
  </si>
  <si>
    <t>CLORMETINA CLORHIDRATO</t>
  </si>
  <si>
    <t>CLORURO DE SODIO + HIALURONATO DE SODIO (SOLUCION HIPERTONICA)</t>
  </si>
  <si>
    <t>COLAGENO HIDROLIZADO</t>
  </si>
  <si>
    <t>COLAGENO HIDROLIZADO + VITAMINA C + VITAMINA D</t>
  </si>
  <si>
    <t>COMPLEJO NUTRICIONAL BALANCEADO</t>
  </si>
  <si>
    <t>COMPLEMENTO NUTRICIONAL BALANCEADO</t>
  </si>
  <si>
    <t>COMPLEMENTO NUTRICIONAL EN POLVO</t>
  </si>
  <si>
    <t>CREMA ANTI MANCHAS</t>
  </si>
  <si>
    <t>CREMA CORPORAL</t>
  </si>
  <si>
    <t>CREMA DESPIGMENTATE</t>
  </si>
  <si>
    <t>CREMA EMOLIENTE</t>
  </si>
  <si>
    <t xml:space="preserve">CREMA EMOLIENTE CORPORAL </t>
  </si>
  <si>
    <t>CREMA HIDRATANTE</t>
  </si>
  <si>
    <t>CREMA HIDRATANTE CORPORAL</t>
  </si>
  <si>
    <t>CREMA HIDRATANTE PARA PIEL SECA</t>
  </si>
  <si>
    <t>CREMA HIDRATANTE REGENERADORA</t>
  </si>
  <si>
    <t>CREMA HUMECTANTE</t>
  </si>
  <si>
    <t>CREMA PROTECTORA</t>
  </si>
  <si>
    <t>CRISABOROL</t>
  </si>
  <si>
    <t>CROMOGLICATO SODICO + NAFAZOLINA</t>
  </si>
  <si>
    <t>D-PANTENOL + ASCORBIL FOSFATO DE SODIO + ACIDO HIALURONICO</t>
  </si>
  <si>
    <t>DALTEPARINA SODICA (HEPARINA DE BAJO PESO MOLECULAR)</t>
  </si>
  <si>
    <t xml:space="preserve">DASATINIB </t>
  </si>
  <si>
    <t>DESMOPRESINA ACETATO</t>
  </si>
  <si>
    <t>DESMOPRESINA ACETATO (BASE) (DICPRESINA)</t>
  </si>
  <si>
    <t>DESODORANTE EN CREMA</t>
  </si>
  <si>
    <t>DEXAMETASONA + NEOMICINA + POLIMIXINA</t>
  </si>
  <si>
    <t>DICLOFENACO SODICO</t>
  </si>
  <si>
    <t>DIFENHIDRAMINA CLORHIDRATO</t>
  </si>
  <si>
    <t>DIPIRONA + ISOMETEPTENO CLORHIDRATO + CAFEINA ANHIDRA</t>
  </si>
  <si>
    <t>DORAVIRINA</t>
  </si>
  <si>
    <t>DORAVIRINA + LAVIMUDINA + TENOFOVIR DISOPROXIL</t>
  </si>
  <si>
    <t>DORZOLAMIDA + TIMOLOL + BRIMONIDINA</t>
  </si>
  <si>
    <t>DORZOLAMIDA CLORHIDRATO</t>
  </si>
  <si>
    <t>DOXAZOSINA MESILATO</t>
  </si>
  <si>
    <t>ELOSULFASA ALFA</t>
  </si>
  <si>
    <t>ENALAPRIL (MALEATO)</t>
  </si>
  <si>
    <t>ERIBULINA MESILATO</t>
  </si>
  <si>
    <t xml:space="preserve">ESOMEPRAZOL </t>
  </si>
  <si>
    <t>ESPUMA LIMPIADORA PARPADOS</t>
  </si>
  <si>
    <t>EXOMEGA CONTROL</t>
  </si>
  <si>
    <t>EXTRACTO ACUOSO DE TRITICUM VULGARE</t>
  </si>
  <si>
    <t>EXTRACTO ACUOSO DE TRITICUM VULGARE + 2-FENOXIETANOL</t>
  </si>
  <si>
    <t>EXTRACTO DE TOMATE VERDE (SOLANUM LICOPERSICUM)</t>
  </si>
  <si>
    <t>EXTRACTO SECO DE HOJAS DE SEN</t>
  </si>
  <si>
    <t>FARICIMAB</t>
  </si>
  <si>
    <t>FILTRO + PANTALLA SOLAR</t>
  </si>
  <si>
    <t>FINERENONA</t>
  </si>
  <si>
    <t>FORMULA CON PROTEINA EXTENSAMENTE HIDROLIZADA, HIPOALERGENIC</t>
  </si>
  <si>
    <t>FORMULA INF C/HIERRO P/LACTAN C/COMBI DE GRASAS, 5HMOS (OLIGOSACARIDOS), NUCLEÓTIDOS, DHA Y LUTEÍNA</t>
  </si>
  <si>
    <t>FORMULA INFANTIL CON HIERRO PARA LACTANTES DE 0 A 6 MESES QUE COMBINA UNA MEZCLA DE GRASAS DE FACIL DIGESTIÓN CON PREBIÓTICOS HMO 2- FL NUCLEOTIDOS DHA Y LUTEÍNA. 850g (SIMILAC-1 PROSENSITIVE LATA X 850 GR)</t>
  </si>
  <si>
    <t>FORMULA INFANTIL CON HIERRO Y ÁCIDOS GRASOS POLIINSATURADOS DE CADENA LARGA PARA LACTANTES PREMATURO</t>
  </si>
  <si>
    <t>FÓRMULA INFANTIL EN POLVO BAJA EN LACTOSA, CON HIERRO, CON PROTEÍNA PARCIALMENTE HIDROLIZADA, NUCLEÓTIDOS, DHA, LUTEÍNA Y EL PREBIÓTICO HMO 2?-FL PARA LACTANTES DE 0 A 12 MESES</t>
  </si>
  <si>
    <t>FORMULA INFANTIL SIN LACTOSA (NAN SIN LACTOSA)</t>
  </si>
  <si>
    <t>FORMULA INFANTIL+HIERRO SIN LACTOSA 0-12 MESES</t>
  </si>
  <si>
    <t>FORMULA LACTEA CON HIERRO PRE-ESPESADA PARA LACTANTES DE 0 A 12 MESES CON VITAMINAS Y MINERALES; (ENFAMIL PREMIUM (A.R) X 400 GRS)</t>
  </si>
  <si>
    <t>FÓRMULA LÁCTEA CON HIERRO, CON PROTEÍNA DE SUERO PARCIALMENTE HIDROLIZADA, REDUCIDA EN LACTOSA Y CON ÁCIDO PALMÍTICO</t>
  </si>
  <si>
    <t>FORMULA LACTEA DE INICIO (NAN OPTIPRO)</t>
  </si>
  <si>
    <t>FORMULA LACTEA DE INICIO CON ARA-DHA HIERRO Y PREBIOTICOS</t>
  </si>
  <si>
    <t>FORMULA LACTEA EN POLVO CON HIERRO</t>
  </si>
  <si>
    <t>FORMULA LACTEA EN POLVO CON HIERRO Y PROBIOTICOS PARA LACTANTES (NAN OPTIPRO BIOTICS 1 LATA X 900 GR)</t>
  </si>
  <si>
    <t>FÓRMULA LÁCTEA EN POLVO CON PROTEÍNA</t>
  </si>
  <si>
    <t>FORMULA LACTEA EN POLVO CON PROTEINAS PARCIALMENTE HIDROLIZADAS, FIBRA Y MAGNESIO</t>
  </si>
  <si>
    <t>FORMULA LACTEA EXTENSAMENTE HIDROLIZADA (NUTRIBEN HIDROLIZADA 2)</t>
  </si>
  <si>
    <t>FORMULA LACTEA EXTENSAMENTE HIDROLIZADA (NUTRILON PEPTI JUNIOR)</t>
  </si>
  <si>
    <t>FORMULA LACTEA EXTENSAMENTE HIDROLIZADA (PURAMINO)</t>
  </si>
  <si>
    <t>FORMULA LACTEA PROTEINAS PARCIALMENTE HIDROLIZADAS, PROBIOTICO, DHA Y ARA</t>
  </si>
  <si>
    <t>FÓRMULA MODULAR EN POLVO A BASE DE PROTEÍNA DE SUERO DE LECHE,</t>
  </si>
  <si>
    <t>FORMULA NUTRICIONAL A base DE GRASAS Y TRIGLICERIDOS DE CADENA MEDIA CON RELACION 4:1 PARA DIETA CETOGENICA EN EPILEPSIA REFRACTARIA (KETOVOLVE LATA X 300 GRAMOS.)</t>
  </si>
  <si>
    <t>FORMULA NUTRICIONAL COMPLETA Y BALANCEADA PEDIATRICA POLVO PARA SUSPENSION ORAL 400G (ENTEREX KIDZ ULTRA POLVO VAINILLA LATA X 450 GR S/DIETARIO)</t>
  </si>
  <si>
    <t>FORMULA POLIMERICA CON AA+VIT+MINERALES</t>
  </si>
  <si>
    <t>FORMULA POLIMERICA CON FIBRA Y FOS DE BAJA OSMOLARIDAD PARA PACIENTES CON DEFICIT DE INGESTA 1KCAL/mL EMULSION ORAL 500mL (JEVITY 2 FOS FRASCO X 500 mL)</t>
  </si>
  <si>
    <t>FÓRMULA POLIMÉRICA PARA ALIMENTACIÓN POR SONDA; HIPERCALÓRICA 1.5 KCAL/mL HIPERPROTEICA 20.6% DE LA ENERGÍA. A BASE DE PROTEÍNA LÁCTEA x 1000 mL (DIBEN 1,5 KCAL HP EASY BAG X 1000 mL)</t>
  </si>
  <si>
    <t>FORMULA TERAPEUTICA LACTEA EN POLVO ENRIQUECIDA CON VITAMINAS Y MINERALES (F75)</t>
  </si>
  <si>
    <t>FORMULA TERAPEUTICA LISTA PARA CONSUMIR A BASE DE MANI Y LIPIDOS CON VITAMINAS Y MINERALES</t>
  </si>
  <si>
    <t>FORMULA VEGETAL DE CONTINUACION CON PROTEIN DE ARROZ (BLEMIL PLUS ARROZ 2 NUTRIEXPERT X 400 GRAMOS)</t>
  </si>
  <si>
    <t>FRACCION FLAVONOIDE MICRONIZADA (DIOSMINA + HESPERIDINA)</t>
  </si>
  <si>
    <t xml:space="preserve">FUROSEMIDA </t>
  </si>
  <si>
    <t>GEL DE BAÑO</t>
  </si>
  <si>
    <t>GEL DERMATOLOGICO</t>
  </si>
  <si>
    <t>GEL DUCHA</t>
  </si>
  <si>
    <t>GEL LIMPIADOR AGUA MICELAR</t>
  </si>
  <si>
    <t>GONADOTROPINA MENOPAUSICA HUMANA</t>
  </si>
  <si>
    <t>HIALURONATO SODICO</t>
  </si>
  <si>
    <t>HIDRATANTE CORPORAL</t>
  </si>
  <si>
    <t>HIDROCOLOIDES NATURALES + PECTINA + CARBOXIMETILCELULOSA DE SODIO</t>
  </si>
  <si>
    <t>HIDROGEL</t>
  </si>
  <si>
    <t>HIDROXICLOROQUINA (SULFATO)</t>
  </si>
  <si>
    <t>HIOSCINA N-BUTIL BROMURO + DIPIRONA</t>
  </si>
  <si>
    <t>ICOSAPENTANOATO DE ETILO</t>
  </si>
  <si>
    <t>INCLISIRAN</t>
  </si>
  <si>
    <t>INFLUENZA ANTIGENO PURIFICADO</t>
  </si>
  <si>
    <t>INMUNOGLOBULINA G HUMANA NORMAL</t>
  </si>
  <si>
    <t>INMUNOGLOBULINA HUMANA (GAMMA GLOBULINA G)</t>
  </si>
  <si>
    <t>INSAPONIFICABLES DE PERSEA GRATISSIMA Y GLICINA MAX (PIASCLEDINE 300 mg X 30 CAPSULAS)</t>
  </si>
  <si>
    <t>ISOQUERCETINA + ACIDO HIALURONICO + VITAMINA E + VITAMINA C + D - PANTENOL + Q 10</t>
  </si>
  <si>
    <t>ITOPRIDA CLORHIDRATO</t>
  </si>
  <si>
    <t>JABON DE TOCADOR</t>
  </si>
  <si>
    <t>JABON HUMECTANTE</t>
  </si>
  <si>
    <t>L-CARNITINA</t>
  </si>
  <si>
    <t>LACTATO DE RINGER (SOLUCION HARTMAN)</t>
  </si>
  <si>
    <t>LACTOBACILLUS REUTERI PROTECTIS + VITAMINA D3</t>
  </si>
  <si>
    <t>LACTOBACILLUS RHAMNOSUS, LGG+BIFIDOBACTERIUM</t>
  </si>
  <si>
    <t xml:space="preserve">LAMOTRIGINA </t>
  </si>
  <si>
    <t>LENVATINIB MESILATAO</t>
  </si>
  <si>
    <t>LETERMOVIR</t>
  </si>
  <si>
    <t>LEVOMEPROMAZINA MALEATO</t>
  </si>
  <si>
    <t>LEVOTIROXINA SODICA</t>
  </si>
  <si>
    <t>LIMPIADOR CORPORAL</t>
  </si>
  <si>
    <t>LIMPIADOR LIQUIDO</t>
  </si>
  <si>
    <t>LIMPIADOR PIEL SENSIBLE</t>
  </si>
  <si>
    <t>LIMPIADOR SUSTITUTO DEL JABON</t>
  </si>
  <si>
    <t>LISADOS BACTERIANOS LIOFILIZADOS</t>
  </si>
  <si>
    <t xml:space="preserve">LOCION ANTISUDORAL </t>
  </si>
  <si>
    <t>LOCION HUMECTANTE</t>
  </si>
  <si>
    <t>LOPERAMIDA (CLORHIDRATO)</t>
  </si>
  <si>
    <t>LORLATINIB</t>
  </si>
  <si>
    <t>LOSARTAN (POTASICO)</t>
  </si>
  <si>
    <t>LURASIDONA CLORHIDRATO</t>
  </si>
  <si>
    <t xml:space="preserve">LURASIDONA CLORHIDRATO </t>
  </si>
  <si>
    <t>LUSPATERCEPT</t>
  </si>
  <si>
    <t>MAGALDRATO + SODIO ALGINATO + SODIO BICARBONATO + SIMETICONA (DIMETILPOLISILOXANO)</t>
  </si>
  <si>
    <t>MEDROXIPROGESTERONA ACETATO</t>
  </si>
  <si>
    <t>MENINGOCOCO B, VACUNA MULTICOMPONENTE</t>
  </si>
  <si>
    <t>METFORMINA CLORHIDRATO</t>
  </si>
  <si>
    <t>MEZCLA CONCENTRADA DE L-AMINOACIDOS PUROS ESENCIALES</t>
  </si>
  <si>
    <t>MIDOSTAURINA</t>
  </si>
  <si>
    <t>MIGALASTAT CLORHIDRATO</t>
  </si>
  <si>
    <t>MINOXIDIL + CLOBETASOL + ACIDO RETINOICO</t>
  </si>
  <si>
    <t>MODULO DE ACIDOS GRASOS OMEGA 3</t>
  </si>
  <si>
    <t>MOMETASONA (FUROATO)</t>
  </si>
  <si>
    <t>MONTELUKAST (SODICO)</t>
  </si>
  <si>
    <t>MULTIVITAMINAS + MINERALES</t>
  </si>
  <si>
    <t xml:space="preserve">MULTIVITAMINAS + MINERALES </t>
  </si>
  <si>
    <t>NAPROXENO (SODICO)</t>
  </si>
  <si>
    <t>NERATINIB</t>
  </si>
  <si>
    <t xml:space="preserve">NIRAPARIB TOSILATO </t>
  </si>
  <si>
    <t>NUTRICION COMPLETA HIPERCALORICA PARA ADULTO (OSMOLITE HN)</t>
  </si>
  <si>
    <t>NUTRICION COMPLETA HIPERCALORICA PARA ADULTO (SUPPORTAN DRINK)</t>
  </si>
  <si>
    <t>NUTRICION COMPLETA LIBRE DE LACTOSA PARA ADULTO (ENSURE ADVANCE)</t>
  </si>
  <si>
    <t>NUTRICION COMPLETA LIBRE DE LACTOSA PARA ADULTO (ENSURE PLUS HN)</t>
  </si>
  <si>
    <t>NUTRICION COMPLETA LIBRE DE LACTOSA PARA ADULTO (VITAL 1,5)</t>
  </si>
  <si>
    <t>NUTRICION COMPLETA LIBRE DE LACTOSA PARA PACIENTE PEDIATRICO (PEDIASURE)</t>
  </si>
  <si>
    <t>NUTRICION ESPECIALIZADA PARA PACIENTE CON ENFERMEDAD RENAL EN TERAPIA DIALITICA (NEPRO AP)</t>
  </si>
  <si>
    <t>NUTRICION ESPECIALIZADA PARA PACIENTE CON ESTRES METABOLICO(30-41)% ProteinaPOLVO PARA RECONSTITUCION</t>
  </si>
  <si>
    <t>NUTRICION ESPECIALIZADA PARA PACIENTE DIABETICO (PROWHEY DM)</t>
  </si>
  <si>
    <t>OFATUMUMAB</t>
  </si>
  <si>
    <t>OMEGA 3</t>
  </si>
  <si>
    <t>OMEGA 3 + VITAMINA C + PREBIOTICOS</t>
  </si>
  <si>
    <t>OMEGA 3 + VITAMINA C + VITAMINA E + ZINC + COBRE + LUTEINA + ZEAXANTINA</t>
  </si>
  <si>
    <t>OMEGA 3-6-9 2 + VITAMINA C + VITAMIENA E + ZINC + COBRE + LUTEINA</t>
  </si>
  <si>
    <t>OXIDO DE ZINC + LANOLINA + CALENDULA + DIOXIDO DE TITANIUM</t>
  </si>
  <si>
    <t>PEGVISOMANT</t>
  </si>
  <si>
    <t>PHOTODERM  PROTECTOR SOLAR</t>
  </si>
  <si>
    <t>POLIMIXINA + BACITRACINA + DEXAMETASONA</t>
  </si>
  <si>
    <t>POLISACARIDO MENINGOCOCICO CONJUGADO CON TOXOIDE DIFTERICO SEROGRUPO A-C-Y-W135-PROTEINA DE TOXOIDE DIFTÉRICO</t>
  </si>
  <si>
    <t>POLISACARIDOS CONJUGADOS ( 13 serotipos con Proteína Transportadora de Crm 197)</t>
  </si>
  <si>
    <t>POMADA REPARADORA</t>
  </si>
  <si>
    <t xml:space="preserve">PREGABALINA </t>
  </si>
  <si>
    <t>PRONA GEL PARA UÑAS</t>
  </si>
  <si>
    <t>PRONTOSAN SOLUCION PARA LAVADO DE HERIDAS</t>
  </si>
  <si>
    <t>PROPAFENONA (CLORHIDRATO)</t>
  </si>
  <si>
    <t>PROPINOX + CLONIXINATO DE LISINA</t>
  </si>
  <si>
    <t>PROPRANOLOL (CLORHIDRATO)</t>
  </si>
  <si>
    <t>PROTECTOR LABIAL</t>
  </si>
  <si>
    <t>PROTECTOR SOLAR</t>
  </si>
  <si>
    <t xml:space="preserve">PROTECTOR SOLAR </t>
  </si>
  <si>
    <t>PROTECTOR SOLAR PIEL SENSIBLE E INTOLERANTE</t>
  </si>
  <si>
    <t>PROTEINA A BASE DE CASEINATO DE CALCIO</t>
  </si>
  <si>
    <t>PROTEINA DE SUERO + FIBRA DE AVENA + VITAMINAS Y MINERALES</t>
  </si>
  <si>
    <t>PROTEINA DE SUERO + MALTODEXTRINA + HIERRO + FOLICO + VITAMINA C + VITAMINAS Y MINERALES</t>
  </si>
  <si>
    <t>PROTEINA DE SUERO+FIBRA DE AVENA+VITAMINAS Y MINERALES 315g (BTRUST PROTEINA PLUS POLVO LATA X 315 GR)</t>
  </si>
  <si>
    <t>PSYLLIUM</t>
  </si>
  <si>
    <t>REPELENTE</t>
  </si>
  <si>
    <t>REPELENTE CONTRA INSECTOS</t>
  </si>
  <si>
    <t>ROSUVASTATINA + ACIDO FENOFIBRICO (FENOFIBRATO)</t>
  </si>
  <si>
    <t>SALBUTAMOL (SULFATO)</t>
  </si>
  <si>
    <t>SALES DE REHIDRATACION ORAL (ELECTROLITOS CON CARBOHIDRATOS)</t>
  </si>
  <si>
    <t xml:space="preserve">SALICILATO DE METILO + MENTOL </t>
  </si>
  <si>
    <t>SALMETEROL + FLUTICASONA</t>
  </si>
  <si>
    <t xml:space="preserve">SALMETEROL + FLUTICASONA </t>
  </si>
  <si>
    <t>SELENIO</t>
  </si>
  <si>
    <t>SELEXIPAG</t>
  </si>
  <si>
    <t>SEN HOJAS Y FRUTOS</t>
  </si>
  <si>
    <t>SENSIBIO H2O</t>
  </si>
  <si>
    <t>SERTRALINA (CLORHIDRATO)</t>
  </si>
  <si>
    <t>SERUM DESPIGMENTANTE</t>
  </si>
  <si>
    <t>SESDERMA CHAMPU ANTICAIDA</t>
  </si>
  <si>
    <t>SHAMPOO ANTICAIDA</t>
  </si>
  <si>
    <t>SHAMPOO ANTICAÍDA</t>
  </si>
  <si>
    <t>SHAMPOO ANTICASPA</t>
  </si>
  <si>
    <t>SODIO CLORURO (SOLUCION SALINA NORMAL)</t>
  </si>
  <si>
    <t>SODIO PENTOSANO POLISULFATO</t>
  </si>
  <si>
    <t>STREPTOCOCCUS + LACTOBACILLUS</t>
  </si>
  <si>
    <t>SUERO DESPIGMENTANTE</t>
  </si>
  <si>
    <t>SUGAMMADEX</t>
  </si>
  <si>
    <t xml:space="preserve">SULFUR - VINCETOXICUM HIRUNDINARIA </t>
  </si>
  <si>
    <t>SUPLEMENTO DIETARIO (FINURA FCO X 60 TABLETAS S/DIETARIO)</t>
  </si>
  <si>
    <t xml:space="preserve">SUPLEMENTO DIETARIO A BASE DE COLAGENO + VITAMINAS + MINERALES </t>
  </si>
  <si>
    <t>SUPLEMENTO DIETARIO A BASE DE CURCUMA + VITAMINA E + VITAMINA C + BETACAROTENO</t>
  </si>
  <si>
    <t>SUPLEMENTO DIETARIO A BASE DE MAGNESIO Y POTASIO (MYOESSENS FCO X 60 CAPSULAS S/DIETARIO)</t>
  </si>
  <si>
    <t>SUPLEMENTO DIETARIO A BASE DE PROBIOTICOS (SUPLEMENTO DIETARIO GIGI)</t>
  </si>
  <si>
    <t>SUPLEMENTO DIETARIO INMUNOMODULADOR (INMUNOPLEX)</t>
  </si>
  <si>
    <t>SUPLEMENTO DIETARIO PARA EMBARAZADAS CON DHA (S-26 LECHE MAMA X 400 GRAMOS.)</t>
  </si>
  <si>
    <t>SUPLEMENTO DIETARIO TAB-CAPS-GRAG-COMP (FERPRO 800 mg FCO X 60 CAPSULAS S/DIETARIO)</t>
  </si>
  <si>
    <t>TAFAMIDIS</t>
  </si>
  <si>
    <t>TAMSULOSINA + SOLIFENACINA</t>
  </si>
  <si>
    <t>TAMSULOSINA CLORHIDRATO</t>
  </si>
  <si>
    <t xml:space="preserve">TELMISARTAN </t>
  </si>
  <si>
    <t xml:space="preserve">TELMISARTAN + AMLODIPINO </t>
  </si>
  <si>
    <t>TENOFOVIR ALAFENAMIDA + EMTRICITABINA</t>
  </si>
  <si>
    <t>TENOFOVIR DISOPROXIL FUMARATO + EMTRICITABINA</t>
  </si>
  <si>
    <t>TERBINAFINA CLORHIDRATO</t>
  </si>
  <si>
    <t>TERBUTALINA (SULFATO)</t>
  </si>
  <si>
    <t>TESTOSTERONA ENANTATO</t>
  </si>
  <si>
    <t>TIAMINA + PIRIDOXINA + CIANOCOBALAMINA</t>
  </si>
  <si>
    <t>TIAMINA + RIBOFLAVINA + PIRIDOXINA + NICOTINAMIDA</t>
  </si>
  <si>
    <t>TIMOLOL + DORZOLAMIDA</t>
  </si>
  <si>
    <t>TIMOLOL + LATANOPROST</t>
  </si>
  <si>
    <t>TIRZEPATIDA</t>
  </si>
  <si>
    <t>TOLTERODINA (TARTRATO)</t>
  </si>
  <si>
    <t>TONICO CAPILAR</t>
  </si>
  <si>
    <t>TRAZODONA CLORHIDRATO</t>
  </si>
  <si>
    <t>TRIENTINA TETRACLORHIDRATO</t>
  </si>
  <si>
    <t>TRIMEBUTINA MALEATO</t>
  </si>
  <si>
    <t>TRIPTORELINA PAMOATO</t>
  </si>
  <si>
    <t>UNGUENTO ANTI-PAÑALITIS</t>
  </si>
  <si>
    <t xml:space="preserve">UNGÜENTO EMOLIENTE </t>
  </si>
  <si>
    <t>UPADACITINIB HEMIHIDRATO</t>
  </si>
  <si>
    <t>UREA + LACTATO DE SODIO</t>
  </si>
  <si>
    <t>VACUNA - LISADOS BACTERIANOS</t>
  </si>
  <si>
    <t>VACUNA ANTIHEPATITIS A</t>
  </si>
  <si>
    <t>VACUNA CONTRA EL HERPES ZÓSTER</t>
  </si>
  <si>
    <t xml:space="preserve">VALGANCICLOVIR </t>
  </si>
  <si>
    <t>VALPROICO ACIDO</t>
  </si>
  <si>
    <t>VALPROICO ACIDO + VALPROATO DE SODIO (DIVALPROATO SODICO)</t>
  </si>
  <si>
    <t>VALSARTAN + CLORTALIDONA</t>
  </si>
  <si>
    <t>VALSARTAN + HIDROCLOROTIAZIDA</t>
  </si>
  <si>
    <t>VASELINA PURA USP</t>
  </si>
  <si>
    <t>VILANTEROL + UMECLIDINIO</t>
  </si>
  <si>
    <t>VILANTEROL + UMECLIDINIO + FLUTICASONA</t>
  </si>
  <si>
    <t>VITAMINA A  + VITAMINA E</t>
  </si>
  <si>
    <t>VITAMINA B1 + VITAMINA B6 + VITAMINA B12</t>
  </si>
  <si>
    <t>VITAMINA C (ASCORBICO ACIDO)</t>
  </si>
  <si>
    <t>VITAMINA D3 (COLECALCIFEROL)</t>
  </si>
  <si>
    <t>VITAMINA D3 + MAGNESIO</t>
  </si>
  <si>
    <t>VITAMINA E (TOCOFEROL)</t>
  </si>
  <si>
    <t>VITAMINAS ASOCIADAS + MINERALES</t>
  </si>
  <si>
    <t>VITAMINAS ASOCIADAS + MINERALES + PROTEINAS</t>
  </si>
  <si>
    <t>WARFARINA SODICA</t>
  </si>
  <si>
    <t>ZINC + MULTIVITAMINAS + MINERALES</t>
  </si>
  <si>
    <t>ZINC SULFATO</t>
  </si>
  <si>
    <t>400 mL</t>
  </si>
  <si>
    <t>1 LITRO</t>
  </si>
  <si>
    <t>360 mL</t>
  </si>
  <si>
    <t>200 mL</t>
  </si>
  <si>
    <t>10mg/mL (1%)</t>
  </si>
  <si>
    <t>[500+(50-65)]mg</t>
  </si>
  <si>
    <t>(325+15)mg</t>
  </si>
  <si>
    <t>3%+0.1%+0.05%</t>
  </si>
  <si>
    <t>(0,75 + 6,5)g/100 mL</t>
  </si>
  <si>
    <t>0,05% - 0.5 mg/mL</t>
  </si>
  <si>
    <t>10 mg/mL</t>
  </si>
  <si>
    <t>55mcg/100mL</t>
  </si>
  <si>
    <t>800mg</t>
  </si>
  <si>
    <t>(50 + 8 + 20)mg/mL</t>
  </si>
  <si>
    <t>(5+5+2,5 )%</t>
  </si>
  <si>
    <t>0,4mg (400mcg)</t>
  </si>
  <si>
    <t>(1+100)mg</t>
  </si>
  <si>
    <t>120mcg+50mg</t>
  </si>
  <si>
    <t>10mg/mL</t>
  </si>
  <si>
    <t>24 mg/mL + 0.3%</t>
  </si>
  <si>
    <t>(20 + 5)%</t>
  </si>
  <si>
    <t>10%</t>
  </si>
  <si>
    <t>40 mg/0.8 mL (50 mg/mL)</t>
  </si>
  <si>
    <t>(0.3 + 2.5)%</t>
  </si>
  <si>
    <t>(0.1 + 2.5)%</t>
  </si>
  <si>
    <t>3.5 mg (1 mg/mL)</t>
  </si>
  <si>
    <t>2,5mg/mL (0,25%)</t>
  </si>
  <si>
    <t>3%+4%+14%</t>
  </si>
  <si>
    <t>400 G</t>
  </si>
  <si>
    <t>2,94 mg/mL</t>
  </si>
  <si>
    <t>(2.5+2.67)g</t>
  </si>
  <si>
    <t>(50-26,7-16)mg/mL</t>
  </si>
  <si>
    <t>1.0 Kcal</t>
  </si>
  <si>
    <t>12 mg/mL</t>
  </si>
  <si>
    <t>1000 G</t>
  </si>
  <si>
    <t>227 G</t>
  </si>
  <si>
    <t>275 G</t>
  </si>
  <si>
    <t>0,5 mg</t>
  </si>
  <si>
    <t>ALIMENTOS</t>
  </si>
  <si>
    <t>10mg (base)</t>
  </si>
  <si>
    <t>5mg (base)</t>
  </si>
  <si>
    <t>(5 + 12,5)mg</t>
  </si>
  <si>
    <t>(10+160)mg</t>
  </si>
  <si>
    <t>600 mg-42.9 mg/5 mL</t>
  </si>
  <si>
    <t>(250+62,5) mg/5 mL</t>
  </si>
  <si>
    <t>560 mg</t>
  </si>
  <si>
    <t>15 mg - 15 mg - 15 mg</t>
  </si>
  <si>
    <t>500 mL</t>
  </si>
  <si>
    <t>80mg (base)</t>
  </si>
  <si>
    <t>20mg (base)</t>
  </si>
  <si>
    <t>0.8%</t>
  </si>
  <si>
    <t>2.000 millones/ 5mL</t>
  </si>
  <si>
    <t>1.5 mg/mL</t>
  </si>
  <si>
    <t>(2.5-10)%</t>
  </si>
  <si>
    <t>(50mcg+0.5mg)/g</t>
  </si>
  <si>
    <t>0.04% -1%-0.5%</t>
  </si>
  <si>
    <t>10/4 mg</t>
  </si>
  <si>
    <t>6 / 6 mg</t>
  </si>
  <si>
    <t>0,1%</t>
  </si>
  <si>
    <t>0,04/1 /0,5 G</t>
  </si>
  <si>
    <t>(50 + 25 + 200) mg</t>
  </si>
  <si>
    <t>1%</t>
  </si>
  <si>
    <t>0.3mg/mL (0.03%)</t>
  </si>
  <si>
    <t>0.1mg/mL (0.01%)</t>
  </si>
  <si>
    <t>1,7%</t>
  </si>
  <si>
    <t>SPF 50</t>
  </si>
  <si>
    <t>120 mL</t>
  </si>
  <si>
    <t>3.5mg</t>
  </si>
  <si>
    <t>(5+2)mg/mL(0.5+0.2(%))</t>
  </si>
  <si>
    <t>(6.80+2)/mL</t>
  </si>
  <si>
    <t>(20+5+2)mg/mL</t>
  </si>
  <si>
    <t>(5+10)mg/mL(0.5+1(%))</t>
  </si>
  <si>
    <t>0.5mg/mL (0.05%)</t>
  </si>
  <si>
    <t>(160+4.5)mcg/dosis</t>
  </si>
  <si>
    <t>(200+6)mcg/dosis</t>
  </si>
  <si>
    <t>160/7.2/5.0 mcg/inh</t>
  </si>
  <si>
    <t xml:space="preserve">2 mg </t>
  </si>
  <si>
    <t>30mg</t>
  </si>
  <si>
    <t>20 mg/mL</t>
  </si>
  <si>
    <t>30 mg/mL</t>
  </si>
  <si>
    <t>(5+5)%</t>
  </si>
  <si>
    <t>1250 mg + 330 UI</t>
  </si>
  <si>
    <t>1200 mg + 400 UI</t>
  </si>
  <si>
    <t>600 mg + 400 UI</t>
  </si>
  <si>
    <t>(750mg+100 UI+9.33mg)/5mL Equivalente a (300mg Ca+100 UI Vit D +7.5mg Zn)/5mL</t>
  </si>
  <si>
    <t>500 mg+200 UI</t>
  </si>
  <si>
    <t>(950 mg + 400 UI + 50 mg + 50 mg)</t>
  </si>
  <si>
    <t>150 mg/mL</t>
  </si>
  <si>
    <t>(16 + 12.5)mg</t>
  </si>
  <si>
    <t>100mg/mL</t>
  </si>
  <si>
    <t>0.075%</t>
  </si>
  <si>
    <t>100mg/5mL (2%)</t>
  </si>
  <si>
    <t xml:space="preserve">50mg/mL   </t>
  </si>
  <si>
    <t>50mg/mL (5%)</t>
  </si>
  <si>
    <t>0.5%/0.9%/0,1%</t>
  </si>
  <si>
    <t>3,25/ 1,75/ 9 mg</t>
  </si>
  <si>
    <t>(2.000 + 500)mg</t>
  </si>
  <si>
    <t>(5+125)mg</t>
  </si>
  <si>
    <t>10 G</t>
  </si>
  <si>
    <t xml:space="preserve">400 mg/200 mL </t>
  </si>
  <si>
    <t>0.3% (base)</t>
  </si>
  <si>
    <t>0.3%-0.1%</t>
  </si>
  <si>
    <t>(0.3+1)%</t>
  </si>
  <si>
    <t xml:space="preserve">2mg/5mL   </t>
  </si>
  <si>
    <t>(2 + 0,035)mg</t>
  </si>
  <si>
    <t>(2 + 0,030 mcg)</t>
  </si>
  <si>
    <t>(2 + 0,020 mcg)</t>
  </si>
  <si>
    <t>1080mg</t>
  </si>
  <si>
    <t>2.5mg/mL (0.25%)</t>
  </si>
  <si>
    <t>0.150mg</t>
  </si>
  <si>
    <t>0,2 g/100 mL</t>
  </si>
  <si>
    <t>240 gr</t>
  </si>
  <si>
    <t xml:space="preserve">0.016% - 160 MCG/G </t>
  </si>
  <si>
    <t>(7 + 0,1)%</t>
  </si>
  <si>
    <t xml:space="preserve">10G/500mg/1000 UI </t>
  </si>
  <si>
    <t>(40+0.20)mg/mL</t>
  </si>
  <si>
    <t>50 GR</t>
  </si>
  <si>
    <t>(5 + 1000)mg</t>
  </si>
  <si>
    <t>(10 + 1000)mg</t>
  </si>
  <si>
    <t>0,4 mg/mL</t>
  </si>
  <si>
    <t>60 gr</t>
  </si>
  <si>
    <t>1 mg/5 mL</t>
  </si>
  <si>
    <t>0.1%/0.35%/0.1%</t>
  </si>
  <si>
    <t>(8+2)mg/mL</t>
  </si>
  <si>
    <t>[300+(30-50)+30]mg/mL</t>
  </si>
  <si>
    <t>(300+30+30) mg</t>
  </si>
  <si>
    <t>50 + 300 mg</t>
  </si>
  <si>
    <t>(100+300+300) mg</t>
  </si>
  <si>
    <t>2.5mg/2.5mL</t>
  </si>
  <si>
    <t>4mg (base)</t>
  </si>
  <si>
    <t>0.75mg/0.5mL</t>
  </si>
  <si>
    <t>1.5mg/0.5mL</t>
  </si>
  <si>
    <t>84mg</t>
  </si>
  <si>
    <t>1 mg/mL</t>
  </si>
  <si>
    <t>150mg/mL</t>
  </si>
  <si>
    <t>(12.5+850)mg</t>
  </si>
  <si>
    <t>(50+5)mg/mL</t>
  </si>
  <si>
    <t>20 mg/0,2 mL</t>
  </si>
  <si>
    <t>0.5mg/mL</t>
  </si>
  <si>
    <t>50 mL</t>
  </si>
  <si>
    <t xml:space="preserve">90mg  </t>
  </si>
  <si>
    <t>(15 + 1)%</t>
  </si>
  <si>
    <t>(600 + 40)mg</t>
  </si>
  <si>
    <t>250 mL</t>
  </si>
  <si>
    <t>120 mg/mL</t>
  </si>
  <si>
    <t>SUPLEMENTO DIETARIO</t>
  </si>
  <si>
    <t>6mg/mL</t>
  </si>
  <si>
    <t>6 mg/mL</t>
  </si>
  <si>
    <t>360 G</t>
  </si>
  <si>
    <t>60 G</t>
  </si>
  <si>
    <t>F/75 (75KCal/100mL) X 400g</t>
  </si>
  <si>
    <t>(186+35+29)mg</t>
  </si>
  <si>
    <t>1000 mg (900 + 100)mg</t>
  </si>
  <si>
    <t>4 mg/mL</t>
  </si>
  <si>
    <t>8mg</t>
  </si>
  <si>
    <t>1000 mL</t>
  </si>
  <si>
    <t>216mg/mL</t>
  </si>
  <si>
    <t>10g/sobre</t>
  </si>
  <si>
    <t>(1.8 + 1)mg/mL</t>
  </si>
  <si>
    <t>350mg</t>
  </si>
  <si>
    <t>(4+3+1.5)mg/mL</t>
  </si>
  <si>
    <t>(4+0.1+0.05)%</t>
  </si>
  <si>
    <t>(3+1)mg/mL</t>
  </si>
  <si>
    <t>(10 + 300) mg</t>
  </si>
  <si>
    <t>420 mg</t>
  </si>
  <si>
    <t>30mg/3mL</t>
  </si>
  <si>
    <t>15 MCG-15 MCG-15 MCG-15 MCG/0.5 mL</t>
  </si>
  <si>
    <t>100 mg/mL</t>
  </si>
  <si>
    <t>300 mg CAPSULA</t>
  </si>
  <si>
    <t>100U/mL</t>
  </si>
  <si>
    <t>S.M.N.F</t>
  </si>
  <si>
    <t>2.9mg/ 5 mL</t>
  </si>
  <si>
    <t>2.5 mg/5 mL</t>
  </si>
  <si>
    <t>0.6g/100mL</t>
  </si>
  <si>
    <t>5 mg/mL</t>
  </si>
  <si>
    <t>200mcg</t>
  </si>
  <si>
    <t>62mcg</t>
  </si>
  <si>
    <t>150mcg</t>
  </si>
  <si>
    <t>75mcg</t>
  </si>
  <si>
    <t>25mcg</t>
  </si>
  <si>
    <t>40 mg/400 mg</t>
  </si>
  <si>
    <t>2 mg (base)</t>
  </si>
  <si>
    <t>(50+2.5)mg</t>
  </si>
  <si>
    <t>5mg/mL (0.5(%))</t>
  </si>
  <si>
    <t>(4+3)mg/mL</t>
  </si>
  <si>
    <t>(8+5+2.67+1.2)g/100mL</t>
  </si>
  <si>
    <t>50 MCG/50 MCG/50 MCG/25 MCG</t>
  </si>
  <si>
    <t>250mg/5mL</t>
  </si>
  <si>
    <t>500 mg/5 mL</t>
  </si>
  <si>
    <t>20 mg/0.40 mL</t>
  </si>
  <si>
    <t>100mcg/0.3mL (0.33mg/mL)</t>
  </si>
  <si>
    <t>75mcg/0.3mL (0.25mg/mL)</t>
  </si>
  <si>
    <t>(5+0.01+0.025)%</t>
  </si>
  <si>
    <t>1600 mg/5 mL</t>
  </si>
  <si>
    <t>(5+1)mg/mL</t>
  </si>
  <si>
    <t>(220-250-65) mg</t>
  </si>
  <si>
    <t>10.000.000 UI+20g</t>
  </si>
  <si>
    <t>(15-20)% Proteina (100mL)</t>
  </si>
  <si>
    <t>(17-20)% Proteina (2 a 2.5 KCal/mL (125-200mL)</t>
  </si>
  <si>
    <t>(10-15)% Proteina (200-300 mL)</t>
  </si>
  <si>
    <t>&gt;20% Proteina (200-300 mL)</t>
  </si>
  <si>
    <t xml:space="preserve"> &gt;20% Proteina (1.000-1.500 mL)</t>
  </si>
  <si>
    <t>(10-27)% Proteina (200-300mL)</t>
  </si>
  <si>
    <t>22% Proteina (400-450G)</t>
  </si>
  <si>
    <t>(6-10)% Proteina (200-300mL)</t>
  </si>
  <si>
    <t>(30-50)% Carbohidratos (1.000-1.500 mL)</t>
  </si>
  <si>
    <t>50 mg/mL</t>
  </si>
  <si>
    <t>2 mg/mL</t>
  </si>
  <si>
    <t>400 GR</t>
  </si>
  <si>
    <t>819 mg/2.625mLL 
(200 mg PALIPERIDONA BASE)</t>
  </si>
  <si>
    <t>200 mg/mL</t>
  </si>
  <si>
    <t>546 mg/1.750 mL</t>
  </si>
  <si>
    <t>10.000UI+150 mg</t>
  </si>
  <si>
    <t>6 mg/0.6 mL</t>
  </si>
  <si>
    <t>2.400.000 UI</t>
  </si>
  <si>
    <t>300 mL</t>
  </si>
  <si>
    <t>280 mL</t>
  </si>
  <si>
    <t>8 mg/mL</t>
  </si>
  <si>
    <t>(4-4-4-4-48)mcg</t>
  </si>
  <si>
    <t>0.1g/100g (0.1%)</t>
  </si>
  <si>
    <t>3 mg/mL</t>
  </si>
  <si>
    <t xml:space="preserve">75 mg </t>
  </si>
  <si>
    <t xml:space="preserve">150mg </t>
  </si>
  <si>
    <t xml:space="preserve">300mg </t>
  </si>
  <si>
    <t>20mg/mL (2%)</t>
  </si>
  <si>
    <t>8 GR</t>
  </si>
  <si>
    <t>(125+10)mg</t>
  </si>
  <si>
    <t>174 G</t>
  </si>
  <si>
    <t>(20+10)mg</t>
  </si>
  <si>
    <t>100 mg [(48,6-49)mg + (51-51,4)mg]</t>
  </si>
  <si>
    <t>200 mg [(97-97,2)mg + (102,8-103)mg]</t>
  </si>
  <si>
    <t>100mcg/dosis</t>
  </si>
  <si>
    <t>(12 + 1)%</t>
  </si>
  <si>
    <t>(25+125)mcg/dosis</t>
  </si>
  <si>
    <t>(25+250)mcg/dosis</t>
  </si>
  <si>
    <t>(50+250)mcg/dosis</t>
  </si>
  <si>
    <t>100mg (base)</t>
  </si>
  <si>
    <t>50mg (base)</t>
  </si>
  <si>
    <t>(50+1.000)mg</t>
  </si>
  <si>
    <t>9 mg/mL</t>
  </si>
  <si>
    <t>(400+100)mg</t>
  </si>
  <si>
    <t>80 mL</t>
  </si>
  <si>
    <t>20 mg/2,5 mL(8 mg/mL)</t>
  </si>
  <si>
    <t>6 mg/1,03 mL</t>
  </si>
  <si>
    <t>200 mg/2 mL</t>
  </si>
  <si>
    <t>8%</t>
  </si>
  <si>
    <t xml:space="preserve">3mg </t>
  </si>
  <si>
    <t>61 mg</t>
  </si>
  <si>
    <t>(0,4 +6) mg</t>
  </si>
  <si>
    <t>0.4mg</t>
  </si>
  <si>
    <t>(80+5)mg</t>
  </si>
  <si>
    <t>(25+200) mg</t>
  </si>
  <si>
    <t>250mcg/mL</t>
  </si>
  <si>
    <t>1 mg (0.854 mg)/5 mL</t>
  </si>
  <si>
    <t>250mg/mL</t>
  </si>
  <si>
    <t>(100 + 100 + 1)mg</t>
  </si>
  <si>
    <t>(25 + 5 + 50 + 50)mg</t>
  </si>
  <si>
    <t>(0.5+2)%</t>
  </si>
  <si>
    <t>(5+0.05)mg/mL</t>
  </si>
  <si>
    <t>(5+0.04)mg/mL</t>
  </si>
  <si>
    <t xml:space="preserve">2,5 mg/0,5 mL </t>
  </si>
  <si>
    <t xml:space="preserve">5 mg/0,5 mL </t>
  </si>
  <si>
    <t xml:space="preserve">10 mg/0,5 mL </t>
  </si>
  <si>
    <t>60 mL</t>
  </si>
  <si>
    <t>(200 + 120)mg</t>
  </si>
  <si>
    <t>22.5mg</t>
  </si>
  <si>
    <t>720 Unidades ELISA</t>
  </si>
  <si>
    <t>50 MCG</t>
  </si>
  <si>
    <t>0.5 mL</t>
  </si>
  <si>
    <t>50 mg/mL (5%)</t>
  </si>
  <si>
    <t>(80 + 12,5)mg</t>
  </si>
  <si>
    <t>(160 + 25)mg</t>
  </si>
  <si>
    <t xml:space="preserve">(160+12.5)mg </t>
  </si>
  <si>
    <t>108 mg/0.68 mL</t>
  </si>
  <si>
    <t>22mcg+55mcg(equivalente a 65 mcg de bromuro de umeclidinio)</t>
  </si>
  <si>
    <t>(25 + 62.5 + 100)mcg/dosis</t>
  </si>
  <si>
    <t>50.000 UI/150 UI</t>
  </si>
  <si>
    <t>10 AEG/100 mg/50 mg</t>
  </si>
  <si>
    <t>30 mL</t>
  </si>
  <si>
    <t>1g</t>
  </si>
  <si>
    <t>500mg/5mL (10%)</t>
  </si>
  <si>
    <t>14000 UI</t>
  </si>
  <si>
    <t xml:space="preserve">2000 UI </t>
  </si>
  <si>
    <t>10 mg/mL (1%)</t>
  </si>
  <si>
    <t>2mg/mL(0.2%)</t>
  </si>
  <si>
    <t>ACEITE</t>
  </si>
  <si>
    <t>EMULSION ORAL</t>
  </si>
  <si>
    <t>AMP/VIAL/JP  SLN PARA INFUSION</t>
  </si>
  <si>
    <t>SPRAY NASAL</t>
  </si>
  <si>
    <t>UNGUENTO TOPICO</t>
  </si>
  <si>
    <t>POLVO O GRANULADO</t>
  </si>
  <si>
    <t>SUERO FACIAL</t>
  </si>
  <si>
    <t>FCO/BOLSA</t>
  </si>
  <si>
    <t>CAPSULAS</t>
  </si>
  <si>
    <t>SOLUCION CONCENTRADA PARA INFUSIÓN</t>
  </si>
  <si>
    <t>SOLUCION</t>
  </si>
  <si>
    <t>AEROSOL</t>
  </si>
  <si>
    <t>POLVO PARA RECONSTITUCION</t>
  </si>
  <si>
    <t>LIQUIDA</t>
  </si>
  <si>
    <t>LIQUIDO</t>
  </si>
  <si>
    <t>LATA X 420 g</t>
  </si>
  <si>
    <t>POLVOS</t>
  </si>
  <si>
    <t>EMULSION INYECTABLE</t>
  </si>
  <si>
    <t>LIQUIDO PARA ADMINISTRAR POR SONDA/ORAL</t>
  </si>
  <si>
    <t>SOLUCION OFTLAMICA</t>
  </si>
  <si>
    <t>BARRA</t>
  </si>
  <si>
    <t>GEL TOPICO</t>
  </si>
  <si>
    <t>CREMA TOPICA</t>
  </si>
  <si>
    <t>SUSPENSION PARA NEBULIZACION</t>
  </si>
  <si>
    <t>INHALADOR</t>
  </si>
  <si>
    <t>PARCHE (SEMANAL)</t>
  </si>
  <si>
    <t>PARCHE (DIARIO)</t>
  </si>
  <si>
    <t>SOLUCION/SUSPENSION INYECTABLE</t>
  </si>
  <si>
    <t>CREMA/EMULSION/UNGUENTO</t>
  </si>
  <si>
    <t>TABLETA MASTICABLE</t>
  </si>
  <si>
    <t>GEL OFTALMICO</t>
  </si>
  <si>
    <t>EMULSION TOPICA</t>
  </si>
  <si>
    <t>UNGÜENTO</t>
  </si>
  <si>
    <t>ENJUAGUE BUCAL</t>
  </si>
  <si>
    <t>CREMA GEL</t>
  </si>
  <si>
    <t>EMUSION</t>
  </si>
  <si>
    <t>TABLETA/CAPSULA/GRAGEA/COMPRIMIDO/PERLA LIBERACION MODIFICADA</t>
  </si>
  <si>
    <t>PASTA</t>
  </si>
  <si>
    <t>UNGUENTO OFTALMICO</t>
  </si>
  <si>
    <t>CAPSULAS DE LIBERACION RETARDADA</t>
  </si>
  <si>
    <t>CAPSULA CON CUBIERTA ENTERICA</t>
  </si>
  <si>
    <t>SOLUCION PARA NEBULIZAR</t>
  </si>
  <si>
    <t>SOLUCIÓN PARA INFUSIÓN</t>
  </si>
  <si>
    <t>TABLETA/CAPSULA/GRAGEA/COMPRIMIDO/PERLA/LIBERACION MODIFICADA</t>
  </si>
  <si>
    <t>ESPUMA</t>
  </si>
  <si>
    <t>GASA</t>
  </si>
  <si>
    <t>OVULO</t>
  </si>
  <si>
    <t>JALEA</t>
  </si>
  <si>
    <t>BOLSA/FRASCO</t>
  </si>
  <si>
    <t>TABLETAS MASTICABLES</t>
  </si>
  <si>
    <t>TABLETA/CAPSULA/GRAGEA/COMPRIMIDO/PERLA/DISPERSABLE</t>
  </si>
  <si>
    <t>POLVO ESTERIL PARA RECONSTITUIR A SUSPENSIONINYECTABLE</t>
  </si>
  <si>
    <t>SUPOSITORIOS</t>
  </si>
  <si>
    <t>POLVO/GRANULADO PARA RECONSTITUCION</t>
  </si>
  <si>
    <t>ENEMA</t>
  </si>
  <si>
    <t xml:space="preserve">POLVO </t>
  </si>
  <si>
    <t>LIQUIDO LISTO PARA USAR</t>
  </si>
  <si>
    <t>GOMAS</t>
  </si>
  <si>
    <t>TABLETA CUBIERTA (GRAGEA)</t>
  </si>
  <si>
    <t>TABLETA CON CUBIERTA ENTERICA(GRAGEA)</t>
  </si>
  <si>
    <t>EMULSIÓN</t>
  </si>
  <si>
    <t>POMADA</t>
  </si>
  <si>
    <t>CREMA/EMULSION/UNGÜENTO/GEL</t>
  </si>
  <si>
    <t>POLVO PARA INHALACIÓN</t>
  </si>
  <si>
    <t>SOLUCION NASAL</t>
  </si>
  <si>
    <t>CARTUCHO</t>
  </si>
  <si>
    <t>CAPSULAS DE LIBERACION PROLONGADA</t>
  </si>
  <si>
    <t>POLVO PARA SOLUCIÓN INYECTABLE</t>
  </si>
  <si>
    <t>SOLUCION INTECTABLE</t>
  </si>
  <si>
    <t>TABLETA/CAPSULA/GRAGEA/COMPRIMIDO/PERLA LIBERACION RETARDADA</t>
  </si>
  <si>
    <t>TABLETA/CAPSULA/GRAGEA/COMPRIMIDO/PERLA LIBERACION PROLONGADA</t>
  </si>
  <si>
    <t>TABLETA/CAPSULA/GRAGEA/COMPRIMIDO/PERLA LIBERACION SOSTENIDA</t>
  </si>
  <si>
    <t>POMADA UNGÜENTO</t>
  </si>
  <si>
    <t>TABLETA EFERVESCENTE</t>
  </si>
  <si>
    <t>INTRADERMICO</t>
  </si>
  <si>
    <t>NASAL</t>
  </si>
  <si>
    <t>IV</t>
  </si>
  <si>
    <t>ENTERAL</t>
  </si>
  <si>
    <t>NASOGÁSTRICA</t>
  </si>
  <si>
    <t>ORAL-ENTERAL</t>
  </si>
  <si>
    <t>ORAL / ENTERAL</t>
  </si>
  <si>
    <t>j</t>
  </si>
  <si>
    <t>IM-IR-LE</t>
  </si>
  <si>
    <t>INHALACION NASAL</t>
  </si>
  <si>
    <t>INHALATORIA</t>
  </si>
  <si>
    <t>TRANSDÉRMICA</t>
  </si>
  <si>
    <t>TÓPICA</t>
  </si>
  <si>
    <t>OFTÁLMICA</t>
  </si>
  <si>
    <t>TÓPICA (EXTERNA)</t>
  </si>
  <si>
    <t>OTICA</t>
  </si>
  <si>
    <t>INTRAVENOSA/SUBCUTANEA</t>
  </si>
  <si>
    <t>INTRAVENOSA - SUBCUTANEA</t>
  </si>
  <si>
    <t>OCULAR</t>
  </si>
  <si>
    <t>INTRAMUSCULAR/SUBCUTANEA</t>
  </si>
  <si>
    <t>NASOGASTRICA-ORAL</t>
  </si>
  <si>
    <t>REC</t>
  </si>
  <si>
    <t>CAJA</t>
  </si>
  <si>
    <t>IM</t>
  </si>
  <si>
    <t>INTRAMUSCURAL</t>
  </si>
  <si>
    <t>ID/IM</t>
  </si>
  <si>
    <t>SUBCUTÁNEA</t>
  </si>
  <si>
    <t>INFUSION INTRAVENOSA</t>
  </si>
  <si>
    <t>UNIDAD DE MEDIDA POR PRECIO OFERTADO</t>
  </si>
  <si>
    <t>JERINGA PRELLENADA</t>
  </si>
  <si>
    <t>PEN CON JERINGA PRELLENADA</t>
  </si>
  <si>
    <t>VIAL</t>
  </si>
  <si>
    <t>MONODOSIS</t>
  </si>
  <si>
    <t>TARRO</t>
  </si>
  <si>
    <t>BOLSA</t>
  </si>
  <si>
    <t>FRASCO LPC</t>
  </si>
  <si>
    <t>TETRAPACK</t>
  </si>
  <si>
    <t>BOLSA 1000 mL</t>
  </si>
  <si>
    <t>ALECTINIB 150 mg CAPSULA</t>
  </si>
  <si>
    <t xml:space="preserve">AMLODIPINO + VALSARTAN + HIDROCLOROTIAZIDA </t>
  </si>
  <si>
    <t>ANFOTERICINA B LIPOSOMAL</t>
  </si>
  <si>
    <t xml:space="preserve">APALUTAMIDA </t>
  </si>
  <si>
    <t xml:space="preserve">ATORVASTATINA (CALCICA) </t>
  </si>
  <si>
    <t>CALCIFEDIOL</t>
  </si>
  <si>
    <t>MODULO DE PROTEINAS (PROKLEIN NET)</t>
  </si>
  <si>
    <t>MODULO DE PROTEINAS (PROWHEY PLUS)</t>
  </si>
  <si>
    <t>MODULO DE PROTEINAS LIQUIDO (PROSUORCE NO CARB)</t>
  </si>
  <si>
    <t>PACLITAXEL EN NANO PARTICULAS</t>
  </si>
  <si>
    <t>TEDUGLUTIDA</t>
  </si>
  <si>
    <t xml:space="preserve">TEGOPRAZAN </t>
  </si>
  <si>
    <t>160mg/5mL (3,2%)</t>
  </si>
  <si>
    <t>(5+160)mg</t>
  </si>
  <si>
    <t>(5+160+12.5)mg</t>
  </si>
  <si>
    <t>0,498 g</t>
  </si>
  <si>
    <t>0,266 mg</t>
  </si>
  <si>
    <t>1mg/mL (0,1%)</t>
  </si>
  <si>
    <t>27,5mcg/dosis</t>
  </si>
  <si>
    <t>284 mg</t>
  </si>
  <si>
    <t>0.005%</t>
  </si>
  <si>
    <t>100mg/mL (10%)</t>
  </si>
  <si>
    <t>300mg I/mL</t>
  </si>
  <si>
    <t xml:space="preserve">(77-90)% Proteina </t>
  </si>
  <si>
    <t>2,5 mg</t>
  </si>
  <si>
    <t>300mg/mL</t>
  </si>
  <si>
    <t>250mg/5mL (5%)</t>
  </si>
  <si>
    <t>POLVO MEDICADO PARA USO TOPICO</t>
  </si>
  <si>
    <t>TAB/CAPS/GRAG/COMP RETARD</t>
  </si>
  <si>
    <t>DISPOSITIVO PARA INHALAR</t>
  </si>
  <si>
    <t>IO</t>
  </si>
  <si>
    <t>AMP/VIAL/JP/DISPOS</t>
  </si>
  <si>
    <t>BOTELLA FRASCO</t>
  </si>
  <si>
    <t>20164282-1</t>
  </si>
  <si>
    <t>19992272-14</t>
  </si>
  <si>
    <t>13874-2</t>
  </si>
  <si>
    <t>19977789-3</t>
  </si>
  <si>
    <t>20101547-8</t>
  </si>
  <si>
    <t>20049640-2</t>
  </si>
  <si>
    <t>20254463-1</t>
  </si>
  <si>
    <t>20056375-5</t>
  </si>
  <si>
    <t>19970379-3</t>
  </si>
  <si>
    <t>227376-2</t>
  </si>
  <si>
    <t>19974007-2</t>
  </si>
  <si>
    <t>20178073-1</t>
  </si>
  <si>
    <t>20206447-1</t>
  </si>
  <si>
    <t>19997491-3</t>
  </si>
  <si>
    <t>20227295-1</t>
  </si>
  <si>
    <t>20081076-2</t>
  </si>
  <si>
    <t>20202931-1</t>
  </si>
  <si>
    <t>19986156-1</t>
  </si>
  <si>
    <t>19905371-2</t>
  </si>
  <si>
    <t>229753-1</t>
  </si>
  <si>
    <t>20201339-1</t>
  </si>
  <si>
    <t>20193243-1</t>
  </si>
  <si>
    <t>226033-4</t>
  </si>
  <si>
    <t>226034-3</t>
  </si>
  <si>
    <t>20093300-13</t>
  </si>
  <si>
    <t>20093302-3</t>
  </si>
  <si>
    <t>20010103-2</t>
  </si>
  <si>
    <t>20010104-2</t>
  </si>
  <si>
    <t>20010102-1</t>
  </si>
  <si>
    <t xml:space="preserve">20134226-1 </t>
  </si>
  <si>
    <t>213704-1</t>
  </si>
  <si>
    <t>19918131-1</t>
  </si>
  <si>
    <t>19902103-1</t>
  </si>
  <si>
    <t>19999096-2</t>
  </si>
  <si>
    <t>19926882-5</t>
  </si>
  <si>
    <t>19939451-1</t>
  </si>
  <si>
    <t>20155756-420</t>
  </si>
  <si>
    <t>20235946-320</t>
  </si>
  <si>
    <t>20127201-887</t>
  </si>
  <si>
    <t>219084-1</t>
  </si>
  <si>
    <t>20213253-2</t>
  </si>
  <si>
    <t>20108161-1</t>
  </si>
  <si>
    <t>20064116-1</t>
  </si>
  <si>
    <t>209154-21</t>
  </si>
  <si>
    <t>20224196-1</t>
  </si>
  <si>
    <t>20240782-1</t>
  </si>
  <si>
    <t>20029235-10</t>
  </si>
  <si>
    <t>19987776-6</t>
  </si>
  <si>
    <t>19942774-10</t>
  </si>
  <si>
    <t>225487-9</t>
  </si>
  <si>
    <t>20145086-2</t>
  </si>
  <si>
    <t>20229151-1</t>
  </si>
  <si>
    <t>19901852-2</t>
  </si>
  <si>
    <t>20018959-3</t>
  </si>
  <si>
    <t>20236367-1</t>
  </si>
  <si>
    <t>20211243-1</t>
  </si>
  <si>
    <t>40284-2</t>
  </si>
  <si>
    <t>NOMBRE COMERCIAL</t>
  </si>
  <si>
    <t>ZYTIGA</t>
  </si>
  <si>
    <t>CIBINQO</t>
  </si>
  <si>
    <t>DOLEX ACTIVGEL 500 mg CAJA X 10 CAPSULAS LIQUIDAS</t>
  </si>
  <si>
    <t>ACETAMINOFEN (DOLEX NIÑOS 3,2%)</t>
  </si>
  <si>
    <t>ACETAMINOFEN + HIDROCODONA (DOLIREN)</t>
  </si>
  <si>
    <t>ACETAMINOFEN + HIDROCODONA (SINALGEN FORTE)</t>
  </si>
  <si>
    <t>ACETAMINOFEN + HIDROCODONA (SINALGEN)</t>
  </si>
  <si>
    <t>FLUIMUCIL</t>
  </si>
  <si>
    <t>MICOFIX</t>
  </si>
  <si>
    <t>URSACOL 600 mg CAJA X 15 TABLETAS</t>
  </si>
  <si>
    <t>AMINOVEN</t>
  </si>
  <si>
    <t>PRIMENE</t>
  </si>
  <si>
    <t>SMOFLIPID</t>
  </si>
  <si>
    <t>LIPOFUNDIN</t>
  </si>
  <si>
    <t>CLINOLEIC</t>
  </si>
  <si>
    <t>VISOMEGA CAJA X 60 CAPSULAS BLANDAS S/DIETARIO.</t>
  </si>
  <si>
    <t>IDACIO</t>
  </si>
  <si>
    <t>ZUDENINA</t>
  </si>
  <si>
    <t>EPIDUO</t>
  </si>
  <si>
    <t>REPLAGAL</t>
  </si>
  <si>
    <t xml:space="preserve">FABRAZYME </t>
  </si>
  <si>
    <t>LASTACAFT</t>
  </si>
  <si>
    <t>(ALECENSA 150 mg CAJA X 224 CAPSULAS)</t>
  </si>
  <si>
    <t>MILPAX</t>
  </si>
  <si>
    <t>XANAX</t>
  </si>
  <si>
    <t>XANAX 0.5 mgS CAJA X 30 TABLETAS.</t>
  </si>
  <si>
    <t>VOLIBRIS 10 mg X 30 TABLETAS</t>
  </si>
  <si>
    <t>NORVAS 5 mg CAJA X 30 TABLETAS</t>
  </si>
  <si>
    <t>(EXFORGE)</t>
  </si>
  <si>
    <t>CLAVULIN ES 600 mg SUSPENSION X 100 mL</t>
  </si>
  <si>
    <t>CURAM 250 mg POLVO P/ SUSP ORAL FCO X 100 mL</t>
  </si>
  <si>
    <t>CURAM 600/42.9 mg SUSPENSION X 125  mL.</t>
  </si>
  <si>
    <t>(AMBISOME)</t>
  </si>
  <si>
    <t>(ERLEADA)</t>
  </si>
  <si>
    <t>LIPITOR 20 mg CAJA X 30 TABLETAS.</t>
  </si>
  <si>
    <t>LIPITOR</t>
  </si>
  <si>
    <t>BENZIRIN ROSA</t>
  </si>
  <si>
    <t>BILAXTEN 2.5 mg mg/ mL SOLU ORAL FCO X 120 mL (PEDIATRICO)</t>
  </si>
  <si>
    <t>DULCOLAX 5 mg CAJA X 10 GRAGEAS.</t>
  </si>
  <si>
    <t>(SYMBICORT RAPIHALER 160/4.5 MCG SUSP P/INHALACION X 120 DOSIS)</t>
  </si>
  <si>
    <t>CRYSVITA</t>
  </si>
  <si>
    <t>CABOMETYX 20 mg FCO X 30 TABLETAS RECUBIERTAS</t>
  </si>
  <si>
    <t>HIDROFEROL 0,266 mg CAJA X 1 CAPSULA BLANDA</t>
  </si>
  <si>
    <t>CALTRATE</t>
  </si>
  <si>
    <t>CALCIBON D 800 UI FCO X 30 TABLETAS RECUBIERTAS</t>
  </si>
  <si>
    <t>CASACINE 0.075% CREMA TUBO X 20 GRAMOS</t>
  </si>
  <si>
    <t>(TEGRETOL)</t>
  </si>
  <si>
    <t>TEGRETOL RETARD</t>
  </si>
  <si>
    <t>OPTIVE FUSION 0.5%/0.9%0.1% GOTAS FCO X 15 mL SOLUC OFTALMICA</t>
  </si>
  <si>
    <t>NIOGERMOX 8% SOLUC TOPICA FCO X 3.3 mL</t>
  </si>
  <si>
    <t>PRIMAX LACA FCO  8% X 3 mL</t>
  </si>
  <si>
    <t>LOKELMA 5 G POLVO P/RECONT SUSP ORAL CAJA X 30 SOBRES</t>
  </si>
  <si>
    <t>ZABINA</t>
  </si>
  <si>
    <t>CLOB-X</t>
  </si>
  <si>
    <t>DERMOVATE</t>
  </si>
  <si>
    <t>SEDATRIL 2 mg CAJA X 300 TABLETAS</t>
  </si>
  <si>
    <t>RIVOTRIL</t>
  </si>
  <si>
    <t>PLAVIX</t>
  </si>
  <si>
    <t>CLARA'X</t>
  </si>
  <si>
    <t>CLINHEXIDINA</t>
  </si>
  <si>
    <t>LANDACORT</t>
  </si>
  <si>
    <t>AERIUS 5 mg CAJA X 30 TABLETAS</t>
  </si>
  <si>
    <t>DECADRON 1 MG/5 ML [0.02%] SOLUCION ORAL FCO X 120 ML</t>
  </si>
  <si>
    <t>DUO-DECADRON 8/2 mg AMPOL X 1 mL</t>
  </si>
  <si>
    <t>VOLTAREN EMUL-GEL</t>
  </si>
  <si>
    <t>DIFENHIDRAMINA HCL 50 mg CAJA X 100 CAPSULAS</t>
  </si>
  <si>
    <t>DOVATO 50/300 mg FCO X 30 TABLETAS RECUBIERTAS</t>
  </si>
  <si>
    <t>PIFELTRO 100 mg FCO X 30 TABLETAS RECUBIERTAS</t>
  </si>
  <si>
    <t>DELSTRIGO 100/300/300 mg FCO X 30 TABLETAS RECUBIERTAS</t>
  </si>
  <si>
    <t>KRYTANTEK OFTENO</t>
  </si>
  <si>
    <t>CARDURAN XL 4 mg CAJA X 30 TABLETAS DE LIB PROLONGADA</t>
  </si>
  <si>
    <t>ORACEA 40 mg CAJA X 28 CAPSULAS DE LIBERACION MODIFICADA</t>
  </si>
  <si>
    <t>PUROXAN 400 mg CAJA X 60  TABLETAS</t>
  </si>
  <si>
    <t>MULTAQ 400 mg X 30 COMPRIMIDOS.</t>
  </si>
  <si>
    <t>ANGELIQ CAJA X 28 COMPRIMIDOS</t>
  </si>
  <si>
    <t>MARCELLE 2/1 mg CAJA X 28 TABLETAS G-TABS</t>
  </si>
  <si>
    <t>VERONIQ 3/0.03 mg X 21 TABLETAS G-TABS</t>
  </si>
  <si>
    <t>YAX 3/0.03 mg CAJA X 21 TABLETAS RECUBIERTAS</t>
  </si>
  <si>
    <t>TRULICITY 0.75 mg/0,5 mL SOLUC INY CAJA X 4 INYECTORES PRELLENADOS</t>
  </si>
  <si>
    <t>TRULICITY 1.5 mg/0,5 mL SOLUC INY CAJA X 4 INYECTORES PRELLENADOS</t>
  </si>
  <si>
    <t>AVODART 0.5 mg X 30  CAPSULAS--AVODART 0.5 mg X 30 
CAPSULA</t>
  </si>
  <si>
    <t>DUTASVITAE 0.5 mg CAJA X 30 CAPSULAS BLANDAS</t>
  </si>
  <si>
    <t>ELIZARIA 10mg/mL SOLUCION CONCENTRADA P/INFUSIÓN CAJA X 1 VIAL 30 mL</t>
  </si>
  <si>
    <t>SOLIRIS 300 mg SOLUC INFUSION I.V. X 1 VIAL 30 mL</t>
  </si>
  <si>
    <t>RECORMON 30000 UI/0.6 mL X 1 JER PRELLENADA (ERITROPOYECTINA).</t>
  </si>
  <si>
    <t>BRULIVA 1 mg/mL SOLUCION ORAL FCO X 120 mL</t>
  </si>
  <si>
    <t>DEXAPRON 10 mg CAJA X 300 TABLETAS CUBIERTAS</t>
  </si>
  <si>
    <t xml:space="preserve">DEXAPRON 20 mg </t>
  </si>
  <si>
    <t>LEXAPRO 10 mg CAJA X 28 TABLETAS.</t>
  </si>
  <si>
    <t>NEDOX 20 mg CAJA X 28 TABLETAS GASTRORRESISTENTES</t>
  </si>
  <si>
    <t>NEXIUM MUPS 40 mg X 28  COMPRIMIDOS.</t>
  </si>
  <si>
    <t>NEXIUM MUPS 20 mg X 14  COMPRIMIDOS</t>
  </si>
  <si>
    <t>AFINITOR 10 mg CAJA X 30 TABLETAS.</t>
  </si>
  <si>
    <t>AFINITOR 5 mg X 30 TABLETAS.</t>
  </si>
  <si>
    <t>CERTICAN 0.5 mg X 60  TABLETAS.</t>
  </si>
  <si>
    <t>CERTICAN 0.75 mg X 60  TABLETAS</t>
  </si>
  <si>
    <t>GOUTEX 120 mg CAJA X 30 CAPSULAS</t>
  </si>
  <si>
    <t>GOUTEX 80 mg CAJA X 30 CAPSULAS BLANDAS</t>
  </si>
  <si>
    <t>ALLEGRA 120 mg CAJA X 10 TABLETAS.</t>
  </si>
  <si>
    <t>FOLISTER 1 mg CAJA X 28 CAPSULAS</t>
  </si>
  <si>
    <t>DAFLON 1000 mg (900 mg/100 mg) CAJA X 30 COMPRIMIDOS RECUBIERTOS</t>
  </si>
  <si>
    <t>DAFLON 1000 mg SUSP ORAL CAJA X 30 SOBRES DE 10 mL.</t>
  </si>
  <si>
    <t>LAGRICEL OFTENO PF 4 mg/mL (0.4%) SOL OFTAL FCO X 10 mL (Libre de Conservadores)</t>
  </si>
  <si>
    <t>DIMARD</t>
  </si>
  <si>
    <t>FIRAZYR 30 mg SOLUC INYECT X 1 JERINGA PRELLENADA DE 3 mL</t>
  </si>
  <si>
    <t>EXABANT 30 mg/3 mL SOLUC INYECT CAJA X 1 JERINGA PRELLENADA</t>
  </si>
  <si>
    <t>EPAPURE 1 GR CAJA X 60 CAPSULAS BLANDAS</t>
  </si>
  <si>
    <t>ELAPRASE 6 mg CAJA X 1 VIAL DE 3 mL</t>
  </si>
  <si>
    <t>GLIVEC 400 mg COMPRIMIDO CON CUBIERTA PELICULAR</t>
  </si>
  <si>
    <t>CEREZYME  400U POLVO LIOF P/RECONST A SOL INYECT CAJA X 1 VIAL</t>
  </si>
  <si>
    <t>LEVEMIR FLEXPEN 100U/mL CAJA X 5 CARTUCHOS DE 3 mL</t>
  </si>
  <si>
    <t>ATROVENT HFA SOLUC AEROSOL X 10 mL</t>
  </si>
  <si>
    <t>FYBOGEL NARANJA CAJA X 10 SOBRES</t>
  </si>
  <si>
    <t>ACULAR LS SOLUCION OFTALMICA FCO X 5  mL</t>
  </si>
  <si>
    <t>HEPA-MERZ 3 GR GRANULADO CAJA X 30 SOBRES DE 5 GR</t>
  </si>
  <si>
    <t>VIMPAT 200 mg CAJA X 28  COMPRIMIDOS</t>
  </si>
  <si>
    <t>LACTATO DE RINGER X 1000 mL(HARTMAN) BAXTER  ARB2324</t>
  </si>
  <si>
    <t>GIGI 12-PROBIOTICOS FCO X 15 CAPSULAS S/DIETARIO</t>
  </si>
  <si>
    <t>LAMICTAL DISPERSAB 100 mg X  30 TABLS</t>
  </si>
  <si>
    <t>LAMICTAL DISPERSAB 50 mg X  30 TABLS.</t>
  </si>
  <si>
    <t>LAMICTAL 5 MG CAJA X 30 TABLETAS DISPERSABLES</t>
  </si>
  <si>
    <t>HARVONI CAJA X 28 TABLETAS</t>
  </si>
  <si>
    <t>INFLAXEN 20 mg CAJA X 30 CAPSULAS</t>
  </si>
  <si>
    <t>LENVIMA 10 mg CAJA X 30 CAPSULAS DURAS</t>
  </si>
  <si>
    <t>LENVIMA 4 mg CAJA X 30 CAPSULAS DURAS</t>
  </si>
  <si>
    <t>KEPPRA 500 mg SOLUC INYEC I.V. X 10 VIALES.</t>
  </si>
  <si>
    <t>CEUMID 1000 mg CAJA X 30 COMPRIMIDOS RECUBIERTOS</t>
  </si>
  <si>
    <t>LEVOTREX 5 mg CAJA X 10 CAPSULAS</t>
  </si>
  <si>
    <t>LEVOTREX 2.5 mg/5 mL JARABE ORAL FRUTOS ROJOS FCO X 120 mL</t>
  </si>
  <si>
    <t>EUTIROX</t>
  </si>
  <si>
    <t>SYNTHROID</t>
  </si>
  <si>
    <t>PROLEVO</t>
  </si>
  <si>
    <t>SYNTHROID 112 MCG X 30  TABLETAS</t>
  </si>
  <si>
    <t>EUTIROX 137 MCG CAJA X  50 TABLETAS</t>
  </si>
  <si>
    <t>SYNTHROID 125 MCG FCO X 90  TABLETAS</t>
  </si>
  <si>
    <t>SAXENDA 6 mg/mL SOLUC INYEC CAJA X 1 PLUMA PRELLENADA</t>
  </si>
  <si>
    <t>VICTOZA 6 mg/mL SOLUC INYEC X 1 PLUMA PRE-LLENADA</t>
  </si>
  <si>
    <t>VAXOM NIÑOS 3.5 mg CAJA X 10 CAPSULAS</t>
  </si>
  <si>
    <t>BRONCHO VAXOM NIÑOS POLVO ORAL CAJA X 30 SOBRES</t>
  </si>
  <si>
    <t>LORBRENA 100 mg CAJA X 30 TABLETAS RECUBIERTAS</t>
  </si>
  <si>
    <t>COZAAR</t>
  </si>
  <si>
    <t>LOTESOFT SOLUCION OFTALMICA X 5  mL</t>
  </si>
  <si>
    <t>SALOFALK CAJA X 7 ENEMAS/60 mL  DE 4G C/U</t>
  </si>
  <si>
    <t>SALOFALK 500 mg CAJA X 20 TABLETAS.</t>
  </si>
  <si>
    <t>SALOFALK 3 GR GRANULADO CAJA X 30 SOBRES.</t>
  </si>
  <si>
    <t>SALOFALK 1000 mg GRANULADO CAJA X 50 SOBRES</t>
  </si>
  <si>
    <t>GLUCOPHAGE XR 1000 mg X 30  TABLETAS</t>
  </si>
  <si>
    <t>METOJECT 10 mg/0.20 mL SOL INYEC X 1 JERINGA PRELLENADA</t>
  </si>
  <si>
    <t>METOJECT 20 mg/0.40 mL SOL INYEC X 1 JERINGA PRELLENADA</t>
  </si>
  <si>
    <t>METOJECT 15 mg/0.3 mL SOL INYEC X 1 JERINGA PRELLENADA</t>
  </si>
  <si>
    <t>MIDODRINA 5 mg CAJA X 20 TABLETAS.</t>
  </si>
  <si>
    <t>SYNCOPGOR 5 mg (MIDODRINA CLORHIDRATO) CAJA X 20 TABLETAS</t>
  </si>
  <si>
    <t>RENOBELL LOCION AL 5% FCO X 60 mL</t>
  </si>
  <si>
    <t>EDAPIL M 5% ESPUMA AEROSOL LATA X 100 GR</t>
  </si>
  <si>
    <t>FOLISTER COMPLEX HAIR LOTION FCO X 60 mL</t>
  </si>
  <si>
    <t>TAZEPIN 30 mg X 20  TABLETAS</t>
  </si>
  <si>
    <t>VIGIA 100 mg X 3 CAPSULAS  BLANDAS</t>
  </si>
  <si>
    <t>VIGIA 200 mg CAJA X 14 CAPSULAS</t>
  </si>
  <si>
    <t>DERMACORTINE CREMA X 15  GRAMOS.</t>
  </si>
  <si>
    <t>RINAID 0.05% SPRAY NASAL FCO X 10 GRAMOS</t>
  </si>
  <si>
    <t>SINGULAIR</t>
  </si>
  <si>
    <t>DURAFEX</t>
  </si>
  <si>
    <t>OFEV 150 mg CAJA X 60 CAPSULAS BLANDAS</t>
  </si>
  <si>
    <t>VARGATEF 100 mg CAJA X 120 CAPSULAS BLANDAS</t>
  </si>
  <si>
    <t>VARGATEF 150 mg CAJA X 60 CAPSULAS BLANDAS</t>
  </si>
  <si>
    <t>EPAX EC</t>
  </si>
  <si>
    <t>INVEGA TRINZA 546 mg/1.750 mL X 1 JERINGA PRELLENADA.</t>
  </si>
  <si>
    <t>GAMO</t>
  </si>
  <si>
    <t>MENACTRA SOLUCION INYECT IM CAJA X 1 VIAL POR 0.5 mL</t>
  </si>
  <si>
    <t>PRED-F 1% SUSPENS OFTALMICA CAJA X 1 FCO GOTERO 5 mL</t>
  </si>
  <si>
    <t>LYRICA 150 mg CAJA X 30 CAPSULAS.</t>
  </si>
  <si>
    <t>LYRICA 300 mg CAJA X 30 CAPSULAS.</t>
  </si>
  <si>
    <t>LYRICA 75 mg CAJA X 30 CAPSULAS</t>
  </si>
  <si>
    <t>SERTAL COMPTO</t>
  </si>
  <si>
    <t>SEROQUEL</t>
  </si>
  <si>
    <t>CARDIOMAX 10 mg X 20  TABLETAS</t>
  </si>
  <si>
    <t>VENTILAN INHALADOR X 200  DOSIS</t>
  </si>
  <si>
    <t>FORZ SPORT</t>
  </si>
  <si>
    <t>SERETIDE DISKUS</t>
  </si>
  <si>
    <t>ZOLOF 100 mgS X 10 TABLETAS.</t>
  </si>
  <si>
    <t>ZOLOF 50 mgS CAJA X 10 TABLETAS</t>
  </si>
  <si>
    <t>EPTAVIS 3 GR  X 6 SOBRES</t>
  </si>
  <si>
    <t>CIALIS TD 5 mg CAJA X 28 TABLETAS</t>
  </si>
  <si>
    <t>CIALIS</t>
  </si>
  <si>
    <t>VESOMNI 6/0.4 mg CAJA X 30 COMPRIMIDOS RECUBIERTOS DE LIBERACION MODIFICADA</t>
  </si>
  <si>
    <t>KI-CAB 50 mg</t>
  </si>
  <si>
    <t>(MICARDIS)</t>
  </si>
  <si>
    <t>B-VIT 25 mg/5 mg/50 mg/50 mg CAJA X 50 CAPSULAS BLANDAS</t>
  </si>
  <si>
    <t>ELIPTIC OFTENO</t>
  </si>
  <si>
    <t>XALACOM SOLUC OFTALM FCO X 2.5 mL</t>
  </si>
  <si>
    <t>DYSPORT</t>
  </si>
  <si>
    <t>(STELARA JERINGA PRELLENADA 45 mg/0.5 mL X 1 VIAL.)</t>
  </si>
  <si>
    <t>VALIXA</t>
  </si>
  <si>
    <t>(DEPAKENE)</t>
  </si>
  <si>
    <t>VALCOTE</t>
  </si>
  <si>
    <t>(VALCOTE)</t>
  </si>
  <si>
    <t>VALCOTE ER</t>
  </si>
  <si>
    <t>DIOVAN</t>
  </si>
  <si>
    <t>(DIOVAN HCT)</t>
  </si>
  <si>
    <t>VENCLEXTA</t>
  </si>
  <si>
    <t xml:space="preserve">EFEXOR XR </t>
  </si>
  <si>
    <t>EFEXOR XR</t>
  </si>
  <si>
    <t>TRELEGY ELLIPTA</t>
  </si>
  <si>
    <t>DEBLAX VIT D3 100000 UI CAJA X 1 CAPSULA BLANDA</t>
  </si>
  <si>
    <t>VFEND</t>
  </si>
  <si>
    <t>COUMADIN</t>
  </si>
  <si>
    <t>YODINFEX</t>
  </si>
  <si>
    <t>RETROVIR</t>
  </si>
  <si>
    <t>L01EX07</t>
  </si>
  <si>
    <t>V03AE10</t>
  </si>
  <si>
    <t xml:space="preserve"> D03AX15</t>
  </si>
  <si>
    <t>A01AC02</t>
  </si>
  <si>
    <t>R07AX03</t>
  </si>
  <si>
    <t>L01ED05</t>
  </si>
  <si>
    <t>V08AB05</t>
  </si>
  <si>
    <t>D11A0</t>
  </si>
  <si>
    <t>L01XK02</t>
  </si>
  <si>
    <t>J07AH05</t>
  </si>
  <si>
    <t>R03AC02</t>
  </si>
  <si>
    <t>D02AF99</t>
  </si>
  <si>
    <t>CONJUGADO DE FACTOR DE CRECIMIENTO EPIDERMICO HUMANO RECOMBINANTE</t>
  </si>
  <si>
    <t xml:space="preserve">DOXICICLINA </t>
  </si>
  <si>
    <t>ENOXAPARINA (HEPARINA DE BAJO PESO MOLECULAR)</t>
  </si>
  <si>
    <t>ERITROPOYETINA HUMANA RECOMBINANTE</t>
  </si>
  <si>
    <t>ETINILESTRADIOL + CLORMADINONA</t>
  </si>
  <si>
    <t>FEXOFENADINA (CLORHIDRATO)</t>
  </si>
  <si>
    <t>FINASTERIDE</t>
  </si>
  <si>
    <t>FLUTICASONA FUROATO</t>
  </si>
  <si>
    <t xml:space="preserve">GABAPENTIN </t>
  </si>
  <si>
    <t xml:space="preserve">GLICEROFOSFATO DE SODIO </t>
  </si>
  <si>
    <t xml:space="preserve">INFLIXIMAB </t>
  </si>
  <si>
    <t>ISPAGHULA HUSK (PSYILLIUM)</t>
  </si>
  <si>
    <t>L-ORNITINA L-ASPARTATO</t>
  </si>
  <si>
    <t>MACROGOL (POLIETILENGLICOL) 3350 SIN ELECTROLITOS</t>
  </si>
  <si>
    <t>MEBEVERINA CLORHIDRATO</t>
  </si>
  <si>
    <t>MEDIO DE CONTRASTE IOPROMIDA / IOPROMIDA</t>
  </si>
  <si>
    <t>MICOFENOLATO MOFETILO</t>
  </si>
  <si>
    <t>MICRONUTRIENTES ORGANICOS ESENCIALES (MULTIVITAMINAS HIDROSOLUBLES PEDIATRICAS)</t>
  </si>
  <si>
    <t>NIVOLUMAB + RELATLIMAB</t>
  </si>
  <si>
    <t>OLMESARTAN MEDOXOMIL</t>
  </si>
  <si>
    <t>RAVULIZUMAB</t>
  </si>
  <si>
    <t xml:space="preserve">RIMEGEPANT </t>
  </si>
  <si>
    <t xml:space="preserve">ROSUVASTATINA </t>
  </si>
  <si>
    <t>SITAGLIPTINA + METFORMINA</t>
  </si>
  <si>
    <t xml:space="preserve">VACUNA ANTIMENINGOCOCCICA A / C / Y / W  </t>
  </si>
  <si>
    <t>VACUNA CONTRA HERPES ZOSTER</t>
  </si>
  <si>
    <t>VACUNA MENINGOCOCICA MULTICOMPONENTE DEL GRUPO B</t>
  </si>
  <si>
    <t>40000 UI</t>
  </si>
  <si>
    <t>(0.03+2)mg</t>
  </si>
  <si>
    <t>0,75 mg</t>
  </si>
  <si>
    <t>6 mg/0,05 mL</t>
  </si>
  <si>
    <t xml:space="preserve">200 mg </t>
  </si>
  <si>
    <t>(90 + 400)mg</t>
  </si>
  <si>
    <t>25 mg(base)</t>
  </si>
  <si>
    <t>4% (base)</t>
  </si>
  <si>
    <t>3g</t>
  </si>
  <si>
    <t>4 g/60 mL (6.67%)</t>
  </si>
  <si>
    <t>15 mg/0.3 mL</t>
  </si>
  <si>
    <t>10 mg/0.2 mL</t>
  </si>
  <si>
    <t xml:space="preserve"> 150 mg</t>
  </si>
  <si>
    <t>40 mg/4 mL</t>
  </si>
  <si>
    <t>80 mg/20 mL</t>
  </si>
  <si>
    <t>300 mg/3 mL</t>
  </si>
  <si>
    <t>(50 + 1000)mg</t>
  </si>
  <si>
    <t>POLVO PARA RECONSITITUIR</t>
  </si>
  <si>
    <t>EPIPROT 75 MCG CAJA X 1 VIAL POLVO P/SOL INYEC PARENTERAL/INTRALESIONAL</t>
  </si>
  <si>
    <t>HEmLIBRA 105 mg/0.7 mL SOLUC INYEC CAJA X 1 VIAL</t>
  </si>
  <si>
    <t>XTANDI 40 mg CAJA X 120 CAPSULAS BLANDAS.</t>
  </si>
  <si>
    <t>XTANDI 80 mg CAJA X 56 TABLETAS</t>
  </si>
  <si>
    <t>ERITROMAX RH 2000 U.I/1mL (ERITROPOYETINA) CAJA X 25 AMPS SOL INYECT</t>
  </si>
  <si>
    <t xml:space="preserve">EPOYET 40.000 UI </t>
  </si>
  <si>
    <t>BELARA CAJA X 21  TABLETAS</t>
  </si>
  <si>
    <t>VABYSMO 6 mg/0.05 mL SOL INYECT INTRAOCULAR CAJA X 1 VIAL POR 2 mL (120 mg/mL)</t>
  </si>
  <si>
    <t>ALERFAST</t>
  </si>
  <si>
    <t>FIRIALTA 10 mg CAJA X 28 TABLETAS RECUBIERTAS</t>
  </si>
  <si>
    <t>AVAMYS SPRAY</t>
  </si>
  <si>
    <t>NEURONTIN</t>
  </si>
  <si>
    <t>GLYCOPHOS SOLUC INYECT CAJA X 10 AMPOLLAS 20 mL</t>
  </si>
  <si>
    <t>OPHTHACRIL 0.3% SOL OFTALMICA FCO X 15 ML</t>
  </si>
  <si>
    <t>SYBRAVA 284 mg/2.25 mL SOL P/INYEC SC CAJA 1 X JERINGA PRELLENADA</t>
  </si>
  <si>
    <t>REMSIMA</t>
  </si>
  <si>
    <t>APROVEL 300 mg X 28  TABLETAS</t>
  </si>
  <si>
    <t>APROVEL</t>
  </si>
  <si>
    <t>VIMPAT 50 mg X 14  COMPRIMIDOS</t>
  </si>
  <si>
    <t>VIMPAT 100 mg X 28  COMPRIMIDOS</t>
  </si>
  <si>
    <t>LACOTEM</t>
  </si>
  <si>
    <t>VIMPAT 150 mg CAJA X 28 COMPRIMIDOS</t>
  </si>
  <si>
    <t>TAKHZYRO 300 mg SOLUCION P/INYECCION CAJA X 1 VIAL DE 2 mL</t>
  </si>
  <si>
    <t>XALATAN SOLUC OFTALM FCO X 2.5 mL</t>
  </si>
  <si>
    <t>KAIROS PF 0.005% SOLUC OFTALMICA FCO X 5 mL</t>
  </si>
  <si>
    <t>KEPPRA 1000 MG CAJA X 30 TABLETAS</t>
  </si>
  <si>
    <t>SINOGAN 25 mg X 20 COMPRIMI.</t>
  </si>
  <si>
    <t>SINOGAN GOTAS 4% SOLUCION FCO X 20 mL.</t>
  </si>
  <si>
    <t>EVALAX</t>
  </si>
  <si>
    <t xml:space="preserve"> DUSPATALIN CÁPSULA DE LIBERACIÓN PROLONGADA 200 mg</t>
  </si>
  <si>
    <t>ULTRAVIST 300 MG IODO/ML (623.4 MG/ML) SOL INYECT I.V FCO X 50 ML</t>
  </si>
  <si>
    <t>CELLCEPT</t>
  </si>
  <si>
    <t>CELL-CEPT  250 mg X 100 CAPSULAS</t>
  </si>
  <si>
    <t>MULTI-12/K1 PEDIATRICO</t>
  </si>
  <si>
    <t>NARAMIG</t>
  </si>
  <si>
    <t>ZEJULA 100 mg CAJA X 56 TABLETAS RECUBIERTAS</t>
  </si>
  <si>
    <t>OPDIVO</t>
  </si>
  <si>
    <t>UPDUALAG</t>
  </si>
  <si>
    <t>OLMETEC 40 mg X 30  TABLETAS</t>
  </si>
  <si>
    <t>DICETEL</t>
  </si>
  <si>
    <t>ISENTRESS 600 mg FCO X 60 TABLETAS</t>
  </si>
  <si>
    <t>LUCENTIS 10 mg/mL X 1 JERINGA PRELLENADA 0.165 mL (1.65 mg) SOL INYECTABLE.</t>
  </si>
  <si>
    <t>STIVARGA 40 mg CAJA X 3 FCOS DE 28 TABLETAS RECUBIERTAS</t>
  </si>
  <si>
    <t>XARELTO 20 mg CAJA X 30 COMPRIMIDOS RECUBIERTOS</t>
  </si>
  <si>
    <t xml:space="preserve"> ZALAIN CREMA X 20 GR</t>
  </si>
  <si>
    <t>JANUMET XR 50/1000 mg CAJA X 28 TABLETAS RECUBIERTAS DE LIB PROLONGADA</t>
  </si>
  <si>
    <t>MENVEO</t>
  </si>
  <si>
    <t>SHINGRIX</t>
  </si>
  <si>
    <t>BEXSERO</t>
  </si>
  <si>
    <t>20022626-1</t>
  </si>
  <si>
    <t>20007986-3</t>
  </si>
  <si>
    <t>20096478-6</t>
  </si>
  <si>
    <t>20239832-1</t>
  </si>
  <si>
    <t>19977793-2</t>
  </si>
  <si>
    <t>B01AC06</t>
  </si>
  <si>
    <t>L04AA32</t>
  </si>
  <si>
    <t>N01BB51</t>
  </si>
  <si>
    <t>S02CA06 / S03AA07</t>
  </si>
  <si>
    <t>N07XX09</t>
  </si>
  <si>
    <t>A16AB12</t>
  </si>
  <si>
    <t>D11AX94</t>
  </si>
  <si>
    <t>D02A0</t>
  </si>
  <si>
    <t>N02CX08</t>
  </si>
  <si>
    <t xml:space="preserve"> NO APLICA</t>
  </si>
  <si>
    <t>B06AB02</t>
  </si>
  <si>
    <t>B03XA06</t>
  </si>
  <si>
    <t>A16AX14</t>
  </si>
  <si>
    <t>L01EH02</t>
  </si>
  <si>
    <t>H01AX01</t>
  </si>
  <si>
    <t>N07AX01</t>
  </si>
  <si>
    <t>G04BX15</t>
  </si>
  <si>
    <t>A11JA01</t>
  </si>
  <si>
    <t>A11AA04</t>
  </si>
  <si>
    <t>ALIMENTO HIPOALERGENICA, A BASE DE MALTODEXTRINA, CON HIERRO, PROTEINA (LISINA, TREONINA, TRIPTOFANO), TCM, LIBRE DE LACTOSA, PARA LACTANTES DE 0-12 MESES Y NIÑOS HASTA 3 AÑOS</t>
  </si>
  <si>
    <t>ALIMENTO PARA PROPPOSITOS MEDICOS ESPECIALES MONOMERICO, EN POLVO, NO LACTEA, SIN LACTOSA, A BASE DE CAROHIDRATOS, ACEITES VEGETALES, TRIGLICERIDOS DE CADENA MEDIA, AMINOACIDOS LIBRES, VITAMINAS , MINERALES, FIBRA Y PROBIOTICOS PARA NIÑOS A PARTIR DE 1 AÑO CON ALERGIA A LA PROTEÍIA DE LECHE DE VACA</t>
  </si>
  <si>
    <t>APME POLIMERICO A BASE DE MALTODEXTRINA, PROTEINA, LIPIDOS, VITAMINAS Y MINERALES</t>
  </si>
  <si>
    <t>APME POLIMERICO NORMOCALORICO/PROTEICO A BASE MALTODEXTRINA ACEITES VEGETALES, PROTEINA, VITAMINAS + MINERALES</t>
  </si>
  <si>
    <t>APME POLIMERICO, NORMOCALORICO A BASE DE MALTODEXTRINA + ACEITES VEGETALES + PROTEINAS + VITAMINAS + MINERALES</t>
  </si>
  <si>
    <t>APOSITO HIDROCOLOIDE</t>
  </si>
  <si>
    <t>ARANDANO</t>
  </si>
  <si>
    <t>ARANDANO ROJO</t>
  </si>
  <si>
    <t>CHAMPU ANTICAIDA</t>
  </si>
  <si>
    <t>EPINASTINA CLORHIDRATO</t>
  </si>
  <si>
    <t>EXTRACTO DE FRUTA Y ARBOL DE TE + HAMAMELIS + GINSENG + MANZANILLA</t>
  </si>
  <si>
    <t>EXTRACTO DE HARPAGOFITO</t>
  </si>
  <si>
    <t>FIBRINOGENO HUMANO</t>
  </si>
  <si>
    <t>FLUOXETINA (CLORHIDRATO)</t>
  </si>
  <si>
    <t>FLUTICASONA PROPIONATO</t>
  </si>
  <si>
    <t>FLUTICASONA PROPIONATO + SALMETEROL</t>
  </si>
  <si>
    <t>FORMULA LIQUIDA OLIGOMERICA, NORMOCALORICA, A BASE DE MALTODEXTRINA, PROTEINA, TRIGLICERIDOS DE CADENA MEDIA, VITAMINAS Y MINERALES, PARA MANEJO NUTRICIONAL DE NIÑOS DE 1 A 13 AÑOS CON DESNUTRICION PROTEICO CALORICA DE GRADO MODERADO O SEVERO</t>
  </si>
  <si>
    <t>FORMULA OLIGOMERICA EN POLVO DE INICIO CON MALTODEXTRINA LIPIDOS PROT DE ARROZ PARCIALMENTE HIDROLIZADA</t>
  </si>
  <si>
    <t>FORMULA POLIMERICA HIPERCALORICA, HIPERPROTEICA, A BASE DE PROTEINA DE SUERO DE LECHE CON MALTODEXTRINA, VITAMINAS Y MINERALES ADULTO</t>
  </si>
  <si>
    <t>GLICOPIRRONIO BROMURO</t>
  </si>
  <si>
    <t>GLUCOSAMINA + CONDROITINA</t>
  </si>
  <si>
    <t>HALURONATO DE SODIO + SULFATO DE CONDROITINA</t>
  </si>
  <si>
    <t>HEDERA HELIX</t>
  </si>
  <si>
    <t>HIALURONATO SODICO + CONDROITINA</t>
  </si>
  <si>
    <t>HIDROXIPROPILMETILCELULOSA + DEXTRAN</t>
  </si>
  <si>
    <t>IRBESARTAN + HIDROCLOROTIAZIDA</t>
  </si>
  <si>
    <t xml:space="preserve">IRBESARTAN + HIDROCLOROTIAZIDA </t>
  </si>
  <si>
    <t>LACTOBACILLUS REUTERI PROTECTIS</t>
  </si>
  <si>
    <t>LACTOBACILUS ACIDOPHILUS</t>
  </si>
  <si>
    <t xml:space="preserve">L-ARGININA Y L-GLUTAMINA </t>
  </si>
  <si>
    <t>LEUPROLIDA ACETATO</t>
  </si>
  <si>
    <t>LEVOAMLODIPINO + IRBESARTAN</t>
  </si>
  <si>
    <t>LIDOCAINA + TRIBENOSIDO</t>
  </si>
  <si>
    <t>LIMPIADOR CUTANEO</t>
  </si>
  <si>
    <t>LIMPIADOR DE PARPADOS Y PESTAÑAS</t>
  </si>
  <si>
    <t>LOCION TRATAMIENTO CORPORAL</t>
  </si>
  <si>
    <t>LOCION ULTRA HUMECTANTE</t>
  </si>
  <si>
    <t>LOSARTAN + AMLODIPINO</t>
  </si>
  <si>
    <t>LOSARTAN + HIDROCLOROTIAZIDA</t>
  </si>
  <si>
    <t>MACROGOL (POLIETILENGLICOL) + PROPILENGLICOL</t>
  </si>
  <si>
    <t>MENTOL + ALCANFOR + GUAYACOL</t>
  </si>
  <si>
    <t>METOXIPOLIETILENGLICOL + EPOETINA BETA</t>
  </si>
  <si>
    <t>MEZCLA CONCENTRADA DE AMINOACIDOS LIBRE DE METIONINA ENRIQUECIDA CON CISTINA</t>
  </si>
  <si>
    <t>MEZCLA DE AMINOACIDOS LIBRE DE ISOLEUCINA-LEUCINA Y VALINA</t>
  </si>
  <si>
    <t>MIOINSITOL+ ACIDO FOLICO + YODURO DE POTASIO + SULFATO DE ZINC</t>
  </si>
  <si>
    <t>MODULO DE PROTEINA EN POLVO, A BASE DE PROTEINA CONCENTRADA DE SUERO LACTEO, L-GLUTAMINA, L-ARGININA Y BIMUNO</t>
  </si>
  <si>
    <t>MOXIFLOXACINA + DEXAMETASONA</t>
  </si>
  <si>
    <t>MULTIVITAMINAS Y MINERALES TABLETAS</t>
  </si>
  <si>
    <t xml:space="preserve">MULTIVITAMINAS Y MINERALES TABLETAS </t>
  </si>
  <si>
    <t>NAPROXENO + ACETAMINOFEN + CAFEINA</t>
  </si>
  <si>
    <t>NEUREXAN</t>
  </si>
  <si>
    <t>NISTATINA + ZINC OXIDO</t>
  </si>
  <si>
    <t xml:space="preserve">NUTRICION COMPLETA  HIPERCALORICA CON BASE EN MALTODEXTRINA CON VITAMINAS Y MINERALES PARA PACIENTE ADOLESCENTE CON DNT PROTEICO - CALORICA MODERADA O SEVERA SECUNDARIA Y ADULTOS CON DESGASTE MUSCULAR O DNT PROTEICO - CALORICA MODERADA O SEVERA O CON CAQUEXIA SECUNDARIAS A SITUACIONES CLINICAS HIPERMETABOLICAS </t>
  </si>
  <si>
    <t xml:space="preserve">NUTRICION COMPLETA HIPERPROTEICO, HIPERCALORICO, A BASE DE MALTODEXTRINA PARA ADULTOS DNT PROTEICO - CALORICA DE GRADO MODERADA Y SEVERA O CON CAQUEXIA SECUNDARIAS A SITUACIONES CLINICAS HIPERMETABOLICAS </t>
  </si>
  <si>
    <t>NUTRICION COMPLETA NORMO CALORICA NORMO PROTEICA A BASE DE MALTODEXTRINA, LIPIDOS, PROTEINA CON VITAMINAS Y MINERALES PARA EL MANEJO NUTRICIONAL DE ADOLESCENTES Y ADULTOS CON DESNUTRICION PROTEICO - CALORICA MODERADA ASOCIADA A ENFERMEDAD NEUROLOGICA</t>
  </si>
  <si>
    <t>NUTRICION EN POLVO, POLIMERICO, HIPERPROTEICO E HIPERCALORICO, A BASE DE MALTODEXTRINA Y PROTEINA, VITAMINAS Y MINERALES PARA ADULTOS Y ADULTOS MAYORES CON DNT PROTEICO - CALORICA MODERADA O SEVERA, O CON DESGASTE MUSCULAR ASOCIADO ENFERMEDAD RESPIRATORIA</t>
  </si>
  <si>
    <t xml:space="preserve">NUTRICION ENPOLVO POLIMERICA, HIPERCALORICA, NORMOPROTEICA A BASE DE MALTODEXTRINA,  ACEITE VEGETAL Y PROTEINA PARA NILOS ENTRE 4 Y 10 AÑOS CON DESNUTRICION PROTEICO - CALORICA MODERADA O SEVERA ASOCIADA   SECUNDARIAS A SITUACIONES CLINICAS HIPERMETABOLICAS  </t>
  </si>
  <si>
    <t>NUTRICION ESPECIALIZADA HIPERCALORICA 2 KCAL/mL, BAJA EN PROTEÍIAS A BASE DE MALTODEXTRINAS, LIPIDOS, VITAMINAS Y MINERALES PARA PACIENTE A PARTIR DE LOS 3 AÑOS DE EDAD, CON INSUFICIENCIA RENAL AGUDA O CRONICA CON O EN RIESGO DE DNT PROTEICOCALORICA</t>
  </si>
  <si>
    <t>NUTRICION ESPECIALIZADA, HIPERCALORICA E HIPERPROTEICA, A BASE DE MALTODEXTRINA Y AMINOÁCIDOS DE CADENA RAMIFICADA. PARA ADULTOS CON DNT PROTEICO-CALÓRICA MODERADA O SEVERA Y/O CAQUEXIA CON INSUFICIENCIA HEPÁTICA Y CIRROSIS , TUMOR MALIGNO DEL HIGADO Y ENCEFALOPATIA HEPATICA</t>
  </si>
  <si>
    <t xml:space="preserve">NUTRICION HIPERCALORICA A BASE DE MALTODEXTRINA Y PROTEINA EN POLVO PARA ADULTOS CON ENFERMEDAD RENAL CRONICA EN ESTADIOS III Y IV, QUE NO REQUIEREN DIALISIS </t>
  </si>
  <si>
    <t>NUTRICIONES PARENTERALES</t>
  </si>
  <si>
    <t>OCTILMETOXINAMATO + N-BUTIL METOXIDIBENZOILMETANO + ALCANFOR + CITRA</t>
  </si>
  <si>
    <t>OLOPATADINA CLORHIDRATO</t>
  </si>
  <si>
    <t>OXIDO DE MAGNESIO</t>
  </si>
  <si>
    <t>OXIMETAZOLINA SOLUCION</t>
  </si>
  <si>
    <t>PANTENOL + KARITE + PETROLATUM + PARAFINA LIQUIDA + GLICERINA + LANOLINA</t>
  </si>
  <si>
    <t>PEGFILGASTRIN</t>
  </si>
  <si>
    <t>PERINDOPRIL + AMLODIPINO</t>
  </si>
  <si>
    <t>PERINDOPRIL + INDAPAMIDA + AMLODIPINO</t>
  </si>
  <si>
    <t>PIRITIONATO DE ZINC + SOLUCION DE COALTAR</t>
  </si>
  <si>
    <t>PIRITIONATO ZINC + OCTOPIROX + CLIMBAZOL</t>
  </si>
  <si>
    <t>PIROCTONA CHAMPU</t>
  </si>
  <si>
    <t>PIROCTONA CHAMPU ANTICASPA</t>
  </si>
  <si>
    <t>PIROCTONA OLAMINA + ZINC + PANTHENOL</t>
  </si>
  <si>
    <t xml:space="preserve">POLIETILENGLICOL + ELECTROLITOS </t>
  </si>
  <si>
    <t xml:space="preserve">POLIETILENGLICOL + PROPILENGLICOL </t>
  </si>
  <si>
    <t xml:space="preserve">POLIMERO HIALINO </t>
  </si>
  <si>
    <t>RETINOICO ACIDO (TRETINOINA)</t>
  </si>
  <si>
    <t>ROSUVASTATINA + EZETIMIBA</t>
  </si>
  <si>
    <t>SHAMPOO 2 IN 1+ ANTIOXIDANT</t>
  </si>
  <si>
    <t>SIMVASTATINA + EZETIMIBA</t>
  </si>
  <si>
    <t>SOLUCION ESPUMOSA PARA LA LIMPIEZA DE PARPADOS Y PESTAÑAS</t>
  </si>
  <si>
    <t>SUPLEMENTO DIETARIO A BASE DE PROTEINA + CARBOHIDRATOS + GRASAS + VITAMINAS Y MINERALES</t>
  </si>
  <si>
    <t>TIOTROPIO + OLODATEROL</t>
  </si>
  <si>
    <t>TOSILATO DE SORAFENIB</t>
  </si>
  <si>
    <t>VACUNA L1 DEL VIRUS DEL PAPILOMA HUMANO (VPH)</t>
  </si>
  <si>
    <t>VACUNA TETRAVALENTE CONTRA EL DENGUE</t>
  </si>
  <si>
    <t>ZINC OXIDO</t>
  </si>
  <si>
    <t>COMIANDO</t>
  </si>
  <si>
    <t>(0.02+2)mg</t>
  </si>
  <si>
    <t>150 gr</t>
  </si>
  <si>
    <t>300 mcg/mL</t>
  </si>
  <si>
    <t>20 mg (base)</t>
  </si>
  <si>
    <t>125 mcg/dosis</t>
  </si>
  <si>
    <t>250 mcg/dosis</t>
  </si>
  <si>
    <t xml:space="preserve"> 8 mg</t>
  </si>
  <si>
    <t>120 mg/1 mL</t>
  </si>
  <si>
    <t>(500 + 400) mg</t>
  </si>
  <si>
    <t>(1500 + 1200) mg</t>
  </si>
  <si>
    <t>40 mg/2 mL</t>
  </si>
  <si>
    <t>5% x 100 mL</t>
  </si>
  <si>
    <t>44 mcg/0.5 mL</t>
  </si>
  <si>
    <t>(300+12,5)mg</t>
  </si>
  <si>
    <t>100 MUFC</t>
  </si>
  <si>
    <t>200 MUFC</t>
  </si>
  <si>
    <t>66.7%</t>
  </si>
  <si>
    <t>(5 + 2)%</t>
  </si>
  <si>
    <t>25 mg/0.5 mL</t>
  </si>
  <si>
    <t>(600+200)mg</t>
  </si>
  <si>
    <t>COMBINADO</t>
  </si>
  <si>
    <t>100.000 UI/g</t>
  </si>
  <si>
    <t>300 mg/10 mL</t>
  </si>
  <si>
    <t>5 mcg/mL</t>
  </si>
  <si>
    <t>5%</t>
  </si>
  <si>
    <t>8g/100mL</t>
  </si>
  <si>
    <t>(0,4 + 0,3)gr</t>
  </si>
  <si>
    <t>(4 + 3)mg</t>
  </si>
  <si>
    <t>800 mcg</t>
  </si>
  <si>
    <t xml:space="preserve">(40+10)mg </t>
  </si>
  <si>
    <t>(100 + 1000)mg</t>
  </si>
  <si>
    <t>(2.5+2.5)mcg</t>
  </si>
  <si>
    <t>300 mg/5 mL</t>
  </si>
  <si>
    <t>(30+40+60+40+ 20+20+20+20+20) mcg</t>
  </si>
  <si>
    <t>TAB/CAPS/GRAG/COMP LIBERACION RETARDADA</t>
  </si>
  <si>
    <t>TARRO/LATA/CAJA</t>
  </si>
  <si>
    <t>EUCERIN PH5 DUCHA PIEL FCO X 400 mL</t>
  </si>
  <si>
    <t>ATODERM ACEITE DE DUCHA FCO X 1 LITRO</t>
  </si>
  <si>
    <t>EMULSION DE SCOTT  X 360 mL</t>
  </si>
  <si>
    <t>EVENNING PRIMROSE OIL 500 mg</t>
  </si>
  <si>
    <t>EUCERIN ACEITE DUCHA PIEL SENSIBLE X 200 mL</t>
  </si>
  <si>
    <t>PARACETAMOL 10 mg/mL SOLUCION P/INFUSION FCO X 100 mL</t>
  </si>
  <si>
    <t>DOLEX 500 mg CAJA X 200 TABLETAS RECUBIERTAS</t>
  </si>
  <si>
    <t>DOLEX FORTE NF OPTIZORB X 48 TABLETAS RECUBIERTAS</t>
  </si>
  <si>
    <t>ADOREM PLUS 500/50 mg CAJA X 100 TABLETAS</t>
  </si>
  <si>
    <t>ANTALGINE FORTE TABLETAS</t>
  </si>
  <si>
    <t>ALGIMIDE F 325/30 mg CAJA X 100 TABLETAS</t>
  </si>
  <si>
    <t>WINADEINE 325/8 mg CAJA X 100 TABLETAS</t>
  </si>
  <si>
    <t>ALGIMIDE 325/15 mg CAJA X 100 TABLETAS.</t>
  </si>
  <si>
    <t>ACETAMINOFEN+CODEINA MK 325/8 mg CAJA X 20 TABLETAS</t>
  </si>
  <si>
    <t>WINADEINE F 325/30 mg CAJA X 100 TABLETAS</t>
  </si>
  <si>
    <t>ACETAMINOFEN+CODEINA 325/30 mg NOVAMED CAJA X 200 TABLETAS</t>
  </si>
  <si>
    <t>NODOL FORTE 325/30 mg CAJA X 100 TABLETAS</t>
  </si>
  <si>
    <t>NODOL SIMPLE 325/8 mg CAJA X 100 TABLETAS</t>
  </si>
  <si>
    <t>ACODEIN 30/325 mg CAJA X 30 TABLETAS</t>
  </si>
  <si>
    <t>NOXPIRIN JUNIOR JARABE X 120 mL</t>
  </si>
  <si>
    <t>DOLOFF 5-325 X 30 TABLETAS RECUBIERTAS</t>
  </si>
  <si>
    <t>SINALGEN MAX 10/325 mg CAJA X 30 TABLETAS</t>
  </si>
  <si>
    <t>FENALGEX 325/5 mg CAJA X 30 TABLETAS</t>
  </si>
  <si>
    <t>DOLOFF 7.5-325 mg CAJA X 30 TABLETAS RECUBIERTAS</t>
  </si>
  <si>
    <t>NODOL PLUS 325 mg/5 mg CAJA X 100 TABLETAS</t>
  </si>
  <si>
    <t>DOLIREN PLUS 10/325 mg CAJA X 30 TABLETAS RECUBIERTAS</t>
  </si>
  <si>
    <t>SINALGEN FORTE 7.5/325 mg CAJA X 30 TABLETAS</t>
  </si>
  <si>
    <t>DOLIREN 7.5/325 mg CAJA X 30 TABLETAS RECUBIERTAS</t>
  </si>
  <si>
    <t>DOLIREN 5/325 mg CAJA X 100 TABLETAS RECUBIERTAS</t>
  </si>
  <si>
    <t>FLEXIMAX ACE 325/4 mg CAJA X 14 TABLETAS RECUBIERTAS.</t>
  </si>
  <si>
    <t>TIZAFEN 350/2 mg CAJA X 20 TABLETAS RECUBIERTAS</t>
  </si>
  <si>
    <t>ACID MANTLE N LOCION X 400 mL.</t>
  </si>
  <si>
    <t>CARDIOASPIRINA 100 mg X 30 TABS</t>
  </si>
  <si>
    <t>RINOFLUIMUCIL</t>
  </si>
  <si>
    <t>NASACORT A.Q 55  MCG NASAL X 120 APLIC.</t>
  </si>
  <si>
    <t>VIREX Z 800 mg CAJA X 35 TABLETAS</t>
  </si>
  <si>
    <t>NIXODERM UNGUENTO LATA X 20 GR</t>
  </si>
  <si>
    <t>FOLIC PREVENT 400 MCG CAJA X 30 TABLETAS</t>
  </si>
  <si>
    <t>HERREX FOL 1000 CAJA X 30 TABLETAS</t>
  </si>
  <si>
    <t>HERREX FOL JARABE X 120 mL.</t>
  </si>
  <si>
    <t>GYNOFER FOL X 30  TABLETAS</t>
  </si>
  <si>
    <t>EXELMYO POLVO P/SUSPEN ORAL CAJA X 30 SOBRES DE 4 GR S/DIETARIO</t>
  </si>
  <si>
    <t>HYALGAN 20 mg/2 mL SOL INYECT CAJA X 1 JERINGA PRELLENADA</t>
  </si>
  <si>
    <t>MINERAL 89 VICHY</t>
  </si>
  <si>
    <t>JUVEDERM ULTRA XC</t>
  </si>
  <si>
    <t>KINOR NF 20% - 5% SOL TOPICA FCO X 10 mL</t>
  </si>
  <si>
    <t>LIPOTIC 600 mg FCO X 30 TABLETAS RECUBIERTAS</t>
  </si>
  <si>
    <t>TONIMER HYPERTONIC</t>
  </si>
  <si>
    <t>AVENE</t>
  </si>
  <si>
    <t>MENTOL # 2 X 20 GRAMOS.</t>
  </si>
  <si>
    <t xml:space="preserve">LEMTRADA </t>
  </si>
  <si>
    <t>KETOSTERIL 630 mg X 100  TABLETAS</t>
  </si>
  <si>
    <t>NUTRIBEN A.R. FORMULA LACTEA EN POLVO LATA X 400 GR</t>
  </si>
  <si>
    <t>ALDOMET</t>
  </si>
  <si>
    <t>REFLUFIN SUSP CEREZ X 360 mL</t>
  </si>
  <si>
    <t>SAFGEL TUBO X 85 GRS Ref. 145730</t>
  </si>
  <si>
    <t>DIGEVIAN SUSPENSION X 360 mL.</t>
  </si>
  <si>
    <t>SUPREFLUX FORTE SUSPEN MENTA FCO X 240 mL</t>
  </si>
  <si>
    <t>GAVISCON SUSP ORAL MENTA X 12 SOBRES X 10 mL</t>
  </si>
  <si>
    <t>ALGINACID SUSPENCION FCO X 360 mL</t>
  </si>
  <si>
    <t>GAVISCON D/ACCION SUSP ORAL MENTA FCO X 300 mL</t>
  </si>
  <si>
    <t>MYOZYME</t>
  </si>
  <si>
    <t>ENSOY RECOVER VAINILLA LATA X 400 GR.</t>
  </si>
  <si>
    <t>SUREZINC ALIMENTO EN POLVO</t>
  </si>
  <si>
    <t>BNS PROTEINA WHEY AISLADA POLVO VAINILLA POTE X 360 GR</t>
  </si>
  <si>
    <t>BNS PROTEINA WHEY AISLADA POLVO SABOR VAINILLA POTE X 396 GR</t>
  </si>
  <si>
    <t>NUTRAL- ZINC FRESA LATA X 400 GRAMOS</t>
  </si>
  <si>
    <t>NUTRAL- ZINC FRESA LATA X 600 GRAMOS</t>
  </si>
  <si>
    <t>ENSURE COMPACT VAINILLA LIQ BOTELLA X 125 mL.</t>
  </si>
  <si>
    <t>FORTISIP ADVANCED VAINILLA POLVO LATA X 280 GR</t>
  </si>
  <si>
    <t>ABOUND NARANJA CAJA X 30 SOBRES DE 24 GR</t>
  </si>
  <si>
    <t>NUTRIBEN HIDROLIZADA 1 X 400 GR</t>
  </si>
  <si>
    <t>NEOCATE JUNIOR CON PREBIOTICOS NEUTRO LATA X 400 GR</t>
  </si>
  <si>
    <t>ENSURE ADVANCE POLVO VAINILLA LATA X 850 GR</t>
  </si>
  <si>
    <t>NESSUCAR POLVO X 500 GR</t>
  </si>
  <si>
    <t>NEWBRAIN POLVO VAINILLA LATA X 600 GR</t>
  </si>
  <si>
    <t>NUTPLEN ADULTO VAINILLA BOLSA X 900 GR</t>
  </si>
  <si>
    <t>VITAMIX 15 CAJA X 30 SOBRES DE 1 GR</t>
  </si>
  <si>
    <t>PROSURE POLVO VAINILLA LATA X 380 GR</t>
  </si>
  <si>
    <t>ENSURE CON FOS POLVO FRESA X 400  GR</t>
  </si>
  <si>
    <t>ENSURE CON FOS POLVO VAINILLA X 900 GR.</t>
  </si>
  <si>
    <t>GLUCERNA 1.0 Kcal LIQUIDO LPC X 1.5 LITROS</t>
  </si>
  <si>
    <t>GLUCERNA 1.5 Kcal LIQUIDO X 1.000 mL</t>
  </si>
  <si>
    <t>ALFARE X 400  GRAMOS</t>
  </si>
  <si>
    <t>ENTEREX VAINILLA POLVO LATA X 400 GRS.</t>
  </si>
  <si>
    <t>LEUSYN PRO POLVO LATA X 275 GR</t>
  </si>
  <si>
    <t>ALULA GOLD ARROZ 0-12M POLVO LATA X 400 GR</t>
  </si>
  <si>
    <t>SIMILAC TOTAL COMFORT KID 2 HMO LATA X 820 GR</t>
  </si>
  <si>
    <t>ENFAGROW CONFORT 2 PROMENTAL LECHE PREMIUM LATA X 800 GR</t>
  </si>
  <si>
    <t>SIMILAC-3 KID HMO LATA 850 GR</t>
  </si>
  <si>
    <t>SIMILAC-3 KID 5HMOS VAINILLA LATA X 800 GR</t>
  </si>
  <si>
    <t>NAN COMFORT 3 LR LATA X 800 GRAMOS</t>
  </si>
  <si>
    <t>BLEMIL NUTRIEXPERT ETAPA 3 800 G</t>
  </si>
  <si>
    <t>NUTRIBEN CONTINUACION POLVO LATA X 400 GR</t>
  </si>
  <si>
    <t>NAN OPTIPRO 3 X 800 G</t>
  </si>
  <si>
    <t>PROSOURCE NO CARB NEUTRO PROTEINA LIQ SOBRE X 30 mL (1 ONZ)</t>
  </si>
  <si>
    <t>PROSOURCE NO CARB NEUTRO PROTEINA LIQ BOTELLA X 887 mL (30 ONZ)</t>
  </si>
  <si>
    <t>ENSURE TWOCAL LIQ VAINILLA BOTELLA X 200 mL</t>
  </si>
  <si>
    <t>ENTEREX DB-CAL LIQ VAINILLA BOTELLA X 237 mL</t>
  </si>
  <si>
    <t>ENSURE CLINICAL 1.5 LPC VAINILLA LIQ BOTELLA X 500 mL</t>
  </si>
  <si>
    <t>NEOCATE JUNIOR CON PREBIOTICOS VAINILLA LATA X 400 GR</t>
  </si>
  <si>
    <t>SURVIMED OPD HN BOLSA X 500 mL</t>
  </si>
  <si>
    <t>ENSOY DIABETICOS VAINILLA  X 400 GR</t>
  </si>
  <si>
    <t>KETOCAL 4:1 NEUTRO LATA X 300 GR</t>
  </si>
  <si>
    <t>RENAMENT (APME) CREMA DE PIÑA-MANGO POLVO SOBRE X 46.4 GR</t>
  </si>
  <si>
    <t>ENTEREX PROTICAL VAINILLA POLVO LATA X 420 GR</t>
  </si>
  <si>
    <t>NUTRISITE PROTEINA POLVO TARRO X 275 GR</t>
  </si>
  <si>
    <t>ARGIPROT POLVO SOBRE X 16.3 Gr</t>
  </si>
  <si>
    <t>ABINTRA NARANJA POLVO SOBRE X 27 GR</t>
  </si>
  <si>
    <t>PROSURE LIQ VAINILLA BOTELLA X 220 mL</t>
  </si>
  <si>
    <t>NEOCATE SYNEO INFANTIL LATA X 400 GR</t>
  </si>
  <si>
    <t>NUTRAMIGEN PREMIUM LGG LATA X 357 GRAMOS</t>
  </si>
  <si>
    <t>GLUCERNA 1.6 KCAL LIQUIDO FCO X 220 mL</t>
  </si>
  <si>
    <t>PROKLEIN NET VAINILLA POLVO LATA X 420 GR</t>
  </si>
  <si>
    <t>PROKLEIN NET VAINILLA POLVO SOBRE X 60 GR</t>
  </si>
  <si>
    <t>OSMOLITE HN PLUS LPC X 1500 mL</t>
  </si>
  <si>
    <t>CASILAN PRO POLVO LATA X 225 GR.</t>
  </si>
  <si>
    <t>PROWHEY PLUS POLVO LATA X 320 GR</t>
  </si>
  <si>
    <t>SIMILAC RICE 0-12 M POLVO LATA X 400 GR</t>
  </si>
  <si>
    <t>KETOCAL 2.5:1 LIQUIDO NUTRICIA CAJA X 200 mL</t>
  </si>
  <si>
    <t>INFATRINI POLVO X 400 GRAMOS</t>
  </si>
  <si>
    <t>FORTISIP COMPACT PROTEINA FRUTOS ROJOS FCO X 125 mL</t>
  </si>
  <si>
    <t>PEDIASURE POLVO V/LLA LATA X 400 GR</t>
  </si>
  <si>
    <t>WPI WHEY PROTEIN POLVO POTE X 275 GR</t>
  </si>
  <si>
    <t>ARGITEIN POLVO CEREZA SOBRE X 15 GR</t>
  </si>
  <si>
    <t>ANAMIX MMA/PA JUNIOR NUTRICIA POLVO LATA X 400 GR</t>
  </si>
  <si>
    <t>NUTREN SENIOR POLVO SIN SABOR LATA X 370 GR</t>
  </si>
  <si>
    <t>KINDERGEN POLVO LATA X 400 GR</t>
  </si>
  <si>
    <t>PROWHEY BARIATRIC POLVO LATA X 306 GR</t>
  </si>
  <si>
    <t>PROWHEY BARIATRIC POLVO SOBRE X 51 GR</t>
  </si>
  <si>
    <t>ALIPRID SOLUC ORAL 12 mg/mL GOTAS FCO X 15 mL (ALIZAPRIDA).</t>
  </si>
  <si>
    <t>PURITY ALMIDON NATURAL DE MAIZ POLVO P /RECONT BOLSA X 1 KG REF.03580</t>
  </si>
  <si>
    <t>SPEZANTE POLVO LATA X 275 GR (Almidon de Maiz Modificado (Espesante)</t>
  </si>
  <si>
    <t>ENTEREX ESPESANTE BOLSA X 227 GRAMOS</t>
  </si>
  <si>
    <t>HCYS MED B POLVO LATA X 500 GR</t>
  </si>
  <si>
    <t>PEPTAMEN ADULTO PREBIO 1 VAINILLA TETRAP X 250 mL Ref.2L6261T</t>
  </si>
  <si>
    <t>OACMED B POLVO LATA X 500 GR</t>
  </si>
  <si>
    <t>LEUMED B LATA X 500 GRAMOS.</t>
  </si>
  <si>
    <t>GA1 ANAMIX INFANT NEUTRO LATA X 400 GRS</t>
  </si>
  <si>
    <t>GACMED B LATA X 500 GR LATAS X 500 GR</t>
  </si>
  <si>
    <t>ANAMIX INFANT IVA POLVO LATA X 400 GR</t>
  </si>
  <si>
    <t>OLIMEL N12 E BOLSA X 1500 mL</t>
  </si>
  <si>
    <t>CORDARONE</t>
  </si>
  <si>
    <t>CUAIT-D CAJA X 40 TABLETAS.</t>
  </si>
  <si>
    <t>NORVAS 10 mg CAJA X 30 TABLETAS</t>
  </si>
  <si>
    <t>AMDIPIN H 5 mg/12.5 mg X 10  TABLETAS</t>
  </si>
  <si>
    <t>EXFORGE 10/320 mg CAJA X 28 COMPRIMIDOS</t>
  </si>
  <si>
    <t>CARDIK A 160 mg/10 mg CAJA X 30 TABLETAS</t>
  </si>
  <si>
    <t>CARDIK-3 160/10/12.5 mg X 28 TABLETAS</t>
  </si>
  <si>
    <t>GRALIDEX 0.5 mg FCO X 100 CAPSULAS DURAS</t>
  </si>
  <si>
    <t>ERLEADA 60 mg FCO X 120 TABLETAS RECUBIERTAS</t>
  </si>
  <si>
    <t>PROWHEY NEUMO POLVO SOBRE X 87 GR</t>
  </si>
  <si>
    <t>NEWEAT HIPRO</t>
  </si>
  <si>
    <t>FRESUBIN RENAL VAINILLA LIQ BOTELLA X 200 mL (BAJA EN PROTEINA E INDICE GLICEMICO)</t>
  </si>
  <si>
    <t>PEDIASURE PEPTIGRO VAINILLA POLVO LATA X 850 GR</t>
  </si>
  <si>
    <t>PROWHEY DM VAINILLA LIQUIDO TETRAPAK X 200 mL</t>
  </si>
  <si>
    <t>PROWHEY NET LIQUIDO VAINILLA CAJA TETRAPAK X 200 mL C/U</t>
  </si>
  <si>
    <t>DIBEN (1 KCAL/mL) BOLSA X 500 mL</t>
  </si>
  <si>
    <t>DUODERM CGF X 5 PARCHES (10X10) CD/H7660 REF.187660</t>
  </si>
  <si>
    <t>OTEZLA 30 mg CAJA X 56 TABLETAS RECUBIERTAS</t>
  </si>
  <si>
    <t>EMEND 125 mg/80 mg CAJA X 3  CAPSULAS.</t>
  </si>
  <si>
    <t>CRANBERRY ARANDANO 560 mg X 50 SOFTGELS.</t>
  </si>
  <si>
    <t>CYS-CONTROL 5 GR POLVO P/RECONSTITUIR X 20 SOBRES</t>
  </si>
  <si>
    <t>TRAUMEEL S CAJA X 50 TABLETAS</t>
  </si>
  <si>
    <t>ATODERM INTENSIVE BAUME BIODERMA FCO X 500 mL</t>
  </si>
  <si>
    <t>ATTENTHO (ATOMOXETINA) 40 mg CAJA X 30 CAPSULAS</t>
  </si>
  <si>
    <t>ATTENTHO (ATOMOXETINA) 25 mg CAJA X 30 CAPSULAS</t>
  </si>
  <si>
    <t>ATTENTHO (ATOMOXETINA) 60 mg CAJA X 30 CAPSULAS</t>
  </si>
  <si>
    <t>ATTENTHO (ATOMOXETINA) 10 mg CAJA X 10 CAPSULAS</t>
  </si>
  <si>
    <t>LIPITOR 80 mg CAJA X 30 TABLETAS</t>
  </si>
  <si>
    <t>LIPITOR 10 mg CAJA X 30 TABLETAS.</t>
  </si>
  <si>
    <t>INLYTA 5 mg X 60 TABLETAS RECUBIERTAS.</t>
  </si>
  <si>
    <t>IMURAN 50 mg X  100 TABLETAS</t>
  </si>
  <si>
    <t>RHEX-ID SOL OFTAL 0.8% X 1 mL VIAL (AZUL DE TRIPAN)</t>
  </si>
  <si>
    <t xml:space="preserve">SII ONCO BCG 40 mg </t>
  </si>
  <si>
    <t>ENTEROGERMINA AMPOLLAS BEBIBLE X 10 UI.</t>
  </si>
  <si>
    <t>LIPIKAR BAUME AP+BALSAMO RELIPID LA ROCHE-POSAY CREMA FCO X 200 mL</t>
  </si>
  <si>
    <t>LIPIKAR BAUME LIGHT AP+M BÁLSAMO DE TRIPLE ACCIÓN ROCHE-POSAY FCO X 200 mL</t>
  </si>
  <si>
    <t>CETAPHIL BARRA FCO X 127 GRAMOS</t>
  </si>
  <si>
    <t>RIBOMUSTIN 100 mg CAJAX 1 VIAL.</t>
  </si>
  <si>
    <t>BENZIRIN VERDE 3 mg EUCALIPTO CAJA X 12 TABLETAS</t>
  </si>
  <si>
    <t>BENZIRIN VERDE 0.15% SPRAY BUCAL FCO X 120 mL</t>
  </si>
  <si>
    <t>BENZAC AC 5.0% X 60  GRAMOS</t>
  </si>
  <si>
    <t>VERUM 24 mg CAJA X 20 TABLETAS</t>
  </si>
  <si>
    <t>VERUM 8 mg X 50 TABLETAS.</t>
  </si>
  <si>
    <t>VERUM 16 mg CAJA X 20 TABLETAS</t>
  </si>
  <si>
    <t>CYSTADANE POLVO FCO X 180 GR</t>
  </si>
  <si>
    <t>DAIVOBET 50 MCG/O.5 mg UNGUENTO X 30 GR.</t>
  </si>
  <si>
    <t>BETAMETASONA-CLOTRIMAZOL-NEOMICINA (0.04/1/0.5%) CREMA X 40 GRAMOS.</t>
  </si>
  <si>
    <t>BETADUO JERINGA PRELLENADA CAJA X 2  mL</t>
  </si>
  <si>
    <t>INFLACOR RETARD AMPOLLA X 2 mL + JERINGA.</t>
  </si>
  <si>
    <t>BETNOVATE LOCION CAPILAR X 60 mL.</t>
  </si>
  <si>
    <t>TRIGENTAX CREMA TUBO X 40 GRAMOS</t>
  </si>
  <si>
    <t>BIKTARVY 50/200/25 mg FCO X 30 TABLETA RECUBIERTA</t>
  </si>
  <si>
    <t>EPTAVIS NIÑOS  1 GR X 6 SOBRES</t>
  </si>
  <si>
    <t>UNESIA 1% CREMA TOPICA TUBO X 20 GR</t>
  </si>
  <si>
    <t>LUMIGAN RC 0.01% SOLUC OFTALM X 3 mL.</t>
  </si>
  <si>
    <t>LUMIGAN GOTAS OFT X 3 mL.</t>
  </si>
  <si>
    <t>BIOTINA ULTRA CASA NAT 900 MCG FCO X 60 CAPSULAS BLANDAS S/DIETARIO</t>
  </si>
  <si>
    <t>AKINETON 2 mg CAJA X 100 TABLETAS</t>
  </si>
  <si>
    <t>LAXIUM LABINCO 5 mg X 10 TABLETAS</t>
  </si>
  <si>
    <t>BISBACTER SUSPENSION FCO X 120 mL.</t>
  </si>
  <si>
    <t>UMBRELLA GEL SPF 50+ X 60 GR</t>
  </si>
  <si>
    <t>SUNDOWN BLOQ SOLAR KIDS SPF 60 X 120 mL PLAYA Y PISCINA</t>
  </si>
  <si>
    <t>VELCADE 3.5 mg POLVO P/RECONST SOLUC INYEC CAJA X 1 VIAL</t>
  </si>
  <si>
    <t>BOSULIF 100 mg FCO X 120 TABLETAS RECUBIERTAS</t>
  </si>
  <si>
    <t>BOSULIF 500 mg FCO X 30 TABLETAS RECUBIERTAS</t>
  </si>
  <si>
    <t>BRIMOLOL 0.2/0.5% SOLUC OFTALM X 5  mL.</t>
  </si>
  <si>
    <t>COMBIGAN SOLUCION OFTALMICA X 10  mL.</t>
  </si>
  <si>
    <t>KRYTANTEK OFTENO 20/5/2 mg SOL OFTALMICA X 5 mL</t>
  </si>
  <si>
    <t>KRYTANTEK OFTENO PF SOLUC OFTAL FCO X 5 mL LIBRE DE CONSERVANTES</t>
  </si>
  <si>
    <t>SIMBRINZA 10mg/2mg SUSPEN OFTALMICA FCO X 5 mL</t>
  </si>
  <si>
    <t>AZARGA 10/5 mg/mL SUSP OFTALMICA FCO X 5 mL</t>
  </si>
  <si>
    <t>BRIVIACT 50 mg CAJA X 28 TABLETAS RECUBIERTAS</t>
  </si>
  <si>
    <t>BRIVIACT 100 mg CAJA X 28 TABLETAS RECUBIERTAS</t>
  </si>
  <si>
    <t>BRIVIACT 10 mg/mL SOL ORAL FCO X 300 mL +Jeringa Dosificadora</t>
  </si>
  <si>
    <t>BRIVIACT 50 mg/5 mL SOL INYEC IV CAJA X 10 VIALES</t>
  </si>
  <si>
    <t>BRIVAXOM 100 mg CAJA X 30 COMPRIMIDOS RECUBIERTOS</t>
  </si>
  <si>
    <t>BRIVAXOM 25 mg CAJA X 30 COMPRIMIDOS RECUBIERTOS</t>
  </si>
  <si>
    <t>BRIVAXOM 50 mg CAJA X 30 COMPRIMIDOS RECUBIERTOS</t>
  </si>
  <si>
    <t>BROMURO DE ROCURONIO PROCLIN 50 mg/5mL CAJA X 10 VIALES SOLU INYECT</t>
  </si>
  <si>
    <t>BUDENOFALK 3 mg CAJA X 20  CAPSULAS</t>
  </si>
  <si>
    <t>PULMICORT 0.5 mg/mL CAJA X 5 AMPOLLAS DE 2 mL</t>
  </si>
  <si>
    <t>CORTIMENT MMX 9 mg CAJA X 30 TABLETAS RECUBIERTAS DE LIBERACION PROLONGADA</t>
  </si>
  <si>
    <t>BUDEMAR DUO AEROSOL BUCAL 200/6 MCG X 120 DOSIS.</t>
  </si>
  <si>
    <t xml:space="preserve">BREZTRI AEROSPHERE 160 MCG-7.2 MCG-5 MCG/DOSIS SUSP P/INHAL ORAL </t>
  </si>
  <si>
    <t>BUDENOFALK 2 mg/DOSIS ESPUMA RECTAL FCO X 14 DOSIS+14 APLICADORES</t>
  </si>
  <si>
    <t>BUPIROP 0.5% PESADO  X 24 AMPOLLAS</t>
  </si>
  <si>
    <t>BUPIVACAINA SIMPLE 0.5%/10 mL X 100 AMPOLLAS</t>
  </si>
  <si>
    <t>NORSPAN 7 10 MCG/H CAJA X 4 PARCHES TRANSDERMICOS</t>
  </si>
  <si>
    <t>TRANSTEC 35 MCG/H CAJA X 5 PARCHES TRANSDERMICOS DE 20 mg</t>
  </si>
  <si>
    <t>TRANSTEC 52.5 MCG/H CAJA X 5 PARCHES TRANSDERMICOS DE 30 mg</t>
  </si>
  <si>
    <t>NORSPAN 7 20 MCG/H CAJA X 4 PARCHES TRANSDERMICOS.</t>
  </si>
  <si>
    <t>TRANSTEC 70 MCG/H X 5 PARCHES TRANSDERMICOS.</t>
  </si>
  <si>
    <t>ODRANAL 150 mg  X 30  COMPRIMIDOS</t>
  </si>
  <si>
    <t>WELLBUTRIN XL 300 mg FCO X 30 TABLETAS</t>
  </si>
  <si>
    <t>WELLBUTRIN XL 150 mg X 30  TABLETAS</t>
  </si>
  <si>
    <t>CRYSVITA 30mg/1mL CAJA X 1 VIAL SOL INYEC</t>
  </si>
  <si>
    <t>CRYSVITA 20 mg/1mL CAJA X 1 VIAL SOL INYEC</t>
  </si>
  <si>
    <t>DOSTINEX 0.5 mg X 8  TABLETAS</t>
  </si>
  <si>
    <t>CABOMETYX 40 mg CAJA X 30 TABLETAS RECUBIERTAS</t>
  </si>
  <si>
    <t>CABOMETYX 60 mg CAJA X 30 TABLETAS RECUBIERTAS</t>
  </si>
  <si>
    <t>PROCICAR CREMA TUBO X 60 GRAMOS</t>
  </si>
  <si>
    <t>PROCICAR NF CREMA TUBO X 60 GRAMOS</t>
  </si>
  <si>
    <t>OROCAL 1500 mg LAPROFF CAJA X 300 TABLETAS MASTICABLES (Calcio 600 mg)</t>
  </si>
  <si>
    <t>CALTRATE 600 mg+VIT D 400 UI X 30 TABLETAS (212999)</t>
  </si>
  <si>
    <t>OSTEOCAL-D 1250 mg/330 UI CAJA X 70 TABLETAS RECUBIERTAS</t>
  </si>
  <si>
    <t>DELETE CALCIO 1200 mg + VITAMINA D3 400 UI CAJA X 30 SOFTGEL S/DIETARIO</t>
  </si>
  <si>
    <t>CALTRATE PLUS M + VIT D 400 UI X 60 TABLETAS.</t>
  </si>
  <si>
    <t>KIDCAL CON ZINC SUSPENSION X 180 mL</t>
  </si>
  <si>
    <t>CALCITRAL 400 mg X 15 SOBRES.</t>
  </si>
  <si>
    <t>BIOCALCIUM D POLVO EFERV X 30 SOBRES.</t>
  </si>
  <si>
    <t>CALCITRAL-D 600+400 mg  CAJA X 15 SOBRES</t>
  </si>
  <si>
    <t>CAPRIMIDA D X 30  TABLETAS</t>
  </si>
  <si>
    <t>CALCIBON D SOYA FORTE FCO X 30 TABLETAS RECUBIERTAS</t>
  </si>
  <si>
    <t>ANTAX CALENDULA SUSP ORAL FCO X 360 mL:Z</t>
  </si>
  <si>
    <t>ATACAND PLUS 32/12.5 mg X 14 COMPRIMIDOS</t>
  </si>
  <si>
    <t>ATACAND PLUS 16/12.5 mg X 30  TABLETAS</t>
  </si>
  <si>
    <t>MINART PLUS 16 mg X 30 TABLETAS</t>
  </si>
  <si>
    <t>NEVIOT 100 mg/mL SOLUCION ORAL FCO X 60 mL</t>
  </si>
  <si>
    <t>NEVIOT 100 mg CAJA X 30 CAPSULAS BLANDAS</t>
  </si>
  <si>
    <t>CAPIIBINE 500 mg CAJA X 120 TABLETAS</t>
  </si>
  <si>
    <t>MUCOSINA SUSPENSION TOS X 120 mL</t>
  </si>
  <si>
    <t>FLUIFORT 9 % ADULTOS JARABE X 120 mL</t>
  </si>
  <si>
    <t>SICCAFLUID 0.25% GEL OFT X 30  MONODOSIS</t>
  </si>
  <si>
    <t>FERINJECT 500 mg/10mL SOLU INYECT CAJA X 1 VIAL</t>
  </si>
  <si>
    <t>OPTIVE GOTAS LUBRICANTES OFTAL FCO X 10 mL</t>
  </si>
  <si>
    <t>DILATREND 25 mg X 28  TABLETAS</t>
  </si>
  <si>
    <t>VENASFULL CAJA X 30 CAPSULAS SOFTGELS</t>
  </si>
  <si>
    <t>NOVADROX OD CAJA X 5 TABLETAS DE LIB PROLONGADA</t>
  </si>
  <si>
    <t>ZAVICEFTA 2G/0.5G POLVO P/SOLUCION P/INFUSION CAJA X 10 VIALES</t>
  </si>
  <si>
    <t>CEFUROXIMA G-F 500 mg CAJA X 10 TABLETAS RECUBIERTAS</t>
  </si>
  <si>
    <t>ZINNAT 500 mg CAJA X 10 TABLETAS</t>
  </si>
  <si>
    <t>PILOSKIN PLUS CHAMPU ANTICAIDA FCO X 280 mL</t>
  </si>
  <si>
    <t>KELUAL DS SHAMPOOING DUCRAY FCO X 100 mL</t>
  </si>
  <si>
    <t>VICHY DERCOS CHAMPU ANTICASPA</t>
  </si>
  <si>
    <t>DOLORO 10 mg CAJA X 30 TABLETAS RECUBIERTAS.</t>
  </si>
  <si>
    <t>CICLORELAX 10 mg CAJA X 20 COMPRIMIDOS RECUBIERTOS</t>
  </si>
  <si>
    <t>DORIXINA RELAX 125/5 mg CAJA X 20 COMPRIMIDOS RECUBIERTOS</t>
  </si>
  <si>
    <t>LOKELMA 10 G POLVO P/RECONT SUSP ORAL CAJA X 3 SOBRES</t>
  </si>
  <si>
    <t>OTOSEC 0.3% SOLUCION OTICA FCO X 10 mL</t>
  </si>
  <si>
    <t>CIPRO 400 mg/200 mL SOL INYECT I.V CAJA X 1 FCO</t>
  </si>
  <si>
    <t>FLOBACT D SOL OFTALMICA  X 5 mL</t>
  </si>
  <si>
    <t>FIXAMICIN DEXACIPRO GOTAS OTICAS X 7.5  mL</t>
  </si>
  <si>
    <t>SOPHIXIN DX UNGENA 0.3%/0.1% UNG OFTALMICO TUBO X 3.5 GR</t>
  </si>
  <si>
    <t>MEODEX 3/1 mg SUSP OFTALMICA FCO X 5 mL.</t>
  </si>
  <si>
    <t>OTOSEC HC (3-10mg/mL) GOTAS OTICAS X 10 mL</t>
  </si>
  <si>
    <t>PERIACTIN JARABE  X 180 mL</t>
  </si>
  <si>
    <t>PERIACTIN 4 mgS X 20 TABLETAS.</t>
  </si>
  <si>
    <t>DIANE-35 CAJA X 21 GRAGEAS</t>
  </si>
  <si>
    <t>FACETIX MINI 20 CAJA X 28 TABLETAS RECUBIERTAS</t>
  </si>
  <si>
    <t>FACETIX SUAVE 30 X 28 TABLETAS RECUBIERTAS</t>
  </si>
  <si>
    <t>SOMAZINA 500 mg CAJA X 10 TABLETAS.</t>
  </si>
  <si>
    <t>UROCIT-K 10 X 100 TABLETAS DE LIBERACION PROLONGADA</t>
  </si>
  <si>
    <t>TAVEGYL 1 mg CAJA X 20 COMPRIMIDOS</t>
  </si>
  <si>
    <t>URBADAN 10 mg CAJA X 30 TABLETAS</t>
  </si>
  <si>
    <t>URBADAN® 20 mg</t>
  </si>
  <si>
    <t>CLOBEZAN</t>
  </si>
  <si>
    <t>RIVOTRIL 0.5 mg CAJA X 30 TABLETAS.</t>
  </si>
  <si>
    <t>CATAPRESAN 150 MCG CAJA X 20 TABLETAS</t>
  </si>
  <si>
    <t>WESCOHEX</t>
  </si>
  <si>
    <t>SYNDET</t>
  </si>
  <si>
    <t>LEDAGA 160 MCG/G GEL TUBO X 60 GR CLORMETINA</t>
  </si>
  <si>
    <t>HYANEB 7%/0.1%/mL SOLUC HIPERTONICA P/INHALACION CAJA X 30 VIALES DE 5 mL</t>
  </si>
  <si>
    <t>GYNO-CANESTEN 2% CREMA VAGINAL</t>
  </si>
  <si>
    <t>LEPONEX 100 mgS CAJA X 20 COMPRIMIDOS</t>
  </si>
  <si>
    <t>GELICART</t>
  </si>
  <si>
    <t>GELIMED</t>
  </si>
  <si>
    <t>COLLAGEN GOLD</t>
  </si>
  <si>
    <t>NUTRIGEL 2.0</t>
  </si>
  <si>
    <t>NUTRIGEL ADVANCE 10G/500mg/1000 UI MANDARINA POLVO X 30 SOBRES DE 10.9 GR</t>
  </si>
  <si>
    <t>ARGEL COLAGENO HIDROLIZADO NARANJA POLVO CAJA X 30 SOBRES S/DIETARIO.</t>
  </si>
  <si>
    <t>DIBEN DRINK VAINILLA LIQ BOTELLA X 200 mL</t>
  </si>
  <si>
    <t>SIMILAC MAMA EYE Q PLUS X 400 GR</t>
  </si>
  <si>
    <t>SIMILAC TOTAL COMFORT EYE Q PLUS X 820 GR</t>
  </si>
  <si>
    <t>NEOCATE LCP LATA X 400 GRAMOS.</t>
  </si>
  <si>
    <t>OVIDREL 250 MCG/0.5 mL SOLUC INYEC CAJA X 1 JERINGA PRELLENADA</t>
  </si>
  <si>
    <t>AZELAC RU CREMA GEL DESPIGMENTANTE SESDERMA FCO X 50 mL</t>
  </si>
  <si>
    <t>VASENOL CREMA CORP CUID/INTEN RECUP/ESENCIAL FCO X 1000 mL</t>
  </si>
  <si>
    <t>CREMA CORPORAL DELICAT HIDRAT Y NUTRITIVA FCO X 250 mL FRAGANCIA OLIVA</t>
  </si>
  <si>
    <t>EMCLAREX COLAPSIBLE CREMA X 30 GR</t>
  </si>
  <si>
    <t>A-DERMA EXOMEGA CONTROL CREME EMOLLIENTE FCO X 400 mL</t>
  </si>
  <si>
    <t>ALMIPRO EMOLIENTE CREMA CORPORAL X 400 GR</t>
  </si>
  <si>
    <t>URIAGE EAU THERMALE CREME D EAU TUBO X 40 mL</t>
  </si>
  <si>
    <t>HYDRASKIN FACE CREMA HIDRATANTE FCO X 50 GR</t>
  </si>
  <si>
    <t>OVERHUDEN ULTRA HIDRATANTE FCO X 500 GR</t>
  </si>
  <si>
    <t>CETAPHIL RESTORADERM HIDRATANTE CORPORAL X 295 mL</t>
  </si>
  <si>
    <t>LA ROCHE-POSAY LIPIKAR BAUME AP+M FCO X 400 mL</t>
  </si>
  <si>
    <t>BIRETIX ISOREPAIR CREMA FCO X 50 mL</t>
  </si>
  <si>
    <t>LUBRIDERM EXTRAHUMECT C/PERFUME X 750 mL CON VALVULA.</t>
  </si>
  <si>
    <t>LUBRIDERM REPARACION INTENSIVA FCO CON VALVULA X 946 mL</t>
  </si>
  <si>
    <t>CETAPHIL CREMA HUMECTANTE E HIDRATANTE X 453 GRAMOS</t>
  </si>
  <si>
    <t>XERACALM A.D CREMA RELIPIDIZANTE AVENE FCO X 200 mL</t>
  </si>
  <si>
    <t>ATODERM CREMA BIODERMA FCO X 500 mL</t>
  </si>
  <si>
    <t>CETAPHIL OPTIMAL HYDRATION CREMA HIDRATANTE FACIAL DE NOCHE FCO X 48 GR</t>
  </si>
  <si>
    <t>CRONODERM FEM EMULSION HUMEC INTIMA TUBO X 50 GR</t>
  </si>
  <si>
    <t>LUBRIDERM PREVENCION FPS30 CREMA FCO X 946 mL</t>
  </si>
  <si>
    <t>HYDRAMED EMOLIENTE ULTRA HIDRATANTE CORP POTE X 500 GR</t>
  </si>
  <si>
    <t>LUBRIDERM CREMA PIEL SENSIBLE FCO X 400 mL</t>
  </si>
  <si>
    <t>EUCERIN LOCION HIDRATANTE INTENSIVA UREA REPAIR 10% FCO X 250 mL</t>
  </si>
  <si>
    <t>EUCERIN PH5 CREMA INTENSIVA FCO X 450 mL</t>
  </si>
  <si>
    <t>CERAVE FACE PARA PIEL NATURAL O GRASA FCO X 473 mL</t>
  </si>
  <si>
    <t>LUBRIDERM HUMECTACION DELICADA CREMA FCO X 400 mL</t>
  </si>
  <si>
    <t>LUBRIDERM REPARACION INTENSIVA LOCION X 400 mL</t>
  </si>
  <si>
    <t>AVENE CICALFATE+ PLUS CREMA REPARADORA PROTECTORA TUBO X 40 mL</t>
  </si>
  <si>
    <t>JAMUC CREMA PROTECTORA CUTANEA ULTRA FCO X 150 GR</t>
  </si>
  <si>
    <t>STAQUIS 2% UNGUENTO TOPICO TUBO X 30 GR</t>
  </si>
  <si>
    <t>OSMOCROM-N 4% SOL OFTAL X 5  mL</t>
  </si>
  <si>
    <t>FAMPYRA 10 mg 4 FCOS X 14 TABLETAS C/U 56 TABLETAS</t>
  </si>
  <si>
    <t>FRAGMIN 10.000 UI SOL INY X 5 JERINGAS PRELLENADAS</t>
  </si>
  <si>
    <t>FRAGMIN 5.000 UI SOL INY CAJA X 10 JERINGAS PRELLENADAS</t>
  </si>
  <si>
    <t>FRAGMIN 2.500 UI CAJA X 10 AMPOLLAS</t>
  </si>
  <si>
    <t>FORXIGA 10 mg CAJA X 28 COMPRIMIDOS RECUBIERTOS</t>
  </si>
  <si>
    <t>XIGDUO XR 5mg/1000mg CAJA X 56 TABLETAS RECUBIERTAS DE LIB PROLONGADA</t>
  </si>
  <si>
    <t>XIGDUO XR 10mg/1000mg CAJA X 28 TABLETAS RECUBIERTAS DE LIB PROLONGADA</t>
  </si>
  <si>
    <t>ETERSA 100 mg X 30 TABLETAS RECUBIERTAS.</t>
  </si>
  <si>
    <t>SPRYCEL 100 mg X 30 COMPRIMIDOS.</t>
  </si>
  <si>
    <t>SPRYCEL 70 mg X 60  COMPRIMIDOS.</t>
  </si>
  <si>
    <t>JADENU 360 mg CAJA X 30 TABLETAS RECUBIERTAS</t>
  </si>
  <si>
    <t>JADENU 180 mg CAJA X 30 TABLETAS RECUBIERTAS</t>
  </si>
  <si>
    <t>DESALEX  5 mg CAJA X 10 TABLETAS.</t>
  </si>
  <si>
    <t>DICPRESINA GOTAS 0.4mg/mL FCO X 10 mL</t>
  </si>
  <si>
    <t>DICPRESINA SPRAY NASAL 10 MCG FCO X 6 mL DE 60 DOSIS.</t>
  </si>
  <si>
    <t>CCREMA CLASICO POTE X 60 GR - GTS YODORA POTE X 32 GRS</t>
  </si>
  <si>
    <t>MYECORT 4 mg CAJA X 10 TABLETAS</t>
  </si>
  <si>
    <t>OZURDEX 0.7 mg (700MCG) CAJA X 1 IMPLANTE</t>
  </si>
  <si>
    <t>OFTAFLOX UNGUE OFTA X 5  GRAMOS</t>
  </si>
  <si>
    <t>DEXILANT 30 mg</t>
  </si>
  <si>
    <t>ARTRODAR 50 mg CAJA X 30 CAPSULAS</t>
  </si>
  <si>
    <t>DICASEN 25mg/25mg CAJA X 30 COMPRIMIDOS</t>
  </si>
  <si>
    <t>ADORLAN 25/25 mg X 20  COMPRIMIDOS</t>
  </si>
  <si>
    <t>X RAY GEL 1% ALIVIO 8 HORAS TUBO X 30 GR</t>
  </si>
  <si>
    <t>DIENOMET 2 mg CAJA X 28 TABLETAS</t>
  </si>
  <si>
    <t>VISANNE 2 mg CAJA X 28 COMPRIMIDOS</t>
  </si>
  <si>
    <t>DIMETIL FUMARATO 240 mg FCO X 60 CAPSULAS</t>
  </si>
  <si>
    <t>TECFIDERA 240 mg CAJA X 56 CAPSULAS DURAS GASTRORRESISTENTES</t>
  </si>
  <si>
    <t>NOVALGINA 250 mg/5 mL JARABE X 100 mL (196510)</t>
  </si>
  <si>
    <t>NEOSALDINA 300/50/30 mg/mL GOTAS ORAL X 30 mL</t>
  </si>
  <si>
    <t>MIGRINON G-FAR 300/30/30 mg CAJA X 100 (Display de 20 Cajas x 5 Tab Recubs)</t>
  </si>
  <si>
    <t>PULMOZYME (DORNASE ALFA)  2.5 mg  X 6 AMPOLLAS</t>
  </si>
  <si>
    <t>DORZOLAM PF 20 mg/mL SOL OFTAL FCO X 5 mL (Libre de Preservantes)</t>
  </si>
  <si>
    <t>CETOPIC CREMA TOPICA FCO X 50 GR</t>
  </si>
  <si>
    <t>YASMINIQ  CAJA X 28 COMPRIMIDOS</t>
  </si>
  <si>
    <t>CERDELGA 84 mg CAJA X 60 CAPSULA DURA</t>
  </si>
  <si>
    <t>VIMIZIM 1 mg/mL SOLUC CONCENT P/INSUSION CAJA X 1 VIAL DE 5 mL</t>
  </si>
  <si>
    <t>JARDIANCE DUO 12.5/850 mg CAJA X 60 TABLETAS RECUBIERTAS</t>
  </si>
  <si>
    <t>RENITEC  5 mg X 30  TABLETAS</t>
  </si>
  <si>
    <t>RENITEC 20 mg X 30  TABLETAS.</t>
  </si>
  <si>
    <t>NOFERTYL SOL INYECT 1 mL/2 mL  CAJA X 24 AMPOLLAS</t>
  </si>
  <si>
    <t>MESIGYNA INSTAYECT AMPOLLA CAJA X 1 mL</t>
  </si>
  <si>
    <t>CLEXANE 20mg/0.2mL SOLUC INY CAJA X 10 JER/PRELLENADAS C/SISTEMA DE SEGURIDAD</t>
  </si>
  <si>
    <t>ENOXPAR 20 mg/0,2 mL SOLUC INYEC CAJA X 2 JERINGAS PRELLENADAS.</t>
  </si>
  <si>
    <t>BARACLUDE 0.5 mg FCO X 30 TABLETAS</t>
  </si>
  <si>
    <t>BARACLUDE 1 mg X 30  TABLETAS.</t>
  </si>
  <si>
    <t>RELESTAT 0.5 mg SOLUCION OFTALMICA X 5  mL</t>
  </si>
  <si>
    <t>TARCEVA 100 mg  X 30 TABLETAS</t>
  </si>
  <si>
    <t>LEXAPRO 20 mg CAJA X 14  COMPRIMIDOS.</t>
  </si>
  <si>
    <t>NEDOX 40 mg CAJA X 28 TABLETAS GASTRORRESISTENTES</t>
  </si>
  <si>
    <t>ESOMED 10 mg GRANULOS CAJA X 28 SOBRES</t>
  </si>
  <si>
    <t>ALDACTONE 25 mg X 30  TABLETAS</t>
  </si>
  <si>
    <t>LIDCLEAN ESUMA LIMP PARPADOS/PESTAÑAS KIT FCO X 50 mL+100 GASAS+GAFAS+20 APLIC</t>
  </si>
  <si>
    <t>ISOKLON 3 mg X 14  TABLETAS</t>
  </si>
  <si>
    <t>VALNOC 2 mg CAJA X 15 TABLETAS</t>
  </si>
  <si>
    <t>ZOPLIMAX 2 mg CAJA X 30 COMPRIMIDOS RECUBIERTOS</t>
  </si>
  <si>
    <t>ERICOX 90 mg CAJA X 14 TABLETAS RECUBIERTAS</t>
  </si>
  <si>
    <t>ARCOXIA 90 mg CAJA X 14 TABLETAS</t>
  </si>
  <si>
    <t>EXOMEGA ADERMA HUILE NETTOYANTE ACEITE DUCHA P/CARA Y CUERPO</t>
  </si>
  <si>
    <t>FITOSTIMOLINE GASA X 10 UND.</t>
  </si>
  <si>
    <t>FITOSTIMOLINE GEL X 32  GR</t>
  </si>
  <si>
    <t>FITOSTIMOLINE CREMA VAGINAL X 60  GRS</t>
  </si>
  <si>
    <t>FITOSTIMOLINE CREMA TOPICA X 32 GR.</t>
  </si>
  <si>
    <t>FITOSTIMOLINE OVULOS X 6 UND.</t>
  </si>
  <si>
    <t>FITOSTIMOLINE CREMA X 60  GRAMOS.</t>
  </si>
  <si>
    <t>PILOPEPTAN WOMAN CHAMPU ANTICAIDA FCO X 250 mL</t>
  </si>
  <si>
    <t>ARTROFITUM NP 480 mg CAJA X 60 TABLETAS RECUBIERTAS</t>
  </si>
  <si>
    <t>SODERMIX CREMA TUBO X 30 GR</t>
  </si>
  <si>
    <t>CIRUELAX FORTE 125 mg CAJA X 60 COMPRIMIDOS RECUBIERTOS</t>
  </si>
  <si>
    <t>CIRUELAX JALEA FCO X 150 GRAMOS.</t>
  </si>
  <si>
    <t>ZEMIB 10 mg CAJA X 21 TABLETAS</t>
  </si>
  <si>
    <t>ZETIA 10 mg CAJA X 30 TABLETAS</t>
  </si>
  <si>
    <t>4 LIFE TRANSFER FACTOR PLUS FCO X 90 CAPSULAS (TRI FACTOR FORMULA)</t>
  </si>
  <si>
    <t>FENILAN 500 mg FCO X 100 CAPSULAS S/DIETARIO.</t>
  </si>
  <si>
    <t>ALLEGRA 180 mg X 10 TABLETAS.</t>
  </si>
  <si>
    <t>ALLEGRA PEDIATRICO SUSPENSION X 150  mL.</t>
  </si>
  <si>
    <t>RINOLAST 120 mg CAJA X 10 TABLETAS.</t>
  </si>
  <si>
    <t>RINOLAST 30mg/5mL SUSPENSION FCO X 120 mL</t>
  </si>
  <si>
    <t>HAEMOCOMPLETTAN 1 GR P/RECONST FCO X 1 VIAL SOL INYECT -VND</t>
  </si>
  <si>
    <t>NEUPOGEN 300 MCG/1 mL SOLUC INYEC X 1 VIAL</t>
  </si>
  <si>
    <t>UMBRELLA KIDS RESISTENTE AL AGUA SPF 50+ X 120 GR</t>
  </si>
  <si>
    <t>UMBRELLA MUY RESISTENTE AL AGUA SPF 50+ TUBO X 225 GR</t>
  </si>
  <si>
    <t>UMBRELLA PLUS EMULSION SPRAY SPF 50+ FCO X 120 GR</t>
  </si>
  <si>
    <t>FIRIALTA 20 mg</t>
  </si>
  <si>
    <t>GILENYA 0.5 mg X 28 CAPSULAS DURAS</t>
  </si>
  <si>
    <t>DIFLUCAN 150 mg CAJA X 2 CAPSULAS</t>
  </si>
  <si>
    <t>FLOCURTIN 0,1 mg FCO X 100 TABLETAS</t>
  </si>
  <si>
    <t>MOLTOBEN 20 mg CAJA X 20 TABLETAS</t>
  </si>
  <si>
    <t>FLIXOTIDE SUSP P/INHALACION 125 MCG X 120 DOSIS</t>
  </si>
  <si>
    <t>FLIXOTIDE 250 MCG INH BUCAL X 60 DOSIS</t>
  </si>
  <si>
    <t>SERETIDE DISKUS 50/500 MCG x 60 DOSIS</t>
  </si>
  <si>
    <t>SERECOR FORTE DPI 250/50 MCG C/INHAL X 30 CAPSULAS CON POLVO P/INHALACION</t>
  </si>
  <si>
    <t>SERETIDE DISKUS 50/250 MCG x 60 DOSIS</t>
  </si>
  <si>
    <t>LUVOX 100 mg CAJA X 30 TABLETAS</t>
  </si>
  <si>
    <t>NUTRILON PEPTI SYNEO</t>
  </si>
  <si>
    <t>FREBINI ENERGY FIBRE BOLSA X 500 mL</t>
  </si>
  <si>
    <t>VITAL 1,5 KCAL LPC BOTELLA X 1000 mL</t>
  </si>
  <si>
    <t>SIMILAC-1 5HMOS</t>
  </si>
  <si>
    <t>SIMILAC-1 PROSENSITIVE LATA X 850 GR</t>
  </si>
  <si>
    <t>SIMILAC NEOSURE LATA X 370 GR</t>
  </si>
  <si>
    <t>SIMILAC TOTAL COMFORT 1 PROSENSITIVE LATA X 360 GR</t>
  </si>
  <si>
    <t>ALIMENTUM EYE Q POLVO LATA X 400 GR</t>
  </si>
  <si>
    <t>NAN EXPERTPRO SIN LACTOSA NUEVA FORMULA X 400 GRAMOS</t>
  </si>
  <si>
    <t>SIMILAC SENSITIVE SL SIN LACTOSA EYE-Q X 375 GRAMOS</t>
  </si>
  <si>
    <t>ENFAMIL PREMIUM (A.R) X 400  GRS</t>
  </si>
  <si>
    <t>ALULA GOLD COMFORT 0-12M LECHE LATA X 400 GR</t>
  </si>
  <si>
    <t>NUTRIBEN CONTINUACION X 400 GR</t>
  </si>
  <si>
    <t>NUTRIBEN SIMBIOTIC X 400 GR</t>
  </si>
  <si>
    <t>BLEMIL PLUS CONFORT NUTRIEXPERT LATA X 400 GRAMOS</t>
  </si>
  <si>
    <t>NUTRIBEN NATAL X 400 GR</t>
  </si>
  <si>
    <t>SIMILAC 1 PROSENSITIVE LIQ CAJA X 48 FCOS DE 2 OZ(59mL)</t>
  </si>
  <si>
    <t>SIMILAC-1 5HMOS LIQUIDO CAJA X 48 FCOS DE 2 OZ (59 mL)</t>
  </si>
  <si>
    <t>NAN OPTIPRO-1 X 400 GRAMOS</t>
  </si>
  <si>
    <t>NUTRIBEN CONFORT LATA X 400 GR</t>
  </si>
  <si>
    <t>NAN OPTIPRO-2 ALIMENTO EN POLVO</t>
  </si>
  <si>
    <t>NAN OPTIPRO BIOTICS 1 LATA X 900 GR</t>
  </si>
  <si>
    <t>NAN EXPERTPRO AR LATA X 400 GR</t>
  </si>
  <si>
    <t>NAN EXPERTPRO AE LATA X 400 GR</t>
  </si>
  <si>
    <t>NUTRIBEN HIDROLIZADA 2 X 400 GR</t>
  </si>
  <si>
    <t>NUTRILON PEPTI JUNIOR X 400 GRAMOS.</t>
  </si>
  <si>
    <t>PURAMINO LATA X 400 GRAMOS</t>
  </si>
  <si>
    <t>NUTRIBABY PREMATUROS LATA X 400 GR</t>
  </si>
  <si>
    <t>NAN EXPERTPRO COMFORT POLVO</t>
  </si>
  <si>
    <t>NUTREN 1.5 LIQUIDO FCO X 250 ML</t>
  </si>
  <si>
    <t>PROWHEY PROTEINA POLVO SOBRE X 32 GR</t>
  </si>
  <si>
    <t>KETOVOLVE LATA X 300 GRAMOS.</t>
  </si>
  <si>
    <t>ENTEREX KIDZ ULTRA POLVO VAINILLA LATA X 450 GR S/DIETARIO</t>
  </si>
  <si>
    <t>ALULA GOLD ARROZ</t>
  </si>
  <si>
    <t>CIK-3 (APME) POLVO SOBRE X 60 GR</t>
  </si>
  <si>
    <t>JEVITY 2 FOS FRASCO X 500  mL</t>
  </si>
  <si>
    <t>PROWHEY KALORI LPM VAINILLA POLVO BOTELLA X 90 GR</t>
  </si>
  <si>
    <t>DIBEN 1,5 KCAL HP EASY BAG X 1000 mL</t>
  </si>
  <si>
    <t>F-75 (75 Kcall/100 mL) POLVO LATA X 400 GR</t>
  </si>
  <si>
    <t>PLUMPY NUT SOBRE X 92 GR</t>
  </si>
  <si>
    <t>BLEMIL PLUS ARROZ 2 NUTRIEXPERT X 400 GRAMOS</t>
  </si>
  <si>
    <t>KAFFOT 186/35/29 mg FCO X 100 TABLETAS</t>
  </si>
  <si>
    <t>LASIX 40 mgS X 20 TABLETAS.</t>
  </si>
  <si>
    <t>REMINYL ER 8 mg CAJA X 7 CAPSULAS.</t>
  </si>
  <si>
    <t>REMINYL SOLUCION X 100  mL</t>
  </si>
  <si>
    <t>EmgALITY 120mg/1mL CAJA X 1 PLUMA PRELLENADA DESCARTABLE SOLU INYECT</t>
  </si>
  <si>
    <t>NAGLAZYME 5 mg SOLUC INYEC CAJA X 1 VIAL</t>
  </si>
  <si>
    <t>ISDIN HYGIENE GERMISDIN FCO X 500 mL</t>
  </si>
  <si>
    <t>GENOCUTAN GEL FCO X 500 mL</t>
  </si>
  <si>
    <t>ATODERM GEL DUCHA BIODERMA FCO X 1 LITRO</t>
  </si>
  <si>
    <t>LA ROCHE-POSAY EFFACLAR GEL LIMPIADOR AGUA MICELAR FCO X 400 mL</t>
  </si>
  <si>
    <t>SEEBRI BREEZHALER 50 MCG X 30 CAPSULAS+INHALADOR.</t>
  </si>
  <si>
    <t>GLUCOSAMINA+CONDROITINA 500/400 mg NAT SYSTEM FCO X 60 CAPSULAS</t>
  </si>
  <si>
    <t>GLUCOSAMINA + CONDROITINA 750/600 mg NAT SYSTEM FCO X 100 CAPSULAS</t>
  </si>
  <si>
    <t>GLUCOSAMINA+CONDROITINA L-S 1500/1200 mg CAJA X 60 SOBRES DE 5 GR</t>
  </si>
  <si>
    <t>GLUTAPAK-10 POLVO X 15 GR.</t>
  </si>
  <si>
    <t xml:space="preserve">GLUTAPAK-10 POLVO </t>
  </si>
  <si>
    <t xml:space="preserve">SIMPONI IV 50 mg/4 mL </t>
  </si>
  <si>
    <t>HUMYLUB SOLUC OFTAL X 15 mL.</t>
  </si>
  <si>
    <t>ABRILAR EA 575 JARABE FCO X 100 mL</t>
  </si>
  <si>
    <t>PANHEMATIN 350 mg POLVO ESTERIL LIOF CAJA X 1 VIAL</t>
  </si>
  <si>
    <t>SYSTANE HA GOTAS OFTAL LUBRICT SOLUCION CAJA X 1 FCO 10 mL</t>
  </si>
  <si>
    <t>HIALTEARS 0.4% SOLUC OFTALMICA X 15 mL.</t>
  </si>
  <si>
    <t>DROPYAL 25 mg SOLU INYECT CAJA X 1 JERINGA PRELLENADA</t>
  </si>
  <si>
    <t>OSTENIL PLUS 40 mg/2 mL HIALURONATO SOD 2% CAJA X 1 JERINGA PRELLENADA</t>
  </si>
  <si>
    <t>DROPYAL 25 mg/2.5 mL SOL INYECT INTRA-ARTICULAR CAJA X 1 JERINGA PRELLENADA</t>
  </si>
  <si>
    <t>HYABAK 0.15% GOTAS OFTALMICAS FCO X 10 mL.</t>
  </si>
  <si>
    <t>TOPTEAR SOLU OFTALMICA FCO  X 10  mL</t>
  </si>
  <si>
    <t>IALURIL SOL ESTERIL X 1 JERINGA PRELLENADA DE 50 mL</t>
  </si>
  <si>
    <t>ACUANOVA SOFT X 220 GR</t>
  </si>
  <si>
    <t>DUODERM GEL TUBO X 30 GRAMOS REF.187987</t>
  </si>
  <si>
    <t>VITISKIN GEL FCO X 50 mL</t>
  </si>
  <si>
    <t>DIFENZ 4.0/0.1/0.05% CREMA TOPICA CAJA X 1 TUBO X 30 GR</t>
  </si>
  <si>
    <t>ARTROQUIN 400 mg CAJA X 20 TABLETAS</t>
  </si>
  <si>
    <t>LAGRIFRESH LAGRIMAS ARTIFICIALES X 15 mL</t>
  </si>
  <si>
    <t>ESPASMOBIL</t>
  </si>
  <si>
    <t>IMBRUVICA 420 mg CAJA X 30 TABLETAS RECUBIERTAS</t>
  </si>
  <si>
    <t>IMBRUVICA 140 mg CAJA X 30 TABLETAS RECUBIERTAS</t>
  </si>
  <si>
    <t>ADVIL CHILDREN 100 mg/ 5 mL FIEBRE Y DOLOR X 60 mL</t>
  </si>
  <si>
    <t>GLIVEC 100 mg CAJA X 180 CAPSULAS.</t>
  </si>
  <si>
    <t>BANTACE 400</t>
  </si>
  <si>
    <t>IMIPRAM 10mg X 100 TABLETAS RECUBIERTAS</t>
  </si>
  <si>
    <t>INFLUVAC TETRA 0.5 mL SUSP INYEC IM-SC CAJA X 1 JERINGA PRELLENADA</t>
  </si>
  <si>
    <t>HYQVIA 5 GR/50 mL CAJA X 1 VIAL</t>
  </si>
  <si>
    <t>KIOVIG 5 GR/50 mL SOL INYECT SC-IV CAJA X 1 VIAL</t>
  </si>
  <si>
    <t>OCTAGAM 5 GR/100 mL SOLUC INYEC CAJA X 1 VIAL</t>
  </si>
  <si>
    <t>PIASCLEDINE 300 mg X 30  CAPSULAS</t>
  </si>
  <si>
    <t>REBIF 44 MCG/0.5 X 4 CARTUCHOS MULTIDOSIS.</t>
  </si>
  <si>
    <t>CORIONAL 300 mg CAJA X 30 TABLETAS RECUBIERTAS.</t>
  </si>
  <si>
    <t>IRBEPREX H 150 mg/12.5 mg CAJA X 30 TABLETAS</t>
  </si>
  <si>
    <t>IRBETIAZID 150 mg/12.5 mg X 28  COMPRIMIDOS.</t>
  </si>
  <si>
    <t>COAPROVEL 150/12.5 mg X 28  COMPRIMIDOS.</t>
  </si>
  <si>
    <t>COAPROVEL 300/12.5 mg X 28  COMPRIMIDOS</t>
  </si>
  <si>
    <t>OVERHUDEN HIDRATANTE FACIAL FCO X 60 GR</t>
  </si>
  <si>
    <t>PRIDOT 50 mg</t>
  </si>
  <si>
    <t>DOVE JABON  X 90 GRAMOS</t>
  </si>
  <si>
    <t>DOVE BABY JABON LIQ DE CABEZA A PIES HUMEC ENRIQUECIDA X 400 mL</t>
  </si>
  <si>
    <t>KETOMED 2% CHAMPU FCO X 100 mL</t>
  </si>
  <si>
    <t>KENALER 5 mg SOLU OFTALMICA FCO X 5 mL</t>
  </si>
  <si>
    <t>BIOGAIA PROTECTIS SUSPENSION ORAL FCO X 5 mL</t>
  </si>
  <si>
    <t>BIOGAIA GTI MANDARINA CAJA X 30 TABLETAS MASTICABLES S/DIETARIO</t>
  </si>
  <si>
    <t>BILLOX FCO X 30 TABLETAS MASTICABLES S/DIETARIO.</t>
  </si>
  <si>
    <t>CONSTILAX 66.7% SOLUC ORAL FCO X 240 mL</t>
  </si>
  <si>
    <t>LACTULAX X 12  SOBRES</t>
  </si>
  <si>
    <t>SOMATULINE AUTOGEL 90 mg CAJA X 1 VIAL</t>
  </si>
  <si>
    <t>LANZOR 30 mg CAJA X 28 CAPSULAS</t>
  </si>
  <si>
    <t>TYKERB 250 mg FCO X 70 TABLETAS</t>
  </si>
  <si>
    <t>L-ARGININA 1000 MG NATURAL SYSTEMS FCO X 60 TABLETASS</t>
  </si>
  <si>
    <t>ARGIMENT POLVO NARANJA SOBRE X 27.6 GR</t>
  </si>
  <si>
    <t>ALDURAZYME 2.9 mg/5mL FCO X 1 VIAL</t>
  </si>
  <si>
    <t>LATANOX 
LATANOPROST 50 MCG 
OFTALMICO X 5 mL</t>
  </si>
  <si>
    <t>L-CARNITINA 800 mg FCO X 100 CAPSULAS BLANDAS</t>
  </si>
  <si>
    <t>LECARNIN 10% SOLUCION ORAL FCO X 120 mL</t>
  </si>
  <si>
    <t>L-CARNITINA HEALTHY AMERICA 500 mg FCO X 60 TABLETAS S/DIETARIO</t>
  </si>
  <si>
    <t>REVLIMID 10 mg CAJA X 21 CAPSULAS</t>
  </si>
  <si>
    <t>REVLIMID 5 mg X 21  CAPSULAS.</t>
  </si>
  <si>
    <t>PREVYMIS 240 mg CAJA X 28 TABLETAS</t>
  </si>
  <si>
    <t>FEMARA 2.5 mg CAJA X 30 TABLETAS</t>
  </si>
  <si>
    <t>ELIGARD 45 mg CAJA X 1 AMPO.</t>
  </si>
  <si>
    <t>ALENCAL IRBE 2.5/300 mg CAJA X 30 TABLETAS RECUBIERTAS</t>
  </si>
  <si>
    <t>LEVOPRONT JARABE FCO X 120  mL</t>
  </si>
  <si>
    <t>LANDAX 0.5% SOLUC OFTALMICA FCO X 5 mL</t>
  </si>
  <si>
    <t>TIROXIN 62 MCG X 50  TABLETAS.</t>
  </si>
  <si>
    <t>VERSATIS 5% PARCHE MEDICADO X 5 UNIDADES.</t>
  </si>
  <si>
    <t>LIDOMAX 4% CREMA TOPICA TUBO X 15 GR</t>
  </si>
  <si>
    <t>PROCTO-GLYVENOL 5% - 2% CREMA RECTAL TUBO X 30 GR (10 Cánulas de Aplicación)</t>
  </si>
  <si>
    <t>PROCTO-GLYVENOL 40 mg/400 mg CAJA X 5 SUPOSITORIOS RECTAL</t>
  </si>
  <si>
    <t>CETAPHIL RESTORADERM LIMPIADOR CORPORAL X 295 mL</t>
  </si>
  <si>
    <t>ALSACE LIMPIADOR CUTANEO SUSTITUTO DE JABON FCO X 200 mL</t>
  </si>
  <si>
    <t>BLEPHAGEL DUO TUBO X 40 GR+100 PANITOS</t>
  </si>
  <si>
    <t>ALMIPRO SYNDET BAÑO LIQUIDO FCO X 400 mL</t>
  </si>
  <si>
    <t>CETAPHIL LOCION LIMPIADORA P/SENSIBLE X 473 mL</t>
  </si>
  <si>
    <t>LIPIEL SYNDET X 220 mL</t>
  </si>
  <si>
    <t>BRONCHO VAXOM ADULTO X 10  CAPS</t>
  </si>
  <si>
    <t>SAMEXID 50 mg CAJA X 30 CAPSULAS</t>
  </si>
  <si>
    <t>SAMEXID 30 mg CAJA X 30 CAPSULAS</t>
  </si>
  <si>
    <t>VYVANSE 50 mg CAPSULAS FCO X 28 CAPSULAS</t>
  </si>
  <si>
    <t>ALL-OVER ANTISUDORAL LOCION SPRAY X 120 mL</t>
  </si>
  <si>
    <t>EUCERIN PH5 LOCION PIEL SENSIBLE X 400 mL</t>
  </si>
  <si>
    <t>HIDRADERM HYAL BODY MILK SESDERMA (LECHE CORPORAL) PET X 400 mL</t>
  </si>
  <si>
    <t>CONTREAC 4 LOCION TRATAMIENTO CORPORAL FCO X 110 mL</t>
  </si>
  <si>
    <t>CETAPHIL LOCION ULTRA HUMECTANTE USO DIARIO FCO X 473 mL</t>
  </si>
  <si>
    <t>PANGETAN NF 2 mg X 100 TABLETAS</t>
  </si>
  <si>
    <t>ATIVAN 2 mg X 30  TABLETAS</t>
  </si>
  <si>
    <t>LORBRENA 25 mg CAJA X 90 TABLETAS RECUBIERTAS</t>
  </si>
  <si>
    <t>SATOREN</t>
  </si>
  <si>
    <t>LOZARTEN</t>
  </si>
  <si>
    <t>ARAMAX 50/2.5 mg CAJA X 30 CAPSULAS</t>
  </si>
  <si>
    <t>COZAAR XQ 50/5 mg X 30 TABLETAS</t>
  </si>
  <si>
    <t>HYZAAR 50/12.5 mg X 30  TABLETAS</t>
  </si>
  <si>
    <t>DISALOT 5 mg/mL SUSP OFTALMICA X 5 mL</t>
  </si>
  <si>
    <t>LURALEP 40 mg CAJA X 30 TABLETA RECUBIERTA</t>
  </si>
  <si>
    <t>LURAZIC 20 mg</t>
  </si>
  <si>
    <t xml:space="preserve">LURAZIC 80 mg </t>
  </si>
  <si>
    <t>REBLOZYL 25 mg (50 mg/mL) POLVO ESTERIL P/RECONST SOL INYECT SC CAJA X 1 VIAL</t>
  </si>
  <si>
    <t>SYSTANE ULTRA SOLUC OFTAL UNIDOSIS CAJA X 30 VIALES 0.7 mL</t>
  </si>
  <si>
    <t>EVALAX POLVO SUSP ORAL X 10 SOBRES 17  GR</t>
  </si>
  <si>
    <t>PEG 3350 POLVO PARA RECONSTITUIR X 160 GRAMOS</t>
  </si>
  <si>
    <t>CONTUMAX POLVO P/RECONSTITUIR X 15  SOBRES</t>
  </si>
  <si>
    <t>GASTROFAST ADVANCE SUSP ORAL MENTA CAJA X 10 SOBRES DE 10 mL</t>
  </si>
  <si>
    <t>SUPER MAGNESIUM HEALTHY AMERICA 400 mg FCO X 100 SOFTGELS</t>
  </si>
  <si>
    <t>MAGNESIUM VIT AG 250 mg FCO X 100 TABLS S/DIETARIO</t>
  </si>
  <si>
    <t>MEBEMINT 200 mg X 30  TABLETAS</t>
  </si>
  <si>
    <t>PROVERA 10 mg CAJA X 28 TABLETAS</t>
  </si>
  <si>
    <t>MELATONINA 3 mg FCO X 60 CAPSULAS BLANDAS</t>
  </si>
  <si>
    <t>MELATONINA HEALTHY AMERICA 3 mg FCO X 120 CAPSULAS BLANDAS</t>
  </si>
  <si>
    <t>MELATONINA FUNAT 3 mg FCO X 60 TABLETAS</t>
  </si>
  <si>
    <t>MOBIC 15 mg X 30  TABLETAS</t>
  </si>
  <si>
    <t>EBIXA 20 mg X 28 TABLETAS.</t>
  </si>
  <si>
    <t>ALZANTINA 10 mg X 30 TABLETAS.</t>
  </si>
  <si>
    <t>EBIXA 10 mg X 28 TABLETAS.</t>
  </si>
  <si>
    <t>TIMANTIL 10 mg/mL GOTAS FCO X 30 mL.</t>
  </si>
  <si>
    <t>BEXSERO VACUNA MENINGOCÓCICA SUSP INY I.M CAJA X 1 JERINGA PRELLENADA POR 0.5 M</t>
  </si>
  <si>
    <t>ATTENUE UNGUENTO TERMICO X 60  CC</t>
  </si>
  <si>
    <t>PENTASA 2 GRAMO X 30 SOBRES.</t>
  </si>
  <si>
    <t>PENTASA 1 GRAMO GRANULADO CAJA X 50  SOBRES</t>
  </si>
  <si>
    <t>NECROXIL 300 mg X 1 AMPOLLA DE 5 mL</t>
  </si>
  <si>
    <t>GLUCOPHAGE XR 750 mg X  30 TABLETAS</t>
  </si>
  <si>
    <t>GLUCOPHAGE 850 mg CAJA X 30  TABLETAS</t>
  </si>
  <si>
    <t>GLUCOPHAGE XR 500 mg X 30  TABLETAS</t>
  </si>
  <si>
    <t>GLUCOPHAGE 500 mg X 30  TABLETAS</t>
  </si>
  <si>
    <t>G-MET 500 mg/5 mL SOLUC ORAL FCO X 240 mL.</t>
  </si>
  <si>
    <t>MEDROL 16 mgS X 14 TABLETAS.</t>
  </si>
  <si>
    <t>MEDROL 4 mgS X 50  TABLETAS</t>
  </si>
  <si>
    <t>METOJECT 25 mg/0.50 mL SOL INYEC X 1 JERINGA PRELLENADA</t>
  </si>
  <si>
    <t>MIRCERA 100 MCG JERINGA  PRELLENA X 0.3 mL</t>
  </si>
  <si>
    <t>MIRCERA 75 MCG JERINGA PRELLENA X 0.3  mL</t>
  </si>
  <si>
    <t>KRODEX F COMPUESTO 600/200 mg CAJA X 20 CAPSULAS</t>
  </si>
  <si>
    <t>H CYSMED B</t>
  </si>
  <si>
    <t>URCMED B POLVO LATA X 500 GR</t>
  </si>
  <si>
    <t>MSUDMED B POLVO LATA X 500 GR</t>
  </si>
  <si>
    <t>RYDAPT 25 mg CAJA X 56 CAPSULAS BLANDAS</t>
  </si>
  <si>
    <t>GALAFOLD 123 mg CAJA X 14 CAPSULAS DURA (150 mg)</t>
  </si>
  <si>
    <t>PILOGAN ULTRA 5% SOLUCION FCO X 60 mL.</t>
  </si>
  <si>
    <t>PILOGAN LOCION 2% FCO X 60 mL</t>
  </si>
  <si>
    <t>MINO FOAM  5% ESPUMA FCO X 100 G</t>
  </si>
  <si>
    <t>MYOSOP POLVO</t>
  </si>
  <si>
    <t>MIRTAPAX 30 mgS X 30 COMP</t>
  </si>
  <si>
    <t>LYSODREN 500 mg CAJA X 100 TABLETAS</t>
  </si>
  <si>
    <t>FISH OIL</t>
  </si>
  <si>
    <t>ARGIMENT AT POLVO NARANJA SOBRE X 42.75 GR</t>
  </si>
  <si>
    <t>ENSOY PROTEINA+ LATA X 275 GRAMOS</t>
  </si>
  <si>
    <t>SCANDISHAKE MIX VAINILLA POLVO CAJA X 6 SOBRES DE 85 GR</t>
  </si>
  <si>
    <t>SINGULAIR 4 mg CAJA X 30 SOBRES.</t>
  </si>
  <si>
    <t>MOXAR 5 mg CAJA X 30 TABLETAS RECUBIERTAS</t>
  </si>
  <si>
    <t>GASTRIDE 5 mg X 30  TABLETAS</t>
  </si>
  <si>
    <t>VIGADEXA SOL OFTALMICA FCO X 5 mL</t>
  </si>
  <si>
    <t>CENTRUM WOMEN FCO X 30 TABLETAS S/DIETARIO</t>
  </si>
  <si>
    <t>CENTRUM MEN FCO X 30 TABLETAS S/DIETARIO</t>
  </si>
  <si>
    <t>VITYBELL X 30 CAPSULAS BLANDAS S/DIETARIO</t>
  </si>
  <si>
    <t>CENTRUM ADVANCE X 30</t>
  </si>
  <si>
    <t>TRICOVIT CAJA X 60 TABLETAS S/DIETARIO</t>
  </si>
  <si>
    <t>CENTRUM SILVER WOMEN +50 AÑOS FCO X 30 TABLETAS S/D</t>
  </si>
  <si>
    <t>DUCRAY ANACAPS X 60 CAPSULAS</t>
  </si>
  <si>
    <t>VITYBELL X 30 CAPSULAS BLANDAS S/DIETARIO (199609)</t>
  </si>
  <si>
    <t>CENTRUM ADVANCE</t>
  </si>
  <si>
    <t>CENTRUM SILVER + 50 AÑOS</t>
  </si>
  <si>
    <t>MACUCAPS FCO X 30 CAPSULAS</t>
  </si>
  <si>
    <t>BARIATIC FUSION</t>
  </si>
  <si>
    <t>BION 3 DEFENSAS FCO X 30 TABLETAS RECUBIERTAS S/DIETARIO</t>
  </si>
  <si>
    <t>X RAY DOL CAJA X 12 TABLETAS CAPSULARES</t>
  </si>
  <si>
    <t>NERLYNX 40 mg</t>
  </si>
  <si>
    <t>NEUREXAN X 50 TABLETAS</t>
  </si>
  <si>
    <t>TASIGNA 150 mg CAJA X 120 CAPSULAS</t>
  </si>
  <si>
    <t>MESULID GEL 3% TUBO X 40 GR</t>
  </si>
  <si>
    <t>TISAT CREMA TUBO X 30 GRAMOS</t>
  </si>
  <si>
    <t>CREMA No 4 MEDICADA TUBO X 30 GR</t>
  </si>
  <si>
    <t>BESTDIAR CREMA X 30 GR.</t>
  </si>
  <si>
    <t>KAZIDE 200 mg  X 6 TABLETAS.</t>
  </si>
  <si>
    <t>PROWHEY KALORI VAINILLA POLVO LATA X 460 GR</t>
  </si>
  <si>
    <t>ENSURE PLUS HN LPC X 1  LITRO</t>
  </si>
  <si>
    <t>FRESUBIN 2KCAL DRINK FRUTOS DEL BOSQUE LIQ BOTELLA X 200 mL.</t>
  </si>
  <si>
    <t>OSMOLITE HN PLUS LPC X 8  ONZAS</t>
  </si>
  <si>
    <t>SUPPORTAN DRINK CAPUCHINO LIQ BOTELLA X 200 mL</t>
  </si>
  <si>
    <t>PEDIASURE CLINICAL VAINILLA LIQ BOTELLA X 220 mL</t>
  </si>
  <si>
    <t>FREBINI ENERGY FIBRE DRINK VAINILLA FCO X 200 mL</t>
  </si>
  <si>
    <t>ENSURE LIQ VAINILLA BOTELLA X 220 mL</t>
  </si>
  <si>
    <t>ENSURE CLINICAL VAINILLA LIQ BOTELLA X 220 mL</t>
  </si>
  <si>
    <t>NUTREN GLYTROL PBIO1 X 250 mL VAINILLA REF 12480570</t>
  </si>
  <si>
    <t>PROWHEY KALORI VAINILLA POLVO LATA X 460 GR.</t>
  </si>
  <si>
    <t>SUPPORTAN DRINK X 200 mL</t>
  </si>
  <si>
    <t>ENSURE ADVANCE LIQ VAINILLA BOTELLA X 220 mL</t>
  </si>
  <si>
    <t>ENSOY FRESA LATA X 400 GR.</t>
  </si>
  <si>
    <t>NUTREN 1.0 X 250  mL VAINILLA</t>
  </si>
  <si>
    <t>ENSOY VAINILLA LATA X 400 GR</t>
  </si>
  <si>
    <t>BEST SURE VAINILLA POLVO LATA X 400 GR</t>
  </si>
  <si>
    <t>VITAL 1,5 KCAL RPB BOTELLA X 220 mL</t>
  </si>
  <si>
    <t>ENSURE ADVANCE POLVO VAINILLA LATA X 400 GR.</t>
  </si>
  <si>
    <t>ENSURE PLUS HN LIQ VAINILLA BOTELLA X 220 mL (8 ONZ)</t>
  </si>
  <si>
    <t>PEDIASURE LIQ VAINILLA BOTELLA X 220 mL</t>
  </si>
  <si>
    <t>NUTREN POLVO JUNIOR LATA X 400  GR.</t>
  </si>
  <si>
    <t>ISOMIL POLVO CON SOYA EYE-Q PLUS POTE X 400 GRAMOS</t>
  </si>
  <si>
    <t>PEDIASURE POLVO VAINILLA LATA X 900 GR.</t>
  </si>
  <si>
    <t>FRESUBIN HP ENERGY BOLSA X 1000 ML</t>
  </si>
  <si>
    <t>FRESUBIN HP ENERGY BOLSA X 500 ML</t>
  </si>
  <si>
    <t>PROWHEY NEUMO POLVO LATA X 435 GR</t>
  </si>
  <si>
    <t>PROKLEIN KIDS X 530 G</t>
  </si>
  <si>
    <t xml:space="preserve"> FRESUBIN 2 KCAL X 200 mL</t>
  </si>
  <si>
    <t>FRESUBIN HEPA DRINK CAPUCHINO LIQ BOTELLA X 200 mL.</t>
  </si>
  <si>
    <t>HEPAMENT POLVO SOBRE SABOR FLAN SOBRE X 91.0 GR</t>
  </si>
  <si>
    <t>ENTEREX HEPATIC SOBRE X 110 GR</t>
  </si>
  <si>
    <t>HEPAMENT POLVO SOBRE SABOR FLAN X 86.2 GR</t>
  </si>
  <si>
    <t>PULMOCARE VAINILLA X 237  mL</t>
  </si>
  <si>
    <t>NUTREN PULMONARY VAINILLA X 250 mL</t>
  </si>
  <si>
    <t>PROWHEY EPOC VAINILLA POLVO SOBRE X 69 GR</t>
  </si>
  <si>
    <t>PROWHEY EPOC VAINILLA POLVO LATA X 420 GR.</t>
  </si>
  <si>
    <t>PULMOCARE VAINILLA LATA X 237 mL</t>
  </si>
  <si>
    <t>PROWHEY TRR VAINILLA POLVO SOBRE X 84 GR</t>
  </si>
  <si>
    <t>PROWHEY TRR VAINILLA POLVO LATA X 336 GR</t>
  </si>
  <si>
    <t>NEPRO AP LIQUIDO X 237 mL</t>
  </si>
  <si>
    <t>PROWHEY RENAL CRONICO POLVO LATA X 378 GR.</t>
  </si>
  <si>
    <t>NEPRO BP LIQUIDO X 237  mL</t>
  </si>
  <si>
    <t>INMUNEX PLUS VAINILLA LATTE POLVO SOBRE X 131 GR</t>
  </si>
  <si>
    <t>GLUTAMENT POLVO NEUTRO SOBRE X 10.3 GR</t>
  </si>
  <si>
    <t>GLUCERNA LIQ VAINILLA BOTELLA X 237 mL (8 ONZ).</t>
  </si>
  <si>
    <t>PROWHEY DM VAINILLA POLVO SOBRE X 56 GR</t>
  </si>
  <si>
    <t>GLUCERNA POLVO VAINILLA LATA X 400 GR</t>
  </si>
  <si>
    <t>PROWHEY DM POLVO LATA X 400 GR.</t>
  </si>
  <si>
    <t>HEPAMENT POLVO SOBRE SABOR FLAN SOBRE X 91 GR</t>
  </si>
  <si>
    <t>RENAMENT (APME) CREMA DE FRAMBUESA POLVO SOBRE X 46.4 GR</t>
  </si>
  <si>
    <t>PEPTAMEN JUNIOR VAINILLA TETRAPACK X 250 mL</t>
  </si>
  <si>
    <t>OCREVUS 300 mg/10 mL SOLUC INYEC CAJA X 1 VIAL</t>
  </si>
  <si>
    <t>PH5 EUCERIN SYNDET-GEL FCO X 250 mL</t>
  </si>
  <si>
    <t>SANDOSTATIN LAR 30 mg X 1 VIAL</t>
  </si>
  <si>
    <t>KESIMPTA 20mg/0,4mL SOLU INYECT CAJA X 1 PLUMA PRECARGADA</t>
  </si>
  <si>
    <t>ILTUX 40 mg CAJA X 28 COMPRIMIDOS</t>
  </si>
  <si>
    <t>OLONASE 0.6% SPRAY NASAL FCO X 20 mL 200 APLICACIONES</t>
  </si>
  <si>
    <t>ALAP 0.2% SOLUCION OFTALMICA FCO X 3 mL</t>
  </si>
  <si>
    <t>OMEGA 3 PROCAPS FCO X 30 CAPSULAS BLANDAS S/DIETARIO</t>
  </si>
  <si>
    <t>GOMMI-ZOO FCO X 100 GOMAS MASTICABLES DE GELATINAS</t>
  </si>
  <si>
    <t>VISOMEGA CAJA X 60 CAPSULAS BLANDAS S/DIETARIO</t>
  </si>
  <si>
    <t>MULTIAREDS SUPLEMENTO DIETARIO EN EMULSION X 300 mL.</t>
  </si>
  <si>
    <t>ORAZOLE 40 mg CAJA X 240 CAPSULAS.</t>
  </si>
  <si>
    <t>LIPOGRAS 120 mg CAJA X 60 CAPSULAS</t>
  </si>
  <si>
    <t>DISGRASIL 120 mg  X 60 CAPSULAS</t>
  </si>
  <si>
    <t>TRILEPTAL 300 mg CAJA X 30 TABLETAS.</t>
  </si>
  <si>
    <t>MAGNESIUM OXIDE HEALTHY AMERICA 400 mg FCO X 100 TABLETAS S/DIETARIO</t>
  </si>
  <si>
    <t>CREMA MARLY POTE X 400 GRAMOS</t>
  </si>
  <si>
    <t>OPENXY 0,025% SPRAY NASAL FCO X 15 mL</t>
  </si>
  <si>
    <t>INVEGA 9 mg CAJA X 14  TABLETAS</t>
  </si>
  <si>
    <t>INVEGA TRINZA 410 mg/1.315 mL X 1 JERINGA PRELLENADA.</t>
  </si>
  <si>
    <t>INVEGA HAFYERA 1092 mg/3.5 mL (200 mg/mL) SUSP INYECT I.M CAJA X 1 JERINGA</t>
  </si>
  <si>
    <t>HELMINTREL SUSPENSION FCO X 15 mL</t>
  </si>
  <si>
    <t>CREON 10.000 U/150 mg X 20  CAPSULAS.</t>
  </si>
  <si>
    <t>STAMYL CAJA CAJA X 20 GRAGEAS</t>
  </si>
  <si>
    <t>CREMA No 4 MULTIUSOS TUBO X 30 GR</t>
  </si>
  <si>
    <t>CREMA No 4 MULTIUSOS TUBO X 90 GR</t>
  </si>
  <si>
    <t>CREMA No 4 DERMA CARE TUBO X 90 GR</t>
  </si>
  <si>
    <t>SEGREGAM 40 mg  X 14 TABLETAS</t>
  </si>
  <si>
    <t>SEGREGAM 20 mg CAJA X 14 TABLETAS</t>
  </si>
  <si>
    <t>TECTA 40 mg CAJA X 28 TABLETAS</t>
  </si>
  <si>
    <t>ZURCAL 40 mg X 28  GRAGEAS</t>
  </si>
  <si>
    <t>ZEMPLAR 1 MCG CAJA X 30 CAPSULAS</t>
  </si>
  <si>
    <t>ZEMPLAR 2 MCG FCO X 30 CAPSULAS.</t>
  </si>
  <si>
    <t>ZEMPLAR IV 5 MCG/mL X 5 AMPOLLAS(KIT).</t>
  </si>
  <si>
    <t>SIGNIFOR LAR 60 mg/6 mL POLVO CAJA X 1 VIAL</t>
  </si>
  <si>
    <t>VOTRIENT 400 mg FCO X 60 TABLETAS</t>
  </si>
  <si>
    <t>VOTRIENT 200 mg CAJA X 30 TABLETAS</t>
  </si>
  <si>
    <t>NEULASTIM 6 mg/0.6 mL SOLU INYECT CAJA X 1 JERINGA PRELLENADA.</t>
  </si>
  <si>
    <t>SOMAVERT 10 mg POLVO LIOF P/SOL INYECT SC CAJA X 30 VIALES</t>
  </si>
  <si>
    <t>COVERAM 10/10 mg FRASCO X 30 COMPRIMIDOS</t>
  </si>
  <si>
    <t>COVERATRIX 10/2.5/5 mg FCO X 30 COMPRIMIDOS RECUBIERTOS CON PELICULA</t>
  </si>
  <si>
    <t>COVERATRIX 5/1.25/10 mg FCO X 30 COMPRIMIDOS RECUBIERTOS CON PELICULA</t>
  </si>
  <si>
    <t>GAMABENCENO PLUS CREMA X 60 GRAMOS</t>
  </si>
  <si>
    <t>GAMABENCENO 5% LOCION FCO X 60 mL</t>
  </si>
  <si>
    <t>PHOTODERM MAX BIODERMA SPRAY SPF 50+ FCO X 300 mL</t>
  </si>
  <si>
    <t>SALAGEN 5 mg CAJA X 100 TABLETAS.</t>
  </si>
  <si>
    <t>DICETEL 100 mg CAJA X 28 TABLETAS</t>
  </si>
  <si>
    <t>NEUROBASAL JARABE X  120 mL</t>
  </si>
  <si>
    <t>LEXINEX PLUS CHAMPU X 120  mL</t>
  </si>
  <si>
    <t>PILOFAST CHAMPU SOLUCION FCO X 280 mL</t>
  </si>
  <si>
    <t>OCTODIR CHAMPU X 120 mL</t>
  </si>
  <si>
    <t>BETAPIROX CHAMPU LOCION ANTICASPA FCO X 120 mL</t>
  </si>
  <si>
    <t>PILOSKIN ACONDICIONADOR ANTICAIDA FCO X 300 mL</t>
  </si>
  <si>
    <t>NULYTELY CEREZA X 4 SOBRES</t>
  </si>
  <si>
    <t>SYSTANE GEL GOTAS LUBRICANTES OCULAR CAJA X 1 FCO DE 10 mL</t>
  </si>
  <si>
    <t>SYSTANE ULTRA SOLUC OFTAL CAJA X 1 FCO 10 mL (400 4mg/3mg/mL)</t>
  </si>
  <si>
    <t>SYSTANE BALANCE 6mg/mL GOTAS OFTAL LUBRIC OCULAR CAJA X 1 FCO DE 10 mL</t>
  </si>
  <si>
    <t>SYNVISC 8 mg/mL AMPOLLA X 2 mL.</t>
  </si>
  <si>
    <t>SYNVISC ONE 8 mg/mL AMPOLLA X 6 mL.</t>
  </si>
  <si>
    <t>ALTRACINE-A UNG OFTALMICO X 5  GR</t>
  </si>
  <si>
    <t>VAXNEUVANCE</t>
  </si>
  <si>
    <t>EUCERIN AQUAPHOR POMADA REPARADORA TUBO X 55 mL (49 GR)</t>
  </si>
  <si>
    <t>POMALYST 4 mg CAJA X 21 CAPSULAS.</t>
  </si>
  <si>
    <t>IPOPRIN 4 mg CAJA X 21 CAPSULAS</t>
  </si>
  <si>
    <t>ICLUSIG 15 mg FCO X 30 TABLETAS RECUBIERTAS</t>
  </si>
  <si>
    <t>MIRAPEX ER 1.5 mg X 10  COMPRIMIDOS</t>
  </si>
  <si>
    <t>SKINPRED 0.1 GR EMULSION GEL TUBO X 15 GRAMOS.</t>
  </si>
  <si>
    <t>PREDNISOLIN 3 mg/1 mL SOLUC ORAL FCO X 50 mL</t>
  </si>
  <si>
    <t>PRELUDYO 75 mg CAJA X 300 CAPSULAS DURAS</t>
  </si>
  <si>
    <t>LYRICA 20 mg/mL SOL ORAL FCO X 105 mL</t>
  </si>
  <si>
    <t>PROGESTOGEL 1%  X 80 GR.</t>
  </si>
  <si>
    <t>PRONA GEL PARA UÑAS X 8 GRS</t>
  </si>
  <si>
    <t>PRONTOSAN SOLUCION PARA LAVADO DE HERIDAS FCO X 350 mL</t>
  </si>
  <si>
    <t>RYTMONORM 300 mgS X 20  TABLETAS.</t>
  </si>
  <si>
    <t>SYSTANE COMPLETE 0.6%/mL GOTAS OFTAL LUBRIC CAJA X 1 FCO 10 mL</t>
  </si>
  <si>
    <t>EUCERIN PROTEC LABIAL X 4.8 GR P/SENSI</t>
  </si>
  <si>
    <t>UMBRELLA INTELLIGENT SPF 100</t>
  </si>
  <si>
    <t>SUNAID PLUS SPF 50+ X 100 GRAMOS</t>
  </si>
  <si>
    <t>SUNSTOPT FOTOPROTECTOR TOTAL SPF 50+ TUBO X 55 GR</t>
  </si>
  <si>
    <t>AFELIUS KIDS PROTECTOR SPF 50 TUBO X 90 GR</t>
  </si>
  <si>
    <t>AFELIUS TOTAL PROTEC SOLAR SPF 50+ SPRAY X 120 mL</t>
  </si>
  <si>
    <t>SUNSKIN EMULSION SPF 50+ FCO X 80 GR</t>
  </si>
  <si>
    <t>HELIOCARE 360 MINERAL FLUID SPF 50 TUBO X 50 mL</t>
  </si>
  <si>
    <t>SUNAID GEL FCO X 100 GR</t>
  </si>
  <si>
    <t>SOL-OR PROTECTOR KIDS SENSITIVE SPF 50 CREMA FCO X 60 GR</t>
  </si>
  <si>
    <t>SUNFACE GEL SPF 50+ FCO X 70 GR</t>
  </si>
  <si>
    <t>SUNFACE AQUA SPF 50+ FCO X 55 GR</t>
  </si>
  <si>
    <t>SUNAID CHILDREN SPF 45 X 90 mL</t>
  </si>
  <si>
    <t>LUBRIDERM UV SPF-15 LOCION FCO X 400 mL</t>
  </si>
  <si>
    <t>EUCERIN PROTEC SOLAR SUN FACE OIL CONTROL GEL-CREME T/SECO FPS 50+ X 50 mL</t>
  </si>
  <si>
    <t>ANTHELIOS UVMUNE 400 FLUID SPF 50+ ROCHE-POSAY SOLUCION FCO X 50 mL</t>
  </si>
  <si>
    <t>SOL-OR REPAIR PROTEC SPF 50+ CRAMA GEL P/MIXTA TUBO X 60 GR</t>
  </si>
  <si>
    <t>UMBRELLA CREMA SPF 50+ FCO X 60 GR</t>
  </si>
  <si>
    <t>ISDIN FUSION WATER SPF 50+ FCO X 50 mL</t>
  </si>
  <si>
    <t>HELIOCARE 360 MINERAL TOLERANCE FLUID SPF 50 FCO X 50 mL</t>
  </si>
  <si>
    <t>PROTEINEX POLVO INSTANTANEO X  275 GR</t>
  </si>
  <si>
    <t>BTRUST PROTEINA PLUS POLVO LATA X 315 GR</t>
  </si>
  <si>
    <t>PROWHEY DM VAINILLA POLVO LATA X 850 GR</t>
  </si>
  <si>
    <t>PROWHEY RENAL CRONICO POLVO SOBRE X 90 GR</t>
  </si>
  <si>
    <t>PROWHEY RENAL CRONICO POLVO LATA X 900 GR</t>
  </si>
  <si>
    <t>PROWHEY NET VAINILLA POLVO LPM BOTELLA X 62 GR.</t>
  </si>
  <si>
    <t>PROWHEY ONCARE VAINILLA POLVO LATA X 400 GR.</t>
  </si>
  <si>
    <t>PROWHEY PROTEINA POLVO LATA X 320 GR</t>
  </si>
  <si>
    <t>RESOLOR 2 mg X 28  COMPRIMIDOS.</t>
  </si>
  <si>
    <t>METAMUCIL POLVO P/RECONST A SUSP ORAL FCO X 174 GR</t>
  </si>
  <si>
    <t>LACORYL 60 mg CAJA X 14 CAPSULAS</t>
  </si>
  <si>
    <t>RANEXICOR 500 mg CAJA X 30 COMPRIMIDOS DE LIBERACION PROLONGADA.</t>
  </si>
  <si>
    <t xml:space="preserve">ZIMPIK REPELENTE </t>
  </si>
  <si>
    <t>STAY OFF SPRAY REPEL SPR NIÑOS X 120 mL</t>
  </si>
  <si>
    <t>VESANOID 10 mg FCO X 100 CAPSULAS BLANDAS</t>
  </si>
  <si>
    <t>RIFAMICINA MK SPRAY  X 20 mL</t>
  </si>
  <si>
    <t>RIFAMPICINA M-K 300 mg CAJA X 20 CAPSULAS</t>
  </si>
  <si>
    <t>ISPERIN 1 mg CAJA X 30 TABLETAS</t>
  </si>
  <si>
    <t>XARELTO 10 mg CAJA X 10 COMPRIMIDOS</t>
  </si>
  <si>
    <t>DAXAS 500 MCG CAJA X 30 TABLETAS.</t>
  </si>
  <si>
    <t>NPLATE 250 MCG X 1 VIAL</t>
  </si>
  <si>
    <t>ROSUVAX 10 mg X 30 TABLETAS  ( Rosuvastatina )</t>
  </si>
  <si>
    <t>STAFEN 135/20 mg CAJA X 30 CAPSULAS.</t>
  </si>
  <si>
    <t>STAFEN 135 mg/10 mg CAJA X 60 CAPSULAS</t>
  </si>
  <si>
    <t>ROSUVINA E 40 mg/10 mg CAJA X 30 TABLETAS</t>
  </si>
  <si>
    <t>CARDIOMAX PLUS 10/20 mg X 28 TABLETAS RECUBIERTAS</t>
  </si>
  <si>
    <t>NEUPRO 6 mg X 14 PARCHES</t>
  </si>
  <si>
    <t>JAKAVI 5 mg CAJA X 60 TABLETAS</t>
  </si>
  <si>
    <t>ENTRESTO 100 mg CAJA X 60 COMPRIMIDOS RECUBIERTOS.</t>
  </si>
  <si>
    <t>ENTRESTO 200 mg CAJA X 60 COMPRIMIDOS RECUBIERTOS.</t>
  </si>
  <si>
    <t>SERETIDE EVOHALER INHALADOR 25/125 MCG X 120 DOSIS</t>
  </si>
  <si>
    <t>SERETIDE EVOHALER INHALADOR 25/250 MCG X 120 DOSIS.</t>
  </si>
  <si>
    <t>COSENTYX 300 mg/2 mL SOL INYECT SC CAJA X 1 PLUMA PRECARGADA AUTO INYECTOR</t>
  </si>
  <si>
    <t>SELENIUM 200MCG HEALTHY FCO X 100 TABS</t>
  </si>
  <si>
    <t>UPTRAVI 200 MCG CAJA X 140 TABLETAS RECUBIERTAS</t>
  </si>
  <si>
    <t>UPTRAVI 800 MCG CAJA X 60 TABLETAS RECUBIERTAS</t>
  </si>
  <si>
    <t>RYBELSUS 14 mg CAJA X 30 TABLETAS</t>
  </si>
  <si>
    <t>RYBELSUS 3 mg CAJA X 30 TABLETAS</t>
  </si>
  <si>
    <t>DIGESTAR JALEA FCO X 300 GR N.F</t>
  </si>
  <si>
    <t>SENSIBIO H2O SOLU MICELAR FCO X 250 mL BIODERMA</t>
  </si>
  <si>
    <t>ZOLOF 20 mg/mL SOLUCION ORAL</t>
  </si>
  <si>
    <t>SESDERMA AZELAC RU SERUM DESPIGMENTANTE</t>
  </si>
  <si>
    <t>SESDERMA SESKAVEL GROWTH CHAMPU ANTICAIDA X 200 mL</t>
  </si>
  <si>
    <t>FINURA SHAMPOO 2 IN 1+ ANTIOXIDANT FCO X 473 mL</t>
  </si>
  <si>
    <t>DUCRAY ANAPHASE NF ANTICAIDA DEL CABELLO</t>
  </si>
  <si>
    <t>ISDIN SHAMPOO ANTICAÍDA LAMBDAPIL FCO X 200 mL</t>
  </si>
  <si>
    <t>MACTRAL CHAMPU X 150 GRS</t>
  </si>
  <si>
    <t>HB ALEOS 20 mg FCO X 90 TABLETAS RECUBIERTAS (SILDENAFIL 20 mg)</t>
  </si>
  <si>
    <t>VYTORIN 40/10 mg  X 14 TABLETAS</t>
  </si>
  <si>
    <t>VYTORIN 20/10 mg CAJA X 28 TABLETAS</t>
  </si>
  <si>
    <t>RAPAMUNE 1 mg X 100  TABLETAS</t>
  </si>
  <si>
    <t>JANUVIA 25 mg CAJA X 28 TABLETAS RECUBIERTAS</t>
  </si>
  <si>
    <t>JANUMET XR 100/1000 mg CAJA X 28 TABLETAS RECUBIERTAS DE LIB PROLONGADA</t>
  </si>
  <si>
    <t>NASIVIN AQUA 9 mg SPRAY NASAL FCO X 30 mL</t>
  </si>
  <si>
    <t>HUMENAS GL 0.9 GR HUMECTANTE NASAL X 30 mL</t>
  </si>
  <si>
    <t>RHIFISOL SUERO FISIOLOGICO NASAL X 30mL GERCO</t>
  </si>
  <si>
    <t>MENTOSANIL 100 mg CAJA X 90 CAPSULAS</t>
  </si>
  <si>
    <t>EMULSION DE SCOTT X 180 mL</t>
  </si>
  <si>
    <t>SPRAINER SOLUC ESPUMOSA PARPADOS/PESTAÑAS X 80 mL</t>
  </si>
  <si>
    <t>SAIZEN 20 mg (8 mg/mL) SOLU INYECT CAJA X CARTUCHO PRELLENADO 2.5 mL</t>
  </si>
  <si>
    <t>SAIZEN 6 MG/1.03 ML [5.83 MG/ML] CAJA X 1 CARTUCHO PRELL SOL INYECT SC</t>
  </si>
  <si>
    <t>ECLARIFIE SUERO DESPIGMENTANT XL FCO X 30 mL</t>
  </si>
  <si>
    <t>BRIDION 200mg/2mL SOLU INYECT CAJA X 10 VIAL</t>
  </si>
  <si>
    <t>ENGYSTOL</t>
  </si>
  <si>
    <t>MIGRAGESIN GOTAS X 10 mL.</t>
  </si>
  <si>
    <t>SUTENT 50 mg X 28  CAPSULAS</t>
  </si>
  <si>
    <t>SUTENT 12.5 mg  FCO X 28 CAPSULAS</t>
  </si>
  <si>
    <t>SUTENT 25 mg  X 28 CAPSULAS.</t>
  </si>
  <si>
    <t>FORTINI SABOR NEUTRO LATA X 400 GR</t>
  </si>
  <si>
    <t>FINURA FCO X 60 TABLETAS S/DIETARIO</t>
  </si>
  <si>
    <t>PEPTAGEN IIM SUPLEMENTO DIETARIO UVA FCO X 90 CAPSULA</t>
  </si>
  <si>
    <t>KURCUMIN FCO X 100 CAPSULAS DURAS S/DIETARIO.</t>
  </si>
  <si>
    <t>MYOESSENS FCO X 60 CAPSULAS S/DIETARIO</t>
  </si>
  <si>
    <t>VAGILAC (LACTOBACILOS) CAJA X 14 CAPSULAS</t>
  </si>
  <si>
    <t>ENTEREX TOTAL VAINILLA LIQ X 8 ONZAS</t>
  </si>
  <si>
    <t>IBS BIOTIC CAJA X 30 CAPSULAS S/DIETARIO</t>
  </si>
  <si>
    <t>FENSIKAN 50 mg SUPLEMENTO DIETARIO X 30 SACHETS</t>
  </si>
  <si>
    <t>S-26 LECHE MAMA X 400 GRAMOS.</t>
  </si>
  <si>
    <t>FERPRO 800 mg FCO X 60 CAPSULAS S/DIETARIO</t>
  </si>
  <si>
    <t>PROGRAF XL 3 mg CAJA X 50 CAPSULAS DE LIBERACION PROLONGADA</t>
  </si>
  <si>
    <t>LUDIKA 5 mg CAJA X 30 TABLETAS RECUBIERTAS</t>
  </si>
  <si>
    <t>VYNDAMAX 61 mg CAJA X 30 CÁPSULAS</t>
  </si>
  <si>
    <t>TAMSULON 0.4 mg CAJA X 30 CAPSULAS LIBERACION PROLONGADA</t>
  </si>
  <si>
    <t>OMNIC OCAS 0.4 mg CAJA X 30 COMPRIMIDOS</t>
  </si>
  <si>
    <t>CORDIAX 80 mg CAJA X 30 TABLETAS</t>
  </si>
  <si>
    <t>XIFEN A 80/5 mg CAJA X 30 TABLETAS</t>
  </si>
  <si>
    <t>TEMODAL 140 mg CAJA X 5 CAPSULAS</t>
  </si>
  <si>
    <t>DESCOVY 200/25 mg TABLETAS X 30 TABLETAS RECUBIERTAS.</t>
  </si>
  <si>
    <t>TRUVADA 300/200 mg FCO X 30 TABLETAS RECUBIERTAS.</t>
  </si>
  <si>
    <t>TERBIFIN 1% SOLUCION TOPICA FCO X 30 mL CON VALVULA</t>
  </si>
  <si>
    <t>TERBUROP SOL P/NEBUL CAJA X 24 AMPOULEPACK GOTERO 10 mL (Terbutalina Sulfato 1%</t>
  </si>
  <si>
    <t>FORTEO 250 MCG/mL SOLUCION  INYECTABLE VIAL X 2.4 mL.</t>
  </si>
  <si>
    <t>HAEMOPRESSIN 1 mg IV SOLUC IYECT CAJA X 5 VIALES 5 mL</t>
  </si>
  <si>
    <t>TESTOVIRON  DEPOT 250 mgS AMPOLLA X 1 JERINGA PRELLENADA</t>
  </si>
  <si>
    <t>NEUROBION X 3 AMPOLLAS (3 amp tipo I) (3 amp tipo II)</t>
  </si>
  <si>
    <t>TYGACYL 50 mg X 10  VIALES</t>
  </si>
  <si>
    <t>DUOTRAV 0.04/5 mg/mL SOLUCION FCO X 2.5 mL</t>
  </si>
  <si>
    <t>PARALGEN 8 mg X 10 TABLETAS</t>
  </si>
  <si>
    <t>SPIOLTO RESPIMAT 2.5/2.5 MCG CAJA X 1 CARTUCHO 4 mL + INHALADOR</t>
  </si>
  <si>
    <t>THYROGEN KIT X 2 VIALES X 1.1 mg (TSH RECOMBINANTE )</t>
  </si>
  <si>
    <t>MOUNJARO 2.5 mg/0.5 mL SOL INYECT SC CAJA X 1 VIAL</t>
  </si>
  <si>
    <t>MOUNJARO 5 mg/0.5 mL SOL INYECT SC CAJA X 1 VIAL</t>
  </si>
  <si>
    <t>TOBI SOLUCION INHALATORIA 300 mg/5 mL X   56 AMPOLLAS (TOBRAMICINA)</t>
  </si>
  <si>
    <t>DETRUSITOL 2 mg CAJA X 28 TABLETAS</t>
  </si>
  <si>
    <t>FINURA TONICO CAPILAR FCO X 60 mL SOLUCION</t>
  </si>
  <si>
    <t>TOPAMAC 50 mg CAJA X 28 TABLETAS.</t>
  </si>
  <si>
    <t>TOPAMAC 100 mg CAJA X 28 TABLETAS</t>
  </si>
  <si>
    <t>TOPICTAL 50 mg X 28  COMPRIMIDOS</t>
  </si>
  <si>
    <t>TOPICTAL 100 mg CAJA X 28 COMPRIMIDOS</t>
  </si>
  <si>
    <t>NEXAVAR 200 mg X 60  COMPRIMIDOS.</t>
  </si>
  <si>
    <t>BOTOX TIPO `A` 200 UI CAJA X 1 VIAL</t>
  </si>
  <si>
    <t>DYSPORT 500 UI POLVO P/PRECONSTITUIR SOL INYECT CAJA X 1 VIAL</t>
  </si>
  <si>
    <t>BOTOX TIPO `A` 50 UI CAJA X 1 VIAL</t>
  </si>
  <si>
    <t>BOTOX TIPO `A` 100 UI CAJA X 1 VIAL</t>
  </si>
  <si>
    <t>XEOMIN LD 50 100 UI POLVO P/RECONS CAJA X 1 VIAL</t>
  </si>
  <si>
    <t>MEKINIST 2 mg FCO X 30 TABLETAS RECUBIERTAS.</t>
  </si>
  <si>
    <t>MEKINIST 0.5 mg FCO X 30 TABLETAS RECUBIERTAS.</t>
  </si>
  <si>
    <t>TRITTICO (TRAZODONE HCL) 50 mg CAJA X 50 TABLETAS</t>
  </si>
  <si>
    <t>CUPRIOR 150 mg (TRIENTINA) CAJA X 72 TABLETAS RECUBIERTAS</t>
  </si>
  <si>
    <t>MUVETT S 200/120 mg CAJA X 60 TABLETAS RECUBIERTAS</t>
  </si>
  <si>
    <t>COLYPAN 300 mg CAJA X 30 TABLETAS</t>
  </si>
  <si>
    <t>DECAPEPTYL KIT 22.5 mg  X 1 AMPOLLA.</t>
  </si>
  <si>
    <t>ESMYA 5 mg CAJA X 28 COMPRIMIDOS.</t>
  </si>
  <si>
    <t>DESITIN UNGUENTO ANTI-PAÑALITIS X 113 GRS.</t>
  </si>
  <si>
    <t>HYDROCLOR UNGÜENTO EMOLIENTE POTE X 500 GR</t>
  </si>
  <si>
    <t>RINVOQ 15 mg FCO X 30 TABLETAS DE LIBERACION PROLONGADA</t>
  </si>
  <si>
    <t>W-HIDRA CREMA REHIDRATANTE UREA 10% X 60 GRAMOS</t>
  </si>
  <si>
    <t>UREADERM 15% CREMA FCO X 60 GRAMOS</t>
  </si>
  <si>
    <t>URELIA 50 CREMA HIDRATANTE FCO X 40 mL</t>
  </si>
  <si>
    <t>UREADERM LACTATO X 225  mL</t>
  </si>
  <si>
    <t>PRIORIX (TRIPLE VIRAL) JERINGA PRELLENADA</t>
  </si>
  <si>
    <t>TETRAXIM VACUNA AMPOLLA PRELLENADA</t>
  </si>
  <si>
    <t>HAVRIX JUNIOR 720 UNDS ELISA/0.5 mL SUSP INYEC IM CAJA X 1 JERINGA PRELLENADA</t>
  </si>
  <si>
    <t xml:space="preserve">SHINGRIX 50 MCG POLVO ESTERIL P/RECONT SUSP INYECT IM CAJA X 1 VIAL+  </t>
  </si>
  <si>
    <t>QDENGA VACUNA TETRAVALENTE CONTRA EL DENGUE POLVO P/SOL INYECT SC CAJA X 1 VIAL</t>
  </si>
  <si>
    <t>CARDIK</t>
  </si>
  <si>
    <t>BRASARTAN CTDN 80/12.5 mg CAJA X 30 TABLETAS RECUBIERTAS</t>
  </si>
  <si>
    <t>DABIX 80/12.5 mg CAJA X 30 TABLETAS RECUBIERTAS</t>
  </si>
  <si>
    <t>DABIX 160/25 mg CAJA X 30 TABLETAS RECUBIERTAS.</t>
  </si>
  <si>
    <t>DIOVAN HCT 320/12.5 mg CAJA X 28 TABLETAS</t>
  </si>
  <si>
    <t>DIOVAN HC 80/12.5 mg X 28 GRAGEAS.</t>
  </si>
  <si>
    <t>VASELINA DISANFER POTE X 400 GRAMOS</t>
  </si>
  <si>
    <t>ENTYVIO</t>
  </si>
  <si>
    <t>ENTYVIO 108 mg/0.68 mL SOL INYECT SC CAJA X 2 PLUMA PRELLENADA/AUTOINYECTOR</t>
  </si>
  <si>
    <t>ZELBORAF 240 mg CAJA X 56 TABLETAS</t>
  </si>
  <si>
    <t>ANORO ELLIPTA 62.5 MCG/25 MCG/DOSIS INHALADOR X 30 DOSIS POLVO P/INHAL ORAL.</t>
  </si>
  <si>
    <t>LIFERTRON E 50.000 UI/150 UI CAJA X 30 CAPSULAS</t>
  </si>
  <si>
    <t>BEDOYECTA TRI CAJA X 3 JERINGA PRELLENADA DE 2 mL</t>
  </si>
  <si>
    <t>NEURESSENS SOL. ORAL FCO GOTERO X 30 mL</t>
  </si>
  <si>
    <t>SIVITAM GOTAS FCO X 30 mL</t>
  </si>
  <si>
    <t>(REDOXON TOTAL)</t>
  </si>
  <si>
    <t>VITACNOVA 500 mg/5 mL SOL INYECTABLE X 25 AMPOLLAS</t>
  </si>
  <si>
    <t>FARMA D 5000 UI FCO X 30 CAPSULAS BLANDAS</t>
  </si>
  <si>
    <t>HISTOTAL 25.000 UI SOLUC ORAL CAJA X 4 AMPOLLAS BEBIBLES DE 1 mL</t>
  </si>
  <si>
    <t>VITAMIN D3 400 UI [10 MCG] SOLGAR</t>
  </si>
  <si>
    <t>GIRALMET 100.000 UI/2 mL SOLUCION ORAL CAJA X 1 VIAL</t>
  </si>
  <si>
    <t>FARMA D 2000 UI X 60 CAPSULAS BLANDAS.</t>
  </si>
  <si>
    <t>GIRALMET</t>
  </si>
  <si>
    <t>VITAMINA E 1000 UI FCO X 30 CAPSULAS BLANDAS</t>
  </si>
  <si>
    <t>PEDIAVIT GOTAS FCO FCO X 10 mL</t>
  </si>
  <si>
    <t>VITALUX PLUS FCO X 30 TABLETAS S/DIETARIO</t>
  </si>
  <si>
    <t>INFATRINI LIQUIDO FCO X 125 mL</t>
  </si>
  <si>
    <t>PEDIAVIT ZINC GOTAS FCO X 10 mL</t>
  </si>
  <si>
    <t>PERATIVE LPC X 1000  mL</t>
  </si>
  <si>
    <t>ZINVIT GRANULADO VAINILLA POTE X 300 GR</t>
  </si>
  <si>
    <t>CICADERM NF CREMA X 60 GR</t>
  </si>
  <si>
    <t>DESITIN CREAMY UNG TOPICO TUBO X 57 GR</t>
  </si>
  <si>
    <t>ZINCO 2 mg/mL SOLUC ORAL FRESA YOGUE X 120 mL</t>
  </si>
  <si>
    <t>R06AA59</t>
  </si>
  <si>
    <t>N03AA022</t>
  </si>
  <si>
    <t>FORMULA MAGISTRA</t>
  </si>
  <si>
    <t>A04AA02</t>
  </si>
  <si>
    <t>V08AB09</t>
  </si>
  <si>
    <t>J07AL52</t>
  </si>
  <si>
    <t>J07BK</t>
  </si>
  <si>
    <t>4 AMINOPIRIDINA (FAMPRIDINA)</t>
  </si>
  <si>
    <t>5-FLUORURACILO</t>
  </si>
  <si>
    <t xml:space="preserve">ABACAVIR </t>
  </si>
  <si>
    <t>ABACAVIR (SULFATO)</t>
  </si>
  <si>
    <t xml:space="preserve">ABACAVIR + LAMIVUDINA </t>
  </si>
  <si>
    <t>ABACAVIR + LAMIVUDINA + DOLUTEGRAVIR</t>
  </si>
  <si>
    <t>ABEMACICLIB</t>
  </si>
  <si>
    <t>ACALABRUTINIB</t>
  </si>
  <si>
    <t>ACEITE VEGETAL + SIMETICONA</t>
  </si>
  <si>
    <t>ACEPONATO DE METILPREDNISOLONA</t>
  </si>
  <si>
    <t>ACETAMINOFEN + CAFEINA + FENILEFRINA + CETIRIZINA</t>
  </si>
  <si>
    <t>ACETAMINOFEN + FENILEFRINA + CLORFENIRAMINA</t>
  </si>
  <si>
    <t>ACETAMINOFEN + IBUPROFENO + CAFEINA</t>
  </si>
  <si>
    <t>ACETAMINOFEN + NAPROXENO + CAFEINA</t>
  </si>
  <si>
    <t>ACETILCISTEINA + GLICERILO GUAYACOLATO</t>
  </si>
  <si>
    <t>ACETILCOLINA CLORURO</t>
  </si>
  <si>
    <t>ACIDO ACETIL SALICILICO + CAFEINA</t>
  </si>
  <si>
    <t xml:space="preserve">ACIDO AZELAICO </t>
  </si>
  <si>
    <t>ACIDO BENZOICO + SALICILICO ACIDO</t>
  </si>
  <si>
    <t>ACIDO LACTICO</t>
  </si>
  <si>
    <t>ACIDOS GRASOS OMEGA 3 + ZINC</t>
  </si>
  <si>
    <t>ADAPALENE + BENZOILO PEROXIDO</t>
  </si>
  <si>
    <t>ADAPALENE + CLINDAMICINA</t>
  </si>
  <si>
    <t>ADAPALENE + CLINDAMICINA + PEROXIDO DE BENZOILO</t>
  </si>
  <si>
    <t>ADAPALENE + ERITROMICINA</t>
  </si>
  <si>
    <t>ALCOHOL ETILICO (ETANOL)</t>
  </si>
  <si>
    <t>ALCOHOL POLIVINILICO + VITAMINA A</t>
  </si>
  <si>
    <t>ALCOHOL YODADO</t>
  </si>
  <si>
    <t>ALENDRONATO SODICO</t>
  </si>
  <si>
    <t>ALENDRONATO SODICO + VITAMINA D3</t>
  </si>
  <si>
    <t xml:space="preserve">ALFUZOSINA </t>
  </si>
  <si>
    <t>ALGINATO DE SODIO + ALUMINIO HIDROXIDO + MAGNESIO CARBONATO</t>
  </si>
  <si>
    <t>ALIMENTO A BASE DE C CON PROTEINA, LIPIDOS (TCM/TCL)16% PARA NIÑOS A PARTIR DE UN AÑO Y ADULTOS CON TRASTORNOS DEL METABOLISMO DE ACIDOS GRASOS DE CADENA LARGA</t>
  </si>
  <si>
    <t>ALIMENTO EN POLVO POLIMERICO, NORMOCALORICO A BASE DE PROTEINA CON MALTODEXTRINA, VITAMINAS Y MINERALES, PARA ADULTOS Y ADULTOS MAYORES CON DNT PROTEICO CALORICA MODERADA O SEVERA SECUNDARIA A A SITUACIONES CLINICAS HIPERMETABOLICAS</t>
  </si>
  <si>
    <t>ALIMENTO PARA PROPOSITOS MEDICOS ESPECIALIZADO LIQUIDA HIPERCALORICA, HIPERPROTEICA PARA ADULTOS ADULTOS CON DNTSECUNDARIA A SITUACIONES CLINICAS HIPERMETABOLICAS</t>
  </si>
  <si>
    <t>ALIZAPRIDA (CLORHIDRATO)</t>
  </si>
  <si>
    <t>ALTEPLASA ACTIVADOR TISULAR DE PLASMINOGENO HUMANO</t>
  </si>
  <si>
    <t>ALUMINIO HIDROXIDO + MAGNESIO HIDROXIDO + CALCIO CARBONATO</t>
  </si>
  <si>
    <t>ALUMINIO HIDROXIDO + MAGNESIO HIDROXIDO + CALCIO CARBONATO + SIMETICONA (DIMETILPOLISILOXANO)</t>
  </si>
  <si>
    <t>ALUMINIO HIDROXIDO + MAGNESIO HIDROXIDO + SIMETICONA (DIMETILPOLISILOXANO)</t>
  </si>
  <si>
    <t>AMANTADINA CLORHIDRATO</t>
  </si>
  <si>
    <t xml:space="preserve">AMBRISENTAN </t>
  </si>
  <si>
    <t>AMBROXOL + SALBUTAMOL</t>
  </si>
  <si>
    <t xml:space="preserve">AMINOACIDO ESPECIFICO L ALANIL GLUTAMINA </t>
  </si>
  <si>
    <t xml:space="preserve">AMINOACIDOS CON ELECTROLITOS ADULTOS </t>
  </si>
  <si>
    <t xml:space="preserve">AMINOACIDOS MEZCLA + DEXTROSA + LIPIDOS ADULTOS CENTRAL CON ELECTROLITOS </t>
  </si>
  <si>
    <t xml:space="preserve">AMINOACIDOS MEZCLA + DEXTROSA + LIPIDOS ADULTOS CENTRAL SIN ELECTROLITOS </t>
  </si>
  <si>
    <t xml:space="preserve">AMINOACIDOS MEZCLA + DEXTROSA + LIPIDOS ADULTOS PERIFERICA </t>
  </si>
  <si>
    <t xml:space="preserve">AMINOACIDOS MEZCLA CONCENTRADA, LIBRE DE LISINA BAJA EN TRIPTOFANO </t>
  </si>
  <si>
    <t xml:space="preserve">AMINOACIDOS SIN ELECTROLITOS ADULTOS </t>
  </si>
  <si>
    <t>AMITRIPTILINA (CLORHIDRATO)</t>
  </si>
  <si>
    <t xml:space="preserve">AMOROLFINA </t>
  </si>
  <si>
    <t>AMPICILINA + SULBACTAM (SULTAMICILINA)</t>
  </si>
  <si>
    <t>ANFOTERICINA B COMPLEJO LIPIDICO</t>
  </si>
  <si>
    <t>ANTIVARICOSO CON ESCINA</t>
  </si>
  <si>
    <t>ANTIVENENO ANTICORAL POLIVALENTE</t>
  </si>
  <si>
    <t xml:space="preserve">APIXABAN </t>
  </si>
  <si>
    <t>APOMORFINA (CLORHIDRATO)</t>
  </si>
  <si>
    <t xml:space="preserve">ARIPIPRAZOL </t>
  </si>
  <si>
    <t>ARMODAFINILO</t>
  </si>
  <si>
    <t>ARTEMETER + LUMENFANTRINE</t>
  </si>
  <si>
    <t>ASCORBICO ACIDO + ZINC</t>
  </si>
  <si>
    <t>ASPARAGINASA ERWINIA</t>
  </si>
  <si>
    <t>ATAZANAVIR (SULFATO)</t>
  </si>
  <si>
    <t>ATORVASTATINA + OMEGA 3</t>
  </si>
  <si>
    <t>ATROPINA OFTALMICA MAGISTRAL</t>
  </si>
  <si>
    <t>ATROPINA SULFATO</t>
  </si>
  <si>
    <t>AZELASTINA CLORHIDRATO + FLUTICASONA</t>
  </si>
  <si>
    <t>AZTREONAM (SODICO)</t>
  </si>
  <si>
    <t xml:space="preserve">BACLOFENO </t>
  </si>
  <si>
    <t>BASILIXIMAB</t>
  </si>
  <si>
    <t>BEDAQUILINA</t>
  </si>
  <si>
    <t>BEMIPARINA (HEPARINA DE BAJO PESO MOLECULAR)</t>
  </si>
  <si>
    <t>BENZIDAMINA + CETILPIRIDINIO</t>
  </si>
  <si>
    <t>BENZNIDAZOL</t>
  </si>
  <si>
    <t>BENZOATO DE SODIO</t>
  </si>
  <si>
    <t>BENZOCAINA</t>
  </si>
  <si>
    <t>BETAMETASONA + CLIOQUINOL</t>
  </si>
  <si>
    <t>BETAMETASONA + GENTAMICINA + CLIOQUINOL</t>
  </si>
  <si>
    <t>BETAMETASONA + GENTAMICINA + CLIOQUINOL + TOLNAFTATO</t>
  </si>
  <si>
    <t>BETAMETASONA + GENTAMICINA + CLOTRIMAZOL</t>
  </si>
  <si>
    <t>BETAMETASONA DIPROPIONATO + ACIDO SALICILICO</t>
  </si>
  <si>
    <t>BETAMETASONA DIPROPIONATO + CLOTRIMAZOL</t>
  </si>
  <si>
    <t>BETAMETASONA DIPROPIONATO + GENTAMICINA SULFATO</t>
  </si>
  <si>
    <t>BETAMETASONA FOSFATO DISODICO</t>
  </si>
  <si>
    <t>BETAMETASONA VALERATO + GENTAMICINA SULFATO</t>
  </si>
  <si>
    <t>BETANECOL</t>
  </si>
  <si>
    <t>BIFONAZOL + UREA</t>
  </si>
  <si>
    <t xml:space="preserve">BIPERIDENO (CLORHIDRATO) </t>
  </si>
  <si>
    <t>BIPERIDENO LACTATO</t>
  </si>
  <si>
    <t>BISOPROLOL + AMLODIPINO</t>
  </si>
  <si>
    <t>BLEOMICINA SULFATO</t>
  </si>
  <si>
    <t>BORICO ACIDO-NAFAZOLINA</t>
  </si>
  <si>
    <t xml:space="preserve">BOSENTAN </t>
  </si>
  <si>
    <t>BROLUCIZUMAB</t>
  </si>
  <si>
    <t>BROMOCRIPTINA MESILATO</t>
  </si>
  <si>
    <t>BROMURO DE ACLIDINIO</t>
  </si>
  <si>
    <t>BUPIVACAINA CLORHIDRATO CON EPINEFRINA SIN PRESERVANTE</t>
  </si>
  <si>
    <t>BUPIVACAINA PESADA</t>
  </si>
  <si>
    <t xml:space="preserve">CALCIO CARBONATO + VITAMINA D </t>
  </si>
  <si>
    <t>CALCIO CARBONATO + VITAMINA D + HIERRO + FOLICO ACIDO</t>
  </si>
  <si>
    <t>CALCIO CARBONATO + VITAMINA D + ISOFLAVONAS</t>
  </si>
  <si>
    <t>CALCIO CARBONATO + VITAMINA D + ISOFLAVONAS + MAGNESIO</t>
  </si>
  <si>
    <t>CALCIO CARBONATO + VITAMINA D + MAGNESIO + ZINC + COBRE + MANGANESO</t>
  </si>
  <si>
    <t>CALCIO CARBONATO + VITAMINA D + MAGNESIO + ZINC + COBRE + MANGANESO + BORO</t>
  </si>
  <si>
    <t>CALCIO CITRATO + VITAMINA D + HIERRO + ACIDO FOLICO</t>
  </si>
  <si>
    <t>CALCIO FOSFATO</t>
  </si>
  <si>
    <t>CALCIO GLUCONATO</t>
  </si>
  <si>
    <t xml:space="preserve">CANDESARTAN + AMLODIPINO </t>
  </si>
  <si>
    <t>CANDESARTAN + AMLODIPINO + HIDROCLOROTIAZIDA</t>
  </si>
  <si>
    <t xml:space="preserve">CAPTOPRIL </t>
  </si>
  <si>
    <t>CARBACOL</t>
  </si>
  <si>
    <t>CARBOXIMETILCELULOSA (VISCOSIDAD BAJA) + GLICERINA</t>
  </si>
  <si>
    <t>CARBOXIMETILCELULOSA (VISCOSIDAD MEDIA Y ALTA) + GLICERINA</t>
  </si>
  <si>
    <t>CARBOXIMETILCELULOSA SODICA</t>
  </si>
  <si>
    <t>CASCARA SAGRADA + BOLBO + EXTRACTO DE RUIBARBO + MAGNESIO</t>
  </si>
  <si>
    <t>CEFEPIME (CLORHIDRATO)</t>
  </si>
  <si>
    <t>CEFOPERAZONA (SODICA) + SULBACTAM (SODICO)</t>
  </si>
  <si>
    <t>CEFTAROLINA FOSAMILO</t>
  </si>
  <si>
    <t xml:space="preserve">CEFTAZIDIMA </t>
  </si>
  <si>
    <t>CEFTRIAXONA + LIDOCAINA</t>
  </si>
  <si>
    <t>CERTOLIZUMAB PEGOL</t>
  </si>
  <si>
    <t>CETRORELIX</t>
  </si>
  <si>
    <t>CICLOSERINA</t>
  </si>
  <si>
    <t xml:space="preserve">CILOSTAZOL </t>
  </si>
  <si>
    <t xml:space="preserve">CIPROFLOXACINA + FLUOCINOLONA </t>
  </si>
  <si>
    <t>CISTEAMINA TARTRATO</t>
  </si>
  <si>
    <t>CLOFAZIMINA</t>
  </si>
  <si>
    <t>CLOMIFENO CITRATO</t>
  </si>
  <si>
    <t xml:space="preserve">CLOMIPRAMINA CLORHIDRATO </t>
  </si>
  <si>
    <t>CLONIXINATO DE LISINA + ERGOTAMINA</t>
  </si>
  <si>
    <t>CLONIXINATO DE LISINA + PARGEVERINA</t>
  </si>
  <si>
    <t>CLORAL HIDRATO</t>
  </si>
  <si>
    <t>CLORANFENICOL (SUCCINATO SODICO)</t>
  </si>
  <si>
    <t>CLORFENIRAMINA MALEATO</t>
  </si>
  <si>
    <t>CLOROQUINA (FOSFATO)</t>
  </si>
  <si>
    <t>CLORURO DE BENZALCONIO</t>
  </si>
  <si>
    <t>CLORURO DE SUXAMETONIO</t>
  </si>
  <si>
    <t>CLOTRIMAZOL + MUPIROCINA + MOMETASONA</t>
  </si>
  <si>
    <t>CLOTRIMAZOL + NEOMICINA + BETAMETAZONA</t>
  </si>
  <si>
    <t>COLISTINA + NEOMICINA + HIDROCORTISONA</t>
  </si>
  <si>
    <t>CONCENTRADO COMPLEJO PROTROMBINICO FACTORES II.VII, IX, X</t>
  </si>
  <si>
    <t>CONCENTRADO PARA HEMODIALISIS</t>
  </si>
  <si>
    <t>CORTICOIDE + NEOMICINA + POLIMIXINA B</t>
  </si>
  <si>
    <t>DACTINOMICINA</t>
  </si>
  <si>
    <t>DAPOXETINA</t>
  </si>
  <si>
    <t>DAROLUTAMIDA</t>
  </si>
  <si>
    <t xml:space="preserve">DARUNAVIR </t>
  </si>
  <si>
    <t>DARUNAVIR + COBICISTAT</t>
  </si>
  <si>
    <t>DAUNORUBICINA CLORHIDRATO</t>
  </si>
  <si>
    <t>DAUNORUBICINA LIPOSOMAL</t>
  </si>
  <si>
    <t>DELTA-9-TETRAHIDROCANNABINOL + CANNABIDIOL</t>
  </si>
  <si>
    <t>DESMOPRESINA ACETATO (BASE)</t>
  </si>
  <si>
    <t>DEXAMETASONA  + TERCONAZOL</t>
  </si>
  <si>
    <t>DEXAMETASONA FOSFATO</t>
  </si>
  <si>
    <t>DEXIBUPROFENO + HIOSCINA N-BUTIL BROMURO</t>
  </si>
  <si>
    <t>DEXKETOPROFENO + TRAMADOL</t>
  </si>
  <si>
    <t>DEXMEDETOMIDINA CLORHIDRATO</t>
  </si>
  <si>
    <t>DEXTROSA</t>
  </si>
  <si>
    <t>DEXTROSA + CLORURO DE SODIO</t>
  </si>
  <si>
    <t>DIAZEPAM</t>
  </si>
  <si>
    <t xml:space="preserve">DIAZEPAM </t>
  </si>
  <si>
    <t>DICLOFENACO + ALUMINIO HIDROXIDO</t>
  </si>
  <si>
    <t>DICLOFENACO + CODEINA</t>
  </si>
  <si>
    <t>DICLOFENACO COLESTIRAMINA</t>
  </si>
  <si>
    <t>DIFLUCORTOLONA + ISOCONAZOL + NEOMICINA</t>
  </si>
  <si>
    <t>DIHIDROCODEINA BITARTRATO</t>
  </si>
  <si>
    <t>DILTIAZEM (CLORHIDRATO)</t>
  </si>
  <si>
    <t xml:space="preserve">DIOSMECTITA </t>
  </si>
  <si>
    <t>DL -ALFATOCOFERIL ACETATO (VITAMINA E) SINTETICA</t>
  </si>
  <si>
    <t>DOBUTAMINA (CLORHIDRATO)</t>
  </si>
  <si>
    <t>DOPAMINA (CLORHIDRATO)</t>
  </si>
  <si>
    <t>DOXICICLINA (CLORHIDRATO)</t>
  </si>
  <si>
    <t>DOXORRUBICINA CLORHIDRATO</t>
  </si>
  <si>
    <t>DOXORRUBICINA LIPOSOMAL PEGILADA</t>
  </si>
  <si>
    <t>DRONABINOL</t>
  </si>
  <si>
    <t xml:space="preserve">DULOXETINA </t>
  </si>
  <si>
    <t xml:space="preserve">DUTASTERIDE </t>
  </si>
  <si>
    <t xml:space="preserve">EDETATO DE SODIO Y CALCIO </t>
  </si>
  <si>
    <t xml:space="preserve">ELEXACAFTOR + TEZACAFTOR + IVACAFTOR / IVACAFTOR </t>
  </si>
  <si>
    <t xml:space="preserve">EMTRICITABINA + TENOFOVIR + EFAVIRENZ </t>
  </si>
  <si>
    <t>EMTRICITABINA + TENOFOVIR ALAFENAMIDA + ELVITEGRAVIR + COBICISTAT</t>
  </si>
  <si>
    <t>EMTRICITABINA + TENOFOVIR ALAFENAMIDA + RILPIVIRINA</t>
  </si>
  <si>
    <t>EMTRICITABINA + TENOFOVIR DISOPROXIL + ELVITEGRAVIR + COBICISTAT</t>
  </si>
  <si>
    <t>EMTRICITABINA + TENOFOVIR DISOPROXIL + RILPIVIRINA</t>
  </si>
  <si>
    <t>ENTACAPONA + CARBIDOPA + LEVODOPA</t>
  </si>
  <si>
    <t>EPINEFRINA (ADRENALINA)</t>
  </si>
  <si>
    <t>EPINEFRINA (ADRENALINA) RACEMICA</t>
  </si>
  <si>
    <t>EQUIPO DE MONITOREO DE GLUCOSA EN SANGRE</t>
  </si>
  <si>
    <t>ERENUMAB</t>
  </si>
  <si>
    <t>ERGOTAMINA (TARTRATO) + CAFEINA</t>
  </si>
  <si>
    <t>ESCHERICHIA COLI (EXTRACTO LIOFILIZADO)</t>
  </si>
  <si>
    <t>ESMOLOL CLORHIDRATO</t>
  </si>
  <si>
    <t>ESPIRONOLACTONA (FORMULA MAGISTRAL)</t>
  </si>
  <si>
    <t>ESTRADIOL VALERATO</t>
  </si>
  <si>
    <t>ESTREPTOQUINASA</t>
  </si>
  <si>
    <t>ESTROGENOS NATURALES CONJUGADOS</t>
  </si>
  <si>
    <t>ETAMBUTOL (CLORHIDRATO)</t>
  </si>
  <si>
    <t xml:space="preserve">ETILEFRINA </t>
  </si>
  <si>
    <t>ETINILESTRADIOL + GESTODENO</t>
  </si>
  <si>
    <t xml:space="preserve">ETRAVIRINA </t>
  </si>
  <si>
    <t xml:space="preserve">FAMOTIDINA </t>
  </si>
  <si>
    <t>FENAZOPIRIDINA (CLORHIDRATO)</t>
  </si>
  <si>
    <t>FENILEFRINA CLORHIDRATO</t>
  </si>
  <si>
    <t>FENITOINA SODICA</t>
  </si>
  <si>
    <t>FENOFIBRATO (ACIDO FENOFIBRICO)</t>
  </si>
  <si>
    <t>FENOFIBRATO DE COLINA (ACIDO FENOFIBRICO)</t>
  </si>
  <si>
    <t>FENTANILO CITRATO</t>
  </si>
  <si>
    <t>FIBRINOGENO + TROMBINA</t>
  </si>
  <si>
    <t>FISOSTIGMINA SALICILATO</t>
  </si>
  <si>
    <t>FLUCITOSINA</t>
  </si>
  <si>
    <t>FLUNARIZINA (CLORHIDRATO)</t>
  </si>
  <si>
    <t>FLUOROMETOLONA ACETATO</t>
  </si>
  <si>
    <t>FOLICO ACIDO + CALCIO + VITAMINA D3</t>
  </si>
  <si>
    <t>FOLITROPINA ALFA</t>
  </si>
  <si>
    <t>FORMOTEROL + BECLOMETASONA</t>
  </si>
  <si>
    <t>FORMOTEROL + BUDESONIDA</t>
  </si>
  <si>
    <t>FORMOTEROL + FLUTICASONA</t>
  </si>
  <si>
    <t>FORMOTEROL + MOMETASONA</t>
  </si>
  <si>
    <t>FORMOTEROL FUMARATO</t>
  </si>
  <si>
    <t>FORMULA COMPLETA ALTA EN PROTEINAS POLIMÉRICO, EN POLVO, A BASE DE PROTEÍNA CON VIT. Y MIN. PARA ADULTOS Y ADULTOS MAYORES CON DESGASTE MUSCULAR O CAQUEXIA O DESNUTRICIÓN PROTEICO-CALÓRICA MODERADA O SEVERA ASOCIADA  O SECUNDARIAS A SITUACIONES CLÍNICAS HIPERMETABÓLICAS  (PROWHEY ONCARE PLUS 400 G)</t>
  </si>
  <si>
    <t>FORMULA COMPLETA ALTA EN PROTEINAS POLIMÉRICO, EN POLVO, A BASE DE PROTEÍNA CON VIT. Y MIN. PARA ADULTOS Y ADULTOS MAYORES CON DESGASTE MUSCULAR O CAQUEXIA O DESNUTRICIÓN PROTEICO-CALÓRICA MODERADA O SEVERA ASOCIADA  O SECUNDARIAS A SITUACIONES CLÍNICAS HIPERMETABÓLICAS  (PROWHEY ONCARE SOBRE 56 G)</t>
  </si>
  <si>
    <t>FORMULA COMPLETA ALTA EN PROTEINAS POLIMÉRICO, EN POLVO, A BASE DE PROTEÍNA CON VIT. Y MIN. PARA ADULTOS Y ADULTOS MAYORES CON DESGASTE MUSCULAR O CAQUEXIA O DESNUTRICIÓN PROTEICO-CALÓRICA MODERADA O SEVERA ASOCIADA  O SECUNDARIAS A SITUACIONES CLÍNICAS HIPERMETABÓLICAS  (PROWHEY ONCARE 400 G)</t>
  </si>
  <si>
    <t xml:space="preserve">FORMULA COMPLETA ALTA EN PROTEINAS POLIMÉRICO, EN POLVO, A BASE DE PROTEÍNA CON VIT. Y MIN. PARA ADULTOS Y ADULTOS MAYORES CON DESGASTE MUSCULAR O CAQUEXIA O DESNUTRICIÓN PROTEICO-CALÓRICA MODERADA O SEVERA ASOCIADA  O SECUNDARIAS A SITUACIONES CLÍNICAS HIPERMETABÓLICAS </t>
  </si>
  <si>
    <t>FORMULA COMPLETA POLIMERICA NORMOCALORICA, NORMOPROTEICA, A BASE DE MALTODEXTRINA, PROTEINA, ACIDOS GRASOS , MINERALES Y VITAMINAS PARA PERSONAS A PARTIR DE 8 AÑOS DE EDAD CON DESNUTRICION PROTEICO CALORICA MODERADA ASOCIADAS A ENFERMEDAD NEUROLOGICA</t>
  </si>
  <si>
    <t>FORMULA ESPECIAL  LÍQUIDA, HIPERCALÓRICA A BASE DE GRASA Y TRIGLICERIDOS DE CADENA MEDIA PARA EL MANEJO NUTRICIONAL DE NIÑOS DESDE 8 AÑOS Y ADULTOS QUE REQUIEREN DIETA CETOGÉNICA RELACIÓN 2.5:1 (GRASAS: CARBOHIDRATOS DISPONIBLES + PROTEÍNAS) (KETOCAL 2,5:1)</t>
  </si>
  <si>
    <t>FORMULA ESPECIAL A BASE DE GRASA Y TRIGLICERIDOS DE CADENA MEDIA PARA PACIENTE CON REQUERIMIENTO DE DIETA CETOGENICA (KETOVIE PEPTIDE 4:1  X 250 mL)</t>
  </si>
  <si>
    <t>FORMULA INFANTIL + HIERRO SIN LACTOSA 0-12 MESES</t>
  </si>
  <si>
    <t>FORMULA INFANTIL EN POLVO LIBRE DE GLICINA, CON AA ESENCIALES Y NO ESENCIALES, CHOS, GRASAS, VIT, MIN PARA PACIENTES CON GLICINEMIA NO CETOSICA (NUTRICIA JUNIOR XGLY SER MAXAMAID POLVO LATA X 500)</t>
  </si>
  <si>
    <t>FORMULA LACTEA CON HIERRO Y PROTEINAS PARCIALMENTE HIDROLIZADAS PARA LACTANTES, CON VIT. Y MIN.</t>
  </si>
  <si>
    <t>FORMULA LACTEA DE CONTINUACION CON PROBIOTICOS-PROBIOTICOS</t>
  </si>
  <si>
    <t>FORMULA LACTEA EN POLVO, NORMOCALÓRICA, CON CARBOHIDRATOS, GRASAS, PROTEÍNAS VIT. Y MIN. PARA EN NIÑOS DE 0-18 MESES DNT PROTEICO CALÓRICA MODERADA SECUNDARIA A CARDIOPATÍAS</t>
  </si>
  <si>
    <t xml:space="preserve">FORMULA LACTEA EXTENSAMENTE HIDROLIZADA </t>
  </si>
  <si>
    <t>FORMULA LACTEA EXTENSAMENTE HIDROLIZADA  (NUTRIBEN HIDROLIZADA 1)</t>
  </si>
  <si>
    <t>FORMULA LACTEA EXTENSAMENTE HIDROLIZADA  (NUTRIBEN HIDROLIZADA 2)</t>
  </si>
  <si>
    <t>FORMULA LACTEA EXTENSAMENTE HIDROLIZADA  (NUTRILON PEPTI JUNIOR)</t>
  </si>
  <si>
    <t>FORMULA LACTEA EXTENSAMENTE HIDROLIZADA  (PURAMINO)</t>
  </si>
  <si>
    <t>FORMULA LACTEA EXTENSAMENTE HIDROLIZADA DE INICIO</t>
  </si>
  <si>
    <t>FORMULA LACTEA LIQUIDA, NORMOCALÓRICA, CON CARBOHIDRATOS, GRASAS, PROTEÍNAS VIT. Y MIN. PARA EN NIÑOS DE 0-18 MESES DNT PROTEICO CALÓRICA MODERADA SECUNDARIA A CARDIOPATÍAS</t>
  </si>
  <si>
    <t>FORMULA NUTRICIONAL A BASE DE GRASAS Y TRIGLICERIDOS DE CADENA MEDIA CON RELACION 4:1 PARA DIETA CETOGENICA EN EPILEPSIA REFRACTARIA (KETOCAL LATA X 300 GRAMOS.)</t>
  </si>
  <si>
    <t>FORMULA NUTRICIONAL A BASE DE GRASAS Y TRIGLICERIDOS DE CADENA MEDIA CON RELACION 4:1 PARA DIETA CETOGENICA EN EPILEPSIA REFRACTARIA (KETOVOLVE LATA X 300 GRAMOS.)</t>
  </si>
  <si>
    <t>FORMULA POLIMERICA CON FIBRA Y FOS DE BAJA OSMOLARIDAD PARA PACIENTES CON DEFICIT DE INGESTA 1KCAL/mL EMULSION ORAL 500mL (JEVITY 2 FOS FRASCO X 500  mL)</t>
  </si>
  <si>
    <t>FORMULA TERAPEUTICA  LACTEA EN POLVO ENRIQUECIDA CON VITAMINAS Y MINERALES (F75)</t>
  </si>
  <si>
    <t>FOSAMPRENAVIR CALCICO</t>
  </si>
  <si>
    <t xml:space="preserve">FOSFOMICINA </t>
  </si>
  <si>
    <t>FOSINOPRIL (SODICO)</t>
  </si>
  <si>
    <t>FUSIDICO ACIDO</t>
  </si>
  <si>
    <t xml:space="preserve">GANCICLOVIR </t>
  </si>
  <si>
    <t>GEMCITABINA CLORHIDRATO</t>
  </si>
  <si>
    <t>GEMIGLIPTINA</t>
  </si>
  <si>
    <t>GENTAMICINA + BIFONAZOL + BUDESONIDA</t>
  </si>
  <si>
    <t>GINKGO BILOBA EXTRACTO</t>
  </si>
  <si>
    <t xml:space="preserve">GLATIRAMERO ACETATO </t>
  </si>
  <si>
    <t>GLICERINA</t>
  </si>
  <si>
    <t xml:space="preserve">GLICLAZIDA </t>
  </si>
  <si>
    <t>GLICOPIRRONIO BROMURO + INDACATEROL</t>
  </si>
  <si>
    <t>GLICOSIDOS DEL SENNA (EXTRACTO DE HOJAS DEL SEN)</t>
  </si>
  <si>
    <t>GLICOSIDOS DEL SENNA + DOCUSATO DE SODIO</t>
  </si>
  <si>
    <t xml:space="preserve">GLUCAGON </t>
  </si>
  <si>
    <t>GLUCOSAMINA + CONDROITINA SULFATO + METILSULFONILMETANO</t>
  </si>
  <si>
    <t>GLUCOSAMINA SULFATO</t>
  </si>
  <si>
    <t>GOSERELINA ACETATO</t>
  </si>
  <si>
    <t>GRANISETRON (CLORHIDRATO)</t>
  </si>
  <si>
    <t>GRAZOPREVIR + ELBASVIR</t>
  </si>
  <si>
    <t>HIALURONIDASA</t>
  </si>
  <si>
    <t>HIDRALAZINA CLORHIDRATO</t>
  </si>
  <si>
    <t>HIDROCLOROTIAZIDA + AMILORIDA</t>
  </si>
  <si>
    <t xml:space="preserve">HIDROCORTISONA </t>
  </si>
  <si>
    <t>HIDROCORTISONA + ACIDO FUSIDICO</t>
  </si>
  <si>
    <t>HIDROMORFONA (CLORHIDRATO)</t>
  </si>
  <si>
    <t xml:space="preserve">HIDROXICINA </t>
  </si>
  <si>
    <t>HIDROXICINA (CLORHIDRATO)</t>
  </si>
  <si>
    <t>HIDROXIPROGESTERONA CAPROATO</t>
  </si>
  <si>
    <t>HIERRO</t>
  </si>
  <si>
    <t>HIERRO + ACIDO FOLICO</t>
  </si>
  <si>
    <t>HIERRO BISGLICINA QUELATO</t>
  </si>
  <si>
    <t>HIERRO FERRICO POLIMALTOSADO</t>
  </si>
  <si>
    <t>HIERRO GLICINATO QUELATO</t>
  </si>
  <si>
    <t>HIOSCINA N-BUTIL BROMURO</t>
  </si>
  <si>
    <t>HIOSCINA N-BUTIL BROMURO + ACETAMINOFEN</t>
  </si>
  <si>
    <t>HISTIDINATO DE COBRE</t>
  </si>
  <si>
    <t>IBANDRONICO ACIDO + VITAMINA D3</t>
  </si>
  <si>
    <t>IBUPROFENO + CAFEINA</t>
  </si>
  <si>
    <t>IBUPROFENO + CICLOBENZAPRINA</t>
  </si>
  <si>
    <t>IBUPROFENO + CODEINA</t>
  </si>
  <si>
    <t>IBUPROFENO + HIDROCODONA</t>
  </si>
  <si>
    <t>IBUPROFENO + HIOSCINA N BUTIL BROMURO</t>
  </si>
  <si>
    <t>IBUPROFENO + HIOSCINA N-BUTIL BROMURO + CAFEINA</t>
  </si>
  <si>
    <t>IDARRUBICINA CLORHIDRATO</t>
  </si>
  <si>
    <t xml:space="preserve">ILOPROST </t>
  </si>
  <si>
    <t>IMIPENEM + CILASTATINA</t>
  </si>
  <si>
    <t>IMPLANTE DE PROGESTINA  (ETONOGESTREL 48-60 MESES)</t>
  </si>
  <si>
    <t>IMPLANTE DE PROGESTINA (ETONOGESTREL 36 MESES)</t>
  </si>
  <si>
    <t>INDOMETACINA (SODICA)</t>
  </si>
  <si>
    <t>INMUNOGLOBULINA ANTI D (RH)</t>
  </si>
  <si>
    <t>INMUNOGLOBULINA ANTIDIFTERIA</t>
  </si>
  <si>
    <t>INMUNOGLOBULINA ANTIRABICA HUMANA</t>
  </si>
  <si>
    <t>INMUNOGLOBULINA ANTITETANICA (ANTITOXINA TETANICA)</t>
  </si>
  <si>
    <t>INMUNOGLOBULINA HUMANA IGG + HIALURONIDASA</t>
  </si>
  <si>
    <t xml:space="preserve">INMUNOGLOBULINA HUMANA IGG + HIALURONIDASA (RUPH20) </t>
  </si>
  <si>
    <t>INMUNOGLOBULINA POLIVALENTE ANTIALACRAN</t>
  </si>
  <si>
    <t>INSULINA ACCION CORTA (ASPARTATO)</t>
  </si>
  <si>
    <t>INSULINA ACCION CORTA (GLULISINA)</t>
  </si>
  <si>
    <t>INSULINA ACCION CORTA (LISPRO)</t>
  </si>
  <si>
    <t>INSULINA ACCION INTERMEDIA (HUMANA N)</t>
  </si>
  <si>
    <t>INSULINA ACCION PROLONGADA (DEGLUDEC + LIRAGLUTIDA)</t>
  </si>
  <si>
    <t>INSULINA ACCION PROLONGADA (DEGLUDEC)</t>
  </si>
  <si>
    <t>INSULINA ACCION PROLONGADA (DETEMIR)</t>
  </si>
  <si>
    <t>INSULINA ACCION PROLONGADA (GLARGINA + LIXISENATIDE)</t>
  </si>
  <si>
    <t>INSULINA ACCION PROLONGADA (GLARGINA)</t>
  </si>
  <si>
    <t>INSULINA COMBINADA ACCION CORTA E INTERMEDIA (HUMANA N/C)</t>
  </si>
  <si>
    <t>INSULINA INSULINA ACCION CORTA (HUMANA CRISTALINA)</t>
  </si>
  <si>
    <t>INTERFERON ALFA 2B</t>
  </si>
  <si>
    <t xml:space="preserve">IPRATROPIO BROMURO </t>
  </si>
  <si>
    <t>IPRATROPIO BROMURO + FENOTEROL BROMHIDRATO</t>
  </si>
  <si>
    <t xml:space="preserve">IRBESARTAN </t>
  </si>
  <si>
    <t xml:space="preserve">IRBESARTAN + AMLODIPINO </t>
  </si>
  <si>
    <t>IRBESARTAN + LEVOAMLODIPINA</t>
  </si>
  <si>
    <t>IRINOTECAN CLORHIDRATO</t>
  </si>
  <si>
    <t>ISOCONAZOL NITRATO</t>
  </si>
  <si>
    <t>ISOFLAVONAS (FITOESTROGENOS)</t>
  </si>
  <si>
    <t xml:space="preserve">ISOFUORANO SUSTANCIA PURA </t>
  </si>
  <si>
    <t>ISOPRENALINA</t>
  </si>
  <si>
    <t>ISPAGHULA (CASCARA DE SEMILLAS DE PSYLLIUM)</t>
  </si>
  <si>
    <t>IVERMECTINA + DEXAMETASONA</t>
  </si>
  <si>
    <t>KETAMINA CLORHIDRATO</t>
  </si>
  <si>
    <t>KETOCONAZOL + FUSIDICO ACIDO + DEXAMETASONA</t>
  </si>
  <si>
    <t>KETOCONAZOL + GENTAMICINA + DEXAMETASONA</t>
  </si>
  <si>
    <t>LABETALOL CLORHIDRATO</t>
  </si>
  <si>
    <t>LACTOBACILLUS RHAMNOSUS + REUTERII</t>
  </si>
  <si>
    <t>LACTOBACILLUS RHAMNOSUS GG</t>
  </si>
  <si>
    <t xml:space="preserve">LAMIVUDINA </t>
  </si>
  <si>
    <t>LANCETAS DE GLUCOMETRIA</t>
  </si>
  <si>
    <t>LAROTRECTINIB</t>
  </si>
  <si>
    <t>LECHE PARA PREMATURO O BAJO PESO AL NACER (NUTRIBEN PREMATUROS)</t>
  </si>
  <si>
    <t xml:space="preserve">LETROZOL </t>
  </si>
  <si>
    <t xml:space="preserve">LEVETIRACETAM </t>
  </si>
  <si>
    <t xml:space="preserve">LEVOCETIRIZINA + FENILEFRINA </t>
  </si>
  <si>
    <t>LEVODOPA + BENZERACIDA</t>
  </si>
  <si>
    <t>LEVODOPA + CARBIDOPA</t>
  </si>
  <si>
    <t xml:space="preserve">LEVOFLOXACINA </t>
  </si>
  <si>
    <t>LEVONORGESTREL + ETINIL ESTRADIOL</t>
  </si>
  <si>
    <t xml:space="preserve">LEVOSALBUTAMOL </t>
  </si>
  <si>
    <t>LIDOCAINA + ANTIPIRINA</t>
  </si>
  <si>
    <t>LIDOCAINA + CETRIMONIO</t>
  </si>
  <si>
    <t>LIDOCAINA + NIFEDIPINO</t>
  </si>
  <si>
    <t>LIDOCAINA + ZINC OXIDO + HIDROCORTISONA + ALUMINIO ACETATO</t>
  </si>
  <si>
    <t>LIDOCAINA CLORHIDRATO</t>
  </si>
  <si>
    <t>LIDOCAINA CLORHIDRATO CON EPINEFRINA CON PRESERVANTE</t>
  </si>
  <si>
    <t>LIDOCAINA CLORHIDRATO CON EPINEFRINA SIN PRESERVANTE</t>
  </si>
  <si>
    <t>LIDOCAINA CLORHIDRATO SIN EPINEFRINA SIN PRESERVANTE</t>
  </si>
  <si>
    <t>LIOTIRONINA</t>
  </si>
  <si>
    <t>LISINOPRIL + AMLODIPINO</t>
  </si>
  <si>
    <t>LISINOPRIL ANHIDRO</t>
  </si>
  <si>
    <t>LITIO CARBONATO</t>
  </si>
  <si>
    <t>LORATADINA + FENILEFRINA</t>
  </si>
  <si>
    <t>LORATADINA + SALBUTAMOL + NOSCAPINA</t>
  </si>
  <si>
    <t>LORATADINA + TERBUTALINA + NOSCAPINA</t>
  </si>
  <si>
    <t>LORNOXICAM</t>
  </si>
  <si>
    <t>LOSARTAN + ACIDO HIALURONICO</t>
  </si>
  <si>
    <t>LUBIPROSTONA</t>
  </si>
  <si>
    <t xml:space="preserve">MACITENTAN </t>
  </si>
  <si>
    <t>MACROGOL (POLIETILENGLICOL) 3350  CON ELECTROLITOS (BICARBONATO DE SODIO + CLORURO DE SODIO + CLORURO DE POTASIO)</t>
  </si>
  <si>
    <t>MACROGOL POLIETILENGLICOL + PROPILENGLICOL</t>
  </si>
  <si>
    <t>MAGNESIO CITRATO + POTASIO CITRATO + MAGNESIO OXIDO</t>
  </si>
  <si>
    <t>MAGNESIO HIDROXIDO</t>
  </si>
  <si>
    <t>MAGNESIO SULFATO</t>
  </si>
  <si>
    <t>MEBEVERINA + SIMETICONA (DIMETILPOLISILOXANO)</t>
  </si>
  <si>
    <t>MEDIO DE CONTRASTE NO IONICO (IOPRAMIDA / IOPROMIDA)</t>
  </si>
  <si>
    <t>MEDROXIPROGESTERONA + ESTRADIOL</t>
  </si>
  <si>
    <t>MEFLOQUINA</t>
  </si>
  <si>
    <t>MEGESTROL</t>
  </si>
  <si>
    <t>MEGLUMINA IOTALAMATO</t>
  </si>
  <si>
    <t xml:space="preserve">MELFALAN </t>
  </si>
  <si>
    <t xml:space="preserve">MEMANTINA </t>
  </si>
  <si>
    <t>MEPERIDINA (CLORHIDRATO)</t>
  </si>
  <si>
    <t>MEROPENEM (SODICO)</t>
  </si>
  <si>
    <t xml:space="preserve">MESALAZINA </t>
  </si>
  <si>
    <t>METADONA (CLORHIDRATO)</t>
  </si>
  <si>
    <t>METILERGOMETRINA MALEATO</t>
  </si>
  <si>
    <t>METILPREDNISOLONA ACETATO</t>
  </si>
  <si>
    <t>METOCLOPRAMIDA + PANCREATINA + BROMELINA + DIMETICONA + DEHIDROCOLATO DE SODIO</t>
  </si>
  <si>
    <t xml:space="preserve">METOPROLOL SUCCINATO </t>
  </si>
  <si>
    <t>METOXALENO</t>
  </si>
  <si>
    <t>METRELEPTIN</t>
  </si>
  <si>
    <t>MICOFENOLATO SODICO</t>
  </si>
  <si>
    <t>MICRONUTRIENTES INORGANICOS (ELEMENTOS TRAZA ADULTO)</t>
  </si>
  <si>
    <t>MICRONUTRIENTES INORGANICOS (ELEMENTOS TRAZA PEDIATRICO)</t>
  </si>
  <si>
    <t>MILRINONA (LACTATO)</t>
  </si>
  <si>
    <t>MINOCICLINA (CLORHIDRATO)</t>
  </si>
  <si>
    <t>MITOTANO</t>
  </si>
  <si>
    <t>MITOXANTRONA CLORHIDRATO</t>
  </si>
  <si>
    <t>MOMETASONA + ACIDO SALICILICO</t>
  </si>
  <si>
    <t>MONOBENCIL ETER DE HIDROQUINONA</t>
  </si>
  <si>
    <t>MONTELUKAST + DESLORATADINA</t>
  </si>
  <si>
    <t>MONTELUKAST + LEVOCETIRIZINA</t>
  </si>
  <si>
    <t>MORFINA (CLORHIDRATO)</t>
  </si>
  <si>
    <t>MOSAPRIDA + SIMETICONA (DIMETILPOLISILOXANO)</t>
  </si>
  <si>
    <t>MOXIFLOXACINO (CLORHIDRATO)</t>
  </si>
  <si>
    <t xml:space="preserve">MULTIENZIMAS-PANCREATINA (AMILASA, LIPASA, PROTEASA) </t>
  </si>
  <si>
    <t>MULTIENZIMAS-PANCREATINA (AMILASA, LIPASA, PROTEASA) + SIMETICONA (DIMETILPOLISILOXANO)</t>
  </si>
  <si>
    <t>MULTIENZIMAS-PANCREATINA (AMILASA, LIPASA, PROTEASA) + SIMETICONA (DIMETILPOLISILOXANO) + BILIS DE BUEY + HEMICELULASA</t>
  </si>
  <si>
    <t>MULTIENZIMAS-PANCREATINA (AMILASA, LIPASA, PROTEASA) + SIMETICONA (DIMETILPOLISILOXANO) + BROMOPRIDA</t>
  </si>
  <si>
    <t>MULTIENZIMAS-PANCREATINA (AMILASA, LIPASA, PROTEASA) + SIMETICONA (DIMETILPOLISILOXANO) + LEVOSULPIRIDA</t>
  </si>
  <si>
    <t>MULTIENZIMAS-PANCREATINA (AMILASA, LIPASA, PROTEASA)-SIMETICONA (DIMETILPOLISILOXANO)</t>
  </si>
  <si>
    <t>MULTIENZIMAS-PANCREATINA (AMILASA, LIPASA, PROTEASA)-SIMETICONA (DIMETILPOLISILOXANO)-BILIS DE BUEY-HEMICELULASA</t>
  </si>
  <si>
    <t>MULTIENZIMAS-PANCREATINA (AMILASA, LIPASA, PROTEASA)-SIMETICONA (DIMETILPOLISILOXANO)-BROMOPRIDA</t>
  </si>
  <si>
    <t>MULTIENZIMAS-PANCREATINA (AMILASA, LIPASA, PROTEASA)-SIMETICONA (DIMETILPOLISILOXANO)-LEVOSULPIRIDA</t>
  </si>
  <si>
    <t>MULTIENZIMAS-PANCREATINA (AMILASA, LIPASA, PROTEASA)-SIMETICONA (DIMETILPOLISILOXANO)-METOCLOPRAMIDA</t>
  </si>
  <si>
    <t xml:space="preserve">MULTIENZIMAS-PANCREATINA (LIPASA, AMILASA, PROTEASA) </t>
  </si>
  <si>
    <t xml:space="preserve">MULTIVITAMINAS PARA INFUSION INTRAVENOSA ADULTO </t>
  </si>
  <si>
    <t xml:space="preserve">MULTIVITAMINAS PARA INFUSION INTRAVENOSA PEDIATRICA </t>
  </si>
  <si>
    <t>NADROPARINA (HEPARINA DE BAJO PESO MOLECULAR)</t>
  </si>
  <si>
    <t>NALOXONA CLORHIDRATO</t>
  </si>
  <si>
    <t>NANDROLONA</t>
  </si>
  <si>
    <t>NAPROXENO + CAFEINA</t>
  </si>
  <si>
    <t>NAPROXENO + HIDROCODONA</t>
  </si>
  <si>
    <t xml:space="preserve">NARATRIPTAN </t>
  </si>
  <si>
    <t>NEOSTIGMINA METILSULFATO</t>
  </si>
  <si>
    <t>NICOTINAMIDA + PIRIDOXINA + RIBOFLAVINA + TIAMINA</t>
  </si>
  <si>
    <t>NIFEDIPINO + LIDOCAINA</t>
  </si>
  <si>
    <t>NIFURTIMOX</t>
  </si>
  <si>
    <t>NISTATINA + DEXAMETASONA</t>
  </si>
  <si>
    <t>NISTATINA + NIFURATEL</t>
  </si>
  <si>
    <t>NITROPRUSIATO DE SODIO</t>
  </si>
  <si>
    <t>NOMEGESTROL + ESTRADIOL</t>
  </si>
  <si>
    <t>NOREPINEFRINA (NORADRENALINA)</t>
  </si>
  <si>
    <t>NORETINDRONA + ESTRADIOL</t>
  </si>
  <si>
    <t>NORETINDRONA + ETINILESTRADIOL</t>
  </si>
  <si>
    <t>NUTRICION COMPLETA  HIPERCALORICA HIPERPROTEICA PARA PACIENTE ADULTO (FRESUBIN HP ENERGY BOLSA X 500 mL)</t>
  </si>
  <si>
    <t>NUTRICION COMPLETA EN POLVO PARA EL MANEJO NUTRICIONAL DE PACIENTES CON ENFERMEDAD RENAL CRÓNICA NO DIALIZADOS (PROWHEY RENAL CRONICO 900G)</t>
  </si>
  <si>
    <t>NUTRICION COMPLETA HIPERCALORICA PARA ADULTO (FRESUBIN HP ENERGY X 500mL)</t>
  </si>
  <si>
    <t>NUTRICION COMPLETA HIPERCALORICA PARA ADULTO (PROSURE X 220 mL)</t>
  </si>
  <si>
    <t>NUTRICION COMPLETA HIPERCALORICA PARA PACIENTE PEDIATRICO (PEDIASURE BOTELLA 220 mL)</t>
  </si>
  <si>
    <t>NUTRICION COMPLETA HIPERPROTEICA ADULTO (ENSURE PLUS HN)</t>
  </si>
  <si>
    <t>NUTRICIÓN COMPLETA HIPERPROTEICA E HIPERCALÓRICA PARA PTE ADULTO</t>
  </si>
  <si>
    <t>NUTRICION COMPLETA LIBRE DE LACTOSA PARA PACIENTE PEDIATRICO (ASCENDA LATA X 900 G)</t>
  </si>
  <si>
    <t>NUTRICION COMPLETA LIBRE DE LACTOSA PARA PACIENTE PEDIATRICO (PEDIASURE LATA X 400 G)</t>
  </si>
  <si>
    <t>NUTRICION COMPLETA POLIMÉRICO, HIPERPROTÉICO, A BASE DE LECHE CON CARBOHIDRATOS, LÍPIDOS, VIT, MIN  PARA ADULTOS CON DESNUTRICIÓN PROTEICO-CALÓRICA MODERADA O SEVERA Y ADULTOS MAYORES CON SARCOPENIA SECUNDARIA</t>
  </si>
  <si>
    <t>NUTRICION EN POLVO HIPERPROTEICO PARA PERSONASCON DNT PRE Y POSTQUIRURGICOS, CRITICOS O CLINICOS, CON DIABETES O HIPERGLUCEMIA (PROWHEY DM 850 G)</t>
  </si>
  <si>
    <t>NUTRICION EN POLVO, NORMOCALÓRICA, CON PROTEÍNA, CARBOHIDRATOS, , ÁCIDOS GRASOS, VIT. Y MIN. PARA NIÑOS DESDE 0 HASTA 5 AÑOS CON ENFERMEDAD RENAL CRÓNICA (INSUFICIENCIA RENAL CRÓNICA) (KINDERGEN DANONE X 400 G  )</t>
  </si>
  <si>
    <t>NUTRICION ESPECIALIZADA  LIQUIDA  HIPERCALÓRICA , HIPERPROTEICA A BASE DE CARBOHIDRATOS MODIFICADOS , CON TCM PARA PERSONAS A PARTIR DE LOS 10 AÑOS DE EDAD Y ADULTOS CON DIABETES MELLITUS E HIPERGLICEMIA  (GLUCERNA 1,6 KCAL X 220 mL)</t>
  </si>
  <si>
    <t>NUTRICION ESPECIALIZADA  LIQUIDA  HIPERCALÓRICA , HIPERPROTEICA A BASE DE CARBOHIDRATOS ODIFICADOS , CON TCM PARA PERSONAS A PARTIR DE LOS 10 AÑOS DE EDAD Y ADULTOS CON DIABETES MELLITUS E HIPERGLICEMIA  (DIBEN DRINK 200 mL)</t>
  </si>
  <si>
    <t>NUTRICION ESPECIALIZADA  LIQUIDA  HIPERCALÓRICA , HIPERPROTEICA A BASE DE CARBOHIDRATOS ODIFICADOS , CON TCM PARA PERSONAS A PARTIR DE LOS 10 AÑOS DE EDAD Y ADULTOS CON DIABETES MELLITUS E HIPERGLICEMIA  (GLUCERNA 200 mL)</t>
  </si>
  <si>
    <t>NUTRICION ESPECIALIZADA  LIQUIDA  HIPERCALÓRICA , HIPERPROTEICA A BASE DE CARBOHIDRATOS ODIFICADOS , CON TCM PARA PERSONAS A PARTIR DE LOS 10 AÑOS DE EDAD Y ADULTOS CON DIABETES MELLITUS E HIPERGLICEMIA  (GLYTROL ULTRAPACK  250 mL)</t>
  </si>
  <si>
    <t>NUTRICION ESPECIALIZADA HIPERPROTEICA PARA PACIENTE CON DIABETES O HIPERGLUCEMIA</t>
  </si>
  <si>
    <t>NUTRICION ESPECIALIZADA LÍQUIDA , POLIMÉRICA A BASE DE CASEINATOS Y CARBOHIDRATOS DE MODIFICADOS , HIPERCALÓRICO E HIPERPROTEICO, PARA ADULTOS CON DIABETES MELLITUS (GLUCERNA 1,5 KCAL 1000 mL)</t>
  </si>
  <si>
    <t xml:space="preserve">NUTRICION ESPECIALIZADA OLIGOMÉRICA, HIPERPROTÉICO E HIPERCALÓRICO, PARA ALIMENTACIÓN POR SONDA, PARA ADULTOS CON DESNUTRICIÓN PROTEICO-CALÓRICA MODERADA O SEVERA ASOCIADA O CON CAQUEXIA SECUNDARIAS A SITUACIONES CLÍNICAS HIPERMETABÓLICAS </t>
  </si>
  <si>
    <t>NUTRICION ESPECIALIZADA PARA PACIENTE DIABETICO (GLUCERNA 850 G)</t>
  </si>
  <si>
    <t xml:space="preserve">NUTRICION ESPECIALIZADA PARA PACIENTE OLIGOMÉRICO, HIPERPROTEICO PARA ADULTOS CON DESNUTRICIÓN PROTEICO - CALÓRICA MODERADA O SEVERA ASOCIADA A SITUACIONES CLÍNICAS HIPERMETABÓLICAS </t>
  </si>
  <si>
    <t xml:space="preserve">NUTRICION LÍQUIDA, POLIMÉRICO, HIPERCALÓRICO, PARA ADULTOS Y ADULTOS MAYORES CON DNT CALÓRICO-PROTEICA MODERADA O SEVERA ASOCIADA  O SECUNDARIAS A SITUACIONES CLÍNICAS HIPERMETABÓLICAS </t>
  </si>
  <si>
    <t>OCTREOTIDE (SOMATOSTATINA)</t>
  </si>
  <si>
    <t>OLMESARTAN MEDOXIMILO + AMLODIPINA</t>
  </si>
  <si>
    <t>OLMESARTAN MEDOXIMILO + HIDROCLOROTIAZIDA</t>
  </si>
  <si>
    <t>ONDANSETRON (CLORHIDRATO)</t>
  </si>
  <si>
    <t>OROTICO ACIDO + OXIPURINA</t>
  </si>
  <si>
    <t>OXIBUTININO (CLORHIDRATO)</t>
  </si>
  <si>
    <t>OXICODONA (CLORHIDRATO)</t>
  </si>
  <si>
    <t xml:space="preserve">OXICODONA (CLORHIDRATO) </t>
  </si>
  <si>
    <t>OXICODONA (CLORHIDRATO) + NALOXONA (CLORHIDRATO)</t>
  </si>
  <si>
    <t>OXIDO DE ZINC + OXIDO DE HIERRO (III)</t>
  </si>
  <si>
    <t>OXIDO NITROSO</t>
  </si>
  <si>
    <t>OXIGENO GASEOSO</t>
  </si>
  <si>
    <t>OXIGENO LIQUIDO</t>
  </si>
  <si>
    <t>OXITETRACICLINA CLORHIDRATO + POLIMIXINA B</t>
  </si>
  <si>
    <t xml:space="preserve">OXITOCINA </t>
  </si>
  <si>
    <t>PALONOSENTRON (CLORHIDRATO)</t>
  </si>
  <si>
    <t>PANCREATINA ( AMILASA-LIPASA-PROTEASA)</t>
  </si>
  <si>
    <t>PANCREATINA + SIMETICONA</t>
  </si>
  <si>
    <t>PAÑAL DESECHABLE TALLA L</t>
  </si>
  <si>
    <t xml:space="preserve">PAÑAL DESECHABLE TALLA M </t>
  </si>
  <si>
    <t>PAPAINA</t>
  </si>
  <si>
    <t>PAPAVERINA + SIMETICONA (DIMETILPOLISILOXANO)</t>
  </si>
  <si>
    <t>PARECOXIB</t>
  </si>
  <si>
    <t xml:space="preserve">PAROXETINA </t>
  </si>
  <si>
    <t>PEGASPARGASA (ASPARAGINASA PEGILADA o PEG-ASPARAGINASA)</t>
  </si>
  <si>
    <t>PEGFILGASTRIM</t>
  </si>
  <si>
    <t>PEGFILGRASTIM ON BODY</t>
  </si>
  <si>
    <t>PENTOSANO POLISULFATO DE SODIO</t>
  </si>
  <si>
    <t>PERINDOPRIL + AMLODIPINA + INDAPAMIDA</t>
  </si>
  <si>
    <t>PERINDOPRIL ARGININA</t>
  </si>
  <si>
    <t>PERINDOPRIL ARGININA + AMLODIPINO</t>
  </si>
  <si>
    <t>PERINDOPRIL ARGININA + INDAPAMIDA</t>
  </si>
  <si>
    <t>PERINDOPRIL TERN-BUTIL AMINA</t>
  </si>
  <si>
    <t>PERTUZUMAB</t>
  </si>
  <si>
    <t xml:space="preserve">PINAVERIO BROMURO </t>
  </si>
  <si>
    <t>PINAVERIO BROMURO + SIMETICONA (DIMETILPOLISILOXANO)</t>
  </si>
  <si>
    <t xml:space="preserve">PIOGLITAZONA </t>
  </si>
  <si>
    <t>PIPEMIDICO ACIDO</t>
  </si>
  <si>
    <t>PIPOTIAZINA PALMITATO</t>
  </si>
  <si>
    <t>PIRANTEL (EMBONATO O PAMOATO)</t>
  </si>
  <si>
    <t>PIRANTEL (PAMOATO) + OXANTEL (PAMOATO)</t>
  </si>
  <si>
    <t>PIRIDOXINA + NIACINAMIDA + RIBOFLAVINA + DEXTROSA</t>
  </si>
  <si>
    <t>PIRIDOXINA CLORHIDRATO</t>
  </si>
  <si>
    <t>PIRIDOXINA CLORHIDRATO (VITAMINA B6)</t>
  </si>
  <si>
    <t>PLASMA HUMANO</t>
  </si>
  <si>
    <t>POLATUZUMAB VEDOTIN</t>
  </si>
  <si>
    <t>POLICRESULENO</t>
  </si>
  <si>
    <t>POLIETILENGLICOL + PROPILENGLICOL + HIALURONATO</t>
  </si>
  <si>
    <t>POLIMIXINA B + BACITRACINA + DEXAMETASONA</t>
  </si>
  <si>
    <t>POLIMIXINA B + NEOMICINA + DEXAMETASONA + LIDOCAINA</t>
  </si>
  <si>
    <t>POLIVINILPIRROLIDONA</t>
  </si>
  <si>
    <t>POTASIO CITRATO</t>
  </si>
  <si>
    <t>POTASIO CLORURO</t>
  </si>
  <si>
    <t>POTASIO CLORURO + MAGNESIO CLORURO + CALCIO CLORURO</t>
  </si>
  <si>
    <t>POTASIO SULFATO + SODIO SULFATO + MAGNESIO SULFATO</t>
  </si>
  <si>
    <t>PRALATREXATO</t>
  </si>
  <si>
    <t>PRASUGREL CLORHIDRATO</t>
  </si>
  <si>
    <t>PRAVASTATINA (SODICA)</t>
  </si>
  <si>
    <t>PRAVASTATINA + FENOFIBRATO</t>
  </si>
  <si>
    <t>PREDNISOLONA + FENILEFRINA</t>
  </si>
  <si>
    <t>PREDNISOLONA + FENILEFRINA + NEOMICINA</t>
  </si>
  <si>
    <t>PREDNISOLONA + GATIFLOXACINO</t>
  </si>
  <si>
    <t>PRIMAQUINA (FOSFATO)</t>
  </si>
  <si>
    <t>PROBIOTICOS (LACTOBACILOS MULTICEPA-PREBIOTICO)</t>
  </si>
  <si>
    <t>PROGESTERONA MICRONIZADA</t>
  </si>
  <si>
    <t>PROPARACAINA CLORHIDRATO</t>
  </si>
  <si>
    <t xml:space="preserve">PROPILENGLICOL </t>
  </si>
  <si>
    <t>PROPINOX (PARGEVERINA)</t>
  </si>
  <si>
    <t>PROTEINA PURIFICADA DERIVADA DE TUBERCULINA (PPD)</t>
  </si>
  <si>
    <t xml:space="preserve">PYCNOGENOL + TROXERUTINA </t>
  </si>
  <si>
    <t xml:space="preserve">QUETIAPINA </t>
  </si>
  <si>
    <t>QUINAPRIL + HIDROCLOROTIAZIDA</t>
  </si>
  <si>
    <t>RESINAS INTERCAMBIADORAS DE POTASIO (SODIO POLIESTIRENO SULFONATO)</t>
  </si>
  <si>
    <t>RETINOICO ACIDO + ERITROMICINA</t>
  </si>
  <si>
    <t>RETINOICO ACIDO + FLUOCINOLONA ACETONIDO + HIDROQUINONA</t>
  </si>
  <si>
    <t>RETINOICO ACIDO + HIDROQUINONA</t>
  </si>
  <si>
    <t>RETINOL + ZINC + TITANIO DIOXIDO</t>
  </si>
  <si>
    <t>RIBOFLAVINA (VITAMINA B2)</t>
  </si>
  <si>
    <t>RIFABUTINA</t>
  </si>
  <si>
    <t>RIFAMPICINA + ISONIAZIDA + PIRAZINAMIDA +ETAMBUTOL</t>
  </si>
  <si>
    <t>RIFAMPICINA + SONIAZIDA</t>
  </si>
  <si>
    <t xml:space="preserve">RIFAPENTINA </t>
  </si>
  <si>
    <t>RISDIPLAM</t>
  </si>
  <si>
    <t>RITONAVIR + DARUNAVIR</t>
  </si>
  <si>
    <t xml:space="preserve">RIVAROXABAN </t>
  </si>
  <si>
    <t xml:space="preserve">RIVASTIGMINA </t>
  </si>
  <si>
    <t>ROMOSOZUMAB</t>
  </si>
  <si>
    <t>SACARATO FERRICO</t>
  </si>
  <si>
    <t>SALICILICO ACIDO</t>
  </si>
  <si>
    <t>SALICILICO ACIDO + HIDROXIANTRAQUINONA (EXTRACTO DE RUIBARBO)</t>
  </si>
  <si>
    <t>SATRALIZUMAB</t>
  </si>
  <si>
    <t xml:space="preserve">SAXAGLIPTINA + METFORMINA </t>
  </si>
  <si>
    <t>SEBOCYTINE + DUTASTERIDE + ACIDO RETINOICO + MINOXIDIL + BIOTINA + PHYTANTRIOL + CLOBETAZOL + PANTENOL + SYM HAIR</t>
  </si>
  <si>
    <t>SECNIDAZOL + FLUCONAZOL</t>
  </si>
  <si>
    <t>SELEGILINA</t>
  </si>
  <si>
    <t>SELPERCATINIB</t>
  </si>
  <si>
    <t>SEVELAMER CARBONATO</t>
  </si>
  <si>
    <t>SEVELAMER CLORHIDRATO</t>
  </si>
  <si>
    <t xml:space="preserve">SILDENAFIL </t>
  </si>
  <si>
    <t>SIMETICONA (DIMETILPOLISILOXANO)</t>
  </si>
  <si>
    <t>SIMETICONA (DIMETILPOLISILOXANO) + MAGALDRATO</t>
  </si>
  <si>
    <t>SODIO BICARBONATO</t>
  </si>
  <si>
    <t>SODIO BICARBONATO + TARTARICO ACIDO</t>
  </si>
  <si>
    <t>SODIO CARBONATO</t>
  </si>
  <si>
    <t>SODIO CARBONATO + GLICERINA + SODIO CLORURO</t>
  </si>
  <si>
    <t>SODIO CLORURO (SOLUCION SALINA HIPERTONICA)</t>
  </si>
  <si>
    <t>SODIO CLORURO + POTASIO CLORURO (SOLUCION SALINA HIPERTONICA)</t>
  </si>
  <si>
    <t>SODIO CLORURO + POTASIO CLORURO + SODIO ACETATO + DEXTROSA</t>
  </si>
  <si>
    <t>SODIO CLORURO + SODIO ACETATO + SODIO GLUCONATO + POTASIO CLORURO + MAGNESIO CLORURO</t>
  </si>
  <si>
    <t>SODIO CLORURO HIDRATANTE</t>
  </si>
  <si>
    <t>SODIO CLORURO PULVERIZADO</t>
  </si>
  <si>
    <t>SODIO CROMOGLICATO + NAFAZOLINA</t>
  </si>
  <si>
    <t>SODIO FLUORURO ACIDULADO</t>
  </si>
  <si>
    <t>SODIO FOSFATO DIBASICO + SODIO FOSTATO MONOBASICO</t>
  </si>
  <si>
    <t xml:space="preserve">SODIO HIPOSULFITO O TIOSULFATO DE SODIO </t>
  </si>
  <si>
    <t>SODIO NITRITO</t>
  </si>
  <si>
    <t>SODIO PICOSULFATO + ACEITE MINERAL</t>
  </si>
  <si>
    <t>SOLUCION ACIDA PARA HEMODIALISIS</t>
  </si>
  <si>
    <t>SOLUCION CITRATO (CITRICO ACIDO+ CITRATO DE POTASIO) (FORMULA MAGISTRAL)</t>
  </si>
  <si>
    <t>SOLUCION DE GLICINA PARA IRRIGACION</t>
  </si>
  <si>
    <t>SOLUCION MAGISTRAL DE FOSFATOS</t>
  </si>
  <si>
    <t>SUERO ANTIOFIDICO MONOVALENTE</t>
  </si>
  <si>
    <t>SUERO ANTIOFIDICO POLIVALENTE</t>
  </si>
  <si>
    <t>SUERO ANTIRRABICO</t>
  </si>
  <si>
    <t xml:space="preserve">SUMATRIPTAN </t>
  </si>
  <si>
    <t xml:space="preserve">SUMATRIPTAN + NAPROXENO </t>
  </si>
  <si>
    <t>SUPLEMENTO DIETARIO A BASE DE POLIPEPTIDOS HIDROLIZADOS DE ORIGEN NATURAL</t>
  </si>
  <si>
    <t>SUPLEMENTO DIETARIO A BASE DE PROBIOTICOS (MULTIFLORA PLUS)</t>
  </si>
  <si>
    <t xml:space="preserve">SUPLEMENTO DIETARIO CON VITAMINAS B12, B6, ÁCIDO FÓLICO Y BIOTINA (METHYL B-12 </t>
  </si>
  <si>
    <t>SUPLEMENTO DIETARIO INMUNOMODULADOR (FENSIKAN)</t>
  </si>
  <si>
    <t>SUPLEMENTO DIETARIO CON CITRATO DE MAGNESIO </t>
  </si>
  <si>
    <t>TACROLIMUS + ACIDO HIALURONICO</t>
  </si>
  <si>
    <t>TAMOXIFENO CITRATO</t>
  </si>
  <si>
    <t>TAMSULOSINA + DUTASTERIDE</t>
  </si>
  <si>
    <t>TAPENTADOL CLORHIDRATO</t>
  </si>
  <si>
    <t>TELMISARTAN + HIDROCLOROTIAZIDA</t>
  </si>
  <si>
    <t>TEMSIROLIMUS</t>
  </si>
  <si>
    <t>TENECTEPLASE ACTIVADOR TISULAR DE PLASMINOGENO HUMANO</t>
  </si>
  <si>
    <t>TENOFOVIR DISOPROXIL FUMARATO</t>
  </si>
  <si>
    <t>TERAZOSIN (CLORHIDRATO)</t>
  </si>
  <si>
    <t xml:space="preserve">TERLIPRESINA </t>
  </si>
  <si>
    <t>TESTOSTERONA UNDECANOATO</t>
  </si>
  <si>
    <t>TETRACAINA CLORHIDRATO</t>
  </si>
  <si>
    <t>TIAMINA + PIRIDOXINA</t>
  </si>
  <si>
    <t>TIAMINA + PIRIDOXINA + CIANOCOBALAMINA  + LIDOCAINA</t>
  </si>
  <si>
    <t>TIMOLOL + BIMATOPROST</t>
  </si>
  <si>
    <t>TIMOLOL + BRIMONIDINA</t>
  </si>
  <si>
    <t>TIMOLOL + BRIMONIDINA + BIMATOPROST</t>
  </si>
  <si>
    <t>TIMOLOL + BRINZOLAMIDA</t>
  </si>
  <si>
    <t>TIMOLOL MALEATO</t>
  </si>
  <si>
    <t>TIOPENTAL SODICO</t>
  </si>
  <si>
    <t>TIOTEPA</t>
  </si>
  <si>
    <t xml:space="preserve">TIOTROPIO BROMURO </t>
  </si>
  <si>
    <t>TIRAS DE GLUCOMETRIA</t>
  </si>
  <si>
    <t>TIRAS PARA GLUCOMETRIA  + LANCETAS + EQUIPO DE MONITOREO DE GLUCOSA EN SANGRE</t>
  </si>
  <si>
    <t>TIROFIBAN CLORHIDRATO</t>
  </si>
  <si>
    <t>TIZANIDINA (CLORHIDRATO)</t>
  </si>
  <si>
    <t>TOBRAMICINA + DEXAMETASONA</t>
  </si>
  <si>
    <t>TOPOTECAN CLORHIDARTO</t>
  </si>
  <si>
    <t>TRASTUZUMAB DERUXTECAN</t>
  </si>
  <si>
    <t>TRASTUZUMAB EMTANSINA</t>
  </si>
  <si>
    <t xml:space="preserve">TREPROSTINIL </t>
  </si>
  <si>
    <t>TRIAMCINOLONA + NISTATINA + NEOMICINA</t>
  </si>
  <si>
    <t>TRIBENOSIDO + LIDOCAINA</t>
  </si>
  <si>
    <t>TRICLOSAN</t>
  </si>
  <si>
    <t>TRIENTINA CLORHIDRATO</t>
  </si>
  <si>
    <t>TRIGLICERIDOS DE CADENA MEDIA (MCT)</t>
  </si>
  <si>
    <t>TRIMETAZIDINA DICLORHIDRATO</t>
  </si>
  <si>
    <t>TRIMETOPRIM + SULFAMETOXAZOL</t>
  </si>
  <si>
    <t>TRIPTORELINA ACETATO</t>
  </si>
  <si>
    <t>TROPICAMIDA + FENILEFRINA</t>
  </si>
  <si>
    <t>TROSPIUM (CLORURO DE TROSPIO)</t>
  </si>
  <si>
    <t>UBIQUINOL LIPOSOMAL</t>
  </si>
  <si>
    <t>UMECLIDINIO BROMURO</t>
  </si>
  <si>
    <t>UREA + PROPILENGLICOL + ACIDO SALICILICO</t>
  </si>
  <si>
    <t>VACUNA COMBINADA CONTRA LA HEPATITIS A Y B</t>
  </si>
  <si>
    <t>VACUNA CONTRA DIFTERIA +  TOSFERINA + TETANO (D.P.T.)</t>
  </si>
  <si>
    <t>VACUNA CONTRA DIFTERIA + TETANO + TOS FERINA (D.T.Pa)</t>
  </si>
  <si>
    <t>VACUNA CONTRA EL COVID-19</t>
  </si>
  <si>
    <t>VACUNA CONTRA EL HAEMOPHILUS INFLUENZAE TIPO B</t>
  </si>
  <si>
    <t>VACUNA CONTRA EL MENINGOCOCO A-C</t>
  </si>
  <si>
    <t>VACUNA CONTRA EL MENINGOCOCO AYCW135</t>
  </si>
  <si>
    <t>VACUNA CONTRA EL MENINGOCOCO B-C</t>
  </si>
  <si>
    <t>VACUNA CONTRA EL NEUMOCOCO CONJUGADA,  DE 10 VALENCIAS (DIFTERIA CRM 197 PROTEINA)</t>
  </si>
  <si>
    <t xml:space="preserve">VACUNA CONTRA EL NEUMOCOCO POLISACARIDA DE 23 VALENCIAS  </t>
  </si>
  <si>
    <t>VACUNA CONTRA EL NEUMOCOCO PVC DE 15 VALENCIAS</t>
  </si>
  <si>
    <t>VACUNA CONTRA EL SARAMPION Y RUBEOLA</t>
  </si>
  <si>
    <t>VACUNA CONTRA EL TETANOS (TOXOIDE TETANICO)</t>
  </si>
  <si>
    <t>VACUNA CONTRA EL TETANOS-DIFTERIA (TOXOIDE TETANICO Y DIFTERICO)</t>
  </si>
  <si>
    <t>VACUNA CONTRA LA DIFTERIA (TOXOIDE DIFTERICO)</t>
  </si>
  <si>
    <t>VACUNA CONTRA LA FIEBRE TIFOIDEA Y HEPATITIS A</t>
  </si>
  <si>
    <t>VACUNA CONTRA LA HEPATITIS A ADULTO</t>
  </si>
  <si>
    <t>VACUNA CONTRA LA HEPATITIS A PEDIATRICA</t>
  </si>
  <si>
    <t>VACUNA CONTRA LA HEPATITIS A Y B</t>
  </si>
  <si>
    <t xml:space="preserve">VACUNA CONTRA LA HEPATITIS B (PEDIATRICA) </t>
  </si>
  <si>
    <t>VACUNA CONTRA LA POLIOMIELITIS (VPI)</t>
  </si>
  <si>
    <t>VACUNA CONTRA LA POLIOMIELITIS (VPO)</t>
  </si>
  <si>
    <t>VACUNA CONTRA LA TUBERCULOSIS (B.C.G)</t>
  </si>
  <si>
    <t xml:space="preserve">VACUNA CONTRA LA VARICELA </t>
  </si>
  <si>
    <t>VACUNA PENTAVALENTE (DPT,HB, Hib)</t>
  </si>
  <si>
    <t>VALSARTAN + INDAPAMIDA</t>
  </si>
  <si>
    <t>VALSARTAN + LEVOAMLODIPINA</t>
  </si>
  <si>
    <t>VASELINA - ACEITE MINERAL</t>
  </si>
  <si>
    <t>VECURONIO BROMURO</t>
  </si>
  <si>
    <t>VERAPAMILO (CLORHIDRATO)</t>
  </si>
  <si>
    <t xml:space="preserve">VERAPAMILO (CLORHIDRATO) </t>
  </si>
  <si>
    <t>VERAPAMILO (CLORHIDRATO) + TRANDOLAPRIL</t>
  </si>
  <si>
    <t xml:space="preserve">VILDAGLIPTINA + METFORMINA </t>
  </si>
  <si>
    <t>VINBLASTINA SULFATO</t>
  </si>
  <si>
    <t>VINORELBINA BITARTRATO</t>
  </si>
  <si>
    <t>VITAMINA A  + VITAMINA D</t>
  </si>
  <si>
    <t>VITAMINA A (ACETATO O PALMITATO)</t>
  </si>
  <si>
    <t>VITAMINA B1 (TIAMINA)</t>
  </si>
  <si>
    <t>VITAMINA B12 (CIANOCOBALAMINA )</t>
  </si>
  <si>
    <t>VITAMINA B12 (HIDROXICOBALAMINA)</t>
  </si>
  <si>
    <t>VITAMINA C + FOLICO ACIDO + CIANOCOBALAMINA + FUMARATO FERROSO</t>
  </si>
  <si>
    <t>VITAMINA C + FOLICO ACIDO + FUMARATO FERROSO</t>
  </si>
  <si>
    <t>VITAMINA D3 + CALCIO + ZINC</t>
  </si>
  <si>
    <t>VITAMINA E + VITAMINA B6</t>
  </si>
  <si>
    <t>VITAMINA K1 (FITOMENADIONA)</t>
  </si>
  <si>
    <t>VOSORITIDA</t>
  </si>
  <si>
    <t>ZIDOVUDINA + LAMIVUDINA + NEVIRAPINA</t>
  </si>
  <si>
    <t xml:space="preserve">ZINC + MULTIVITAMINAS + MINERALES </t>
  </si>
  <si>
    <t xml:space="preserve">ZINC SULFATO </t>
  </si>
  <si>
    <t>ZOFENOPRIL CALCICO</t>
  </si>
  <si>
    <t>ZOLEDRONICO ACIDO</t>
  </si>
  <si>
    <t>ZOLPIDEM (TARTRATO)</t>
  </si>
  <si>
    <t>20 mg/mL (2%)</t>
  </si>
  <si>
    <t>300 mg (base)</t>
  </si>
  <si>
    <t>(600 + 300)mg</t>
  </si>
  <si>
    <t>(600 + 300 + 50)mg</t>
  </si>
  <si>
    <t>(0.15+18.5+8)g/100g</t>
  </si>
  <si>
    <t>(20+125)mg</t>
  </si>
  <si>
    <t>150mg/5mL (3%)</t>
  </si>
  <si>
    <t>325mg</t>
  </si>
  <si>
    <t>(200-500)+(200-500)+(20-80)mg</t>
  </si>
  <si>
    <t>(500+30+10+5)mg</t>
  </si>
  <si>
    <t>(500+5+2) mg</t>
  </si>
  <si>
    <t>(250+400+65)mg</t>
  </si>
  <si>
    <t>(250+200+65)mg</t>
  </si>
  <si>
    <t>(325+400)mg</t>
  </si>
  <si>
    <t>(350+750)mg</t>
  </si>
  <si>
    <t>(350+500)mg</t>
  </si>
  <si>
    <t>(325+250+65)mg</t>
  </si>
  <si>
    <t>(250+220+65)mg</t>
  </si>
  <si>
    <t>(325+20)mg</t>
  </si>
  <si>
    <t>(325+2.5)mg</t>
  </si>
  <si>
    <t>(325+37.5)mg</t>
  </si>
  <si>
    <t>81mg</t>
  </si>
  <si>
    <t>100 mg/5 mL (2%)</t>
  </si>
  <si>
    <t>200 mg/5 mL (4%)</t>
  </si>
  <si>
    <t xml:space="preserve">300 mg/3 mL </t>
  </si>
  <si>
    <t>(20+30)mg (2+3%)</t>
  </si>
  <si>
    <t>(20+20)mg (2+2%)</t>
  </si>
  <si>
    <t>55mcg</t>
  </si>
  <si>
    <t>40mg/mL (4%)</t>
  </si>
  <si>
    <t>650mg+65mg</t>
  </si>
  <si>
    <t>15%</t>
  </si>
  <si>
    <t>20%</t>
  </si>
  <si>
    <t>(6+3)g</t>
  </si>
  <si>
    <t>5mg/mL</t>
  </si>
  <si>
    <t>225mg/5g</t>
  </si>
  <si>
    <t>[(14-26)+(4-16)]%</t>
  </si>
  <si>
    <t>25 mg/mL</t>
  </si>
  <si>
    <t>40 mg/0.4 mL (100 mg/mL)</t>
  </si>
  <si>
    <t>20 mg/0.4mL (50 mg/mL)</t>
  </si>
  <si>
    <t>20 mg/0.2 mL (100 mg/ mL)</t>
  </si>
  <si>
    <t>80 mg/0.8mL (100 mg/mL)</t>
  </si>
  <si>
    <t>(0.1-0.3) + (2.5-6.25)%</t>
  </si>
  <si>
    <t>(0.1 + 1)%</t>
  </si>
  <si>
    <t>(0.1 + 1 + 5)%</t>
  </si>
  <si>
    <t>(0.1 + 4)%</t>
  </si>
  <si>
    <t>3 mg/mL (0.3%)</t>
  </si>
  <si>
    <t>11.12 mg (40 mg/mL)</t>
  </si>
  <si>
    <t>7.08 mg (40 mg/mL)</t>
  </si>
  <si>
    <t xml:space="preserve">3000 mL </t>
  </si>
  <si>
    <t>1 mL</t>
  </si>
  <si>
    <t>5 mL</t>
  </si>
  <si>
    <t>10 mL</t>
  </si>
  <si>
    <t>(2 + 5)%</t>
  </si>
  <si>
    <t>(0,2 + 5)%</t>
  </si>
  <si>
    <t>96%</t>
  </si>
  <si>
    <t>14mg/mL (1.4%)</t>
  </si>
  <si>
    <t>(12mg+5.000 UI)/mL</t>
  </si>
  <si>
    <t>(0.5-1)%</t>
  </si>
  <si>
    <t>70mg (base)</t>
  </si>
  <si>
    <t>70mg + 5.600 UI</t>
  </si>
  <si>
    <t>(150+10)mg</t>
  </si>
  <si>
    <t>(90+6)mg</t>
  </si>
  <si>
    <t>[(2.3-2.5)g+electrolitos]/100mL</t>
  </si>
  <si>
    <t>(2.5+2.67)g/100mL</t>
  </si>
  <si>
    <t>[500+(200-270)+(150-350)]mg/sachet-sobre</t>
  </si>
  <si>
    <t>(500+160+267)mg</t>
  </si>
  <si>
    <t>2.500mg</t>
  </si>
  <si>
    <t>(25+10)mg/mL (2.5+1)%</t>
  </si>
  <si>
    <t>50mg/2mL (base) (2.5%)</t>
  </si>
  <si>
    <t>20mcg/mL (0.002%)</t>
  </si>
  <si>
    <t>pH 4.2 (0.05%)</t>
  </si>
  <si>
    <t>60mg/mL (6%)</t>
  </si>
  <si>
    <t>234mg</t>
  </si>
  <si>
    <t>(470+328+152+25)mg</t>
  </si>
  <si>
    <t xml:space="preserve">(200-700)+(200-450)+(20-40)mg/5mL </t>
  </si>
  <si>
    <t>(60+300)mg</t>
  </si>
  <si>
    <t>3mg/mL</t>
  </si>
  <si>
    <t>(250+300+1300)mg/100mL</t>
  </si>
  <si>
    <t>(300+40)mg/100 mL</t>
  </si>
  <si>
    <t>(0,600 + 0,080 )G/100mL</t>
  </si>
  <si>
    <t>Nitrogeno 9g/l (1.500-2.000mL)</t>
  </si>
  <si>
    <t>Nitrogeno 7g/l (1.500-2.000mL)</t>
  </si>
  <si>
    <t>Nitrogeno 4g/l (1.000-1.500mL)</t>
  </si>
  <si>
    <t>´10%</t>
  </si>
  <si>
    <t>240mg/10mL (2.4%)</t>
  </si>
  <si>
    <t>150 mg/3 mL (5%)</t>
  </si>
  <si>
    <t>25mg (base)</t>
  </si>
  <si>
    <t>(5+0.5)mg</t>
  </si>
  <si>
    <t>(10 + 12,5)mg</t>
  </si>
  <si>
    <t>(5+1.5)mg</t>
  </si>
  <si>
    <t>(5+80)mg</t>
  </si>
  <si>
    <t>(5+320)mg</t>
  </si>
  <si>
    <t>(10+80)mg</t>
  </si>
  <si>
    <t>(10+320+25)mg</t>
  </si>
  <si>
    <t>(3.5+0.25+0.5)mg/mL</t>
  </si>
  <si>
    <t>(7+0.5+1)mg/mL</t>
  </si>
  <si>
    <t>750mg/5mL (15%)</t>
  </si>
  <si>
    <t>875mg</t>
  </si>
  <si>
    <t>(875+125)mg</t>
  </si>
  <si>
    <t>(500+125)mg</t>
  </si>
  <si>
    <t>(800+114)mg/10mL</t>
  </si>
  <si>
    <t>(500+125)mg/10mL</t>
  </si>
  <si>
    <t>1g (base)</t>
  </si>
  <si>
    <t>375mg</t>
  </si>
  <si>
    <t>(50+40+1)mg/mL</t>
  </si>
  <si>
    <t xml:space="preserve">100mg/20mL (5mg/mL)  </t>
  </si>
  <si>
    <t xml:space="preserve">30mg/3mL (10mg/mL) </t>
  </si>
  <si>
    <t>(3.000 KUI+17.7mg+180 UI+270mg+1.500 UI)/3mL</t>
  </si>
  <si>
    <t>(1.000 KUI+5.9mg+60 UI+90mg+500 UI)/mL</t>
  </si>
  <si>
    <t>(6.000 KIU+80mcmol+144mg+1.000 UI)/2mL</t>
  </si>
  <si>
    <t>(6.000 KIU+80mcmol+182mg+1.000 UI)/2mL</t>
  </si>
  <si>
    <t>(12.000 KIU+160mcmol+288mg+2.000 UI)/4mL</t>
  </si>
  <si>
    <t>(12.000 KIU+160mcmol+364mg+2.000 UI)/4mL</t>
  </si>
  <si>
    <t>(30.000 KIU+400mcmol+720mg+5.000 UI)/10mL</t>
  </si>
  <si>
    <t>(30.000 KUI+400mcmol+910mg+5.000 UI)/10mL</t>
  </si>
  <si>
    <t>1mg/mL (0.1%)</t>
  </si>
  <si>
    <t>20mg/2mL (1%)</t>
  </si>
  <si>
    <t>1mg/mL</t>
  </si>
  <si>
    <t>(20+120)mg</t>
  </si>
  <si>
    <t>(1000+10) mg</t>
  </si>
  <si>
    <t>300mg (base)</t>
  </si>
  <si>
    <t>200mg (base)</t>
  </si>
  <si>
    <t>150mg (base)</t>
  </si>
  <si>
    <t>(300+100)mg</t>
  </si>
  <si>
    <t>(100+25)mg</t>
  </si>
  <si>
    <t>60mg/mL (1.200mg/20mL)</t>
  </si>
  <si>
    <t>(20 + 840)mg</t>
  </si>
  <si>
    <t>(10 + 840)mg</t>
  </si>
  <si>
    <t>37.5mg</t>
  </si>
  <si>
    <t>6.75mg</t>
  </si>
  <si>
    <t>(0.025+2.5)mg</t>
  </si>
  <si>
    <t>(0,01-0,02)%</t>
  </si>
  <si>
    <t xml:space="preserve">20mg/mL  </t>
  </si>
  <si>
    <t>(137+50)mcg/dosis</t>
  </si>
  <si>
    <t>200mg/5mL (4%)</t>
  </si>
  <si>
    <t>15mg/mL</t>
  </si>
  <si>
    <t>(0.2+5)%</t>
  </si>
  <si>
    <t>4.000 millones/5mL</t>
  </si>
  <si>
    <t>10mg/5mL</t>
  </si>
  <si>
    <t>10 mg/20 mL</t>
  </si>
  <si>
    <t>0.05mg/mL</t>
  </si>
  <si>
    <t>250mcg/dosis</t>
  </si>
  <si>
    <t>50mcg/dosis</t>
  </si>
  <si>
    <t>(6.001-8.000) UI</t>
  </si>
  <si>
    <t>(25-30)%</t>
  </si>
  <si>
    <t>30mg/mL</t>
  </si>
  <si>
    <t>(10+1.4)mg</t>
  </si>
  <si>
    <t>(3+1)mg</t>
  </si>
  <si>
    <t>(5+1)g</t>
  </si>
  <si>
    <t>(0.1+2)%</t>
  </si>
  <si>
    <t>(0.05+0.1+3)%</t>
  </si>
  <si>
    <t>(0.05+0.1+1+1)%</t>
  </si>
  <si>
    <t>(0.05+0.1+1)%</t>
  </si>
  <si>
    <t>(3+3)mg</t>
  </si>
  <si>
    <t>0,05%</t>
  </si>
  <si>
    <t>(5+2)mg/mL</t>
  </si>
  <si>
    <t>(0.05+1)%</t>
  </si>
  <si>
    <t>4mg/mL (0.4%)</t>
  </si>
  <si>
    <t>(0.1+0.1)%</t>
  </si>
  <si>
    <t>0.2mg/2mL (0.01%)</t>
  </si>
  <si>
    <t>0.6mg/mL (0.06%)</t>
  </si>
  <si>
    <t>0,8 mg/mL</t>
  </si>
  <si>
    <t>1 meq/mL</t>
  </si>
  <si>
    <t>(2 + 40)%</t>
  </si>
  <si>
    <t>5mg/mL (0.5%)</t>
  </si>
  <si>
    <t>262mg</t>
  </si>
  <si>
    <t>1.25mg</t>
  </si>
  <si>
    <t>(5+5)mg</t>
  </si>
  <si>
    <t>(5+10)mg</t>
  </si>
  <si>
    <t>(5+6.25)mg</t>
  </si>
  <si>
    <t>(2.5+6.25)mg</t>
  </si>
  <si>
    <t>(10+6.25)mg</t>
  </si>
  <si>
    <t>15 UI (base)</t>
  </si>
  <si>
    <t>38.5mcg</t>
  </si>
  <si>
    <t>(12+1)mg</t>
  </si>
  <si>
    <t>62.5mg</t>
  </si>
  <si>
    <t>125mg</t>
  </si>
  <si>
    <t>0,2%</t>
  </si>
  <si>
    <t>0.9mg/mL (0.09%)</t>
  </si>
  <si>
    <t>8mg/5mL</t>
  </si>
  <si>
    <t>4mg/5mL</t>
  </si>
  <si>
    <t>(80+300)mg</t>
  </si>
  <si>
    <t>2.5mg (base)</t>
  </si>
  <si>
    <t>322 mcg/dosis</t>
  </si>
  <si>
    <t>120mg/100mL</t>
  </si>
  <si>
    <t>200mcg/dosis</t>
  </si>
  <si>
    <t>2 mg/mL (0,2%)</t>
  </si>
  <si>
    <t>(80+4.5)mcg/dosis</t>
  </si>
  <si>
    <t>(320+9)mcg/dosis</t>
  </si>
  <si>
    <t>(5mg+5mcg)/mL</t>
  </si>
  <si>
    <t>0.5% (base)</t>
  </si>
  <si>
    <t>8g</t>
  </si>
  <si>
    <t>600mg (base)</t>
  </si>
  <si>
    <t>200mg+400 UI+18mg+0.4mg</t>
  </si>
  <si>
    <t>600mg+400 UI+80mg</t>
  </si>
  <si>
    <t>950mg+400 UI+50mg+50mg</t>
  </si>
  <si>
    <t>(600 mg + 400 UI + 50 mg + 7,5 mg + 0,5 mg + 1,8 mg)</t>
  </si>
  <si>
    <t>(600 mg+ 400 UI + 40 mg + 7,5 mg + 1 mg + 1,8 mg + 250 mcg)</t>
  </si>
  <si>
    <t>(200 mg + 400 UI + 18 mg + 0,4 mg)</t>
  </si>
  <si>
    <t>1500 mg + 200 UI</t>
  </si>
  <si>
    <t>(500-600)mg (base)</t>
  </si>
  <si>
    <t>0.25mcg</t>
  </si>
  <si>
    <t>0.50mcg</t>
  </si>
  <si>
    <t>(16 +10)mg</t>
  </si>
  <si>
    <t>(16 + 5)mg</t>
  </si>
  <si>
    <t>(32 + 5)mg</t>
  </si>
  <si>
    <t>(32 + 5 + 12.5)mg</t>
  </si>
  <si>
    <t>(16 + 5 + 12.5 )mg</t>
  </si>
  <si>
    <t>(16 + 10 + 12.5)mg</t>
  </si>
  <si>
    <t>(25+75) mg</t>
  </si>
  <si>
    <t xml:space="preserve">50mg </t>
  </si>
  <si>
    <t xml:space="preserve">25mg </t>
  </si>
  <si>
    <t xml:space="preserve"> 1,5 mL</t>
  </si>
  <si>
    <t>100mcg/mL</t>
  </si>
  <si>
    <t>0.05mg/mL (0.005%)</t>
  </si>
  <si>
    <t>20 gr</t>
  </si>
  <si>
    <t>80 + 250 mg</t>
  </si>
  <si>
    <t>450mg/45mL (1%)</t>
  </si>
  <si>
    <t>150mg/15mL (1%)</t>
  </si>
  <si>
    <t>(2+4)mg/mL (0.5+1%)</t>
  </si>
  <si>
    <t>(10+9)mg/mL (1+0.9)%</t>
  </si>
  <si>
    <t>(5+9)mg/mL (0.05+0.09)%</t>
  </si>
  <si>
    <t>6.25mg</t>
  </si>
  <si>
    <t>(0.9+0.6+0.2+0.6)g</t>
  </si>
  <si>
    <t>70mg</t>
  </si>
  <si>
    <t>(1+0.5)g (base)</t>
  </si>
  <si>
    <t>370mg I/mL</t>
  </si>
  <si>
    <t>8mg/mL</t>
  </si>
  <si>
    <t>(1+0.5)g</t>
  </si>
  <si>
    <t>1g+1%</t>
  </si>
  <si>
    <t>250mg/5mL (base) (5%)</t>
  </si>
  <si>
    <t>0,25 mg</t>
  </si>
  <si>
    <t>100mg/20mL (5mg/mL)</t>
  </si>
  <si>
    <t>20mg/100mL (0.02%)</t>
  </si>
  <si>
    <t>(1+200)mg</t>
  </si>
  <si>
    <t>0.2 %</t>
  </si>
  <si>
    <t xml:space="preserve">100 mg/10 mL </t>
  </si>
  <si>
    <t xml:space="preserve">200 mg/10 mL </t>
  </si>
  <si>
    <t>250 mg/5 mL</t>
  </si>
  <si>
    <t>(0,3 + 0,1 + 4)%</t>
  </si>
  <si>
    <t>(3+0.25)mg/mL</t>
  </si>
  <si>
    <t>1mg/mL (0.1%) (50 mg)</t>
  </si>
  <si>
    <t>1mg/mL (0.1%) (10 mg)</t>
  </si>
  <si>
    <t>3.8mg/mL  (0.55%)</t>
  </si>
  <si>
    <t xml:space="preserve">100 mg/mL   </t>
  </si>
  <si>
    <t>500 mg/2 mL (250 mg/mL)</t>
  </si>
  <si>
    <t>1000 mg/4 mL (250 mg/mL)</t>
  </si>
  <si>
    <t>12g+3.5g+10mg</t>
  </si>
  <si>
    <t xml:space="preserve">2mg/mL   </t>
  </si>
  <si>
    <t>125mg/5mL (2.5%)</t>
  </si>
  <si>
    <t>(100+200)mg</t>
  </si>
  <si>
    <t>(2+4)%</t>
  </si>
  <si>
    <t>(2+2)%</t>
  </si>
  <si>
    <t>(2+1) %</t>
  </si>
  <si>
    <t>(100+400)mg</t>
  </si>
  <si>
    <t>(100+80)mg</t>
  </si>
  <si>
    <t>(3.000+100)mg (3+0.1)%</t>
  </si>
  <si>
    <t>2,5 mg/mL</t>
  </si>
  <si>
    <t>(125+1)mg</t>
  </si>
  <si>
    <t>35.4mg/5mL (20mg/5mL)</t>
  </si>
  <si>
    <t>2mg/5mL (0.04%)</t>
  </si>
  <si>
    <t>0,66 g/100 mL</t>
  </si>
  <si>
    <t>150 mg (base)</t>
  </si>
  <si>
    <t>(20-50)mg/100mL</t>
  </si>
  <si>
    <t>(1+0.04+0.5)%</t>
  </si>
  <si>
    <t>(1.000+2.000+100)mg (1+2+0.1)%</t>
  </si>
  <si>
    <t>(1-0,5-0,04)g/ 100g</t>
  </si>
  <si>
    <t>120 UI/100g</t>
  </si>
  <si>
    <t>4g</t>
  </si>
  <si>
    <t>(1.5+5+0.5)mg/mL</t>
  </si>
  <si>
    <t>679.5g</t>
  </si>
  <si>
    <t>(1+2)mg/mL (0.1+0.2)%</t>
  </si>
  <si>
    <t>(1-5)mg+(2-60)mg</t>
  </si>
  <si>
    <t>(1mg+3.5mg+6.000 UI)/1mL</t>
  </si>
  <si>
    <t>(0.1g+0.35g+600.000 UI)/100g</t>
  </si>
  <si>
    <t>110mg</t>
  </si>
  <si>
    <t>(4.001-6.000)UI</t>
  </si>
  <si>
    <t>(8.001-10.000)UI</t>
  </si>
  <si>
    <t>(2.001-4.000)UI</t>
  </si>
  <si>
    <t>(1.5g+electrolitos)/100mL</t>
  </si>
  <si>
    <t>400mg/20 mL (20mgmL)</t>
  </si>
  <si>
    <t>100mg/5 mL (20mgmL)</t>
  </si>
  <si>
    <t>1800 mg /15 mL (120 mg/mL)</t>
  </si>
  <si>
    <t>100mcg/0.5mL</t>
  </si>
  <si>
    <t>50mcg/0.5mL</t>
  </si>
  <si>
    <t>(800+150)mg</t>
  </si>
  <si>
    <t xml:space="preserve">14 mg/mL   </t>
  </si>
  <si>
    <t>22,75 mg/mL (2,275%)</t>
  </si>
  <si>
    <t>(27+25mg)/mL</t>
  </si>
  <si>
    <t>(1,9+30 mg)/mL (0,19+3)%</t>
  </si>
  <si>
    <t>100 mL % p/v</t>
  </si>
  <si>
    <t>0,5 mg/mL (0,05%)</t>
  </si>
  <si>
    <t>120 mcg (Base)</t>
  </si>
  <si>
    <t>0.089% (Base)</t>
  </si>
  <si>
    <t>0,075 mg</t>
  </si>
  <si>
    <t>(0.15+0.02)mg</t>
  </si>
  <si>
    <t>(3.58+800)mg/100g</t>
  </si>
  <si>
    <t>(1+3)mg/mL</t>
  </si>
  <si>
    <t>(0.05+0.2+3)mg/mL</t>
  </si>
  <si>
    <t xml:space="preserve">(0.1+0.35)% </t>
  </si>
  <si>
    <t>8 mg/2 mL</t>
  </si>
  <si>
    <t>(200 + 20)mg</t>
  </si>
  <si>
    <t>50mg/2mL</t>
  </si>
  <si>
    <t xml:space="preserve">200mcg (base) </t>
  </si>
  <si>
    <t>15 mg/5 mL</t>
  </si>
  <si>
    <t>(5 + 0,9)%</t>
  </si>
  <si>
    <t>10 mg/2mL</t>
  </si>
  <si>
    <t>(50+50)mg</t>
  </si>
  <si>
    <t>(3+2.5)g/100g</t>
  </si>
  <si>
    <t>75mg (Base)</t>
  </si>
  <si>
    <t>1 + 5 mg</t>
  </si>
  <si>
    <t>2.5 mg/mL (0.25%)</t>
  </si>
  <si>
    <t>(0.1+1+0.5)g/100g</t>
  </si>
  <si>
    <t>2.42mg/mL (0.242%)</t>
  </si>
  <si>
    <t>4.5mg</t>
  </si>
  <si>
    <t>60mg (base)</t>
  </si>
  <si>
    <t>(1.000+8.000)mg</t>
  </si>
  <si>
    <t xml:space="preserve">240mg </t>
  </si>
  <si>
    <t>10mg/2mL (0.5%)</t>
  </si>
  <si>
    <t>(300+30+30)mg</t>
  </si>
  <si>
    <t>2g</t>
  </si>
  <si>
    <t>250mg/20mL</t>
  </si>
  <si>
    <t>(1+50)mg/mL</t>
  </si>
  <si>
    <t>500mg/mL</t>
  </si>
  <si>
    <t>(10 + 10)mg</t>
  </si>
  <si>
    <t>(10 +10)mg/mL</t>
  </si>
  <si>
    <t>10 mg/5 mL</t>
  </si>
  <si>
    <t xml:space="preserve">60mg </t>
  </si>
  <si>
    <t>300mg/2mL</t>
  </si>
  <si>
    <t>200mg/1,14mL 
(175 mg/mL)</t>
  </si>
  <si>
    <t>50mg/mL (5%) 10mL</t>
  </si>
  <si>
    <t>50mg/mL (5%) 2.4mL</t>
  </si>
  <si>
    <t>(600+300+300)mg</t>
  </si>
  <si>
    <t>100/50/75 mg</t>
  </si>
  <si>
    <t>(25+5)mg</t>
  </si>
  <si>
    <t>(10+5)mg</t>
  </si>
  <si>
    <t>(12.5+1000)mg</t>
  </si>
  <si>
    <t xml:space="preserve">(200+300+600)mg </t>
  </si>
  <si>
    <t>(200+10+150+150)mg</t>
  </si>
  <si>
    <t>(200+25+25)mg</t>
  </si>
  <si>
    <t>(200+300+150+150)mg</t>
  </si>
  <si>
    <t>(200+245+25)mg</t>
  </si>
  <si>
    <t>(20+12.5)mg</t>
  </si>
  <si>
    <t>90mg/mL</t>
  </si>
  <si>
    <t>40 mg/0,4 mL</t>
  </si>
  <si>
    <t>60 mg/0,6 mL</t>
  </si>
  <si>
    <t>80 mg/0,8 mL</t>
  </si>
  <si>
    <t>(200+50+200)mg</t>
  </si>
  <si>
    <t>(200+25+100)mg</t>
  </si>
  <si>
    <t>(200+37.5+150)mg</t>
  </si>
  <si>
    <t>(200+12.5+50)mg</t>
  </si>
  <si>
    <t>(200+18.75+75)mg</t>
  </si>
  <si>
    <t>(200+31.25+125)mg</t>
  </si>
  <si>
    <t xml:space="preserve">0.5mg/mL </t>
  </si>
  <si>
    <t xml:space="preserve">0,30 mg/0,3 mL </t>
  </si>
  <si>
    <t>0.15 mg/0.3 mL</t>
  </si>
  <si>
    <t>22.5 mg/mL (2.25%)</t>
  </si>
  <si>
    <t>2mg/mL (0.2%)</t>
  </si>
  <si>
    <t>1.5mg</t>
  </si>
  <si>
    <t>(600 +12.5)mg</t>
  </si>
  <si>
    <t>UNIDAD</t>
  </si>
  <si>
    <t>140 mg/mL</t>
  </si>
  <si>
    <t xml:space="preserve">0,8 mg/2 mL </t>
  </si>
  <si>
    <t>(250 mg/5 mL) (base)</t>
  </si>
  <si>
    <t xml:space="preserve">5mg </t>
  </si>
  <si>
    <t>(20+7.5)mg</t>
  </si>
  <si>
    <t>(20+15)mg</t>
  </si>
  <si>
    <t>(20+500)mg</t>
  </si>
  <si>
    <t>49mg/mL</t>
  </si>
  <si>
    <t>11 mg/mL</t>
  </si>
  <si>
    <t>480 mg/mL</t>
  </si>
  <si>
    <t>1,53 mg/dosis</t>
  </si>
  <si>
    <t>3,8 mg (50 mcg /DIA)</t>
  </si>
  <si>
    <t>1.500.000 UI</t>
  </si>
  <si>
    <t>0.625mg</t>
  </si>
  <si>
    <t>62.5mg en 100g de contenido</t>
  </si>
  <si>
    <t>250 mg/2 mL</t>
  </si>
  <si>
    <t xml:space="preserve">10mg/mL   </t>
  </si>
  <si>
    <t>(3.474+11)mg</t>
  </si>
  <si>
    <t>[(15-30)+(60-75)]mcg</t>
  </si>
  <si>
    <t>(0.6+6)mg</t>
  </si>
  <si>
    <t>1g/2mL</t>
  </si>
  <si>
    <t>20 mg/10 mL</t>
  </si>
  <si>
    <t>140mg/mL</t>
  </si>
  <si>
    <t>2 mg/0,85 mL</t>
  </si>
  <si>
    <t>(500 + 1200) UI</t>
  </si>
  <si>
    <t>(1000 + 750) UI</t>
  </si>
  <si>
    <t>(500 + 1000) UI</t>
  </si>
  <si>
    <t>(500 + 375) UI</t>
  </si>
  <si>
    <t>(500 + 500) UI</t>
  </si>
  <si>
    <t>(1000 + 1000) UI</t>
  </si>
  <si>
    <t>25 mg/mL (2,5%)</t>
  </si>
  <si>
    <t>20 mg/5 mL (0,4%)</t>
  </si>
  <si>
    <t>40 mg/mL</t>
  </si>
  <si>
    <t xml:space="preserve">135 mg </t>
  </si>
  <si>
    <t>0.5mg/10mL (0.005%)</t>
  </si>
  <si>
    <t>0.02g/g</t>
  </si>
  <si>
    <t>30 mg/5 mL</t>
  </si>
  <si>
    <t>(0.6+0.30)g/100mL</t>
  </si>
  <si>
    <t>70mg+1.000 UI</t>
  </si>
  <si>
    <t xml:space="preserve">50 mg/5 mL </t>
  </si>
  <si>
    <t>200 mg/100 mL</t>
  </si>
  <si>
    <t>0.04mg</t>
  </si>
  <si>
    <t>0.1 mg/mL</t>
  </si>
  <si>
    <t>0.1mg/mL</t>
  </si>
  <si>
    <t>0.5 mg/5 mL</t>
  </si>
  <si>
    <t>10 mg (base)</t>
  </si>
  <si>
    <t>500 mg/10 mL</t>
  </si>
  <si>
    <t xml:space="preserve">20 mg/5 mL (base) </t>
  </si>
  <si>
    <t>8.75mg</t>
  </si>
  <si>
    <t>(200+25)mcg/dosis</t>
  </si>
  <si>
    <t>(100+25)mcg/dosis</t>
  </si>
  <si>
    <t>27.5mcg/dosis</t>
  </si>
  <si>
    <t>50 mcg/dosis</t>
  </si>
  <si>
    <t>(0.4+200)mg+100 UI</t>
  </si>
  <si>
    <t>[(0.150-0.75)+(80-150)]mg/15mL</t>
  </si>
  <si>
    <t>900 UI/1.5mL</t>
  </si>
  <si>
    <t>450 UI/0.75mL</t>
  </si>
  <si>
    <t>300 UI/0.5mL</t>
  </si>
  <si>
    <t>(300 + 150)UI/0.48 mL</t>
  </si>
  <si>
    <t>(150 + 75)UI</t>
  </si>
  <si>
    <t xml:space="preserve">7,5 mg/0,6 mL </t>
  </si>
  <si>
    <t xml:space="preserve">2.5 mg/0,5 mL </t>
  </si>
  <si>
    <t>(6+100)mcg</t>
  </si>
  <si>
    <t>(6 +200 mcg)</t>
  </si>
  <si>
    <t>(5+125)mcg/dosis</t>
  </si>
  <si>
    <t>(10+250)mcg/dosis</t>
  </si>
  <si>
    <t>(5+100)mcg</t>
  </si>
  <si>
    <t>12mcg (base)</t>
  </si>
  <si>
    <t>20-22Cal</t>
  </si>
  <si>
    <t>20-22 Kcal/Oz</t>
  </si>
  <si>
    <t>(19-20)Kcal/Oz</t>
  </si>
  <si>
    <t>19 Kcal</t>
  </si>
  <si>
    <t>22Cal</t>
  </si>
  <si>
    <t>22 Kcal/Oz</t>
  </si>
  <si>
    <t>24Cal</t>
  </si>
  <si>
    <t>92g (500Kcal)</t>
  </si>
  <si>
    <t>700mg (base)</t>
  </si>
  <si>
    <t>(200-300)mg (como fosforo)</t>
  </si>
  <si>
    <t>500 mg (450 + 50)mg</t>
  </si>
  <si>
    <t>50 mg/15 mL (0,33%)</t>
  </si>
  <si>
    <t>20 mg/2 mL</t>
  </si>
  <si>
    <t>2%</t>
  </si>
  <si>
    <t>1,0 mmol/mL</t>
  </si>
  <si>
    <t>0,5 mmol/mL</t>
  </si>
  <si>
    <t>0.25 mmol/mL</t>
  </si>
  <si>
    <t>0.15%</t>
  </si>
  <si>
    <t>900mg</t>
  </si>
  <si>
    <t>3mg/mL (base) (0.3%)</t>
  </si>
  <si>
    <t>(100+1.000+26)mg  (0.1+1 + 0.026)%</t>
  </si>
  <si>
    <t>(5 + 500)mg</t>
  </si>
  <si>
    <t>(2,5 + 500)mg</t>
  </si>
  <si>
    <t>2,3896 g</t>
  </si>
  <si>
    <t>(50 + 110)mcg</t>
  </si>
  <si>
    <t>(8.6+50)mg</t>
  </si>
  <si>
    <t>(4+1.000)mg</t>
  </si>
  <si>
    <t>(2+1.000)mg</t>
  </si>
  <si>
    <t>(2+500)mg</t>
  </si>
  <si>
    <t>(2+850)mg</t>
  </si>
  <si>
    <t>(4+850)mg</t>
  </si>
  <si>
    <t>(1.500+1.200+2.400)mg</t>
  </si>
  <si>
    <t>(750+600+250)mg</t>
  </si>
  <si>
    <t>5.000 UI/mL</t>
  </si>
  <si>
    <t>10.8mg</t>
  </si>
  <si>
    <t>3.6mg</t>
  </si>
  <si>
    <t>(100+50)mg</t>
  </si>
  <si>
    <t>5.000 UI + 1g + 10g</t>
  </si>
  <si>
    <t>(1+1.8)mg/mL</t>
  </si>
  <si>
    <t xml:space="preserve">150 UI  </t>
  </si>
  <si>
    <t>(20+840)mg</t>
  </si>
  <si>
    <t>100 mg/2 mL</t>
  </si>
  <si>
    <t>250mg/mL (25%)</t>
  </si>
  <si>
    <t>10 gr</t>
  </si>
  <si>
    <t>1g+2,4mg</t>
  </si>
  <si>
    <t>(232.5+16.000)mg</t>
  </si>
  <si>
    <t>(60+7.940)mg</t>
  </si>
  <si>
    <t>50mg/5mL</t>
  </si>
  <si>
    <t>50mg/mL</t>
  </si>
  <si>
    <t>6.66mg /mL</t>
  </si>
  <si>
    <t>100 mg/5 mL</t>
  </si>
  <si>
    <t>(10 + 325)mg</t>
  </si>
  <si>
    <t>(2+100)mg/mL</t>
  </si>
  <si>
    <t>(20mg+2.5g)/5mL</t>
  </si>
  <si>
    <t>6 mg/6 mL</t>
  </si>
  <si>
    <t>150mg+30.000 UI</t>
  </si>
  <si>
    <t>(400+65)mg</t>
  </si>
  <si>
    <t>(200+30)mg</t>
  </si>
  <si>
    <t>(200+65)mg</t>
  </si>
  <si>
    <t>(400+5)mg</t>
  </si>
  <si>
    <t>(200+5)mg</t>
  </si>
  <si>
    <t>(400 + 20)mg</t>
  </si>
  <si>
    <t>(400 + 20 + 50)mg</t>
  </si>
  <si>
    <t>(400+500)mg</t>
  </si>
  <si>
    <t>(200+500)mg</t>
  </si>
  <si>
    <t>(400+4)mg</t>
  </si>
  <si>
    <t>(600+8)mg</t>
  </si>
  <si>
    <t>(600+4)mg</t>
  </si>
  <si>
    <t>(400+2)mg</t>
  </si>
  <si>
    <t>(200+2)mg</t>
  </si>
  <si>
    <t>(1-1.5+15-20)g/100g (1-1.5 + 15-20)%</t>
  </si>
  <si>
    <t xml:space="preserve">20mcg </t>
  </si>
  <si>
    <t>(500+500)mg (base)</t>
  </si>
  <si>
    <t>5g/100g</t>
  </si>
  <si>
    <t>68mg</t>
  </si>
  <si>
    <t>1mg (base)</t>
  </si>
  <si>
    <t>100U/mL (50mL)</t>
  </si>
  <si>
    <t>300mcg/2mL (0.015%)</t>
  </si>
  <si>
    <t>VACUNA ANTIDIFTERICA Y ANTITETANICA ADSORBIDA PARA ADULTOS Y ADOLESCENTES 5 Lf/5 Lf/1 dosis Susp. iny.</t>
  </si>
  <si>
    <t>VACUNA INMUNOGLOBULINA ANTIRABICA HUMANA</t>
  </si>
  <si>
    <t>1.500 UI</t>
  </si>
  <si>
    <t>250 UI/mL</t>
  </si>
  <si>
    <t xml:space="preserve">5mg/mL    </t>
  </si>
  <si>
    <t>160 mg/mL</t>
  </si>
  <si>
    <t>5% x 50 mL</t>
  </si>
  <si>
    <t>5% (5g/100mL)</t>
  </si>
  <si>
    <t>5 g/ 50 mL (10 %)</t>
  </si>
  <si>
    <t>1.8 mg</t>
  </si>
  <si>
    <t>100 UI/mL</t>
  </si>
  <si>
    <t>100 UI/mL (300 UI/3 mL)</t>
  </si>
  <si>
    <t>100 UI/mL (100 UI/10 mL)</t>
  </si>
  <si>
    <t>100 UI/mL (3mL)</t>
  </si>
  <si>
    <t>100 UI/mL (10mL)</t>
  </si>
  <si>
    <t xml:space="preserve">200 UI/mL </t>
  </si>
  <si>
    <t>100 UI/mL (3 mL)</t>
  </si>
  <si>
    <t>100 UI/mL (10 mL)</t>
  </si>
  <si>
    <t xml:space="preserve">100 UI+3.6mg </t>
  </si>
  <si>
    <t xml:space="preserve">100 UI/mL </t>
  </si>
  <si>
    <t>(100 UI+33mcg)/mL</t>
  </si>
  <si>
    <t>(100 UI+50mcg)/mL</t>
  </si>
  <si>
    <t>300 UI/mL</t>
  </si>
  <si>
    <t>(70+30) UI/mL (10mL)</t>
  </si>
  <si>
    <t>1  MUI/mL</t>
  </si>
  <si>
    <t>3 MUI/0,5 mL</t>
  </si>
  <si>
    <t>10 MUI/mL</t>
  </si>
  <si>
    <t>88 mcg/mL</t>
  </si>
  <si>
    <t>30 mcg (6 MUI)/0.5 mL</t>
  </si>
  <si>
    <t>250 mcg (8 MUI/mL)</t>
  </si>
  <si>
    <t>350mg/mL</t>
  </si>
  <si>
    <t>270mg/mL</t>
  </si>
  <si>
    <t>21.7/dosis (42mcg/fosa)</t>
  </si>
  <si>
    <t>0.25mg/mL (0.025%)</t>
  </si>
  <si>
    <t>20mcg/dosis (base)</t>
  </si>
  <si>
    <t>(20+50)mcg/dosis</t>
  </si>
  <si>
    <t>(0.25+0.5)mg/mL</t>
  </si>
  <si>
    <t>(150+5)mg</t>
  </si>
  <si>
    <t>(300+10)mg</t>
  </si>
  <si>
    <t>(300+5)mg</t>
  </si>
  <si>
    <t>(300+25)mg</t>
  </si>
  <si>
    <t>(150+2.5)mg</t>
  </si>
  <si>
    <t>186.3mg</t>
  </si>
  <si>
    <t>(99-100)%</t>
  </si>
  <si>
    <t>0,2 mg/mL</t>
  </si>
  <si>
    <t>(0,6 + 0,1)%</t>
  </si>
  <si>
    <t>2.3mg</t>
  </si>
  <si>
    <t>500mg/10mL (5%)</t>
  </si>
  <si>
    <t xml:space="preserve">[(2-2.04)+(2 -2.04)+(0.04- 0.048)]% </t>
  </si>
  <si>
    <t>(2+0.1+0.04)%</t>
  </si>
  <si>
    <t xml:space="preserve">30mg/mL </t>
  </si>
  <si>
    <t>30mg/2mL</t>
  </si>
  <si>
    <t>0,2mg/mL</t>
  </si>
  <si>
    <t>100mg/20mL (0.5%)</t>
  </si>
  <si>
    <t xml:space="preserve">200 mg/20 mL </t>
  </si>
  <si>
    <t>(300+300)mg</t>
  </si>
  <si>
    <t>(150+300)mg</t>
  </si>
  <si>
    <t xml:space="preserve">25 mg
 </t>
  </si>
  <si>
    <t>12,25 mg</t>
  </si>
  <si>
    <t>3.75mg</t>
  </si>
  <si>
    <t>11.25mg</t>
  </si>
  <si>
    <t>2.5 mg/5 mL [0.05%]</t>
  </si>
  <si>
    <t>5 mg/5 mL 0.1%</t>
  </si>
  <si>
    <t>(200+50)mg</t>
  </si>
  <si>
    <t>(250+25)mg</t>
  </si>
  <si>
    <t>100 mg (base)</t>
  </si>
  <si>
    <t>(150+30)mcg</t>
  </si>
  <si>
    <t>(100+20)mcg</t>
  </si>
  <si>
    <t>1.25mg/2.5mL (0.05%)</t>
  </si>
  <si>
    <t>25mg/mL (2.5%)</t>
  </si>
  <si>
    <t>(1+4)g/100g</t>
  </si>
  <si>
    <t>(1+2)mg</t>
  </si>
  <si>
    <t>(1,5 + 0,3)%</t>
  </si>
  <si>
    <t>(25+25)mg/g (2.5+2.5)%</t>
  </si>
  <si>
    <t>(5+18+0.25+3.5)g</t>
  </si>
  <si>
    <t>2%/10 mL</t>
  </si>
  <si>
    <t>2%/20 mL</t>
  </si>
  <si>
    <t>(2.5+1.000)mg</t>
  </si>
  <si>
    <t>(2.5+850)mg</t>
  </si>
  <si>
    <t>(2.5+500)mg</t>
  </si>
  <si>
    <t>600mg/2mL</t>
  </si>
  <si>
    <t xml:space="preserve">2mg/mL </t>
  </si>
  <si>
    <t xml:space="preserve">25 mg </t>
  </si>
  <si>
    <t>(10+20) mg</t>
  </si>
  <si>
    <t>5 mg (base)</t>
  </si>
  <si>
    <t>10mcg/0.2mL (0.005%)</t>
  </si>
  <si>
    <t>(200 + 50)mg</t>
  </si>
  <si>
    <t>(80 + 20)mg/mL</t>
  </si>
  <si>
    <t>(100 + 25)mg</t>
  </si>
  <si>
    <t>5mg/5mL (0.1%)</t>
  </si>
  <si>
    <t>(100+40+50)mg/100mL</t>
  </si>
  <si>
    <t>(100+30+50) mg / 100 mL</t>
  </si>
  <si>
    <t>5 g/10mL</t>
  </si>
  <si>
    <t>0,8%-0,2%</t>
  </si>
  <si>
    <t>(100+5)mg</t>
  </si>
  <si>
    <t>(50+12.5)mg</t>
  </si>
  <si>
    <t>(100+12.5)mg</t>
  </si>
  <si>
    <t>(5+3)mg/mL
(0.5+0.3)%</t>
  </si>
  <si>
    <t>24mcg</t>
  </si>
  <si>
    <t>8mcg</t>
  </si>
  <si>
    <t>(100-110)g</t>
  </si>
  <si>
    <t>(0.4+0.3)%</t>
  </si>
  <si>
    <t>8.5 g/100 mL (8.5%)</t>
  </si>
  <si>
    <t>20%/500mL</t>
  </si>
  <si>
    <t>2g/100mL (2%)</t>
  </si>
  <si>
    <t>(200 + 300)mg</t>
  </si>
  <si>
    <t>350mg I/mL</t>
  </si>
  <si>
    <t>320mg I/mL</t>
  </si>
  <si>
    <t xml:space="preserve">250mg </t>
  </si>
  <si>
    <t>160mg</t>
  </si>
  <si>
    <t>1.5g/5mL (0.03%)</t>
  </si>
  <si>
    <t>600 mg/mL 60%</t>
  </si>
  <si>
    <t xml:space="preserve">15mg/1.5mL  </t>
  </si>
  <si>
    <t>1.5 gr</t>
  </si>
  <si>
    <t>(1+5)mg/mL (0,1+0,5)%</t>
  </si>
  <si>
    <t>6.36 mg+35 000 IU+210 IU+20 mg+57.9 mg</t>
  </si>
  <si>
    <t>5 mg/5 mL</t>
  </si>
  <si>
    <t>20 mg/0.4mL</t>
  </si>
  <si>
    <t>7.5 mg/0.15 mL</t>
  </si>
  <si>
    <t>25 mg/40 mL</t>
  </si>
  <si>
    <t>500 mg/20 mL</t>
  </si>
  <si>
    <t>150mcg/0.3mL 
(0.5mg/mL)</t>
  </si>
  <si>
    <t>100mcg/0.3mL 
(0.33mg/mL)</t>
  </si>
  <si>
    <t>50mcg/0.3mL 
(0.17mg/mL)</t>
  </si>
  <si>
    <t>11.3 mg</t>
  </si>
  <si>
    <t>500 mg/100 mL</t>
  </si>
  <si>
    <t>(500+100)mg</t>
  </si>
  <si>
    <t>(750+200)mg</t>
  </si>
  <si>
    <t>(250+200)mg/5mL</t>
  </si>
  <si>
    <t>500 mg+100.000 UI</t>
  </si>
  <si>
    <t>15 mg/3 mL</t>
  </si>
  <si>
    <t>50 mg/10 mL</t>
  </si>
  <si>
    <t>10mg/10mL (0.1%)</t>
  </si>
  <si>
    <t xml:space="preserve">135mg </t>
  </si>
  <si>
    <t>0,04%</t>
  </si>
  <si>
    <t xml:space="preserve">(77-90)% PrOTICOeina </t>
  </si>
  <si>
    <t>&gt;30% PrOTICOeina</t>
  </si>
  <si>
    <t>(5+2.5)mg</t>
  </si>
  <si>
    <t>30 mg/mL (3%)</t>
  </si>
  <si>
    <t>50 mg/5 mL</t>
  </si>
  <si>
    <t>(0.5+0.1)%</t>
  </si>
  <si>
    <t>400 mg (base)</t>
  </si>
  <si>
    <t>400 mg/250 mL</t>
  </si>
  <si>
    <t xml:space="preserve">(18.000-25.000 UI)+(15.000-24.000 UI)+(800-1.400 UI) </t>
  </si>
  <si>
    <t>(150+50+6)mg</t>
  </si>
  <si>
    <t xml:space="preserve">1 mg/mL  </t>
  </si>
  <si>
    <t>125 mg/5 mL (2,5%)</t>
  </si>
  <si>
    <t>(550+65)mg</t>
  </si>
  <si>
    <t>(220+50)mg</t>
  </si>
  <si>
    <t>(250+5)mg</t>
  </si>
  <si>
    <t>(250+10)mg</t>
  </si>
  <si>
    <t>(250+4)mg</t>
  </si>
  <si>
    <t>(0.5+4.35)g</t>
  </si>
  <si>
    <t>10mg/mL(1%)</t>
  </si>
  <si>
    <t xml:space="preserve">(50 + 50 + 5 + 25) mL </t>
  </si>
  <si>
    <t>(0.3 + 1,5) %</t>
  </si>
  <si>
    <t xml:space="preserve">120 mg </t>
  </si>
  <si>
    <t>10 mg/50 mL</t>
  </si>
  <si>
    <t>50mg/10mL</t>
  </si>
  <si>
    <t>100.000 UI/mL</t>
  </si>
  <si>
    <t>500.000 UI</t>
  </si>
  <si>
    <t>100.000 UI</t>
  </si>
  <si>
    <t>100.000 UI+0.25mg</t>
  </si>
  <si>
    <t>200.000 UI+500mg</t>
  </si>
  <si>
    <t>0.2mg/mL (0.02%)</t>
  </si>
  <si>
    <t>50 mg/2 mL</t>
  </si>
  <si>
    <t>100 mg/10 mL</t>
  </si>
  <si>
    <t>(2.5+1.5)mg</t>
  </si>
  <si>
    <t>(2+0.5)mcg</t>
  </si>
  <si>
    <t>(3.75+1.55)mg</t>
  </si>
  <si>
    <t>4mg/4mL (base) (0.1%)</t>
  </si>
  <si>
    <t>(2+0.01)mg</t>
  </si>
  <si>
    <t>(17-20)% Proteina (1.5 a 2.5 KCal/mL (1.000 a 1.500mL)</t>
  </si>
  <si>
    <t>(17-20)% Proteina (1.5 a 2.5 KCal/mL (500mL)</t>
  </si>
  <si>
    <t xml:space="preserve"> &gt;20% Proteina</t>
  </si>
  <si>
    <t xml:space="preserve"> &gt;20% Proteina (200-300 mL)</t>
  </si>
  <si>
    <t>(11-15)% Proteina</t>
  </si>
  <si>
    <t>(25-35)% Proteina</t>
  </si>
  <si>
    <t>(30-50)% Carbohidratos (200-300mL)</t>
  </si>
  <si>
    <t>(20-28)% Proteina</t>
  </si>
  <si>
    <t>(7-10)% Proteina</t>
  </si>
  <si>
    <t>25mg/mL</t>
  </si>
  <si>
    <t>0,1 mg/1 mL</t>
  </si>
  <si>
    <t>(40+5)mg</t>
  </si>
  <si>
    <t>(20+5)mg</t>
  </si>
  <si>
    <t>(40+12.5)mg</t>
  </si>
  <si>
    <t>150 mg/1,2 mL</t>
  </si>
  <si>
    <t>75 mg/0,5mL</t>
  </si>
  <si>
    <t>8mg (base)</t>
  </si>
  <si>
    <t>(150+75)mg</t>
  </si>
  <si>
    <t>(12.5+12.5)mg/5mL</t>
  </si>
  <si>
    <t>(40+20)mg</t>
  </si>
  <si>
    <t>(7.94 + 0.06)g/100 mL</t>
  </si>
  <si>
    <t>SUSTANCIA USP</t>
  </si>
  <si>
    <t>(0.5g+1millón UI)/100g</t>
  </si>
  <si>
    <t>10 UI/mL</t>
  </si>
  <si>
    <t>5 UI/mL</t>
  </si>
  <si>
    <t>30mg/5mL (0.6%)</t>
  </si>
  <si>
    <t xml:space="preserve">125mg </t>
  </si>
  <si>
    <t xml:space="preserve">100 mg/1 mL </t>
  </si>
  <si>
    <t>150 mg/1.5 mL</t>
  </si>
  <si>
    <t>75 mg/0.75 mL</t>
  </si>
  <si>
    <t>250mcg/5mL (0.005%)</t>
  </si>
  <si>
    <t>(170+80)mg</t>
  </si>
  <si>
    <t>4mg/2mL (0.2%)</t>
  </si>
  <si>
    <t xml:space="preserve">20mg/mL   </t>
  </si>
  <si>
    <t>(10+66)mg</t>
  </si>
  <si>
    <t>750 UI/mL</t>
  </si>
  <si>
    <t>10mg/Ml</t>
  </si>
  <si>
    <t>6 mg/0,6 mL</t>
  </si>
  <si>
    <t>100mg/4mL</t>
  </si>
  <si>
    <t>1.200.000 UI</t>
  </si>
  <si>
    <t xml:space="preserve">800.000 UI </t>
  </si>
  <si>
    <t xml:space="preserve">400.000 UI </t>
  </si>
  <si>
    <t>1.000.000 UI</t>
  </si>
  <si>
    <t>5.000.000 UI</t>
  </si>
  <si>
    <t xml:space="preserve">(500-650)mg </t>
  </si>
  <si>
    <t>(5+5+1.25)mg</t>
  </si>
  <si>
    <t>(10+10+2.5)mg</t>
  </si>
  <si>
    <t>(10+5+2.5)mg</t>
  </si>
  <si>
    <t>(5+10+1.25)mg</t>
  </si>
  <si>
    <t>(5+10+2.5)mg</t>
  </si>
  <si>
    <t>(5+1.25)mg</t>
  </si>
  <si>
    <t>(10+2.5)mg</t>
  </si>
  <si>
    <t>420mg/14mL</t>
  </si>
  <si>
    <t>100.000mg</t>
  </si>
  <si>
    <t>1.5mcg/Gota (7.5mg/mL) (0.75%)</t>
  </si>
  <si>
    <t>400mg/7mL</t>
  </si>
  <si>
    <t>(100+300)mg</t>
  </si>
  <si>
    <t>1200mg</t>
  </si>
  <si>
    <t xml:space="preserve">250mg (base)  </t>
  </si>
  <si>
    <t>250mg/5mL (base) ( 5%)</t>
  </si>
  <si>
    <t>(250+250)mg/5mL (base)</t>
  </si>
  <si>
    <t>801mg</t>
  </si>
  <si>
    <t>267mg</t>
  </si>
  <si>
    <t>(0,01 + 0,01+0,001 + 5)g/100 mL</t>
  </si>
  <si>
    <t>(10-50)mg/mL</t>
  </si>
  <si>
    <t>2mg/mL</t>
  </si>
  <si>
    <t>4mg/mL</t>
  </si>
  <si>
    <t>(25+500)mg</t>
  </si>
  <si>
    <t>100mg/5mL</t>
  </si>
  <si>
    <t>0,5%</t>
  </si>
  <si>
    <t>(45-70)mg/mL</t>
  </si>
  <si>
    <t>24mg</t>
  </si>
  <si>
    <t>1.8g/100g (1.8%) base</t>
  </si>
  <si>
    <t>0,3 g/10 mL</t>
  </si>
  <si>
    <t>0,1g /10 mL</t>
  </si>
  <si>
    <t>(1 millón UI + 50.000 UI + 0,1G)100 G</t>
  </si>
  <si>
    <t>1.000.000 UI+100mg</t>
  </si>
  <si>
    <t xml:space="preserve">20 mg/0.2 mL </t>
  </si>
  <si>
    <t>(2+10)mg/mL
(0.2+1)%</t>
  </si>
  <si>
    <t xml:space="preserve">40mg/mL   </t>
  </si>
  <si>
    <t>2meq/mL</t>
  </si>
  <si>
    <t>(122.66+15.66+16.2)mg/100mL</t>
  </si>
  <si>
    <t xml:space="preserve">3.8 mEq/mL/10mL </t>
  </si>
  <si>
    <t>20meq potasio/15mL</t>
  </si>
  <si>
    <t>(3.13+17.51+3.276)g/176mL</t>
  </si>
  <si>
    <t>1g+250mg</t>
  </si>
  <si>
    <t>(40+160)mg</t>
  </si>
  <si>
    <t xml:space="preserve">1mg </t>
  </si>
  <si>
    <t>0.25g/100g
(0.25%)</t>
  </si>
  <si>
    <t>1.2 mg/mL</t>
  </si>
  <si>
    <t xml:space="preserve">(1+0.12)% </t>
  </si>
  <si>
    <t>(2+1.2+3.5)mg/mL</t>
  </si>
  <si>
    <t xml:space="preserve">(10+3)mg/mL
(1.0+0.3)%
</t>
  </si>
  <si>
    <t>15mg (base)</t>
  </si>
  <si>
    <t>42 mg</t>
  </si>
  <si>
    <t>10mg/g</t>
  </si>
  <si>
    <t>1g/100mL (1%)</t>
  </si>
  <si>
    <t>5.000 UI/5mL</t>
  </si>
  <si>
    <t>5 UI/0.1 mL</t>
  </si>
  <si>
    <t xml:space="preserve">150 mg </t>
  </si>
  <si>
    <t xml:space="preserve">100mg </t>
  </si>
  <si>
    <t>1.5mg/mL</t>
  </si>
  <si>
    <t>(0.05+0.01+4)g/100g
(0.05+0.01+4)%</t>
  </si>
  <si>
    <t xml:space="preserve">150mg  </t>
  </si>
  <si>
    <t>(150+75+400+275)mg</t>
  </si>
  <si>
    <t xml:space="preserve">300 mg </t>
  </si>
  <si>
    <t>550 mg</t>
  </si>
  <si>
    <t xml:space="preserve">240 m g </t>
  </si>
  <si>
    <t xml:space="preserve">75mg </t>
  </si>
  <si>
    <t>0,75mg/mL
(60mg/80mL)</t>
  </si>
  <si>
    <t>35mg</t>
  </si>
  <si>
    <t>(100+800)mg</t>
  </si>
  <si>
    <t>(100+600)mg</t>
  </si>
  <si>
    <t>500 mg/50 mL</t>
  </si>
  <si>
    <t>1400mg/11,7 mg/mL</t>
  </si>
  <si>
    <t>9mg (Libera 4,6 mg/24h)</t>
  </si>
  <si>
    <t>27mg (Libera 13,3 mg/24h)</t>
  </si>
  <si>
    <t>18mg (Libera 9,5 mg/24h)</t>
  </si>
  <si>
    <t xml:space="preserve">5 mg </t>
  </si>
  <si>
    <t>18mg (Libera 8 mg/24/h)</t>
  </si>
  <si>
    <t>9mg (Libera 4 mg/24/h)</t>
  </si>
  <si>
    <t>13,5mg (Libera 6 mg/24/h)</t>
  </si>
  <si>
    <t>50 mg [(24-24,3)mg + (25,7-26)mg]</t>
  </si>
  <si>
    <t>2 mg/5 mL (0,04%)</t>
  </si>
  <si>
    <t>Aporte al menos 60 meq de sodio</t>
  </si>
  <si>
    <t>0.57%</t>
  </si>
  <si>
    <t>53.3%</t>
  </si>
  <si>
    <t>(50+500)mcg/dosis</t>
  </si>
  <si>
    <t>(25+50)mcg/dosis</t>
  </si>
  <si>
    <t>(50+100)mcg/dosis</t>
  </si>
  <si>
    <t>(3%+0.05%+0.015%+5%+0.2%+0.2%+0.015%+1%+1%)</t>
  </si>
  <si>
    <t>500mg/15mL (3.3%)</t>
  </si>
  <si>
    <t>(1000 + 75)mg</t>
  </si>
  <si>
    <t>600 mcg</t>
  </si>
  <si>
    <t>7mg</t>
  </si>
  <si>
    <t>1.34mg/mL (2mg/1.5mL)</t>
  </si>
  <si>
    <t>1.34mg/mL (4mg/3mL)</t>
  </si>
  <si>
    <t>2.4g</t>
  </si>
  <si>
    <t>&gt; 99%</t>
  </si>
  <si>
    <t>1,0 mg/ 100 mL</t>
  </si>
  <si>
    <t>66mg/mL (6.6%)</t>
  </si>
  <si>
    <t>(100+800)mg/10mL</t>
  </si>
  <si>
    <t xml:space="preserve">(80+10)mg </t>
  </si>
  <si>
    <t>(50+850)mg</t>
  </si>
  <si>
    <t>10meq/10mL</t>
  </si>
  <si>
    <t>(7.209+7.364)g/100mL</t>
  </si>
  <si>
    <t xml:space="preserve"> 60+300+9)mg/100mL</t>
  </si>
  <si>
    <t>(40+0.2)mg/mL</t>
  </si>
  <si>
    <t>630mg/7mL</t>
  </si>
  <si>
    <t>20meq/10mL</t>
  </si>
  <si>
    <t>3.5%</t>
  </si>
  <si>
    <t>(37,5 + 12,5) mg/mL</t>
  </si>
  <si>
    <t>(0.35+0.15+0.41+2.2)g/100mL</t>
  </si>
  <si>
    <t>[(520-530)+368+(500-505)+37+30]mg/100mL</t>
  </si>
  <si>
    <t>13.5mg</t>
  </si>
  <si>
    <t>1.23%</t>
  </si>
  <si>
    <t>(6+16)g/100mL</t>
  </si>
  <si>
    <t>30mg/mL (3%)</t>
  </si>
  <si>
    <t>(33.3+28.2)mg</t>
  </si>
  <si>
    <t>3.4L</t>
  </si>
  <si>
    <t xml:space="preserve">(334 mg+ 1100 mg)/5 mL  </t>
  </si>
  <si>
    <t>(334 mg+ 1100 mg)/5 mL</t>
  </si>
  <si>
    <t>1.5%/3.000mL</t>
  </si>
  <si>
    <t>(4.25g+electrolitos)/100mL</t>
  </si>
  <si>
    <t>(2.5)g+electrolitos/100mL</t>
  </si>
  <si>
    <t>(7.5g+electrolitos)/100mL</t>
  </si>
  <si>
    <t>12 mg (36 UI)</t>
  </si>
  <si>
    <t>5,3 mg (16 UI)</t>
  </si>
  <si>
    <t>15 mg/1,5 mL</t>
  </si>
  <si>
    <t>10 mg/1,5 mL</t>
  </si>
  <si>
    <t>6 mg (18 UI)</t>
  </si>
  <si>
    <t>5 mg/1,5 mL</t>
  </si>
  <si>
    <t>1.000mg/10mL (10%)</t>
  </si>
  <si>
    <t>1g/5mL (20%)</t>
  </si>
  <si>
    <t>40 mg/mL (4%)</t>
  </si>
  <si>
    <t>125 mg/mL (12.5%)</t>
  </si>
  <si>
    <t>(85 + 500)mg</t>
  </si>
  <si>
    <t>80mg/mL</t>
  </si>
  <si>
    <t xml:space="preserve">0.5mg </t>
  </si>
  <si>
    <t>(0,03-0,2)%</t>
  </si>
  <si>
    <t>0.015mg/mL</t>
  </si>
  <si>
    <t>0.1g/100g
(0.1%)</t>
  </si>
  <si>
    <t>0.05g/100g
(0.05%)</t>
  </si>
  <si>
    <t xml:space="preserve">(80+5)mg </t>
  </si>
  <si>
    <t xml:space="preserve">(40+5)mg </t>
  </si>
  <si>
    <t>(80+25)mg</t>
  </si>
  <si>
    <t xml:space="preserve">(80+12.5)mg </t>
  </si>
  <si>
    <t>(10+200)mg</t>
  </si>
  <si>
    <t>80mg/15mL (0.53%)</t>
  </si>
  <si>
    <t>14mg</t>
  </si>
  <si>
    <t xml:space="preserve">1 mg 0,85 /[0.86 mg ] </t>
  </si>
  <si>
    <t>50 mg (1%)</t>
  </si>
  <si>
    <t>1.000mg/4mL (25%)</t>
  </si>
  <si>
    <t xml:space="preserve">5mg/mL (0.5%) </t>
  </si>
  <si>
    <t>(100 + 150)mg</t>
  </si>
  <si>
    <t>(100+100+10)mg</t>
  </si>
  <si>
    <t>(100+50+10)mg</t>
  </si>
  <si>
    <t>(100 + 100 + 10 + 30)mg/2 mL</t>
  </si>
  <si>
    <t>(10 + 10 + 20 + 50)mg</t>
  </si>
  <si>
    <t xml:space="preserve">(5 + 1,5 + 10 + 20)mg/ 5 mL </t>
  </si>
  <si>
    <t>(5+0.3)mg/mL</t>
  </si>
  <si>
    <t>(5+2)mg/mL
(0.5+0.2%)</t>
  </si>
  <si>
    <t>(6.83+1.5+0.1)mg/mL (0.683+0.15+0.01%)</t>
  </si>
  <si>
    <t>(5+10)mg/mL
(0.5+1%)</t>
  </si>
  <si>
    <t>0.50%</t>
  </si>
  <si>
    <t>18mcg/dosis</t>
  </si>
  <si>
    <t>2.5mcg/dosis</t>
  </si>
  <si>
    <t>0.25mg/mL (base) (0.025%)</t>
  </si>
  <si>
    <t>6mg (base)</t>
  </si>
  <si>
    <t>300 mg/4 mL</t>
  </si>
  <si>
    <t>(0.3+0.1)%</t>
  </si>
  <si>
    <t>162mg</t>
  </si>
  <si>
    <t>11mg</t>
  </si>
  <si>
    <t>440mg</t>
  </si>
  <si>
    <t>0.004%</t>
  </si>
  <si>
    <t xml:space="preserve">0.6 mg/mL </t>
  </si>
  <si>
    <t>(100mg+10.000.000 UI+250mg)/100g</t>
  </si>
  <si>
    <t xml:space="preserve">0.25mg  </t>
  </si>
  <si>
    <t>(5+2)%</t>
  </si>
  <si>
    <t>(400 + 40) mg</t>
  </si>
  <si>
    <t>0,2 g/100 g</t>
  </si>
  <si>
    <t>200mg/15mL (1.33%)</t>
  </si>
  <si>
    <t>(200 + 75)mg</t>
  </si>
  <si>
    <t>(200 + 150)mg</t>
  </si>
  <si>
    <t>(160+800)mg</t>
  </si>
  <si>
    <t>(80+400)mg/5mL</t>
  </si>
  <si>
    <t>(40+200)mg/5mL</t>
  </si>
  <si>
    <t>95,6 mcg</t>
  </si>
  <si>
    <t>(8+50)mg</t>
  </si>
  <si>
    <t>(5+50)mg/mL (0.5+5)%</t>
  </si>
  <si>
    <t>80mg/10mL</t>
  </si>
  <si>
    <t>Dosis predispensaba 62.5 mcg. equivalente a una dosis administrada de 55mcg</t>
  </si>
  <si>
    <t>(2+20)g/100g</t>
  </si>
  <si>
    <t>(5+20)g/100g</t>
  </si>
  <si>
    <t>(20 + 20 + 6)%</t>
  </si>
  <si>
    <t xml:space="preserve"> (5+50)mg/mL (0.5+5)%</t>
  </si>
  <si>
    <t>40mcg</t>
  </si>
  <si>
    <t>10 V</t>
  </si>
  <si>
    <t>15 V</t>
  </si>
  <si>
    <t>40 UI/0.5mL</t>
  </si>
  <si>
    <t>(2+20) UI</t>
  </si>
  <si>
    <t>25mcg+160 UI</t>
  </si>
  <si>
    <t>20mg/2mL</t>
  </si>
  <si>
    <t>720 UI+20mcg</t>
  </si>
  <si>
    <t>20mcg/mL</t>
  </si>
  <si>
    <t xml:space="preserve">720 UI </t>
  </si>
  <si>
    <t>125mg (base)</t>
  </si>
  <si>
    <t>(160 + 12,5)mg</t>
  </si>
  <si>
    <t>(80 + 25)mg</t>
  </si>
  <si>
    <t xml:space="preserve">(160+25)mg </t>
  </si>
  <si>
    <t>(160+1.25)mg</t>
  </si>
  <si>
    <t>(160+2.5)mg</t>
  </si>
  <si>
    <t>(160+5)mg</t>
  </si>
  <si>
    <t>500 mg-500 mg/G</t>
  </si>
  <si>
    <t>20 UI/mL</t>
  </si>
  <si>
    <t>5 mg/2 mL (0,25%)</t>
  </si>
  <si>
    <t>(180 + 2)mg</t>
  </si>
  <si>
    <t>(240 + 4) mg</t>
  </si>
  <si>
    <t xml:space="preserve">50 mg </t>
  </si>
  <si>
    <t>(50 + 850)mg</t>
  </si>
  <si>
    <t>(50 + 500)mg</t>
  </si>
  <si>
    <t>1mg/mL (base) (0.1%)</t>
  </si>
  <si>
    <t>50 mg (base)</t>
  </si>
  <si>
    <t>50.000 UI</t>
  </si>
  <si>
    <t>1.000mcg/mL (0.1%)</t>
  </si>
  <si>
    <t>1mL</t>
  </si>
  <si>
    <t xml:space="preserve"> 100 mg/2 mg/1 mg/330 mg</t>
  </si>
  <si>
    <t>(100+1+330)mg</t>
  </si>
  <si>
    <t>[70+0.4+(60-65)]mg</t>
  </si>
  <si>
    <t>5600 UI/mL</t>
  </si>
  <si>
    <t>400 UI + 300 mg + 7,5 mg</t>
  </si>
  <si>
    <t>1000UI</t>
  </si>
  <si>
    <t>400 UI + 54 mg</t>
  </si>
  <si>
    <t>2mg/0.2mL (1%)</t>
  </si>
  <si>
    <t xml:space="preserve">0,56 mg (0,8 mg/mL) </t>
  </si>
  <si>
    <t xml:space="preserve">0,4 mg (0,8 mg/mL) </t>
  </si>
  <si>
    <t>(300+150+200)mg</t>
  </si>
  <si>
    <t>(0.1+1)g/100mL</t>
  </si>
  <si>
    <t>20mg/5mL(0.4%)</t>
  </si>
  <si>
    <t xml:space="preserve">COLIRIO OFTALMICO </t>
  </si>
  <si>
    <t>POLVO LIOFILIZADO PARA SOLUCION INYECTABLE</t>
  </si>
  <si>
    <t>EMULSION/LOCION</t>
  </si>
  <si>
    <t>CREMA/UNGUENTO</t>
  </si>
  <si>
    <t>SOLUCION/SUSPENSIÓN</t>
  </si>
  <si>
    <t>TABLETA/CAPSULA/GRAGEA/COMPRIMIDO/PERLA/MASTICABLE</t>
  </si>
  <si>
    <t>COMPRIMIDO EFERVECENTE</t>
  </si>
  <si>
    <t>POLVO LIOFILIZADO PARA RECONSTITUCIÓN</t>
  </si>
  <si>
    <t>Tabletas</t>
  </si>
  <si>
    <t>UNGÜENTO TOPICO</t>
  </si>
  <si>
    <t>GOMA</t>
  </si>
  <si>
    <t>EMULSION/CREMA/GEL</t>
  </si>
  <si>
    <t>EMULSION/SUSPENSION</t>
  </si>
  <si>
    <t>TABLETA RECUBIERTA - COMPRIMIDO RECUBIERTO</t>
  </si>
  <si>
    <t>AMP/BOLSA/FCO</t>
  </si>
  <si>
    <t>AMP/VIAL/JP/BOLSA</t>
  </si>
  <si>
    <t>TAB/CAPS/GRAG/COMP LIBERACION PROGRAMADA</t>
  </si>
  <si>
    <t>SOLUCION O SUSPENSION/SACHET</t>
  </si>
  <si>
    <t>SUSPENSION/LOCION</t>
  </si>
  <si>
    <t>TAB/CAPS/GRAG/COMP-MASTICABLES</t>
  </si>
  <si>
    <t>EMULSION LISTA PARA USAR</t>
  </si>
  <si>
    <t>LATA/TARRO</t>
  </si>
  <si>
    <t>POLVO O GRANULADO PARA RECONSTITUIR</t>
  </si>
  <si>
    <t>TB - TABLETA RECUBIERTA</t>
  </si>
  <si>
    <t>POLVO ESTERIL PARA RECONSTITUIR</t>
  </si>
  <si>
    <t>TAB</t>
  </si>
  <si>
    <t>SPRAY</t>
  </si>
  <si>
    <t>AMP/VIAL/JP/CARTUCHO</t>
  </si>
  <si>
    <t>SOLUCION EN GOTAS</t>
  </si>
  <si>
    <t>SOLUCION/SUSPENSION COLIRIO</t>
  </si>
  <si>
    <t>FRASCO GOTERO</t>
  </si>
  <si>
    <t>OVULO/TABLETA</t>
  </si>
  <si>
    <t>POLVO/GRANULADO</t>
  </si>
  <si>
    <t xml:space="preserve"> FRASCO VIAL </t>
  </si>
  <si>
    <t>POLVO/GRANULADO PARA RECONSTITUCIÓN A SOLUCIÓN/SUSPENSIÓN ORAL</t>
  </si>
  <si>
    <t>POLVO/GRANULADO PARA RECONSTITUIR</t>
  </si>
  <si>
    <t>EMULSION/LOCION/SUSPENSION</t>
  </si>
  <si>
    <t>TAB/CAPS/GRAG/COMP LIBERACION RETARD</t>
  </si>
  <si>
    <t>DUCHA</t>
  </si>
  <si>
    <t>CREMA/GEL</t>
  </si>
  <si>
    <t>GRANULADO PARA RECONSTITUCION</t>
  </si>
  <si>
    <t>SUPOSITORIO</t>
  </si>
  <si>
    <t>tab</t>
  </si>
  <si>
    <t>TAB/CAPS/GRAG/COMP    TABLETA DISPERSABLE</t>
  </si>
  <si>
    <t>SOLUCION INHALATORIA</t>
  </si>
  <si>
    <t>LOCION/EMULSION</t>
  </si>
  <si>
    <t>LOCION/ EMULSION</t>
  </si>
  <si>
    <t>FCO/BOLSA/ENVASE COLAPSIBLE</t>
  </si>
  <si>
    <t>SOLUCION O SUSPENSION</t>
  </si>
  <si>
    <t>SISTEMA TRANSDERMICO</t>
  </si>
  <si>
    <t>OVULO/TABLETA LIBERACION MODIFICADA</t>
  </si>
  <si>
    <t>ANILLO</t>
  </si>
  <si>
    <t>PEN SUSP LIBERACION PROLONGADA INY SC</t>
  </si>
  <si>
    <t>CAPSULAS INHALADAS</t>
  </si>
  <si>
    <t>SUSPENSION PARA INHALACION EN AEROSOL</t>
  </si>
  <si>
    <t>POLVO PARA NEBULIZAR</t>
  </si>
  <si>
    <t>POLVO P/SOLUCION ORAL</t>
  </si>
  <si>
    <t xml:space="preserve">POLVO GRANULADO </t>
  </si>
  <si>
    <t>POLVO PARA RECONSTITUIR</t>
  </si>
  <si>
    <t>SUSPENSION/SOLUCION SOBRE</t>
  </si>
  <si>
    <t>CAPSULA DURA CON POLVO PARA INHALACIÓN</t>
  </si>
  <si>
    <t>POLVO PARA RECONSTITUCION /SOBRE</t>
  </si>
  <si>
    <t>GEL-JALEA</t>
  </si>
  <si>
    <t>CREMA/UNGUENTO/GEL</t>
  </si>
  <si>
    <t>GOTAS</t>
  </si>
  <si>
    <t>AMP/VIAL/JP/CARTUCHO-ESFERO</t>
  </si>
  <si>
    <t>SOLUCION/SUSPENSION FRASCO GOTERO</t>
  </si>
  <si>
    <t>AMP/VIAL/FRASCO</t>
  </si>
  <si>
    <t>UNGÜENTO OFTALMICO</t>
  </si>
  <si>
    <t>DISPOSITIVO</t>
  </si>
  <si>
    <t xml:space="preserve">INHALADOR </t>
  </si>
  <si>
    <t xml:space="preserve">UNGÜENTO/CREMA </t>
  </si>
  <si>
    <t xml:space="preserve">GOTAS </t>
  </si>
  <si>
    <t>AMP/VIAL/JP/ DISPOS</t>
  </si>
  <si>
    <t>FRASCO/VIAL/ENVASE COLAPSIBLE</t>
  </si>
  <si>
    <t>AMP/ VIAL</t>
  </si>
  <si>
    <t>SOLUCION/SUSPENSIÓN EN GOTAS</t>
  </si>
  <si>
    <t>KIT ESPUMA RECTAL, 14 APLICACIONES</t>
  </si>
  <si>
    <t>SOLUCION/SUSPENSION EN GOTAS</t>
  </si>
  <si>
    <t>TABLETA/CAPSULA/GRAGEA/COMPRIMIDO/PERLA LIBERACION OSMOTICA</t>
  </si>
  <si>
    <t>TAB/CAPS/GRAG/COMP LIBERACION SOSTENIDA</t>
  </si>
  <si>
    <t>SUSPENCIÓN</t>
  </si>
  <si>
    <t>CREMA/EMULSION/UNGÜENTO/GEL/POMADA</t>
  </si>
  <si>
    <t>POLVO PARA SOLUCION INYECTABLE</t>
  </si>
  <si>
    <t xml:space="preserve">SOLUCION O SUSPENSION </t>
  </si>
  <si>
    <t>GAS MEDICINAL</t>
  </si>
  <si>
    <t>SUSPENSION INYECTABLE DE LIBERACION MODIFICADA</t>
  </si>
  <si>
    <t>SOLUCIÓN/SUSPENSIÓN</t>
  </si>
  <si>
    <t>SUSPENSION/SUSPENSION</t>
  </si>
  <si>
    <t xml:space="preserve">SUSPENSION </t>
  </si>
  <si>
    <t>CREMA/GEL/UNGUENTO</t>
  </si>
  <si>
    <t>TAB/CAPS/GRAG/COMP LIBERACION PROLONGADA</t>
  </si>
  <si>
    <t>CREMA/EMULSION/GEL/UNGUENTO</t>
  </si>
  <si>
    <t>POLVO PARA RECONSTITUIR A SOLUCION</t>
  </si>
  <si>
    <t>TAB/CAPS/GRAG/COMP/OVULO</t>
  </si>
  <si>
    <t>CREMA/UNGÜENTO/GEL</t>
  </si>
  <si>
    <t>TAB LIBERACION PROLONGADA</t>
  </si>
  <si>
    <t>TAB LIBERACION CONTROLADA</t>
  </si>
  <si>
    <t>TAB/ LIBERACION CONTROLADA</t>
  </si>
  <si>
    <t>TAB/ LIBERACION PROLONGADA</t>
  </si>
  <si>
    <t>Tabletas de Liberación Controlada</t>
  </si>
  <si>
    <t>SOLUCION/SPRAY</t>
  </si>
  <si>
    <t xml:space="preserve">PARCHE </t>
  </si>
  <si>
    <t>SUSPENSIÓN ORAL</t>
  </si>
  <si>
    <t>POLVO GRANULADO</t>
  </si>
  <si>
    <t xml:space="preserve">TAB/CAPS/GRAG/COMP-MASTICABLES </t>
  </si>
  <si>
    <t>Solución/suspensión en gotas</t>
  </si>
  <si>
    <t>TABLETA LIBERACION PROLONGADA</t>
  </si>
  <si>
    <t>PULVERIZADO/SPRAY</t>
  </si>
  <si>
    <t>SOLUCION/BOLSA</t>
  </si>
  <si>
    <t>SUSPENSION/GEL</t>
  </si>
  <si>
    <t>Solución inyectable</t>
  </si>
  <si>
    <t>Solución estéril para hemodiálisis</t>
  </si>
  <si>
    <t>Solución</t>
  </si>
  <si>
    <t>Polvo estéril para reconstituir a suspensión inyectable</t>
  </si>
  <si>
    <t>SOLUCION O POLVO PARA RECONSTITUIR</t>
  </si>
  <si>
    <t>TAB/CAPS/GRAG/COMP LIBERACION MODIFICADA</t>
  </si>
  <si>
    <t>TAB/CAPS/GRAG/COMP  LIBERACION MODIFICADA</t>
  </si>
  <si>
    <t>PLUMA</t>
  </si>
  <si>
    <t>INHALADOR/CAPSULA DURA</t>
  </si>
  <si>
    <t>CAPSULA DURA PARA INHALACION</t>
  </si>
  <si>
    <t>SUSPENSION PARENTERAL</t>
  </si>
  <si>
    <t>TAB LIBERACION RETARD</t>
  </si>
  <si>
    <t>TAB/CAPS/GRAG/COMP ACCION PROLONGADA</t>
  </si>
  <si>
    <t>TABLETA - TABLETA RECUBIERTA - CAPSULA - COMPRIMIDO - COMPRIMIDO RECUBIERTO</t>
  </si>
  <si>
    <t>TABLETA - TABLETA RECUBIERTA</t>
  </si>
  <si>
    <t>TABLETA RECUBIERTA - COMPRIMIDO</t>
  </si>
  <si>
    <t>BUCOFARINGEO</t>
  </si>
  <si>
    <t>INTRAVENOSA - INTRAMUSCULAR</t>
  </si>
  <si>
    <t>INTRACAVERNOSO</t>
  </si>
  <si>
    <t>IV/SC</t>
  </si>
  <si>
    <t>TOPICO/BUCAL</t>
  </si>
  <si>
    <t>NUBULIZACION</t>
  </si>
  <si>
    <t>IV/OR</t>
  </si>
  <si>
    <t>N.A</t>
  </si>
  <si>
    <t>OT</t>
  </si>
  <si>
    <t>INTRA CEREBRO-VENTRICULAR</t>
  </si>
  <si>
    <t>OTICO</t>
  </si>
  <si>
    <t>INTRAVÍTREA</t>
  </si>
  <si>
    <t>INTRAVENOSA - INTRAMUSCULAR - SUBCUTANEA</t>
  </si>
  <si>
    <t>TÓPICA/TRANSDERMAL</t>
  </si>
  <si>
    <t>INTRALESIONAL</t>
  </si>
  <si>
    <t>TRANSDERMICO</t>
  </si>
  <si>
    <t>ORAL/ENTERAL</t>
  </si>
  <si>
    <t>INTRAARTICULAR</t>
  </si>
  <si>
    <t>INTRACAMERAL</t>
  </si>
  <si>
    <t>SUBDERMICO</t>
  </si>
  <si>
    <t>SC/IM/IV/INTRA LESIONAL</t>
  </si>
  <si>
    <t>INTRAUTERINO</t>
  </si>
  <si>
    <t>IU</t>
  </si>
  <si>
    <t>TOP</t>
  </si>
  <si>
    <t>ORAL/RECTAL</t>
  </si>
  <si>
    <t>ORAL/VAGINAL</t>
  </si>
  <si>
    <t>SUBCTANEA</t>
  </si>
  <si>
    <t>IV/IM/IT</t>
  </si>
  <si>
    <t>ID</t>
  </si>
  <si>
    <t>JERINGA PRELLENDA</t>
  </si>
  <si>
    <t>BOLSA PLASTICA EN PVC 500 mL</t>
  </si>
  <si>
    <t>BOLSA 3000 mL</t>
  </si>
  <si>
    <t>SOBRE/FRASCO</t>
  </si>
  <si>
    <t>VIAL/FRASCO/AMPOLLA</t>
  </si>
  <si>
    <t>FRASCO/INHALDOR/DISPOSITIVO</t>
  </si>
  <si>
    <t>KIT X 2 AMPOLLAS</t>
  </si>
  <si>
    <t>ÓVULO/CAPSULA VAGINAL/TABLETA VAGINAL</t>
  </si>
  <si>
    <t>UI</t>
  </si>
  <si>
    <t>FCO/BOLSA/ENVASE COLAPSIBLE 250 ML</t>
  </si>
  <si>
    <t>AMP/VIAL/FRASCO/BOLSA</t>
  </si>
  <si>
    <t>AUTOINYECTOR</t>
  </si>
  <si>
    <t>FRASCO/DISPOSITIVO</t>
  </si>
  <si>
    <t>AMPOLLA/VIAL/CARTUCHO-ESFERO/JERINGA PRELLENADA</t>
  </si>
  <si>
    <t>UI DE FACTOR VON WILLEBRAND</t>
  </si>
  <si>
    <t>UI DE FACTOR VIII</t>
  </si>
  <si>
    <t>TUBO</t>
  </si>
  <si>
    <t>KIT DE IMPLANTE</t>
  </si>
  <si>
    <t>CARTUCHO-ESFERO/JERINGA (PLUMA) PRELLENADA</t>
  </si>
  <si>
    <t>AMP/VIAL/JP/DISPOS/BOLSA</t>
  </si>
  <si>
    <t>DISPOSITIVO INTRAUTERINO</t>
  </si>
  <si>
    <t>BOLSA 500 mL</t>
  </si>
  <si>
    <t>KIT TRATAMIENTO X 14 FRASCOS</t>
  </si>
  <si>
    <t xml:space="preserve">BOLSA/AMPOLLA/FRASCO/BOTELLA </t>
  </si>
  <si>
    <t>FRASCO/LATA/TARRO/CAJA</t>
  </si>
  <si>
    <t>TAB VAG/OVULO</t>
  </si>
  <si>
    <t>BOLSA PLASTICA EN PVC 250 mL</t>
  </si>
  <si>
    <t>MILIGRAMOS</t>
  </si>
  <si>
    <t>DOSIS x 20 mcg</t>
  </si>
  <si>
    <t xml:space="preserve">TAB </t>
  </si>
  <si>
    <t>AMPOLLA/VIAL/FRASCO</t>
  </si>
  <si>
    <t>$3049856,16</t>
  </si>
  <si>
    <t>NO REGULADO</t>
  </si>
  <si>
    <t>AMIKACINA</t>
  </si>
  <si>
    <t>AMPICILINA</t>
  </si>
  <si>
    <t>AMPICILINA + SULBACTAM</t>
  </si>
  <si>
    <t xml:space="preserve">CALCIO CLORURO + DEXTROSA ANHIDRA + MAGNESIO CLORURO + SODIO CLORURO + SODIO LACTATO </t>
  </si>
  <si>
    <t>CEFALOTINA</t>
  </si>
  <si>
    <t>CEFAZOLINA</t>
  </si>
  <si>
    <t>CEFOTAXIMA</t>
  </si>
  <si>
    <t>CEFUROXIMA AXETIL</t>
  </si>
  <si>
    <t>CLINDAMICINA</t>
  </si>
  <si>
    <t>DIPIRONA SODICA</t>
  </si>
  <si>
    <t>FOLINATO DE CALCIO</t>
  </si>
  <si>
    <t>GENTAMICINA</t>
  </si>
  <si>
    <t>HIDROCORTISONA</t>
  </si>
  <si>
    <t>LIDOCAINA CLORHIDRATO CON EPINEFRINA</t>
  </si>
  <si>
    <t>MEPIVACAINA</t>
  </si>
  <si>
    <t>MEPIVACAINA CON EPINEFRINA</t>
  </si>
  <si>
    <t>METILPREDNISOLONA SUCCINATO</t>
  </si>
  <si>
    <t>METOCLOPRAMIDA</t>
  </si>
  <si>
    <t>MIDAZOLAM</t>
  </si>
  <si>
    <t>MODULO DE PROTEINAS LIQUIDO</t>
  </si>
  <si>
    <t>OXACILINA</t>
  </si>
  <si>
    <t>PENICILINA G BENZATINICA</t>
  </si>
  <si>
    <t>REMIFENTANILO</t>
  </si>
  <si>
    <t>TRAMADOL CLORHIDRATO</t>
  </si>
  <si>
    <t>VANCOMICINA</t>
  </si>
  <si>
    <t>500 mg/2 mL</t>
  </si>
  <si>
    <t>1,5 gr</t>
  </si>
  <si>
    <t>(40 + 0,01)mg/mL</t>
  </si>
  <si>
    <t>(72 + 0,018)mg/mL</t>
  </si>
  <si>
    <t>4,25%</t>
  </si>
  <si>
    <t>2,5%</t>
  </si>
  <si>
    <t>(1 + 2)mg/mL</t>
  </si>
  <si>
    <t>(25 + 25)mg</t>
  </si>
  <si>
    <t>75 mg/3 mL</t>
  </si>
  <si>
    <t>(2 + 0,03)mg</t>
  </si>
  <si>
    <t xml:space="preserve">1 gr/2 mL </t>
  </si>
  <si>
    <t xml:space="preserve">250 mg/5 mL </t>
  </si>
  <si>
    <t>80 mg/2 mL</t>
  </si>
  <si>
    <t>160 mg/2 mL</t>
  </si>
  <si>
    <t>0,4%</t>
  </si>
  <si>
    <t>25 mg/2,5 mL</t>
  </si>
  <si>
    <t xml:space="preserve">100 mg </t>
  </si>
  <si>
    <t xml:space="preserve">20 mg/mL </t>
  </si>
  <si>
    <t>(33,33 + 166,66)mg</t>
  </si>
  <si>
    <t>(33,33 + 666,66)mg</t>
  </si>
  <si>
    <t>125 mcg</t>
  </si>
  <si>
    <t>62 mcg</t>
  </si>
  <si>
    <t>137 mcg</t>
  </si>
  <si>
    <t>88 mcg</t>
  </si>
  <si>
    <t>150 mcg</t>
  </si>
  <si>
    <t>112 mcg</t>
  </si>
  <si>
    <t>175 mcg</t>
  </si>
  <si>
    <t>10 mg/2 mL</t>
  </si>
  <si>
    <t>0,5 mg/1 mL</t>
  </si>
  <si>
    <t>(4 + 0,5)gr</t>
  </si>
  <si>
    <t>(20 + 135)mg</t>
  </si>
  <si>
    <t xml:space="preserve">(10 + 135)mg </t>
  </si>
  <si>
    <t>100000 UI/mL</t>
  </si>
  <si>
    <t>50000 UI</t>
  </si>
  <si>
    <t>SOLUCION ESTERIL PARA DIALISIS PERITONEAL</t>
  </si>
  <si>
    <t>POLVO ESTERIL PARA RECONSTITUIR A SUSPENSION INYECTABLE</t>
  </si>
  <si>
    <t>GRAGEA</t>
  </si>
  <si>
    <t>DENTAL</t>
  </si>
  <si>
    <t>INTRAPERITONEAL</t>
  </si>
  <si>
    <t>INTRAVENOSA - INREAMUSCULAR</t>
  </si>
  <si>
    <t>INFILTRATIVA - LOCAL</t>
  </si>
  <si>
    <t>FRASCO VIAL</t>
  </si>
  <si>
    <t>CARPULA VIDRIO</t>
  </si>
  <si>
    <t>BOLSA X 1000ML</t>
  </si>
  <si>
    <t>BOLSA X 2000ML</t>
  </si>
  <si>
    <t>FRASCO AMPOLLA</t>
  </si>
  <si>
    <t>FRASCO X 60 ML</t>
  </si>
  <si>
    <t xml:space="preserve">CARPULA DE POLIPROPILENO </t>
  </si>
  <si>
    <t>CARPULA DE VIDRIO</t>
  </si>
  <si>
    <t>VARTERAL NF 320/10 mg</t>
  </si>
  <si>
    <t>VARTERAL NF 160/5 mg</t>
  </si>
  <si>
    <t>VARTERAL NF 160/10 mg</t>
  </si>
  <si>
    <t>DUOVAL H</t>
  </si>
  <si>
    <t>VARTERAL HCT 160/5/12.5 mg</t>
  </si>
  <si>
    <t>VARTERAL HCT NF 160/10/12.5 mg</t>
  </si>
  <si>
    <t>ARTHEEK</t>
  </si>
  <si>
    <t>ARTIFAR</t>
  </si>
  <si>
    <t xml:space="preserve">DIANEAL PD-2 </t>
  </si>
  <si>
    <t>ALERCET D</t>
  </si>
  <si>
    <t>CETIRAX</t>
  </si>
  <si>
    <t>ALERCET</t>
  </si>
  <si>
    <t>YAEL</t>
  </si>
  <si>
    <t>EZOLIUM</t>
  </si>
  <si>
    <t>ADELLA MINI</t>
  </si>
  <si>
    <t xml:space="preserve">ADELLA </t>
  </si>
  <si>
    <t>FLEXURE MSM</t>
  </si>
  <si>
    <t>ADVIL MAX</t>
  </si>
  <si>
    <t>ALBISEC</t>
  </si>
  <si>
    <t>ALBISEC ONE</t>
  </si>
  <si>
    <t>TIROXIN</t>
  </si>
  <si>
    <t>NEWCAINA 2% E100</t>
  </si>
  <si>
    <t>NEWCAINA 2% E80</t>
  </si>
  <si>
    <t>ODONTOCAINA 3%</t>
  </si>
  <si>
    <t>ODONTOCAINA 2%</t>
  </si>
  <si>
    <t>GLUCOPHAGE</t>
  </si>
  <si>
    <t>METROZIN</t>
  </si>
  <si>
    <t>PROKLEIN NET</t>
  </si>
  <si>
    <t>PROWHEY PLUS</t>
  </si>
  <si>
    <t>PROSUORCE NO CARB</t>
  </si>
  <si>
    <t>XALAR 10 mg</t>
  </si>
  <si>
    <t>PROLANZ</t>
  </si>
  <si>
    <t>ABRAXANE</t>
  </si>
  <si>
    <t>TAPECTAM</t>
  </si>
  <si>
    <t xml:space="preserve">TENOTALIS </t>
  </si>
  <si>
    <t>FENOVAS</t>
  </si>
  <si>
    <t xml:space="preserve"> REVESTIVE</t>
  </si>
  <si>
    <t>DORZOPT</t>
  </si>
  <si>
    <t>MUVETT</t>
  </si>
  <si>
    <t>VANBIOTIC</t>
  </si>
  <si>
    <t>DEFEROL</t>
  </si>
  <si>
    <t>IODIGER SOLUCION</t>
  </si>
  <si>
    <t>IODIGER ESPUMA</t>
  </si>
  <si>
    <t>19945134-5</t>
  </si>
  <si>
    <t>19908236-11</t>
  </si>
  <si>
    <t>19908237-29</t>
  </si>
  <si>
    <t>20043746-4</t>
  </si>
  <si>
    <t>19987949-21</t>
  </si>
  <si>
    <t>19988267-21</t>
  </si>
  <si>
    <t>20043747-23</t>
  </si>
  <si>
    <t>20043703-23</t>
  </si>
  <si>
    <t>220025-24</t>
  </si>
  <si>
    <t>218002-9</t>
  </si>
  <si>
    <t>218004-19</t>
  </si>
  <si>
    <t>19987519-1</t>
  </si>
  <si>
    <t>20064761-3</t>
  </si>
  <si>
    <t>20178642-3</t>
  </si>
  <si>
    <t>24281-4</t>
  </si>
  <si>
    <t>24283-5</t>
  </si>
  <si>
    <t>23282-12</t>
  </si>
  <si>
    <t>208131-6</t>
  </si>
  <si>
    <t>53704-7</t>
  </si>
  <si>
    <t>19851-6</t>
  </si>
  <si>
    <t>208161-8</t>
  </si>
  <si>
    <t>208231-16</t>
  </si>
  <si>
    <t>19900226-6</t>
  </si>
  <si>
    <t>19983547-18</t>
  </si>
  <si>
    <t>59395-1</t>
  </si>
  <si>
    <t>14958-6</t>
  </si>
  <si>
    <t>3521-4</t>
  </si>
  <si>
    <t>20001614-2</t>
  </si>
  <si>
    <t>20019105-10</t>
  </si>
  <si>
    <t>19980029-9</t>
  </si>
  <si>
    <t>29522-5</t>
  </si>
  <si>
    <t>19934768-18</t>
  </si>
  <si>
    <t>20016014-4</t>
  </si>
  <si>
    <t>19922562-10</t>
  </si>
  <si>
    <t>20066111-11</t>
  </si>
  <si>
    <t>20066114-7</t>
  </si>
  <si>
    <t>20089319-13</t>
  </si>
  <si>
    <t>20057024-1</t>
  </si>
  <si>
    <t>20056938-1</t>
  </si>
  <si>
    <t>19990588-10</t>
  </si>
  <si>
    <t>19956005-1</t>
  </si>
  <si>
    <t>20138364-1</t>
  </si>
  <si>
    <t>20011388-13</t>
  </si>
  <si>
    <t>20059263-1</t>
  </si>
  <si>
    <t>19940519-15</t>
  </si>
  <si>
    <t>19963295-7</t>
  </si>
  <si>
    <t>19940721-13</t>
  </si>
  <si>
    <t>20043426-4</t>
  </si>
  <si>
    <t>225064-11</t>
  </si>
  <si>
    <t>19944048-9</t>
  </si>
  <si>
    <t>19944048-2</t>
  </si>
  <si>
    <t>19944048-14</t>
  </si>
  <si>
    <t>19944048-11</t>
  </si>
  <si>
    <t>19942227-2</t>
  </si>
  <si>
    <t>20063322-1</t>
  </si>
  <si>
    <t>42722-23</t>
  </si>
  <si>
    <t>19960116-17</t>
  </si>
  <si>
    <t>19929371-3</t>
  </si>
  <si>
    <t>19929371-4</t>
  </si>
  <si>
    <t>19927232-7</t>
  </si>
  <si>
    <t>19927232-8</t>
  </si>
  <si>
    <t>19935278-9</t>
  </si>
  <si>
    <t>19933337-10</t>
  </si>
  <si>
    <t>19990590-6</t>
  </si>
  <si>
    <t>20162259-4</t>
  </si>
  <si>
    <t>46578-1</t>
  </si>
  <si>
    <t>46578-5</t>
  </si>
  <si>
    <t>20057389-2</t>
  </si>
  <si>
    <t>19944942-7</t>
  </si>
  <si>
    <t>19944942-3</t>
  </si>
  <si>
    <t>19976553-10</t>
  </si>
  <si>
    <t>20055890-2</t>
  </si>
  <si>
    <t>19922566-9</t>
  </si>
  <si>
    <t>222155-10</t>
  </si>
  <si>
    <t>20054699-3</t>
  </si>
  <si>
    <t>218006-3</t>
  </si>
  <si>
    <t>219603-7</t>
  </si>
  <si>
    <t>19969105-7</t>
  </si>
  <si>
    <t>20005168-20</t>
  </si>
  <si>
    <t>20055250-2</t>
  </si>
  <si>
    <t>20109639-1</t>
  </si>
  <si>
    <t>20109641-1</t>
  </si>
  <si>
    <t>29523-5</t>
  </si>
  <si>
    <t>20055558-3</t>
  </si>
  <si>
    <t>19937946-18</t>
  </si>
  <si>
    <t>20045072-4</t>
  </si>
  <si>
    <t>19924285-34</t>
  </si>
  <si>
    <t>19937456-3</t>
  </si>
  <si>
    <t>19999738-6</t>
  </si>
  <si>
    <t>19926750-23</t>
  </si>
  <si>
    <t>20176701-2</t>
  </si>
  <si>
    <t>20176701-1</t>
  </si>
  <si>
    <t>20256606-1</t>
  </si>
  <si>
    <t>20104115-1</t>
  </si>
  <si>
    <t>20104115-4</t>
  </si>
  <si>
    <t>20106115-1</t>
  </si>
  <si>
    <t>20106115-2</t>
  </si>
  <si>
    <t>20104100-1</t>
  </si>
  <si>
    <t>L01ED03</t>
  </si>
  <si>
    <t>J01CR01</t>
  </si>
  <si>
    <t>A01AD01</t>
  </si>
  <si>
    <t>J01DD04</t>
  </si>
  <si>
    <t>V06DC01</t>
  </si>
  <si>
    <t>D11AX18</t>
  </si>
  <si>
    <t>G03AA16</t>
  </si>
  <si>
    <t>S01LA09</t>
  </si>
  <si>
    <t>C03DA05</t>
  </si>
  <si>
    <t>R01AD08</t>
  </si>
  <si>
    <t>G03GA02</t>
  </si>
  <si>
    <t>D02AX01</t>
  </si>
  <si>
    <t>J05AP51</t>
  </si>
  <si>
    <t>A10BJ02</t>
  </si>
  <si>
    <t>N01BB03</t>
  </si>
  <si>
    <t>J07BK03</t>
  </si>
  <si>
    <t>J07AH09</t>
  </si>
  <si>
    <t>J05AR04</t>
  </si>
  <si>
    <t>ACIDO FOLINICO</t>
  </si>
  <si>
    <t xml:space="preserve">AMINOACIDOS MEZCLA + DEXTROSA + LIPIDOS PEDIATRICO </t>
  </si>
  <si>
    <t>METOCLOPRAMIDA + SIMETICONA</t>
  </si>
  <si>
    <t>PENICILINA G PROCAINICA</t>
  </si>
  <si>
    <t>PENICILINA V POTASICA</t>
  </si>
  <si>
    <t>QUINAPRIL</t>
  </si>
  <si>
    <t xml:space="preserve">15 mg </t>
  </si>
  <si>
    <t xml:space="preserve">500 mg </t>
  </si>
  <si>
    <t>(75 + 50)mg</t>
  </si>
  <si>
    <t>(50 + 50)mg</t>
  </si>
  <si>
    <t>(2 + 1,5)mg</t>
  </si>
  <si>
    <t>(2 + 2)mg</t>
  </si>
  <si>
    <t>(2 + 3)mg</t>
  </si>
  <si>
    <t>(2 + 0,02)mg</t>
  </si>
  <si>
    <t xml:space="preserve">2,5 gr </t>
  </si>
  <si>
    <t>500 mg/mL</t>
  </si>
  <si>
    <t>125 mg/5 mL</t>
  </si>
  <si>
    <t>12 0mg</t>
  </si>
  <si>
    <t>1 mg/ mL (0.1%)</t>
  </si>
  <si>
    <t>(1 + 2)%</t>
  </si>
  <si>
    <t>0,25%</t>
  </si>
  <si>
    <t>0,3%</t>
  </si>
  <si>
    <t>0,75%</t>
  </si>
  <si>
    <t>7,5 mg</t>
  </si>
  <si>
    <t>(20 + 12,5)mg</t>
  </si>
  <si>
    <t>0,025%</t>
  </si>
  <si>
    <t>(0,025 + 4)%</t>
  </si>
  <si>
    <t>(300 + 150)mg</t>
  </si>
  <si>
    <t xml:space="preserve">(20 + 135)mg </t>
  </si>
  <si>
    <t>(5 + 135)mg</t>
  </si>
  <si>
    <t xml:space="preserve">Porcentaje de intermediación del proponente </t>
  </si>
  <si>
    <t>Segmento al que oferta</t>
  </si>
  <si>
    <t>Ambito</t>
  </si>
  <si>
    <t>Nacional</t>
  </si>
  <si>
    <t>Región 1</t>
  </si>
  <si>
    <t>Región 2</t>
  </si>
  <si>
    <t>Región 3</t>
  </si>
  <si>
    <t>Región 4</t>
  </si>
  <si>
    <t>Región 5</t>
  </si>
  <si>
    <t>Región 1 y Región 2</t>
  </si>
  <si>
    <t>Región 1 y Región 3</t>
  </si>
  <si>
    <t>Región 1 y Región 4</t>
  </si>
  <si>
    <t>Región 1 y Región 5</t>
  </si>
  <si>
    <t>Región 2 y Región 3</t>
  </si>
  <si>
    <t>Región 2 y Región 4</t>
  </si>
  <si>
    <t>Región 2 y Región 5</t>
  </si>
  <si>
    <t>Región 3 y Región 4</t>
  </si>
  <si>
    <t>Región 3 y Región 5</t>
  </si>
  <si>
    <t>Región 4 y Región 5</t>
  </si>
  <si>
    <t>determinar el precio techo</t>
  </si>
  <si>
    <t>y el PxQ</t>
  </si>
  <si>
    <t>Como llegr al puntaje</t>
  </si>
  <si>
    <t xml:space="preserve">COTIZACION + IPC SALUD 7.20% </t>
  </si>
  <si>
    <t>Obligatorio</t>
  </si>
  <si>
    <t>Sí</t>
  </si>
  <si>
    <t>Porcentaje diligenciado:</t>
  </si>
  <si>
    <t>No</t>
  </si>
  <si>
    <t>pxq</t>
  </si>
  <si>
    <t>PRECIO REF. 2026</t>
  </si>
  <si>
    <t>PRECIO REF 2026</t>
  </si>
  <si>
    <t>Segmento 2. Compra Directa a Laboratorios</t>
  </si>
  <si>
    <r>
      <t xml:space="preserve">RECUERDE QUE DEBE DILIGENCIAR UN PRECIO SUPERIOR A $ 1 </t>
    </r>
    <r>
      <rPr>
        <b/>
        <u/>
        <sz val="11"/>
        <color rgb="FFFF0000"/>
        <rFont val="Arial"/>
        <family val="2"/>
      </rPr>
      <t>ÚNICAMENTE PARA LOS PRODUCTOS QUE OFREZCA</t>
    </r>
  </si>
  <si>
    <r>
      <t xml:space="preserve">RECUERDE QUE DEBE DILIGENCIAR UN PRECIO SUPERIOR A $ 1 </t>
    </r>
    <r>
      <rPr>
        <b/>
        <u/>
        <sz val="11"/>
        <color rgb="FFFF0000"/>
        <rFont val="Arial"/>
        <family val="2"/>
      </rPr>
      <t>ÚNICAMENTE PARA LOS PRODUCTOS QUE OFREZCA</t>
    </r>
    <r>
      <rPr>
        <b/>
        <sz val="11"/>
        <color rgb="FFFF0000"/>
        <rFont val="Arial"/>
        <family val="2"/>
      </rPr>
      <t>. NO DEBE LLENAR LAS DEMÁS CASILLAS.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</si>
</sst>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3" formatCode="_-* #,##0.00_-;\-* #,##0.00_-;_-* &quot;-&quot;??_-;_-@_-"/>
    <numFmt numFmtId="164" formatCode="_-&quot;$&quot;\ * #,##0.00_-;\-&quot;$&quot;\ * #,##0.00_-;_-&quot;$&quot;\ * &quot;-&quot;??_-;_-@_-"/>
    <numFmt numFmtId="165" formatCode="_-&quot;XDR&quot;* #,##0.00_-;\-&quot;XDR&quot;* #,##0.00_-;_-&quot;XDR&quot;* &quot;-&quot;??_-;_-@_-"/>
    <numFmt numFmtId="166" formatCode="[$$-540A]#,##0_ ;[Red]\-[$$-540A]#,##0\ "/>
    <numFmt numFmtId="167" formatCode="#,##0.000_ ;[Red]\-#,##0.000\ "/>
    <numFmt numFmtId="168" formatCode="#,##0_ ;[Red]\-#,##0\ "/>
    <numFmt numFmtId="169" formatCode="[$$-540A]#,##0.00_ ;[Red]\-[$$-540A]#,##0.00\ "/>
    <numFmt numFmtId="170" formatCode="[$$-540A]#,##0.000_ ;[Red]\-[$$-540A]#,##0.000\ "/>
  </numFmts>
  <fonts count="20" x14ac:knownFonts="1">
    <font>
      <sz val="11"/>
      <color rgb="FF00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Arial Narrow"/>
      <family val="2"/>
    </font>
    <font>
      <b/>
      <sz val="11"/>
      <color rgb="FF000000"/>
      <name val="Arial Narrow"/>
      <family val="2"/>
    </font>
    <font>
      <b/>
      <i/>
      <sz val="11"/>
      <color theme="1"/>
      <name val="Calibri"/>
      <family val="2"/>
      <scheme val="minor"/>
    </font>
    <font>
      <b/>
      <i/>
      <sz val="11"/>
      <color theme="1"/>
      <name val="Arial"/>
      <family val="2"/>
    </font>
    <font>
      <b/>
      <sz val="12"/>
      <color theme="1"/>
      <name val="Arial"/>
      <family val="2"/>
    </font>
    <font>
      <b/>
      <i/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000000"/>
      <name val="Calibri"/>
      <family val="2"/>
      <scheme val="minor"/>
    </font>
    <font>
      <b/>
      <sz val="11"/>
      <color theme="0"/>
      <name val="Arial Narrow"/>
      <family val="2"/>
    </font>
    <font>
      <b/>
      <sz val="11"/>
      <color theme="0"/>
      <name val="Arial"/>
      <family val="2"/>
    </font>
    <font>
      <b/>
      <sz val="14"/>
      <color rgb="FF000000"/>
      <name val="Arial Narrow"/>
      <family val="2"/>
    </font>
    <font>
      <b/>
      <sz val="14"/>
      <color theme="1"/>
      <name val="Arial"/>
      <family val="2"/>
    </font>
    <font>
      <sz val="8"/>
      <name val="Calibri"/>
      <family val="2"/>
      <scheme val="minor"/>
    </font>
    <font>
      <sz val="14"/>
      <color theme="1"/>
      <name val="Arial"/>
      <family val="2"/>
    </font>
    <font>
      <sz val="11"/>
      <color theme="0"/>
      <name val="Arial Narrow"/>
      <family val="2"/>
    </font>
    <font>
      <b/>
      <sz val="11"/>
      <color rgb="FFFF0000"/>
      <name val="Arial"/>
      <family val="2"/>
    </font>
    <font>
      <b/>
      <u/>
      <sz val="11"/>
      <color rgb="FFFF0000"/>
      <name val="Arial"/>
      <family val="2"/>
    </font>
    <font>
      <b/>
      <sz val="11"/>
      <color rgb="FFFF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FFFBD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rgb="FF000000"/>
      </patternFill>
    </fill>
  </fills>
  <borders count="11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/>
    <xf numFmtId="0" fontId="1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9" fillId="0" borderId="0" applyFont="0" applyFill="0" applyBorder="0" applyAlignment="0" applyProtection="0"/>
    <xf numFmtId="165" fontId="9" fillId="0" borderId="0" applyFont="0" applyFill="0" applyBorder="0" applyAlignment="0" applyProtection="0"/>
  </cellStyleXfs>
  <cellXfs count="78">
    <xf numFmtId="0" fontId="0" fillId="0" borderId="0" xfId="0"/>
    <xf numFmtId="0" fontId="3" fillId="0" borderId="0" xfId="0" applyFont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166" fontId="3" fillId="2" borderId="1" xfId="0" applyNumberFormat="1" applyFont="1" applyFill="1" applyBorder="1" applyAlignment="1">
      <alignment horizontal="center" vertical="center" wrapText="1"/>
    </xf>
    <xf numFmtId="167" fontId="3" fillId="2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 vertical="center"/>
    </xf>
    <xf numFmtId="166" fontId="2" fillId="0" borderId="0" xfId="0" applyNumberFormat="1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167" fontId="2" fillId="0" borderId="0" xfId="0" applyNumberFormat="1" applyFont="1" applyAlignment="1">
      <alignment horizontal="right" vertical="center" wrapText="1"/>
    </xf>
    <xf numFmtId="166" fontId="2" fillId="0" borderId="0" xfId="0" applyNumberFormat="1" applyFont="1" applyAlignment="1">
      <alignment horizontal="right" vertical="center" wrapText="1"/>
    </xf>
    <xf numFmtId="10" fontId="3" fillId="0" borderId="0" xfId="5" applyNumberFormat="1" applyFont="1" applyAlignment="1">
      <alignment horizontal="right" vertical="center" wrapText="1"/>
    </xf>
    <xf numFmtId="166" fontId="2" fillId="0" borderId="1" xfId="0" applyNumberFormat="1" applyFont="1" applyBorder="1" applyAlignment="1">
      <alignment horizontal="right" vertical="center" wrapText="1"/>
    </xf>
    <xf numFmtId="0" fontId="3" fillId="0" borderId="0" xfId="0" applyFont="1" applyAlignment="1">
      <alignment vertical="center" wrapText="1"/>
    </xf>
    <xf numFmtId="0" fontId="4" fillId="0" borderId="0" xfId="0" applyFont="1" applyAlignment="1">
      <alignment horizontal="left" vertical="center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horizontal="right" vertical="center" wrapText="1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168" fontId="3" fillId="4" borderId="1" xfId="0" applyNumberFormat="1" applyFont="1" applyFill="1" applyBorder="1" applyAlignment="1">
      <alignment horizontal="center" vertical="center" wrapText="1"/>
    </xf>
    <xf numFmtId="0" fontId="3" fillId="0" borderId="8" xfId="0" applyFont="1" applyBorder="1" applyAlignment="1">
      <alignment vertical="center"/>
    </xf>
    <xf numFmtId="0" fontId="3" fillId="0" borderId="2" xfId="0" applyFont="1" applyBorder="1" applyAlignment="1">
      <alignment vertical="center"/>
    </xf>
    <xf numFmtId="166" fontId="3" fillId="2" borderId="7" xfId="0" applyNumberFormat="1" applyFont="1" applyFill="1" applyBorder="1" applyAlignment="1">
      <alignment horizontal="center" vertical="center" wrapText="1"/>
    </xf>
    <xf numFmtId="0" fontId="11" fillId="5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67" fontId="2" fillId="0" borderId="1" xfId="0" applyNumberFormat="1" applyFont="1" applyBorder="1" applyAlignment="1">
      <alignment horizontal="center" vertical="center" wrapText="1"/>
    </xf>
    <xf numFmtId="1" fontId="2" fillId="0" borderId="1" xfId="0" applyNumberFormat="1" applyFont="1" applyBorder="1" applyAlignment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166" fontId="3" fillId="0" borderId="8" xfId="0" applyNumberFormat="1" applyFont="1" applyBorder="1" applyAlignment="1">
      <alignment vertical="center"/>
    </xf>
    <xf numFmtId="166" fontId="2" fillId="0" borderId="0" xfId="0" applyNumberFormat="1" applyFont="1" applyAlignment="1">
      <alignment vertical="center" wrapText="1"/>
    </xf>
    <xf numFmtId="166" fontId="2" fillId="0" borderId="1" xfId="6" applyNumberFormat="1" applyFont="1" applyBorder="1" applyAlignment="1">
      <alignment horizontal="right" vertical="center" wrapText="1"/>
    </xf>
    <xf numFmtId="169" fontId="2" fillId="0" borderId="1" xfId="0" applyNumberFormat="1" applyFont="1" applyBorder="1" applyAlignment="1">
      <alignment horizontal="right" vertical="center" wrapText="1"/>
    </xf>
    <xf numFmtId="166" fontId="2" fillId="0" borderId="1" xfId="0" applyNumberFormat="1" applyFont="1" applyBorder="1" applyAlignment="1">
      <alignment horizontal="right" vertical="center"/>
    </xf>
    <xf numFmtId="0" fontId="12" fillId="0" borderId="7" xfId="0" applyFont="1" applyBorder="1" applyAlignment="1">
      <alignment vertical="center"/>
    </xf>
    <xf numFmtId="167" fontId="16" fillId="0" borderId="0" xfId="0" applyNumberFormat="1" applyFont="1" applyAlignment="1">
      <alignment horizontal="right" vertical="center" wrapText="1"/>
    </xf>
    <xf numFmtId="166" fontId="16" fillId="0" borderId="0" xfId="0" applyNumberFormat="1" applyFont="1" applyAlignment="1">
      <alignment vertical="center" wrapText="1"/>
    </xf>
    <xf numFmtId="170" fontId="16" fillId="0" borderId="0" xfId="0" applyNumberFormat="1" applyFont="1" applyAlignment="1">
      <alignment horizontal="right" vertical="center" wrapText="1"/>
    </xf>
    <xf numFmtId="166" fontId="16" fillId="0" borderId="0" xfId="0" applyNumberFormat="1" applyFont="1" applyAlignment="1">
      <alignment horizontal="right" vertical="center" wrapText="1"/>
    </xf>
    <xf numFmtId="167" fontId="10" fillId="0" borderId="0" xfId="0" applyNumberFormat="1" applyFont="1" applyAlignment="1">
      <alignment horizontal="right" vertical="center" wrapText="1"/>
    </xf>
    <xf numFmtId="166" fontId="10" fillId="0" borderId="0" xfId="0" applyNumberFormat="1" applyFont="1" applyAlignment="1">
      <alignment horizontal="right" vertical="center" wrapText="1"/>
    </xf>
    <xf numFmtId="10" fontId="10" fillId="0" borderId="0" xfId="5" applyNumberFormat="1" applyFont="1" applyAlignment="1">
      <alignment horizontal="right" vertical="center" wrapText="1"/>
    </xf>
    <xf numFmtId="11" fontId="2" fillId="0" borderId="1" xfId="0" applyNumberFormat="1" applyFont="1" applyBorder="1" applyAlignment="1">
      <alignment horizontal="center" vertical="center" wrapText="1"/>
    </xf>
    <xf numFmtId="166" fontId="2" fillId="3" borderId="6" xfId="0" applyNumberFormat="1" applyFont="1" applyFill="1" applyBorder="1" applyAlignment="1" applyProtection="1">
      <alignment horizontal="center" vertical="center" wrapText="1"/>
      <protection locked="0"/>
    </xf>
    <xf numFmtId="9" fontId="3" fillId="3" borderId="1" xfId="5" applyFont="1" applyFill="1" applyBorder="1" applyAlignment="1" applyProtection="1">
      <alignment horizontal="center" vertical="center" wrapText="1"/>
      <protection locked="0"/>
    </xf>
    <xf numFmtId="167" fontId="2" fillId="0" borderId="9" xfId="0" applyNumberFormat="1" applyFont="1" applyBorder="1" applyAlignment="1">
      <alignment horizontal="right" vertical="center" wrapText="1"/>
    </xf>
    <xf numFmtId="10" fontId="2" fillId="0" borderId="10" xfId="0" applyNumberFormat="1" applyFont="1" applyBorder="1" applyAlignment="1">
      <alignment horizontal="left" vertical="center" wrapText="1"/>
    </xf>
    <xf numFmtId="166" fontId="2" fillId="3" borderId="6" xfId="0" applyNumberFormat="1" applyFont="1" applyFill="1" applyBorder="1" applyAlignment="1" applyProtection="1">
      <alignment horizontal="right" vertical="center" wrapText="1"/>
      <protection locked="0"/>
    </xf>
    <xf numFmtId="166" fontId="10" fillId="0" borderId="0" xfId="0" applyNumberFormat="1" applyFont="1" applyAlignment="1">
      <alignment horizontal="center" vertical="center" wrapText="1"/>
    </xf>
    <xf numFmtId="11" fontId="2" fillId="0" borderId="1" xfId="6" applyNumberFormat="1" applyFont="1" applyBorder="1" applyAlignment="1">
      <alignment horizontal="right" vertical="center" wrapText="1"/>
    </xf>
    <xf numFmtId="11" fontId="2" fillId="0" borderId="1" xfId="0" applyNumberFormat="1" applyFont="1" applyBorder="1" applyAlignment="1">
      <alignment horizontal="right" vertical="center" wrapText="1"/>
    </xf>
    <xf numFmtId="11" fontId="2" fillId="0" borderId="0" xfId="0" applyNumberFormat="1" applyFont="1" applyAlignment="1">
      <alignment horizontal="right" vertical="center" wrapText="1"/>
    </xf>
    <xf numFmtId="11" fontId="16" fillId="0" borderId="0" xfId="0" applyNumberFormat="1" applyFont="1" applyAlignment="1">
      <alignment vertical="center" wrapText="1"/>
    </xf>
    <xf numFmtId="1" fontId="2" fillId="3" borderId="6" xfId="0" applyNumberFormat="1" applyFont="1" applyFill="1" applyBorder="1" applyAlignment="1" applyProtection="1">
      <alignment horizontal="center" vertical="center" wrapText="1"/>
      <protection locked="0"/>
    </xf>
    <xf numFmtId="1" fontId="2" fillId="0" borderId="0" xfId="0" applyNumberFormat="1" applyFont="1" applyAlignment="1">
      <alignment horizontal="right" vertical="center" wrapText="1"/>
    </xf>
    <xf numFmtId="0" fontId="17" fillId="0" borderId="1" xfId="0" applyFont="1" applyBorder="1" applyAlignment="1">
      <alignment horizontal="left" vertical="center" wrapText="1"/>
    </xf>
    <xf numFmtId="0" fontId="17" fillId="0" borderId="7" xfId="0" applyFont="1" applyBorder="1" applyAlignment="1">
      <alignment horizontal="left" vertical="center" wrapText="1"/>
    </xf>
    <xf numFmtId="0" fontId="13" fillId="0" borderId="1" xfId="0" applyFont="1" applyBorder="1" applyAlignment="1">
      <alignment vertical="center" wrapText="1"/>
    </xf>
    <xf numFmtId="0" fontId="15" fillId="0" borderId="1" xfId="0" applyFont="1" applyBorder="1" applyAlignment="1">
      <alignment horizontal="left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13" fillId="0" borderId="7" xfId="0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5" fillId="0" borderId="0" xfId="0" applyFont="1" applyAlignment="1">
      <alignment horizontal="left" vertical="center"/>
    </xf>
    <xf numFmtId="0" fontId="15" fillId="0" borderId="7" xfId="0" applyFont="1" applyBorder="1" applyAlignment="1">
      <alignment horizontal="center" vertical="top"/>
    </xf>
    <xf numFmtId="0" fontId="15" fillId="0" borderId="8" xfId="0" applyFont="1" applyBorder="1" applyAlignment="1">
      <alignment horizontal="center" vertical="top"/>
    </xf>
    <xf numFmtId="0" fontId="15" fillId="0" borderId="2" xfId="0" applyFont="1" applyBorder="1" applyAlignment="1">
      <alignment horizontal="center" vertical="top"/>
    </xf>
    <xf numFmtId="0" fontId="8" fillId="0" borderId="3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166" fontId="19" fillId="0" borderId="0" xfId="0" applyNumberFormat="1" applyFont="1" applyFill="1" applyBorder="1" applyAlignment="1">
      <alignment horizontal="center" vertical="center" wrapText="1"/>
    </xf>
  </cellXfs>
  <cellStyles count="7">
    <cellStyle name="Millares 2" xfId="4" xr:uid="{06838438-7F2A-4A69-A6E7-DC4C1BA93106}"/>
    <cellStyle name="Moneda" xfId="6" builtinId="4"/>
    <cellStyle name="Moneda 2" xfId="2" xr:uid="{4B422EC0-58C2-4A76-84AE-4EB5A177C705}"/>
    <cellStyle name="Normal" xfId="0" builtinId="0"/>
    <cellStyle name="Normal 2" xfId="1" xr:uid="{34B32667-6270-453B-81B8-8A6C131154CE}"/>
    <cellStyle name="Porcentaje" xfId="5" builtinId="5"/>
    <cellStyle name="Porcentaje 2" xfId="3" xr:uid="{0565D0BA-5883-4EF4-893C-7343A6DCFA3A}"/>
  </cellStyles>
  <dxfs count="0"/>
  <tableStyles count="0" defaultTableStyle="TableStyleMedium2" defaultPivotStyle="PivotStyleLight16"/>
  <colors>
    <mruColors>
      <color rgb="FFFFFBD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88900</xdr:colOff>
      <xdr:row>3</xdr:row>
      <xdr:rowOff>114301</xdr:rowOff>
    </xdr:from>
    <xdr:to>
      <xdr:col>2</xdr:col>
      <xdr:colOff>600075</xdr:colOff>
      <xdr:row>3</xdr:row>
      <xdr:rowOff>579522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B32D4584-E945-9CA4-3676-0BDC3244C2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0200" y="457201"/>
          <a:ext cx="1054100" cy="46839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3</xdr:row>
      <xdr:rowOff>88901</xdr:rowOff>
    </xdr:from>
    <xdr:to>
      <xdr:col>2</xdr:col>
      <xdr:colOff>773340</xdr:colOff>
      <xdr:row>3</xdr:row>
      <xdr:rowOff>582226</xdr:rowOff>
    </xdr:to>
    <xdr:pic>
      <xdr:nvPicPr>
        <xdr:cNvPr id="2" name="Imagen 1" descr="Imagen que contiene Logotipo&#10;&#10;Descripción generada automáticamente">
          <a:extLst>
            <a:ext uri="{FF2B5EF4-FFF2-40B4-BE49-F238E27FC236}">
              <a16:creationId xmlns:a16="http://schemas.microsoft.com/office/drawing/2014/main" id="{200301C3-8D7C-DD4C-8680-0A712E0C9A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4200" y="482601"/>
          <a:ext cx="1066800" cy="4901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6E504F-34C8-CB41-A674-4B34BF225AC8}">
  <dimension ref="B1:V2956"/>
  <sheetViews>
    <sheetView showGridLines="0" tabSelected="1" zoomScale="70" zoomScaleNormal="70" workbookViewId="0">
      <pane xSplit="2" ySplit="15" topLeftCell="C16" activePane="bottomRight" state="frozen"/>
      <selection pane="topRight" activeCell="C1" sqref="C1"/>
      <selection pane="bottomLeft" activeCell="A5" sqref="A5"/>
      <selection pane="bottomRight" activeCell="C16" sqref="C16"/>
    </sheetView>
  </sheetViews>
  <sheetFormatPr baseColWidth="10" defaultColWidth="10.81640625" defaultRowHeight="14" x14ac:dyDescent="0.35"/>
  <cols>
    <col min="1" max="1" width="3.1796875" style="2" customWidth="1"/>
    <col min="2" max="2" width="7.1796875" style="8" customWidth="1"/>
    <col min="3" max="3" width="18.1796875" style="8" customWidth="1"/>
    <col min="4" max="4" width="37.1796875" style="20" customWidth="1"/>
    <col min="5" max="5" width="24.81640625" style="2" customWidth="1"/>
    <col min="6" max="6" width="35.6328125" style="2" customWidth="1"/>
    <col min="7" max="7" width="18.1796875" style="2" customWidth="1"/>
    <col min="8" max="8" width="35.6328125" style="14" customWidth="1"/>
    <col min="9" max="9" width="17.1796875" style="14" customWidth="1"/>
    <col min="10" max="10" width="13.36328125" style="36" hidden="1" customWidth="1"/>
    <col min="11" max="12" width="17.1796875" style="15" customWidth="1"/>
    <col min="13" max="15" width="17.1796875" style="15" hidden="1" customWidth="1"/>
    <col min="16" max="16" width="14.36328125" style="15" customWidth="1"/>
    <col min="17" max="18" width="17.1796875" style="60" customWidth="1"/>
    <col min="19" max="20" width="17.1796875" style="2" customWidth="1"/>
    <col min="21" max="21" width="20.81640625" style="2" customWidth="1"/>
    <col min="22" max="22" width="17.1796875" style="2" customWidth="1"/>
    <col min="23" max="16384" width="10.81640625" style="2"/>
  </cols>
  <sheetData>
    <row r="1" spans="2:22" ht="14.5" x14ac:dyDescent="0.35">
      <c r="B1" s="19"/>
      <c r="Q1" s="15"/>
      <c r="R1" s="15"/>
    </row>
    <row r="2" spans="2:22" ht="14.5" x14ac:dyDescent="0.35">
      <c r="B2" s="19" t="s">
        <v>0</v>
      </c>
      <c r="Q2" s="15"/>
      <c r="R2" s="15"/>
    </row>
    <row r="3" spans="2:22" ht="12" customHeight="1" thickBot="1" x14ac:dyDescent="0.4">
      <c r="B3" s="19"/>
      <c r="Q3" s="15"/>
      <c r="R3" s="15"/>
    </row>
    <row r="4" spans="2:22" ht="51" customHeight="1" thickBot="1" x14ac:dyDescent="0.4">
      <c r="B4" s="65" t="s">
        <v>1</v>
      </c>
      <c r="C4" s="66"/>
      <c r="D4" s="66"/>
      <c r="E4" s="66"/>
      <c r="F4" s="66"/>
      <c r="G4" s="67"/>
      <c r="Q4" s="15"/>
      <c r="R4" s="15"/>
    </row>
    <row r="5" spans="2:22" ht="12" customHeight="1" x14ac:dyDescent="0.35">
      <c r="B5" s="19"/>
      <c r="Q5" s="15"/>
      <c r="R5" s="15"/>
    </row>
    <row r="6" spans="2:22" ht="25" customHeight="1" x14ac:dyDescent="0.35">
      <c r="B6" s="70" t="s">
        <v>2</v>
      </c>
      <c r="C6" s="70"/>
      <c r="D6" s="70"/>
      <c r="E6" s="70"/>
      <c r="F6" s="70"/>
      <c r="G6" s="70"/>
      <c r="I6" s="41"/>
      <c r="J6" s="42"/>
      <c r="K6" s="43">
        <v>45.5</v>
      </c>
      <c r="Q6" s="15"/>
      <c r="R6" s="15"/>
    </row>
    <row r="7" spans="2:22" ht="12" customHeight="1" x14ac:dyDescent="0.35">
      <c r="B7" s="19"/>
      <c r="I7" s="41"/>
      <c r="J7" s="42"/>
      <c r="K7" s="44"/>
      <c r="Q7" s="15"/>
      <c r="R7" s="15"/>
    </row>
    <row r="8" spans="2:22" ht="45" customHeight="1" x14ac:dyDescent="0.35">
      <c r="B8" s="63" t="s">
        <v>7318</v>
      </c>
      <c r="C8" s="63"/>
      <c r="D8" s="64" t="s">
        <v>7347</v>
      </c>
      <c r="E8" s="64"/>
      <c r="F8" s="64"/>
      <c r="G8" s="64"/>
      <c r="I8" s="45" t="s">
        <v>7336</v>
      </c>
      <c r="J8" s="42"/>
      <c r="K8" s="46"/>
      <c r="Q8" s="15"/>
      <c r="R8" s="15"/>
    </row>
    <row r="9" spans="2:22" ht="45" customHeight="1" x14ac:dyDescent="0.35">
      <c r="B9" s="63" t="s">
        <v>7319</v>
      </c>
      <c r="C9" s="63"/>
      <c r="D9" s="64"/>
      <c r="E9" s="64"/>
      <c r="F9" s="64"/>
      <c r="G9" s="64"/>
      <c r="I9" s="45" t="s">
        <v>7337</v>
      </c>
      <c r="J9" s="42"/>
      <c r="K9" s="46"/>
      <c r="Q9" s="15"/>
      <c r="R9" s="15"/>
    </row>
    <row r="10" spans="2:22" ht="38" customHeight="1" x14ac:dyDescent="0.35">
      <c r="B10" s="68" t="s">
        <v>4</v>
      </c>
      <c r="C10" s="69"/>
      <c r="D10" s="71"/>
      <c r="E10" s="72"/>
      <c r="F10" s="72"/>
      <c r="G10" s="73"/>
      <c r="I10" s="45" t="s">
        <v>7338</v>
      </c>
      <c r="J10" s="46" t="s">
        <v>3</v>
      </c>
      <c r="K10" s="47">
        <v>7.1999999999999995E-2</v>
      </c>
      <c r="P10" s="2"/>
      <c r="Q10" s="15"/>
      <c r="R10" s="15"/>
    </row>
    <row r="11" spans="2:22" ht="46" customHeight="1" x14ac:dyDescent="0.35">
      <c r="D11" s="61" t="s">
        <v>7349</v>
      </c>
      <c r="E11" s="61"/>
      <c r="F11" s="61"/>
      <c r="G11" s="62"/>
      <c r="H11" s="51" t="s">
        <v>7342</v>
      </c>
      <c r="I11" s="52">
        <f>1-((COUNTBLANK(P16:P2953))/(2938))</f>
        <v>0</v>
      </c>
      <c r="J11" s="58">
        <f>SUM(O16:O2953)+SUM(Comerciales!Q16:Q1436)</f>
        <v>71.06031744244865</v>
      </c>
      <c r="P11" s="77"/>
      <c r="Q11" s="15"/>
      <c r="R11" s="57"/>
    </row>
    <row r="12" spans="2:22" ht="12" customHeight="1" x14ac:dyDescent="0.35">
      <c r="B12" s="19"/>
      <c r="Q12" s="15"/>
      <c r="R12" s="15"/>
    </row>
    <row r="13" spans="2:22" s="18" customFormat="1" ht="24" hidden="1" customHeight="1" x14ac:dyDescent="0.35">
      <c r="B13" s="25" t="s">
        <v>5</v>
      </c>
      <c r="C13" s="40" t="s">
        <v>7317</v>
      </c>
      <c r="D13" s="27"/>
      <c r="E13" s="27"/>
      <c r="F13" s="27"/>
      <c r="G13" s="27"/>
      <c r="H13" s="27"/>
      <c r="I13" s="27"/>
      <c r="J13" s="35"/>
      <c r="K13" s="27"/>
      <c r="L13" s="27"/>
      <c r="M13" s="28"/>
      <c r="N13" s="28"/>
      <c r="O13" s="26">
        <v>1</v>
      </c>
      <c r="P13" s="50"/>
      <c r="Q13" s="15"/>
      <c r="R13" s="15"/>
    </row>
    <row r="14" spans="2:22" x14ac:dyDescent="0.35">
      <c r="Q14" s="15"/>
      <c r="R14" s="15"/>
    </row>
    <row r="15" spans="2:22" s="1" customFormat="1" ht="42" x14ac:dyDescent="0.35">
      <c r="B15" s="5" t="s">
        <v>2624</v>
      </c>
      <c r="C15" s="5" t="s">
        <v>6</v>
      </c>
      <c r="D15" s="5" t="s">
        <v>2876</v>
      </c>
      <c r="E15" s="5" t="s">
        <v>2877</v>
      </c>
      <c r="F15" s="5" t="s">
        <v>2878</v>
      </c>
      <c r="G15" s="7" t="s">
        <v>2879</v>
      </c>
      <c r="H15" s="6" t="s">
        <v>3672</v>
      </c>
      <c r="I15" s="7" t="s">
        <v>2880</v>
      </c>
      <c r="J15" s="6" t="s">
        <v>2881</v>
      </c>
      <c r="K15" s="6" t="s">
        <v>7346</v>
      </c>
      <c r="L15" s="6" t="s">
        <v>2882</v>
      </c>
      <c r="M15" s="6" t="s">
        <v>7</v>
      </c>
      <c r="N15" s="29" t="s">
        <v>7340</v>
      </c>
      <c r="O15" s="29" t="s">
        <v>2891</v>
      </c>
      <c r="P15" s="30" t="s">
        <v>2884</v>
      </c>
      <c r="Q15" s="30" t="s">
        <v>2885</v>
      </c>
      <c r="R15" s="30" t="s">
        <v>2886</v>
      </c>
      <c r="S15" s="30" t="s">
        <v>2887</v>
      </c>
      <c r="T15" s="30" t="s">
        <v>2888</v>
      </c>
      <c r="U15" s="30" t="s">
        <v>2889</v>
      </c>
      <c r="V15" s="30" t="s">
        <v>2890</v>
      </c>
    </row>
    <row r="16" spans="2:22" ht="24" customHeight="1" x14ac:dyDescent="0.35">
      <c r="B16" s="3">
        <v>1</v>
      </c>
      <c r="C16" s="3" t="s">
        <v>757</v>
      </c>
      <c r="D16" s="3" t="s">
        <v>5229</v>
      </c>
      <c r="E16" s="3" t="s">
        <v>36</v>
      </c>
      <c r="F16" s="3" t="s">
        <v>2412</v>
      </c>
      <c r="G16" s="3" t="s">
        <v>11</v>
      </c>
      <c r="H16" s="32" t="s">
        <v>2412</v>
      </c>
      <c r="I16" s="33">
        <v>60.666666666666664</v>
      </c>
      <c r="J16" s="17">
        <v>15227</v>
      </c>
      <c r="K16" s="17">
        <f t="shared" ref="K16:K79" si="0">IF(ISNUMBER(L16),MIN(L16,ROUND((J16*(1+$K$10)),0)),ROUND((J16*(1+$K$10)),0))</f>
        <v>15228.4</v>
      </c>
      <c r="L16" s="38">
        <v>15228.4</v>
      </c>
      <c r="M16" s="48">
        <f t="shared" ref="M16:M79" si="1">IF(K16=0,100*I16,I16*K16)</f>
        <v>923856.2666666666</v>
      </c>
      <c r="N16" s="34" t="s">
        <v>7343</v>
      </c>
      <c r="O16" s="48">
        <f>(45.5*M16)/(SUM($M$16:$M$2953)+SUM(Comerciales!$O$16:$O$1436))</f>
        <v>4.3838798179435547E-5</v>
      </c>
      <c r="P16" s="49"/>
      <c r="Q16" s="59"/>
      <c r="R16" s="59"/>
      <c r="S16" s="49"/>
      <c r="T16" s="49"/>
      <c r="U16" s="49"/>
      <c r="V16" s="49"/>
    </row>
    <row r="17" spans="2:22" ht="24" customHeight="1" x14ac:dyDescent="0.35">
      <c r="B17" s="3">
        <v>2</v>
      </c>
      <c r="C17" s="3" t="s">
        <v>1143</v>
      </c>
      <c r="D17" s="3" t="s">
        <v>5230</v>
      </c>
      <c r="E17" s="3" t="s">
        <v>3568</v>
      </c>
      <c r="F17" s="3" t="s">
        <v>6865</v>
      </c>
      <c r="G17" s="3" t="s">
        <v>2395</v>
      </c>
      <c r="H17" s="32" t="s">
        <v>2490</v>
      </c>
      <c r="I17" s="33">
        <v>300</v>
      </c>
      <c r="J17" s="17"/>
      <c r="K17" s="17">
        <f t="shared" si="0"/>
        <v>0</v>
      </c>
      <c r="L17" s="38" t="s">
        <v>7053</v>
      </c>
      <c r="M17" s="48">
        <f t="shared" si="1"/>
        <v>30000</v>
      </c>
      <c r="N17" s="34" t="s">
        <v>7343</v>
      </c>
      <c r="O17" s="48">
        <f>(45.5*M17)/(SUM($M$16:$M$2953)+SUM(Comerciales!$O$16:$O$1436))</f>
        <v>1.423559045746654E-6</v>
      </c>
      <c r="P17" s="49"/>
      <c r="Q17" s="59"/>
      <c r="R17" s="59"/>
      <c r="S17" s="49"/>
      <c r="T17" s="49"/>
      <c r="U17" s="49"/>
      <c r="V17" s="49"/>
    </row>
    <row r="18" spans="2:22" ht="24" customHeight="1" x14ac:dyDescent="0.35">
      <c r="B18" s="3">
        <v>3</v>
      </c>
      <c r="C18" s="3" t="s">
        <v>7286</v>
      </c>
      <c r="D18" s="3" t="s">
        <v>5231</v>
      </c>
      <c r="E18" s="3" t="s">
        <v>5907</v>
      </c>
      <c r="F18" s="3" t="s">
        <v>2370</v>
      </c>
      <c r="G18" s="3" t="s">
        <v>11</v>
      </c>
      <c r="H18" s="32" t="s">
        <v>2490</v>
      </c>
      <c r="I18" s="33">
        <v>2</v>
      </c>
      <c r="J18" s="17">
        <v>434</v>
      </c>
      <c r="K18" s="17">
        <f t="shared" si="0"/>
        <v>465</v>
      </c>
      <c r="L18" s="38" t="s">
        <v>7053</v>
      </c>
      <c r="M18" s="48">
        <f t="shared" si="1"/>
        <v>930</v>
      </c>
      <c r="N18" s="34" t="s">
        <v>7343</v>
      </c>
      <c r="O18" s="48">
        <f>(45.5*M18)/(SUM($M$16:$M$2953)+SUM(Comerciales!$O$16:$O$1436))</f>
        <v>4.4130330418146276E-8</v>
      </c>
      <c r="P18" s="49"/>
      <c r="Q18" s="59"/>
      <c r="R18" s="59"/>
      <c r="S18" s="49"/>
      <c r="T18" s="49"/>
      <c r="U18" s="49"/>
      <c r="V18" s="49"/>
    </row>
    <row r="19" spans="2:22" ht="24" customHeight="1" x14ac:dyDescent="0.35">
      <c r="B19" s="3">
        <v>4</v>
      </c>
      <c r="C19" s="3" t="s">
        <v>9</v>
      </c>
      <c r="D19" s="3" t="s">
        <v>5232</v>
      </c>
      <c r="E19" s="3" t="s">
        <v>5908</v>
      </c>
      <c r="F19" s="3" t="s">
        <v>2317</v>
      </c>
      <c r="G19" s="3" t="s">
        <v>11</v>
      </c>
      <c r="H19" s="32" t="s">
        <v>2317</v>
      </c>
      <c r="I19" s="33">
        <v>2</v>
      </c>
      <c r="J19" s="17">
        <v>1261</v>
      </c>
      <c r="K19" s="17">
        <f t="shared" si="0"/>
        <v>1352</v>
      </c>
      <c r="L19" s="38" t="s">
        <v>7053</v>
      </c>
      <c r="M19" s="48">
        <f t="shared" si="1"/>
        <v>2704</v>
      </c>
      <c r="N19" s="34" t="s">
        <v>7343</v>
      </c>
      <c r="O19" s="48">
        <f>(45.5*M19)/(SUM($M$16:$M$2953)+SUM(Comerciales!$O$16:$O$1436))</f>
        <v>1.2831012198996508E-7</v>
      </c>
      <c r="P19" s="49"/>
      <c r="Q19" s="59"/>
      <c r="R19" s="59"/>
      <c r="S19" s="49"/>
      <c r="T19" s="49"/>
      <c r="U19" s="49"/>
      <c r="V19" s="49"/>
    </row>
    <row r="20" spans="2:22" ht="24" customHeight="1" x14ac:dyDescent="0.35">
      <c r="B20" s="3">
        <v>5</v>
      </c>
      <c r="C20" s="3" t="s">
        <v>14</v>
      </c>
      <c r="D20" s="3" t="s">
        <v>5233</v>
      </c>
      <c r="E20" s="3" t="s">
        <v>5909</v>
      </c>
      <c r="F20" s="3" t="s">
        <v>2335</v>
      </c>
      <c r="G20" s="3" t="s">
        <v>11</v>
      </c>
      <c r="H20" s="32" t="s">
        <v>2335</v>
      </c>
      <c r="I20" s="33">
        <v>331</v>
      </c>
      <c r="J20" s="17">
        <v>1819</v>
      </c>
      <c r="K20" s="17">
        <f t="shared" si="0"/>
        <v>1950</v>
      </c>
      <c r="L20" s="38">
        <v>29310</v>
      </c>
      <c r="M20" s="48">
        <f t="shared" si="1"/>
        <v>645450</v>
      </c>
      <c r="N20" s="34" t="s">
        <v>7343</v>
      </c>
      <c r="O20" s="48">
        <f>(45.5*M20)/(SUM($M$16:$M$2953)+SUM(Comerciales!$O$16:$O$1436))</f>
        <v>3.062787286923926E-5</v>
      </c>
      <c r="P20" s="49"/>
      <c r="Q20" s="59"/>
      <c r="R20" s="59"/>
      <c r="S20" s="49"/>
      <c r="T20" s="49"/>
      <c r="U20" s="49"/>
      <c r="V20" s="49"/>
    </row>
    <row r="21" spans="2:22" ht="24" customHeight="1" x14ac:dyDescent="0.35">
      <c r="B21" s="3">
        <v>6</v>
      </c>
      <c r="C21" s="3" t="s">
        <v>13</v>
      </c>
      <c r="D21" s="3" t="s">
        <v>5234</v>
      </c>
      <c r="E21" s="3" t="s">
        <v>5910</v>
      </c>
      <c r="F21" s="3" t="s">
        <v>2335</v>
      </c>
      <c r="G21" s="3" t="s">
        <v>11</v>
      </c>
      <c r="H21" s="32" t="s">
        <v>2335</v>
      </c>
      <c r="I21" s="33">
        <v>8101</v>
      </c>
      <c r="J21" s="17">
        <v>17684.5</v>
      </c>
      <c r="K21" s="17">
        <f t="shared" si="0"/>
        <v>18958</v>
      </c>
      <c r="L21" s="38">
        <v>62310</v>
      </c>
      <c r="M21" s="48">
        <f t="shared" si="1"/>
        <v>153578758</v>
      </c>
      <c r="N21" s="34" t="s">
        <v>7341</v>
      </c>
      <c r="O21" s="48">
        <f>(45.5*M21)/(SUM($M$16:$M$2953)+SUM(Comerciales!$O$16:$O$1436))</f>
        <v>7.2876143395145436E-3</v>
      </c>
      <c r="P21" s="49"/>
      <c r="Q21" s="59"/>
      <c r="R21" s="59"/>
      <c r="S21" s="49"/>
      <c r="T21" s="49"/>
      <c r="U21" s="49"/>
      <c r="V21" s="49"/>
    </row>
    <row r="22" spans="2:22" ht="24" customHeight="1" x14ac:dyDescent="0.35">
      <c r="B22" s="3">
        <v>7</v>
      </c>
      <c r="C22" s="3" t="s">
        <v>15</v>
      </c>
      <c r="D22" s="3" t="s">
        <v>16</v>
      </c>
      <c r="E22" s="3" t="s">
        <v>19</v>
      </c>
      <c r="F22" s="3" t="s">
        <v>2362</v>
      </c>
      <c r="G22" s="3" t="s">
        <v>364</v>
      </c>
      <c r="H22" s="32" t="s">
        <v>3673</v>
      </c>
      <c r="I22" s="33">
        <v>728.91666666666663</v>
      </c>
      <c r="J22" s="17">
        <v>680183</v>
      </c>
      <c r="K22" s="17">
        <f t="shared" si="0"/>
        <v>680183.75</v>
      </c>
      <c r="L22" s="38">
        <v>680183.75</v>
      </c>
      <c r="M22" s="48">
        <f t="shared" si="1"/>
        <v>495797271.77083331</v>
      </c>
      <c r="N22" s="34" t="s">
        <v>7341</v>
      </c>
      <c r="O22" s="48">
        <f>(45.5*M22)/(SUM($M$16:$M$2953)+SUM(Comerciales!$O$16:$O$1436))</f>
        <v>2.3526556369529397E-2</v>
      </c>
      <c r="P22" s="49"/>
      <c r="Q22" s="59"/>
      <c r="R22" s="59"/>
      <c r="S22" s="49"/>
      <c r="T22" s="49"/>
      <c r="U22" s="49"/>
      <c r="V22" s="49"/>
    </row>
    <row r="23" spans="2:22" ht="24" customHeight="1" x14ac:dyDescent="0.35">
      <c r="B23" s="3">
        <v>8</v>
      </c>
      <c r="C23" s="3" t="s">
        <v>15</v>
      </c>
      <c r="D23" s="3" t="s">
        <v>16</v>
      </c>
      <c r="E23" s="3" t="s">
        <v>17</v>
      </c>
      <c r="F23" s="3" t="s">
        <v>6866</v>
      </c>
      <c r="G23" s="3" t="s">
        <v>80</v>
      </c>
      <c r="H23" s="32" t="s">
        <v>3675</v>
      </c>
      <c r="I23" s="33">
        <v>88.5</v>
      </c>
      <c r="J23" s="17">
        <v>1360367</v>
      </c>
      <c r="K23" s="17">
        <f t="shared" si="0"/>
        <v>1360367.5</v>
      </c>
      <c r="L23" s="38">
        <v>1360367.5</v>
      </c>
      <c r="M23" s="48">
        <f t="shared" si="1"/>
        <v>120392523.75</v>
      </c>
      <c r="N23" s="34" t="s">
        <v>7341</v>
      </c>
      <c r="O23" s="48">
        <f>(45.5*M23)/(SUM($M$16:$M$2953)+SUM(Comerciales!$O$16:$O$1436))</f>
        <v>5.7128622074860465E-3</v>
      </c>
      <c r="P23" s="49"/>
      <c r="Q23" s="59"/>
      <c r="R23" s="59"/>
      <c r="S23" s="49"/>
      <c r="T23" s="49"/>
      <c r="U23" s="49"/>
      <c r="V23" s="49"/>
    </row>
    <row r="24" spans="2:22" ht="24" customHeight="1" x14ac:dyDescent="0.35">
      <c r="B24" s="3">
        <v>9</v>
      </c>
      <c r="C24" s="3" t="s">
        <v>2625</v>
      </c>
      <c r="D24" s="3" t="s">
        <v>5235</v>
      </c>
      <c r="E24" s="3" t="s">
        <v>35</v>
      </c>
      <c r="F24" s="3" t="s">
        <v>2335</v>
      </c>
      <c r="G24" s="3" t="s">
        <v>11</v>
      </c>
      <c r="H24" s="32" t="s">
        <v>2335</v>
      </c>
      <c r="I24" s="33">
        <v>4035</v>
      </c>
      <c r="J24" s="17"/>
      <c r="K24" s="17">
        <f t="shared" si="0"/>
        <v>0</v>
      </c>
      <c r="L24" s="38" t="s">
        <v>7053</v>
      </c>
      <c r="M24" s="48">
        <f t="shared" si="1"/>
        <v>403500</v>
      </c>
      <c r="N24" s="34" t="s">
        <v>7343</v>
      </c>
      <c r="O24" s="48">
        <f>(45.5*M24)/(SUM($M$16:$M$2953)+SUM(Comerciales!$O$16:$O$1436))</f>
        <v>1.9146869165292496E-5</v>
      </c>
      <c r="P24" s="49"/>
      <c r="Q24" s="59"/>
      <c r="R24" s="59"/>
      <c r="S24" s="49"/>
      <c r="T24" s="49"/>
      <c r="U24" s="49"/>
      <c r="V24" s="49"/>
    </row>
    <row r="25" spans="2:22" ht="24" customHeight="1" x14ac:dyDescent="0.35">
      <c r="B25" s="3">
        <v>10</v>
      </c>
      <c r="C25" s="3" t="s">
        <v>2625</v>
      </c>
      <c r="D25" s="3" t="s">
        <v>5235</v>
      </c>
      <c r="E25" s="3" t="s">
        <v>26</v>
      </c>
      <c r="F25" s="3" t="s">
        <v>2335</v>
      </c>
      <c r="G25" s="3" t="s">
        <v>11</v>
      </c>
      <c r="H25" s="32" t="s">
        <v>2335</v>
      </c>
      <c r="I25" s="33">
        <v>1052.7272727272727</v>
      </c>
      <c r="J25" s="17"/>
      <c r="K25" s="17">
        <f t="shared" si="0"/>
        <v>0</v>
      </c>
      <c r="L25" s="38" t="s">
        <v>7053</v>
      </c>
      <c r="M25" s="48">
        <f t="shared" si="1"/>
        <v>105272.72727272728</v>
      </c>
      <c r="N25" s="34" t="s">
        <v>7343</v>
      </c>
      <c r="O25" s="48">
        <f>(45.5*M25)/(SUM($M$16:$M$2953)+SUM(Comerciales!$O$16:$O$1436))</f>
        <v>4.9953981059837134E-6</v>
      </c>
      <c r="P25" s="49"/>
      <c r="Q25" s="59"/>
      <c r="R25" s="59"/>
      <c r="S25" s="49"/>
      <c r="T25" s="49"/>
      <c r="U25" s="49"/>
      <c r="V25" s="49"/>
    </row>
    <row r="26" spans="2:22" ht="24" customHeight="1" x14ac:dyDescent="0.35">
      <c r="B26" s="3">
        <v>11</v>
      </c>
      <c r="C26" s="3" t="s">
        <v>2625</v>
      </c>
      <c r="D26" s="3" t="s">
        <v>5235</v>
      </c>
      <c r="E26" s="3" t="s">
        <v>191</v>
      </c>
      <c r="F26" s="3" t="s">
        <v>2335</v>
      </c>
      <c r="G26" s="3" t="s">
        <v>11</v>
      </c>
      <c r="H26" s="32" t="s">
        <v>2335</v>
      </c>
      <c r="I26" s="33">
        <v>61</v>
      </c>
      <c r="J26" s="17"/>
      <c r="K26" s="17">
        <f t="shared" si="0"/>
        <v>0</v>
      </c>
      <c r="L26" s="38" t="s">
        <v>7053</v>
      </c>
      <c r="M26" s="48">
        <f t="shared" si="1"/>
        <v>6100</v>
      </c>
      <c r="N26" s="34" t="s">
        <v>7343</v>
      </c>
      <c r="O26" s="48">
        <f>(45.5*M26)/(SUM($M$16:$M$2953)+SUM(Comerciales!$O$16:$O$1436))</f>
        <v>2.8945700596848634E-7</v>
      </c>
      <c r="P26" s="49"/>
      <c r="Q26" s="59"/>
      <c r="R26" s="59"/>
      <c r="S26" s="49"/>
      <c r="T26" s="49"/>
      <c r="U26" s="49"/>
      <c r="V26" s="49"/>
    </row>
    <row r="27" spans="2:22" ht="24" customHeight="1" x14ac:dyDescent="0.35">
      <c r="B27" s="3">
        <v>12</v>
      </c>
      <c r="C27" s="3" t="s">
        <v>20</v>
      </c>
      <c r="D27" s="3" t="s">
        <v>21</v>
      </c>
      <c r="E27" s="3" t="s">
        <v>17</v>
      </c>
      <c r="F27" s="3" t="s">
        <v>2317</v>
      </c>
      <c r="G27" s="3" t="s">
        <v>11</v>
      </c>
      <c r="H27" s="32" t="s">
        <v>2317</v>
      </c>
      <c r="I27" s="33">
        <v>46748.5</v>
      </c>
      <c r="J27" s="17">
        <v>7193.5</v>
      </c>
      <c r="K27" s="17">
        <f t="shared" si="0"/>
        <v>7711</v>
      </c>
      <c r="L27" s="38">
        <v>78045</v>
      </c>
      <c r="M27" s="48">
        <f t="shared" si="1"/>
        <v>360477683.5</v>
      </c>
      <c r="N27" s="34" t="s">
        <v>7341</v>
      </c>
      <c r="O27" s="48">
        <f>(45.5*M27)/(SUM($M$16:$M$2953)+SUM(Comerciales!$O$16:$O$1436))</f>
        <v>1.710537557120748E-2</v>
      </c>
      <c r="P27" s="49"/>
      <c r="Q27" s="59"/>
      <c r="R27" s="59"/>
      <c r="S27" s="49"/>
      <c r="T27" s="49"/>
      <c r="U27" s="49"/>
      <c r="V27" s="49"/>
    </row>
    <row r="28" spans="2:22" ht="24" customHeight="1" x14ac:dyDescent="0.35">
      <c r="B28" s="3">
        <v>13</v>
      </c>
      <c r="C28" s="3" t="s">
        <v>20</v>
      </c>
      <c r="D28" s="3" t="s">
        <v>21</v>
      </c>
      <c r="E28" s="3" t="s">
        <v>22</v>
      </c>
      <c r="F28" s="3" t="s">
        <v>2317</v>
      </c>
      <c r="G28" s="3" t="s">
        <v>11</v>
      </c>
      <c r="H28" s="32" t="s">
        <v>2317</v>
      </c>
      <c r="I28" s="33">
        <v>5240</v>
      </c>
      <c r="J28" s="17">
        <v>149623.80952380953</v>
      </c>
      <c r="K28" s="17">
        <f t="shared" si="0"/>
        <v>156090</v>
      </c>
      <c r="L28" s="38">
        <v>156090</v>
      </c>
      <c r="M28" s="48">
        <f t="shared" si="1"/>
        <v>817911600</v>
      </c>
      <c r="N28" s="34" t="s">
        <v>7341</v>
      </c>
      <c r="O28" s="48">
        <f>(45.5*M28)/(SUM($M$16:$M$2953)+SUM(Comerciales!$O$16:$O$1436))</f>
        <v>3.8811515226703966E-2</v>
      </c>
      <c r="P28" s="49"/>
      <c r="Q28" s="59"/>
      <c r="R28" s="59"/>
      <c r="S28" s="49"/>
      <c r="T28" s="49"/>
      <c r="U28" s="49"/>
      <c r="V28" s="49"/>
    </row>
    <row r="29" spans="2:22" ht="24" customHeight="1" x14ac:dyDescent="0.35">
      <c r="B29" s="3">
        <v>14</v>
      </c>
      <c r="C29" s="3" t="s">
        <v>2627</v>
      </c>
      <c r="D29" s="3" t="s">
        <v>5236</v>
      </c>
      <c r="E29" s="3" t="s">
        <v>26</v>
      </c>
      <c r="F29" s="3" t="s">
        <v>2335</v>
      </c>
      <c r="G29" s="3" t="s">
        <v>11</v>
      </c>
      <c r="H29" s="32" t="s">
        <v>2335</v>
      </c>
      <c r="I29" s="33">
        <v>82.818181818181813</v>
      </c>
      <c r="J29" s="17"/>
      <c r="K29" s="17">
        <f t="shared" si="0"/>
        <v>0</v>
      </c>
      <c r="L29" s="38" t="s">
        <v>7053</v>
      </c>
      <c r="M29" s="48">
        <f t="shared" si="1"/>
        <v>8281.818181818182</v>
      </c>
      <c r="N29" s="34" t="s">
        <v>7343</v>
      </c>
      <c r="O29" s="48">
        <f>(45.5*M29)/(SUM($M$16:$M$2953)+SUM(Comerciales!$O$16:$O$1436))</f>
        <v>3.9298857293187937E-7</v>
      </c>
      <c r="P29" s="49"/>
      <c r="Q29" s="59"/>
      <c r="R29" s="59"/>
      <c r="S29" s="49"/>
      <c r="T29" s="49"/>
      <c r="U29" s="49"/>
      <c r="V29" s="49"/>
    </row>
    <row r="30" spans="2:22" ht="24" customHeight="1" x14ac:dyDescent="0.35">
      <c r="B30" s="3">
        <v>15</v>
      </c>
      <c r="C30" s="3" t="s">
        <v>23</v>
      </c>
      <c r="D30" s="3" t="s">
        <v>24</v>
      </c>
      <c r="E30" s="3" t="s">
        <v>26</v>
      </c>
      <c r="F30" s="3" t="s">
        <v>2422</v>
      </c>
      <c r="G30" s="3" t="s">
        <v>11</v>
      </c>
      <c r="H30" s="32" t="s">
        <v>2320</v>
      </c>
      <c r="I30" s="33">
        <v>2581</v>
      </c>
      <c r="J30" s="17">
        <v>3785</v>
      </c>
      <c r="K30" s="17">
        <f t="shared" si="0"/>
        <v>4058</v>
      </c>
      <c r="L30" s="38" t="s">
        <v>7053</v>
      </c>
      <c r="M30" s="48">
        <f t="shared" si="1"/>
        <v>10473698</v>
      </c>
      <c r="N30" s="34" t="s">
        <v>7343</v>
      </c>
      <c r="O30" s="48">
        <f>(45.5*M30)/(SUM($M$16:$M$2953)+SUM(Comerciales!$O$16:$O$1436))</f>
        <v>4.9699758434395462E-4</v>
      </c>
      <c r="P30" s="49"/>
      <c r="Q30" s="59"/>
      <c r="R30" s="59"/>
      <c r="S30" s="49"/>
      <c r="T30" s="49"/>
      <c r="U30" s="49"/>
      <c r="V30" s="49"/>
    </row>
    <row r="31" spans="2:22" ht="24" customHeight="1" x14ac:dyDescent="0.35">
      <c r="B31" s="3">
        <v>16</v>
      </c>
      <c r="C31" s="3" t="s">
        <v>23</v>
      </c>
      <c r="D31" s="3" t="s">
        <v>24</v>
      </c>
      <c r="E31" s="3" t="s">
        <v>25</v>
      </c>
      <c r="F31" s="3" t="s">
        <v>3613</v>
      </c>
      <c r="G31" s="3" t="s">
        <v>11</v>
      </c>
      <c r="H31" s="32" t="s">
        <v>2320</v>
      </c>
      <c r="I31" s="33">
        <v>1182.4166666666665</v>
      </c>
      <c r="J31" s="17">
        <v>7084</v>
      </c>
      <c r="K31" s="17">
        <f t="shared" si="0"/>
        <v>7594</v>
      </c>
      <c r="L31" s="38" t="s">
        <v>7053</v>
      </c>
      <c r="M31" s="48">
        <f t="shared" si="1"/>
        <v>8979272.166666666</v>
      </c>
      <c r="N31" s="34" t="s">
        <v>7343</v>
      </c>
      <c r="O31" s="48">
        <f>(45.5*M31)/(SUM($M$16:$M$2953)+SUM(Comerciales!$O$16:$O$1436))</f>
        <v>4.2608413723598302E-4</v>
      </c>
      <c r="P31" s="49"/>
      <c r="Q31" s="59"/>
      <c r="R31" s="59"/>
      <c r="S31" s="49"/>
      <c r="T31" s="49"/>
      <c r="U31" s="49"/>
      <c r="V31" s="49"/>
    </row>
    <row r="32" spans="2:22" ht="24" customHeight="1" x14ac:dyDescent="0.35">
      <c r="B32" s="3">
        <v>17</v>
      </c>
      <c r="C32" s="3" t="s">
        <v>27</v>
      </c>
      <c r="D32" s="3" t="s">
        <v>28</v>
      </c>
      <c r="E32" s="3" t="s">
        <v>5911</v>
      </c>
      <c r="F32" s="3" t="s">
        <v>2616</v>
      </c>
      <c r="G32" s="3" t="s">
        <v>11</v>
      </c>
      <c r="H32" s="32" t="s">
        <v>2490</v>
      </c>
      <c r="I32" s="33">
        <v>842.66666666666663</v>
      </c>
      <c r="J32" s="17">
        <v>1807</v>
      </c>
      <c r="K32" s="17">
        <f t="shared" si="0"/>
        <v>1937</v>
      </c>
      <c r="L32" s="38" t="s">
        <v>7053</v>
      </c>
      <c r="M32" s="48">
        <f t="shared" si="1"/>
        <v>1632245.3333333333</v>
      </c>
      <c r="N32" s="34" t="s">
        <v>7343</v>
      </c>
      <c r="O32" s="48">
        <f>(45.5*M32)/(SUM($M$16:$M$2953)+SUM(Comerciales!$O$16:$O$1436))</f>
        <v>7.7453253638147627E-5</v>
      </c>
      <c r="P32" s="49"/>
      <c r="Q32" s="59"/>
      <c r="R32" s="59"/>
      <c r="S32" s="49"/>
      <c r="T32" s="49"/>
      <c r="U32" s="49"/>
      <c r="V32" s="49"/>
    </row>
    <row r="33" spans="2:22" ht="24" customHeight="1" x14ac:dyDescent="0.35">
      <c r="B33" s="3">
        <v>18</v>
      </c>
      <c r="C33" s="3" t="s">
        <v>2628</v>
      </c>
      <c r="D33" s="3" t="s">
        <v>5237</v>
      </c>
      <c r="E33" s="3" t="s">
        <v>5912</v>
      </c>
      <c r="F33" s="3" t="s">
        <v>2422</v>
      </c>
      <c r="G33" s="3" t="s">
        <v>11</v>
      </c>
      <c r="H33" s="32" t="s">
        <v>2628</v>
      </c>
      <c r="I33" s="33">
        <v>8</v>
      </c>
      <c r="J33" s="17"/>
      <c r="K33" s="17">
        <f t="shared" si="0"/>
        <v>0</v>
      </c>
      <c r="L33" s="38" t="s">
        <v>2628</v>
      </c>
      <c r="M33" s="48">
        <f t="shared" si="1"/>
        <v>800</v>
      </c>
      <c r="N33" s="34" t="s">
        <v>7343</v>
      </c>
      <c r="O33" s="48">
        <f>(45.5*M33)/(SUM($M$16:$M$2953)+SUM(Comerciales!$O$16:$O$1436))</f>
        <v>3.7961574553244112E-8</v>
      </c>
      <c r="P33" s="49"/>
      <c r="Q33" s="59"/>
      <c r="R33" s="59"/>
      <c r="S33" s="49"/>
      <c r="T33" s="49"/>
      <c r="U33" s="49"/>
      <c r="V33" s="49"/>
    </row>
    <row r="34" spans="2:22" ht="24" customHeight="1" x14ac:dyDescent="0.35">
      <c r="B34" s="3">
        <v>19</v>
      </c>
      <c r="C34" s="3" t="s">
        <v>30</v>
      </c>
      <c r="D34" s="3" t="s">
        <v>31</v>
      </c>
      <c r="E34" s="3" t="s">
        <v>2385</v>
      </c>
      <c r="F34" s="3" t="s">
        <v>2422</v>
      </c>
      <c r="G34" s="3" t="s">
        <v>11</v>
      </c>
      <c r="H34" s="32" t="s">
        <v>2318</v>
      </c>
      <c r="I34" s="33">
        <v>2</v>
      </c>
      <c r="J34" s="37">
        <v>6137.89</v>
      </c>
      <c r="K34" s="17">
        <f t="shared" si="0"/>
        <v>6580</v>
      </c>
      <c r="L34" s="38" t="s">
        <v>7053</v>
      </c>
      <c r="M34" s="48">
        <f t="shared" si="1"/>
        <v>13160</v>
      </c>
      <c r="N34" s="34" t="s">
        <v>7343</v>
      </c>
      <c r="O34" s="48">
        <f>(45.5*M34)/(SUM($M$16:$M$2953)+SUM(Comerciales!$O$16:$O$1436))</f>
        <v>6.2446790140086558E-7</v>
      </c>
      <c r="P34" s="49"/>
      <c r="Q34" s="59"/>
      <c r="R34" s="59"/>
      <c r="S34" s="49"/>
      <c r="T34" s="49"/>
      <c r="U34" s="49"/>
      <c r="V34" s="49"/>
    </row>
    <row r="35" spans="2:22" ht="24" customHeight="1" x14ac:dyDescent="0.35">
      <c r="B35" s="3">
        <v>20</v>
      </c>
      <c r="C35" s="3" t="s">
        <v>1601</v>
      </c>
      <c r="D35" s="3" t="s">
        <v>5238</v>
      </c>
      <c r="E35" s="3">
        <v>1E-3</v>
      </c>
      <c r="F35" s="3" t="s">
        <v>6867</v>
      </c>
      <c r="G35" s="3" t="s">
        <v>3656</v>
      </c>
      <c r="H35" s="32" t="s">
        <v>2360</v>
      </c>
      <c r="I35" s="33">
        <v>2232.5</v>
      </c>
      <c r="J35" s="17">
        <v>2569</v>
      </c>
      <c r="K35" s="17">
        <f t="shared" si="0"/>
        <v>2754</v>
      </c>
      <c r="L35" s="38" t="s">
        <v>7053</v>
      </c>
      <c r="M35" s="48">
        <f t="shared" si="1"/>
        <v>6148305</v>
      </c>
      <c r="N35" s="34" t="s">
        <v>7343</v>
      </c>
      <c r="O35" s="48">
        <f>(45.5*M35)/(SUM($M$16:$M$2953)+SUM(Comerciales!$O$16:$O$1436))</f>
        <v>2.917491732919794E-4</v>
      </c>
      <c r="P35" s="49"/>
      <c r="Q35" s="59"/>
      <c r="R35" s="59"/>
      <c r="S35" s="49"/>
      <c r="T35" s="49"/>
      <c r="U35" s="49"/>
      <c r="V35" s="49"/>
    </row>
    <row r="36" spans="2:22" ht="24" customHeight="1" x14ac:dyDescent="0.35">
      <c r="B36" s="3">
        <v>21</v>
      </c>
      <c r="C36" s="3" t="s">
        <v>2628</v>
      </c>
      <c r="D36" s="3" t="s">
        <v>5238</v>
      </c>
      <c r="E36" s="3">
        <v>1E-3</v>
      </c>
      <c r="F36" s="3" t="s">
        <v>6868</v>
      </c>
      <c r="G36" s="3" t="s">
        <v>2429</v>
      </c>
      <c r="H36" s="32" t="s">
        <v>2628</v>
      </c>
      <c r="I36" s="33">
        <v>1083</v>
      </c>
      <c r="J36" s="37">
        <v>87928.2</v>
      </c>
      <c r="K36" s="17">
        <f t="shared" si="0"/>
        <v>94259</v>
      </c>
      <c r="L36" s="38" t="s">
        <v>2628</v>
      </c>
      <c r="M36" s="48">
        <f t="shared" si="1"/>
        <v>102082497</v>
      </c>
      <c r="N36" s="34" t="s">
        <v>7341</v>
      </c>
      <c r="O36" s="48">
        <f>(45.5*M36)/(SUM($M$16:$M$2953)+SUM(Comerciales!$O$16:$O$1436))</f>
        <v>4.8440154005585222E-3</v>
      </c>
      <c r="P36" s="49"/>
      <c r="Q36" s="59"/>
      <c r="R36" s="59"/>
      <c r="S36" s="49"/>
      <c r="T36" s="49"/>
      <c r="U36" s="49"/>
      <c r="V36" s="49"/>
    </row>
    <row r="37" spans="2:22" ht="24" customHeight="1" x14ac:dyDescent="0.35">
      <c r="B37" s="3">
        <v>22</v>
      </c>
      <c r="C37" s="3" t="s">
        <v>33</v>
      </c>
      <c r="D37" s="3" t="s">
        <v>34</v>
      </c>
      <c r="E37" s="3" t="s">
        <v>2397</v>
      </c>
      <c r="F37" s="3" t="s">
        <v>2422</v>
      </c>
      <c r="G37" s="3" t="s">
        <v>11</v>
      </c>
      <c r="H37" s="32" t="s">
        <v>2318</v>
      </c>
      <c r="I37" s="33">
        <v>11983771.5</v>
      </c>
      <c r="J37" s="17">
        <v>46</v>
      </c>
      <c r="K37" s="17">
        <f t="shared" si="0"/>
        <v>49</v>
      </c>
      <c r="L37" s="38" t="s">
        <v>7053</v>
      </c>
      <c r="M37" s="48">
        <f t="shared" si="1"/>
        <v>587204803.5</v>
      </c>
      <c r="N37" s="34" t="s">
        <v>7341</v>
      </c>
      <c r="O37" s="48">
        <f>(45.5*M37)/(SUM($M$16:$M$2953)+SUM(Comerciales!$O$16:$O$1436))</f>
        <v>2.7864023657610384E-2</v>
      </c>
      <c r="P37" s="49"/>
      <c r="Q37" s="59"/>
      <c r="R37" s="59"/>
      <c r="S37" s="49"/>
      <c r="T37" s="49"/>
      <c r="U37" s="49"/>
      <c r="V37" s="49"/>
    </row>
    <row r="38" spans="2:22" ht="24" customHeight="1" x14ac:dyDescent="0.35">
      <c r="B38" s="3">
        <v>23</v>
      </c>
      <c r="C38" s="3" t="s">
        <v>33</v>
      </c>
      <c r="D38" s="3" t="s">
        <v>34</v>
      </c>
      <c r="E38" s="3" t="s">
        <v>5913</v>
      </c>
      <c r="F38" s="3" t="s">
        <v>2616</v>
      </c>
      <c r="G38" s="3" t="s">
        <v>11</v>
      </c>
      <c r="H38" s="32" t="s">
        <v>2490</v>
      </c>
      <c r="I38" s="33">
        <v>332293</v>
      </c>
      <c r="J38" s="17">
        <v>95</v>
      </c>
      <c r="K38" s="17">
        <f t="shared" si="0"/>
        <v>102</v>
      </c>
      <c r="L38" s="38" t="s">
        <v>7053</v>
      </c>
      <c r="M38" s="48">
        <f t="shared" si="1"/>
        <v>33893886</v>
      </c>
      <c r="N38" s="34" t="s">
        <v>7341</v>
      </c>
      <c r="O38" s="48">
        <f>(45.5*M38)/(SUM($M$16:$M$2953)+SUM(Comerciales!$O$16:$O$1436))</f>
        <v>1.608331600360196E-3</v>
      </c>
      <c r="P38" s="49"/>
      <c r="Q38" s="59"/>
      <c r="R38" s="59"/>
      <c r="S38" s="49"/>
      <c r="T38" s="49"/>
      <c r="U38" s="49"/>
      <c r="V38" s="49"/>
    </row>
    <row r="39" spans="2:22" ht="24" customHeight="1" x14ac:dyDescent="0.35">
      <c r="B39" s="3">
        <v>24</v>
      </c>
      <c r="C39" s="3" t="s">
        <v>33</v>
      </c>
      <c r="D39" s="3" t="s">
        <v>34</v>
      </c>
      <c r="E39" s="3" t="s">
        <v>3694</v>
      </c>
      <c r="F39" s="3" t="s">
        <v>2616</v>
      </c>
      <c r="G39" s="3" t="s">
        <v>11</v>
      </c>
      <c r="H39" s="32" t="s">
        <v>2490</v>
      </c>
      <c r="I39" s="33">
        <v>15528</v>
      </c>
      <c r="J39" s="17">
        <v>98</v>
      </c>
      <c r="K39" s="17">
        <f t="shared" si="0"/>
        <v>105</v>
      </c>
      <c r="L39" s="38" t="s">
        <v>7053</v>
      </c>
      <c r="M39" s="48">
        <f t="shared" si="1"/>
        <v>1630440</v>
      </c>
      <c r="N39" s="34" t="s">
        <v>7343</v>
      </c>
      <c r="O39" s="48">
        <f>(45.5*M39)/(SUM($M$16:$M$2953)+SUM(Comerciales!$O$16:$O$1436))</f>
        <v>7.7367587018239159E-5</v>
      </c>
      <c r="P39" s="49"/>
      <c r="Q39" s="59"/>
      <c r="R39" s="59"/>
      <c r="S39" s="49"/>
      <c r="T39" s="49"/>
      <c r="U39" s="49"/>
      <c r="V39" s="49"/>
    </row>
    <row r="40" spans="2:22" ht="24" customHeight="1" x14ac:dyDescent="0.35">
      <c r="B40" s="3">
        <v>25</v>
      </c>
      <c r="C40" s="3" t="s">
        <v>33</v>
      </c>
      <c r="D40" s="3" t="s">
        <v>34</v>
      </c>
      <c r="E40" s="3" t="s">
        <v>5914</v>
      </c>
      <c r="F40" s="3" t="s">
        <v>2422</v>
      </c>
      <c r="G40" s="3" t="s">
        <v>11</v>
      </c>
      <c r="H40" s="32" t="s">
        <v>2320</v>
      </c>
      <c r="I40" s="33">
        <v>7311</v>
      </c>
      <c r="J40" s="17">
        <v>366</v>
      </c>
      <c r="K40" s="17">
        <f t="shared" si="0"/>
        <v>392</v>
      </c>
      <c r="L40" s="38" t="s">
        <v>7053</v>
      </c>
      <c r="M40" s="48">
        <f t="shared" si="1"/>
        <v>2865912</v>
      </c>
      <c r="N40" s="34" t="s">
        <v>7343</v>
      </c>
      <c r="O40" s="48">
        <f>(45.5*M40)/(SUM($M$16:$M$2953)+SUM(Comerciales!$O$16:$O$1436))</f>
        <v>1.3599316506379615E-4</v>
      </c>
      <c r="P40" s="49"/>
      <c r="Q40" s="59"/>
      <c r="R40" s="59"/>
      <c r="S40" s="49"/>
      <c r="T40" s="49"/>
      <c r="U40" s="49"/>
      <c r="V40" s="49"/>
    </row>
    <row r="41" spans="2:22" ht="24" customHeight="1" x14ac:dyDescent="0.35">
      <c r="B41" s="3">
        <v>26</v>
      </c>
      <c r="C41" s="3" t="s">
        <v>33</v>
      </c>
      <c r="D41" s="3" t="s">
        <v>34</v>
      </c>
      <c r="E41" s="3" t="s">
        <v>3708</v>
      </c>
      <c r="F41" s="3" t="s">
        <v>6869</v>
      </c>
      <c r="G41" s="3" t="s">
        <v>11</v>
      </c>
      <c r="H41" s="32" t="s">
        <v>2490</v>
      </c>
      <c r="I41" s="33">
        <v>5531.909090909091</v>
      </c>
      <c r="J41" s="17">
        <v>226</v>
      </c>
      <c r="K41" s="17">
        <f t="shared" si="0"/>
        <v>242</v>
      </c>
      <c r="L41" s="38" t="s">
        <v>7053</v>
      </c>
      <c r="M41" s="48">
        <f t="shared" si="1"/>
        <v>1338722</v>
      </c>
      <c r="N41" s="34" t="s">
        <v>7343</v>
      </c>
      <c r="O41" s="48">
        <f>(45.5*M41)/(SUM($M$16:$M$2953)+SUM(Comerciales!$O$16:$O$1436))</f>
        <v>6.3524993761335073E-5</v>
      </c>
      <c r="P41" s="49"/>
      <c r="Q41" s="59"/>
      <c r="R41" s="59"/>
      <c r="S41" s="49"/>
      <c r="T41" s="49"/>
      <c r="U41" s="49"/>
      <c r="V41" s="49"/>
    </row>
    <row r="42" spans="2:22" ht="24" customHeight="1" x14ac:dyDescent="0.35">
      <c r="B42" s="3">
        <v>27</v>
      </c>
      <c r="C42" s="3" t="s">
        <v>33</v>
      </c>
      <c r="D42" s="3" t="s">
        <v>34</v>
      </c>
      <c r="E42" s="3" t="s">
        <v>3703</v>
      </c>
      <c r="F42" s="3" t="s">
        <v>2616</v>
      </c>
      <c r="G42" s="3" t="s">
        <v>11</v>
      </c>
      <c r="H42" s="32" t="s">
        <v>2490</v>
      </c>
      <c r="I42" s="33">
        <v>1413.5</v>
      </c>
      <c r="J42" s="17">
        <v>84</v>
      </c>
      <c r="K42" s="17">
        <f t="shared" si="0"/>
        <v>90</v>
      </c>
      <c r="L42" s="38" t="s">
        <v>7053</v>
      </c>
      <c r="M42" s="48">
        <f t="shared" si="1"/>
        <v>127215</v>
      </c>
      <c r="N42" s="34" t="s">
        <v>7343</v>
      </c>
      <c r="O42" s="48">
        <f>(45.5*M42)/(SUM($M$16:$M$2953)+SUM(Comerciales!$O$16:$O$1436))</f>
        <v>6.0366021334886863E-6</v>
      </c>
      <c r="P42" s="49"/>
      <c r="Q42" s="59"/>
      <c r="R42" s="59"/>
      <c r="S42" s="49"/>
      <c r="T42" s="49"/>
      <c r="U42" s="49"/>
      <c r="V42" s="49"/>
    </row>
    <row r="43" spans="2:22" ht="24" customHeight="1" x14ac:dyDescent="0.35">
      <c r="B43" s="3">
        <v>28</v>
      </c>
      <c r="C43" s="3" t="s">
        <v>33</v>
      </c>
      <c r="D43" s="3" t="s">
        <v>34</v>
      </c>
      <c r="E43" s="3" t="s">
        <v>2401</v>
      </c>
      <c r="F43" s="3" t="s">
        <v>6870</v>
      </c>
      <c r="G43" s="3" t="s">
        <v>11</v>
      </c>
      <c r="H43" s="32" t="s">
        <v>2320</v>
      </c>
      <c r="I43" s="33">
        <v>2</v>
      </c>
      <c r="J43" s="17">
        <v>1095</v>
      </c>
      <c r="K43" s="17">
        <f t="shared" si="0"/>
        <v>1174</v>
      </c>
      <c r="L43" s="38" t="s">
        <v>7053</v>
      </c>
      <c r="M43" s="48">
        <f t="shared" si="1"/>
        <v>2348</v>
      </c>
      <c r="N43" s="34" t="s">
        <v>7343</v>
      </c>
      <c r="O43" s="48">
        <f>(45.5*M43)/(SUM($M$16:$M$2953)+SUM(Comerciales!$O$16:$O$1436))</f>
        <v>1.1141722131377146E-7</v>
      </c>
      <c r="P43" s="49"/>
      <c r="Q43" s="59"/>
      <c r="R43" s="59"/>
      <c r="S43" s="49"/>
      <c r="T43" s="49"/>
      <c r="U43" s="49"/>
      <c r="V43" s="49"/>
    </row>
    <row r="44" spans="2:22" ht="24" customHeight="1" x14ac:dyDescent="0.35">
      <c r="B44" s="3">
        <v>29</v>
      </c>
      <c r="C44" s="3" t="s">
        <v>33</v>
      </c>
      <c r="D44" s="3" t="s">
        <v>2897</v>
      </c>
      <c r="E44" s="3" t="s">
        <v>3289</v>
      </c>
      <c r="F44" s="3" t="s">
        <v>2356</v>
      </c>
      <c r="G44" s="3" t="s">
        <v>18</v>
      </c>
      <c r="H44" s="32" t="s">
        <v>3713</v>
      </c>
      <c r="I44" s="33">
        <v>6937.833333333333</v>
      </c>
      <c r="J44" s="17">
        <v>13941</v>
      </c>
      <c r="K44" s="17">
        <f t="shared" si="0"/>
        <v>14945</v>
      </c>
      <c r="L44" s="38" t="s">
        <v>7053</v>
      </c>
      <c r="M44" s="48">
        <f t="shared" si="1"/>
        <v>103685919.16666666</v>
      </c>
      <c r="N44" s="34" t="s">
        <v>7341</v>
      </c>
      <c r="O44" s="48">
        <f>(45.5*M44)/(SUM($M$16:$M$2953)+SUM(Comerciales!$O$16:$O$1436))</f>
        <v>4.9201009382088233E-3</v>
      </c>
      <c r="P44" s="49"/>
      <c r="Q44" s="59"/>
      <c r="R44" s="59"/>
      <c r="S44" s="49"/>
      <c r="T44" s="49"/>
      <c r="U44" s="49"/>
      <c r="V44" s="49"/>
    </row>
    <row r="45" spans="2:22" ht="24" customHeight="1" x14ac:dyDescent="0.35">
      <c r="B45" s="3">
        <v>30</v>
      </c>
      <c r="C45" s="3" t="s">
        <v>37</v>
      </c>
      <c r="D45" s="3" t="s">
        <v>38</v>
      </c>
      <c r="E45" s="3" t="s">
        <v>5915</v>
      </c>
      <c r="F45" s="3" t="s">
        <v>2422</v>
      </c>
      <c r="G45" s="3" t="s">
        <v>11</v>
      </c>
      <c r="H45" s="32" t="s">
        <v>2318</v>
      </c>
      <c r="I45" s="33">
        <v>56460.454545454544</v>
      </c>
      <c r="J45" s="17">
        <v>1575</v>
      </c>
      <c r="K45" s="17">
        <f t="shared" si="0"/>
        <v>1688</v>
      </c>
      <c r="L45" s="38" t="s">
        <v>7053</v>
      </c>
      <c r="M45" s="48">
        <f t="shared" si="1"/>
        <v>95305247.272727266</v>
      </c>
      <c r="N45" s="34" t="s">
        <v>7341</v>
      </c>
      <c r="O45" s="48">
        <f>(45.5*M45)/(SUM($M$16:$M$2953)+SUM(Comerciales!$O$16:$O$1436))</f>
        <v>4.5224215620737517E-3</v>
      </c>
      <c r="P45" s="49"/>
      <c r="Q45" s="59"/>
      <c r="R45" s="59"/>
      <c r="S45" s="49"/>
      <c r="T45" s="49"/>
      <c r="U45" s="49"/>
      <c r="V45" s="49"/>
    </row>
    <row r="46" spans="2:22" ht="24" customHeight="1" x14ac:dyDescent="0.35">
      <c r="B46" s="3">
        <v>31</v>
      </c>
      <c r="C46" s="3" t="s">
        <v>37</v>
      </c>
      <c r="D46" s="3" t="s">
        <v>39</v>
      </c>
      <c r="E46" s="3" t="s">
        <v>3290</v>
      </c>
      <c r="F46" s="3" t="s">
        <v>2422</v>
      </c>
      <c r="G46" s="3" t="s">
        <v>11</v>
      </c>
      <c r="H46" s="32" t="s">
        <v>2318</v>
      </c>
      <c r="I46" s="33">
        <v>62085.833333333336</v>
      </c>
      <c r="J46" s="17">
        <v>552</v>
      </c>
      <c r="K46" s="17">
        <f t="shared" si="0"/>
        <v>592</v>
      </c>
      <c r="L46" s="38" t="s">
        <v>7053</v>
      </c>
      <c r="M46" s="48">
        <f t="shared" si="1"/>
        <v>36754813.333333336</v>
      </c>
      <c r="N46" s="34" t="s">
        <v>7341</v>
      </c>
      <c r="O46" s="48">
        <f>(45.5*M46)/(SUM($M$16:$M$2953)+SUM(Comerciales!$O$16:$O$1436))</f>
        <v>1.7440882331798801E-3</v>
      </c>
      <c r="P46" s="49"/>
      <c r="Q46" s="59"/>
      <c r="R46" s="59"/>
      <c r="S46" s="49"/>
      <c r="T46" s="49"/>
      <c r="U46" s="49"/>
      <c r="V46" s="49"/>
    </row>
    <row r="47" spans="2:22" ht="24" customHeight="1" x14ac:dyDescent="0.35">
      <c r="B47" s="3">
        <v>32</v>
      </c>
      <c r="C47" s="3" t="s">
        <v>37</v>
      </c>
      <c r="D47" s="3" t="s">
        <v>5239</v>
      </c>
      <c r="E47" s="3" t="s">
        <v>5916</v>
      </c>
      <c r="F47" s="3" t="s">
        <v>2318</v>
      </c>
      <c r="G47" s="3" t="s">
        <v>11</v>
      </c>
      <c r="H47" s="32" t="s">
        <v>2318</v>
      </c>
      <c r="I47" s="33">
        <v>2</v>
      </c>
      <c r="J47" s="17"/>
      <c r="K47" s="17">
        <f t="shared" si="0"/>
        <v>0</v>
      </c>
      <c r="L47" s="38" t="s">
        <v>7053</v>
      </c>
      <c r="M47" s="48">
        <f t="shared" si="1"/>
        <v>200</v>
      </c>
      <c r="N47" s="34" t="s">
        <v>7343</v>
      </c>
      <c r="O47" s="48">
        <f>(45.5*M47)/(SUM($M$16:$M$2953)+SUM(Comerciales!$O$16:$O$1436))</f>
        <v>9.4903936383110279E-9</v>
      </c>
      <c r="P47" s="49"/>
      <c r="Q47" s="59"/>
      <c r="R47" s="59"/>
      <c r="S47" s="49"/>
      <c r="T47" s="49"/>
      <c r="U47" s="49"/>
      <c r="V47" s="49"/>
    </row>
    <row r="48" spans="2:22" ht="24" customHeight="1" x14ac:dyDescent="0.35">
      <c r="B48" s="3">
        <v>33</v>
      </c>
      <c r="C48" s="3" t="s">
        <v>42</v>
      </c>
      <c r="D48" s="3" t="s">
        <v>43</v>
      </c>
      <c r="E48" s="3" t="s">
        <v>2336</v>
      </c>
      <c r="F48" s="3" t="s">
        <v>2318</v>
      </c>
      <c r="G48" s="3" t="s">
        <v>11</v>
      </c>
      <c r="H48" s="32" t="s">
        <v>2318</v>
      </c>
      <c r="I48" s="33">
        <v>6065.666666666667</v>
      </c>
      <c r="J48" s="17">
        <v>291</v>
      </c>
      <c r="K48" s="17">
        <f t="shared" si="0"/>
        <v>312</v>
      </c>
      <c r="L48" s="38" t="s">
        <v>7053</v>
      </c>
      <c r="M48" s="48">
        <f t="shared" si="1"/>
        <v>1892488</v>
      </c>
      <c r="N48" s="34" t="s">
        <v>7343</v>
      </c>
      <c r="O48" s="48">
        <f>(45.5*M48)/(SUM($M$16:$M$2953)+SUM(Comerciales!$O$16:$O$1436))</f>
        <v>8.980228037889979E-5</v>
      </c>
      <c r="P48" s="49"/>
      <c r="Q48" s="59"/>
      <c r="R48" s="59"/>
      <c r="S48" s="49"/>
      <c r="T48" s="49"/>
      <c r="U48" s="49"/>
      <c r="V48" s="49"/>
    </row>
    <row r="49" spans="2:22" ht="24" customHeight="1" x14ac:dyDescent="0.35">
      <c r="B49" s="3">
        <v>34</v>
      </c>
      <c r="C49" s="3" t="s">
        <v>42</v>
      </c>
      <c r="D49" s="3" t="s">
        <v>43</v>
      </c>
      <c r="E49" s="3" t="s">
        <v>2338</v>
      </c>
      <c r="F49" s="3" t="s">
        <v>2318</v>
      </c>
      <c r="G49" s="3" t="s">
        <v>11</v>
      </c>
      <c r="H49" s="32" t="s">
        <v>2318</v>
      </c>
      <c r="I49" s="33">
        <v>2294.1666666666665</v>
      </c>
      <c r="J49" s="17">
        <v>226</v>
      </c>
      <c r="K49" s="17">
        <f t="shared" si="0"/>
        <v>242</v>
      </c>
      <c r="L49" s="38" t="s">
        <v>7053</v>
      </c>
      <c r="M49" s="48">
        <f t="shared" si="1"/>
        <v>555188.33333333326</v>
      </c>
      <c r="N49" s="34" t="s">
        <v>7343</v>
      </c>
      <c r="O49" s="48">
        <f>(45.5*M49)/(SUM($M$16:$M$2953)+SUM(Comerciales!$O$16:$O$1436))</f>
        <v>2.6344779133655841E-5</v>
      </c>
      <c r="P49" s="49"/>
      <c r="Q49" s="59"/>
      <c r="R49" s="59"/>
      <c r="S49" s="49"/>
      <c r="T49" s="49"/>
      <c r="U49" s="49"/>
      <c r="V49" s="49"/>
    </row>
    <row r="50" spans="2:22" ht="24" customHeight="1" x14ac:dyDescent="0.35">
      <c r="B50" s="3">
        <v>35</v>
      </c>
      <c r="C50" s="3" t="s">
        <v>42</v>
      </c>
      <c r="D50" s="3" t="s">
        <v>43</v>
      </c>
      <c r="E50" s="3" t="s">
        <v>3291</v>
      </c>
      <c r="F50" s="3" t="s">
        <v>2318</v>
      </c>
      <c r="G50" s="3" t="s">
        <v>11</v>
      </c>
      <c r="H50" s="32" t="s">
        <v>2318</v>
      </c>
      <c r="I50" s="33">
        <v>1155</v>
      </c>
      <c r="J50" s="17">
        <v>141</v>
      </c>
      <c r="K50" s="17">
        <f t="shared" si="0"/>
        <v>151</v>
      </c>
      <c r="L50" s="38" t="s">
        <v>7053</v>
      </c>
      <c r="M50" s="48">
        <f t="shared" si="1"/>
        <v>174405</v>
      </c>
      <c r="N50" s="34" t="s">
        <v>7343</v>
      </c>
      <c r="O50" s="48">
        <f>(45.5*M50)/(SUM($M$16:$M$2953)+SUM(Comerciales!$O$16:$O$1436))</f>
        <v>8.2758605124481742E-6</v>
      </c>
      <c r="P50" s="49"/>
      <c r="Q50" s="59"/>
      <c r="R50" s="59"/>
      <c r="S50" s="49"/>
      <c r="T50" s="49"/>
      <c r="U50" s="49"/>
      <c r="V50" s="49"/>
    </row>
    <row r="51" spans="2:22" ht="24" customHeight="1" x14ac:dyDescent="0.35">
      <c r="B51" s="3">
        <v>36</v>
      </c>
      <c r="C51" s="3" t="s">
        <v>37</v>
      </c>
      <c r="D51" s="3" t="s">
        <v>5240</v>
      </c>
      <c r="E51" s="3" t="s">
        <v>5917</v>
      </c>
      <c r="F51" s="3" t="s">
        <v>2318</v>
      </c>
      <c r="G51" s="3" t="s">
        <v>11</v>
      </c>
      <c r="H51" s="32" t="s">
        <v>2318</v>
      </c>
      <c r="I51" s="33">
        <v>1</v>
      </c>
      <c r="J51" s="17"/>
      <c r="K51" s="17">
        <f t="shared" si="0"/>
        <v>0</v>
      </c>
      <c r="L51" s="38" t="s">
        <v>7053</v>
      </c>
      <c r="M51" s="48">
        <f t="shared" si="1"/>
        <v>100</v>
      </c>
      <c r="N51" s="34" t="s">
        <v>7343</v>
      </c>
      <c r="O51" s="48">
        <f>(45.5*M51)/(SUM($M$16:$M$2953)+SUM(Comerciales!$O$16:$O$1436))</f>
        <v>4.745196819155514E-9</v>
      </c>
      <c r="P51" s="49"/>
      <c r="Q51" s="59"/>
      <c r="R51" s="59"/>
      <c r="S51" s="49"/>
      <c r="T51" s="49"/>
      <c r="U51" s="49"/>
      <c r="V51" s="49"/>
    </row>
    <row r="52" spans="2:22" ht="24" customHeight="1" x14ac:dyDescent="0.35">
      <c r="B52" s="3">
        <v>37</v>
      </c>
      <c r="C52" s="3" t="s">
        <v>41</v>
      </c>
      <c r="D52" s="3" t="s">
        <v>45</v>
      </c>
      <c r="E52" s="3" t="s">
        <v>2339</v>
      </c>
      <c r="F52" s="3" t="s">
        <v>2318</v>
      </c>
      <c r="G52" s="3" t="s">
        <v>11</v>
      </c>
      <c r="H52" s="32" t="s">
        <v>2318</v>
      </c>
      <c r="I52" s="33">
        <v>17751.25</v>
      </c>
      <c r="J52" s="17">
        <v>415</v>
      </c>
      <c r="K52" s="17">
        <f t="shared" si="0"/>
        <v>445</v>
      </c>
      <c r="L52" s="38" t="s">
        <v>7053</v>
      </c>
      <c r="M52" s="48">
        <f t="shared" si="1"/>
        <v>7899306.25</v>
      </c>
      <c r="N52" s="34" t="s">
        <v>7343</v>
      </c>
      <c r="O52" s="48">
        <f>(45.5*M52)/(SUM($M$16:$M$2953)+SUM(Comerciales!$O$16:$O$1436))</f>
        <v>3.7483762891035266E-4</v>
      </c>
      <c r="P52" s="49"/>
      <c r="Q52" s="59"/>
      <c r="R52" s="59"/>
      <c r="S52" s="49"/>
      <c r="T52" s="49"/>
      <c r="U52" s="49"/>
      <c r="V52" s="49"/>
    </row>
    <row r="53" spans="2:22" ht="24" customHeight="1" x14ac:dyDescent="0.35">
      <c r="B53" s="3">
        <v>38</v>
      </c>
      <c r="C53" s="3" t="s">
        <v>41</v>
      </c>
      <c r="D53" s="3" t="s">
        <v>45</v>
      </c>
      <c r="E53" s="3" t="s">
        <v>2337</v>
      </c>
      <c r="F53" s="3" t="s">
        <v>2318</v>
      </c>
      <c r="G53" s="3" t="s">
        <v>11</v>
      </c>
      <c r="H53" s="32" t="s">
        <v>2318</v>
      </c>
      <c r="I53" s="33">
        <v>2560</v>
      </c>
      <c r="J53" s="17"/>
      <c r="K53" s="17">
        <f t="shared" si="0"/>
        <v>0</v>
      </c>
      <c r="L53" s="38" t="s">
        <v>7053</v>
      </c>
      <c r="M53" s="48">
        <f t="shared" si="1"/>
        <v>256000</v>
      </c>
      <c r="N53" s="34" t="s">
        <v>7343</v>
      </c>
      <c r="O53" s="48">
        <f>(45.5*M53)/(SUM($M$16:$M$2953)+SUM(Comerciales!$O$16:$O$1436))</f>
        <v>1.2147703857038114E-5</v>
      </c>
      <c r="P53" s="49"/>
      <c r="Q53" s="59"/>
      <c r="R53" s="59"/>
      <c r="S53" s="49"/>
      <c r="T53" s="49"/>
      <c r="U53" s="49"/>
      <c r="V53" s="49"/>
    </row>
    <row r="54" spans="2:22" ht="24" customHeight="1" x14ac:dyDescent="0.35">
      <c r="B54" s="3">
        <v>39</v>
      </c>
      <c r="C54" s="3" t="s">
        <v>41</v>
      </c>
      <c r="D54" s="3" t="s">
        <v>45</v>
      </c>
      <c r="E54" s="3" t="s">
        <v>2500</v>
      </c>
      <c r="F54" s="3" t="s">
        <v>2318</v>
      </c>
      <c r="G54" s="3" t="s">
        <v>11</v>
      </c>
      <c r="H54" s="32" t="s">
        <v>2318</v>
      </c>
      <c r="I54" s="33">
        <v>1625</v>
      </c>
      <c r="J54" s="17">
        <v>1806</v>
      </c>
      <c r="K54" s="17">
        <f t="shared" si="0"/>
        <v>1936</v>
      </c>
      <c r="L54" s="38" t="s">
        <v>7053</v>
      </c>
      <c r="M54" s="48">
        <f t="shared" si="1"/>
        <v>3146000</v>
      </c>
      <c r="N54" s="34" t="s">
        <v>7343</v>
      </c>
      <c r="O54" s="48">
        <f>(45.5*M54)/(SUM($M$16:$M$2953)+SUM(Comerciales!$O$16:$O$1436))</f>
        <v>1.4928389193063246E-4</v>
      </c>
      <c r="P54" s="49"/>
      <c r="Q54" s="59"/>
      <c r="R54" s="59"/>
      <c r="S54" s="49"/>
      <c r="T54" s="49"/>
      <c r="U54" s="49"/>
      <c r="V54" s="49"/>
    </row>
    <row r="55" spans="2:22" ht="24" customHeight="1" x14ac:dyDescent="0.35">
      <c r="B55" s="3">
        <v>40</v>
      </c>
      <c r="C55" s="3" t="s">
        <v>37</v>
      </c>
      <c r="D55" s="3" t="s">
        <v>5241</v>
      </c>
      <c r="E55" s="3" t="s">
        <v>5918</v>
      </c>
      <c r="F55" s="3" t="s">
        <v>2422</v>
      </c>
      <c r="G55" s="3" t="s">
        <v>11</v>
      </c>
      <c r="H55" s="32" t="s">
        <v>2320</v>
      </c>
      <c r="I55" s="33">
        <v>257206.5</v>
      </c>
      <c r="J55" s="17">
        <v>1982</v>
      </c>
      <c r="K55" s="17">
        <f t="shared" si="0"/>
        <v>2125</v>
      </c>
      <c r="L55" s="38" t="s">
        <v>7053</v>
      </c>
      <c r="M55" s="48">
        <f t="shared" si="1"/>
        <v>546563812.5</v>
      </c>
      <c r="N55" s="34" t="s">
        <v>7341</v>
      </c>
      <c r="O55" s="48">
        <f>(45.5*M55)/(SUM($M$16:$M$2953)+SUM(Comerciales!$O$16:$O$1436))</f>
        <v>2.5935528645405104E-2</v>
      </c>
      <c r="P55" s="49"/>
      <c r="Q55" s="59"/>
      <c r="R55" s="59"/>
      <c r="S55" s="49"/>
      <c r="T55" s="49"/>
      <c r="U55" s="49"/>
      <c r="V55" s="49"/>
    </row>
    <row r="56" spans="2:22" ht="24" customHeight="1" x14ac:dyDescent="0.35">
      <c r="B56" s="3">
        <v>41</v>
      </c>
      <c r="C56" s="3" t="s">
        <v>40</v>
      </c>
      <c r="D56" s="3" t="s">
        <v>5241</v>
      </c>
      <c r="E56" s="3" t="s">
        <v>5919</v>
      </c>
      <c r="F56" s="3" t="s">
        <v>2422</v>
      </c>
      <c r="G56" s="3" t="s">
        <v>11</v>
      </c>
      <c r="H56" s="32" t="s">
        <v>2422</v>
      </c>
      <c r="I56" s="33">
        <v>60621</v>
      </c>
      <c r="J56" s="17">
        <v>1882</v>
      </c>
      <c r="K56" s="17">
        <f t="shared" si="0"/>
        <v>2018</v>
      </c>
      <c r="L56" s="38" t="s">
        <v>7053</v>
      </c>
      <c r="M56" s="48">
        <f t="shared" si="1"/>
        <v>122333178</v>
      </c>
      <c r="N56" s="34" t="s">
        <v>7341</v>
      </c>
      <c r="O56" s="48">
        <f>(45.5*M56)/(SUM($M$16:$M$2953)+SUM(Comerciales!$O$16:$O$1436))</f>
        <v>5.8049500712278523E-3</v>
      </c>
      <c r="P56" s="49"/>
      <c r="Q56" s="59"/>
      <c r="R56" s="59"/>
      <c r="S56" s="49"/>
      <c r="T56" s="49"/>
      <c r="U56" s="49"/>
      <c r="V56" s="49"/>
    </row>
    <row r="57" spans="2:22" ht="24" customHeight="1" x14ac:dyDescent="0.35">
      <c r="B57" s="3">
        <v>42</v>
      </c>
      <c r="C57" s="3" t="s">
        <v>37</v>
      </c>
      <c r="D57" s="3" t="s">
        <v>47</v>
      </c>
      <c r="E57" s="3" t="s">
        <v>5920</v>
      </c>
      <c r="F57" s="3" t="s">
        <v>2422</v>
      </c>
      <c r="G57" s="3" t="s">
        <v>11</v>
      </c>
      <c r="H57" s="32" t="s">
        <v>2320</v>
      </c>
      <c r="I57" s="33">
        <v>117451</v>
      </c>
      <c r="J57" s="17">
        <v>4016</v>
      </c>
      <c r="K57" s="17">
        <f t="shared" si="0"/>
        <v>4305</v>
      </c>
      <c r="L57" s="38" t="s">
        <v>7053</v>
      </c>
      <c r="M57" s="48">
        <f t="shared" si="1"/>
        <v>505626555</v>
      </c>
      <c r="N57" s="34" t="s">
        <v>7341</v>
      </c>
      <c r="O57" s="48">
        <f>(45.5*M57)/(SUM($M$16:$M$2953)+SUM(Comerciales!$O$16:$O$1436))</f>
        <v>2.3992975204665604E-2</v>
      </c>
      <c r="P57" s="49"/>
      <c r="Q57" s="59"/>
      <c r="R57" s="59"/>
      <c r="S57" s="49"/>
      <c r="T57" s="49"/>
      <c r="U57" s="49"/>
      <c r="V57" s="49"/>
    </row>
    <row r="58" spans="2:22" ht="24" customHeight="1" x14ac:dyDescent="0.35">
      <c r="B58" s="3">
        <v>43</v>
      </c>
      <c r="C58" s="3" t="s">
        <v>2628</v>
      </c>
      <c r="D58" s="3" t="s">
        <v>47</v>
      </c>
      <c r="E58" s="3" t="s">
        <v>5921</v>
      </c>
      <c r="F58" s="3" t="s">
        <v>2422</v>
      </c>
      <c r="G58" s="3" t="s">
        <v>11</v>
      </c>
      <c r="H58" s="32" t="s">
        <v>2628</v>
      </c>
      <c r="I58" s="33">
        <v>109440</v>
      </c>
      <c r="J58" s="17">
        <v>1440</v>
      </c>
      <c r="K58" s="17">
        <f t="shared" si="0"/>
        <v>1544</v>
      </c>
      <c r="L58" s="38" t="s">
        <v>2628</v>
      </c>
      <c r="M58" s="48">
        <f t="shared" si="1"/>
        <v>168975360</v>
      </c>
      <c r="N58" s="34" t="s">
        <v>7341</v>
      </c>
      <c r="O58" s="48">
        <f>(45.5*M58)/(SUM($M$16:$M$2953)+SUM(Comerciales!$O$16:$O$1436))</f>
        <v>8.0182134078765777E-3</v>
      </c>
      <c r="P58" s="49"/>
      <c r="Q58" s="59"/>
      <c r="R58" s="59"/>
      <c r="S58" s="49"/>
      <c r="T58" s="49"/>
      <c r="U58" s="49"/>
      <c r="V58" s="49"/>
    </row>
    <row r="59" spans="2:22" ht="24" customHeight="1" x14ac:dyDescent="0.35">
      <c r="B59" s="3">
        <v>44</v>
      </c>
      <c r="C59" s="3" t="s">
        <v>37</v>
      </c>
      <c r="D59" s="3" t="s">
        <v>47</v>
      </c>
      <c r="E59" s="3" t="s">
        <v>5922</v>
      </c>
      <c r="F59" s="3" t="s">
        <v>2422</v>
      </c>
      <c r="G59" s="3" t="s">
        <v>11</v>
      </c>
      <c r="H59" s="32" t="s">
        <v>2320</v>
      </c>
      <c r="I59" s="33">
        <v>12631</v>
      </c>
      <c r="J59" s="17"/>
      <c r="K59" s="17">
        <f t="shared" si="0"/>
        <v>0</v>
      </c>
      <c r="L59" s="38" t="s">
        <v>7053</v>
      </c>
      <c r="M59" s="48">
        <f t="shared" si="1"/>
        <v>1263100</v>
      </c>
      <c r="N59" s="34" t="s">
        <v>7343</v>
      </c>
      <c r="O59" s="48">
        <f>(45.5*M59)/(SUM($M$16:$M$2953)+SUM(Comerciales!$O$16:$O$1436))</f>
        <v>5.993658102275329E-5</v>
      </c>
      <c r="P59" s="49"/>
      <c r="Q59" s="59"/>
      <c r="R59" s="59"/>
      <c r="S59" s="49"/>
      <c r="T59" s="49"/>
      <c r="U59" s="49"/>
      <c r="V59" s="49"/>
    </row>
    <row r="60" spans="2:22" ht="24" customHeight="1" x14ac:dyDescent="0.35">
      <c r="B60" s="3">
        <v>45</v>
      </c>
      <c r="C60" s="3" t="s">
        <v>41</v>
      </c>
      <c r="D60" s="3" t="s">
        <v>5242</v>
      </c>
      <c r="E60" s="3" t="s">
        <v>5923</v>
      </c>
      <c r="F60" s="3" t="s">
        <v>2422</v>
      </c>
      <c r="G60" s="3" t="s">
        <v>11</v>
      </c>
      <c r="H60" s="32" t="s">
        <v>2320</v>
      </c>
      <c r="I60" s="33">
        <v>113705</v>
      </c>
      <c r="J60" s="17">
        <v>2725</v>
      </c>
      <c r="K60" s="17">
        <f t="shared" si="0"/>
        <v>2921</v>
      </c>
      <c r="L60" s="38" t="s">
        <v>7053</v>
      </c>
      <c r="M60" s="48">
        <f t="shared" si="1"/>
        <v>332132305</v>
      </c>
      <c r="N60" s="34" t="s">
        <v>7341</v>
      </c>
      <c r="O60" s="48">
        <f>(45.5*M60)/(SUM($M$16:$M$2953)+SUM(Comerciales!$O$16:$O$1436))</f>
        <v>1.576033157224789E-2</v>
      </c>
      <c r="P60" s="49"/>
      <c r="Q60" s="59"/>
      <c r="R60" s="59"/>
      <c r="S60" s="49"/>
      <c r="T60" s="49"/>
      <c r="U60" s="49"/>
      <c r="V60" s="49"/>
    </row>
    <row r="61" spans="2:22" ht="24" customHeight="1" x14ac:dyDescent="0.35">
      <c r="B61" s="3">
        <v>46</v>
      </c>
      <c r="C61" s="3" t="s">
        <v>41</v>
      </c>
      <c r="D61" s="3" t="s">
        <v>5242</v>
      </c>
      <c r="E61" s="3" t="s">
        <v>5924</v>
      </c>
      <c r="F61" s="3" t="s">
        <v>2422</v>
      </c>
      <c r="G61" s="3" t="s">
        <v>11</v>
      </c>
      <c r="H61" s="32" t="s">
        <v>2320</v>
      </c>
      <c r="I61" s="33">
        <v>54443.625</v>
      </c>
      <c r="J61" s="17">
        <v>1571</v>
      </c>
      <c r="K61" s="17">
        <f t="shared" si="0"/>
        <v>1684</v>
      </c>
      <c r="L61" s="38" t="s">
        <v>7053</v>
      </c>
      <c r="M61" s="48">
        <f t="shared" si="1"/>
        <v>91683064.5</v>
      </c>
      <c r="N61" s="34" t="s">
        <v>7341</v>
      </c>
      <c r="O61" s="48">
        <f>(45.5*M61)/(SUM($M$16:$M$2953)+SUM(Comerciales!$O$16:$O$1436))</f>
        <v>4.3505418603582979E-3</v>
      </c>
      <c r="P61" s="49"/>
      <c r="Q61" s="59"/>
      <c r="R61" s="59"/>
      <c r="S61" s="49"/>
      <c r="T61" s="49"/>
      <c r="U61" s="49"/>
      <c r="V61" s="49"/>
    </row>
    <row r="62" spans="2:22" ht="24" customHeight="1" x14ac:dyDescent="0.35">
      <c r="B62" s="3">
        <v>47</v>
      </c>
      <c r="C62" s="3" t="s">
        <v>2629</v>
      </c>
      <c r="D62" s="3" t="s">
        <v>48</v>
      </c>
      <c r="E62" s="3" t="s">
        <v>2339</v>
      </c>
      <c r="F62" s="3" t="s">
        <v>2422</v>
      </c>
      <c r="G62" s="3" t="s">
        <v>11</v>
      </c>
      <c r="H62" s="32" t="s">
        <v>2320</v>
      </c>
      <c r="I62" s="33">
        <v>6787.25</v>
      </c>
      <c r="J62" s="17">
        <v>4105</v>
      </c>
      <c r="K62" s="17">
        <f t="shared" si="0"/>
        <v>4401</v>
      </c>
      <c r="L62" s="38" t="s">
        <v>7053</v>
      </c>
      <c r="M62" s="48">
        <f t="shared" si="1"/>
        <v>29870687.25</v>
      </c>
      <c r="N62" s="34" t="s">
        <v>7343</v>
      </c>
      <c r="O62" s="48">
        <f>(45.5*M62)/(SUM($M$16:$M$2953)+SUM(Comerciales!$O$16:$O$1436))</f>
        <v>1.4174229012468916E-3</v>
      </c>
      <c r="P62" s="49"/>
      <c r="Q62" s="59"/>
      <c r="R62" s="59"/>
      <c r="S62" s="49"/>
      <c r="T62" s="49"/>
      <c r="U62" s="49"/>
      <c r="V62" s="49"/>
    </row>
    <row r="63" spans="2:22" ht="24" customHeight="1" x14ac:dyDescent="0.35">
      <c r="B63" s="3">
        <v>48</v>
      </c>
      <c r="C63" s="3" t="s">
        <v>2629</v>
      </c>
      <c r="D63" s="3" t="s">
        <v>48</v>
      </c>
      <c r="E63" s="3" t="s">
        <v>5925</v>
      </c>
      <c r="F63" s="3" t="s">
        <v>2422</v>
      </c>
      <c r="G63" s="3" t="s">
        <v>11</v>
      </c>
      <c r="H63" s="32" t="s">
        <v>2320</v>
      </c>
      <c r="I63" s="33">
        <v>715</v>
      </c>
      <c r="J63" s="17">
        <v>10868</v>
      </c>
      <c r="K63" s="17">
        <f t="shared" si="0"/>
        <v>11650</v>
      </c>
      <c r="L63" s="38" t="s">
        <v>7053</v>
      </c>
      <c r="M63" s="48">
        <f t="shared" si="1"/>
        <v>8329750</v>
      </c>
      <c r="N63" s="34" t="s">
        <v>7343</v>
      </c>
      <c r="O63" s="48">
        <f>(45.5*M63)/(SUM($M$16:$M$2953)+SUM(Comerciales!$O$16:$O$1436))</f>
        <v>3.952630320436064E-4</v>
      </c>
      <c r="P63" s="49"/>
      <c r="Q63" s="59"/>
      <c r="R63" s="59"/>
      <c r="S63" s="49"/>
      <c r="T63" s="49"/>
      <c r="U63" s="49"/>
      <c r="V63" s="49"/>
    </row>
    <row r="64" spans="2:22" ht="24" customHeight="1" x14ac:dyDescent="0.35">
      <c r="B64" s="3">
        <v>49</v>
      </c>
      <c r="C64" s="3" t="s">
        <v>2629</v>
      </c>
      <c r="D64" s="3" t="s">
        <v>48</v>
      </c>
      <c r="E64" s="3" t="s">
        <v>2500</v>
      </c>
      <c r="F64" s="3" t="s">
        <v>2422</v>
      </c>
      <c r="G64" s="3" t="s">
        <v>11</v>
      </c>
      <c r="H64" s="32" t="s">
        <v>2320</v>
      </c>
      <c r="I64" s="33">
        <v>435</v>
      </c>
      <c r="J64" s="17">
        <v>4893</v>
      </c>
      <c r="K64" s="17">
        <f t="shared" si="0"/>
        <v>5245</v>
      </c>
      <c r="L64" s="38" t="s">
        <v>7053</v>
      </c>
      <c r="M64" s="48">
        <f t="shared" si="1"/>
        <v>2281575</v>
      </c>
      <c r="N64" s="34" t="s">
        <v>7343</v>
      </c>
      <c r="O64" s="48">
        <f>(45.5*M64)/(SUM($M$16:$M$2953)+SUM(Comerciales!$O$16:$O$1436))</f>
        <v>1.0826522432664741E-4</v>
      </c>
      <c r="P64" s="49"/>
      <c r="Q64" s="59"/>
      <c r="R64" s="59"/>
      <c r="S64" s="49"/>
      <c r="T64" s="49"/>
      <c r="U64" s="49"/>
      <c r="V64" s="49"/>
    </row>
    <row r="65" spans="2:22" ht="24" customHeight="1" x14ac:dyDescent="0.35">
      <c r="B65" s="3">
        <v>50</v>
      </c>
      <c r="C65" s="3" t="s">
        <v>2628</v>
      </c>
      <c r="D65" s="3" t="s">
        <v>48</v>
      </c>
      <c r="E65" s="3" t="s">
        <v>5926</v>
      </c>
      <c r="F65" s="3" t="s">
        <v>2422</v>
      </c>
      <c r="G65" s="3" t="s">
        <v>11</v>
      </c>
      <c r="H65" s="32" t="s">
        <v>2628</v>
      </c>
      <c r="I65" s="33">
        <v>1</v>
      </c>
      <c r="J65" s="17"/>
      <c r="K65" s="17">
        <f t="shared" si="0"/>
        <v>0</v>
      </c>
      <c r="L65" s="38" t="s">
        <v>2628</v>
      </c>
      <c r="M65" s="48">
        <f t="shared" si="1"/>
        <v>100</v>
      </c>
      <c r="N65" s="34" t="s">
        <v>7343</v>
      </c>
      <c r="O65" s="48">
        <f>(45.5*M65)/(SUM($M$16:$M$2953)+SUM(Comerciales!$O$16:$O$1436))</f>
        <v>4.745196819155514E-9</v>
      </c>
      <c r="P65" s="49"/>
      <c r="Q65" s="59"/>
      <c r="R65" s="59"/>
      <c r="S65" s="49"/>
      <c r="T65" s="49"/>
      <c r="U65" s="49"/>
      <c r="V65" s="49"/>
    </row>
    <row r="66" spans="2:22" ht="24" customHeight="1" x14ac:dyDescent="0.35">
      <c r="B66" s="3">
        <v>51</v>
      </c>
      <c r="C66" s="3" t="s">
        <v>37</v>
      </c>
      <c r="D66" s="3" t="s">
        <v>49</v>
      </c>
      <c r="E66" s="3" t="s">
        <v>2343</v>
      </c>
      <c r="F66" s="3" t="s">
        <v>2422</v>
      </c>
      <c r="G66" s="3" t="s">
        <v>11</v>
      </c>
      <c r="H66" s="32" t="s">
        <v>2318</v>
      </c>
      <c r="I66" s="33">
        <v>113481.66666666667</v>
      </c>
      <c r="J66" s="17">
        <v>4852</v>
      </c>
      <c r="K66" s="17">
        <f t="shared" si="0"/>
        <v>5201</v>
      </c>
      <c r="L66" s="38" t="s">
        <v>7053</v>
      </c>
      <c r="M66" s="48">
        <f t="shared" si="1"/>
        <v>590218148.33333337</v>
      </c>
      <c r="N66" s="34" t="s">
        <v>7341</v>
      </c>
      <c r="O66" s="48">
        <f>(45.5*M66)/(SUM($M$16:$M$2953)+SUM(Comerciales!$O$16:$O$1436))</f>
        <v>2.8007012800791906E-2</v>
      </c>
      <c r="P66" s="49"/>
      <c r="Q66" s="59"/>
      <c r="R66" s="59"/>
      <c r="S66" s="49"/>
      <c r="T66" s="49"/>
      <c r="U66" s="49"/>
      <c r="V66" s="49"/>
    </row>
    <row r="67" spans="2:22" ht="24" customHeight="1" x14ac:dyDescent="0.35">
      <c r="B67" s="3">
        <v>52</v>
      </c>
      <c r="C67" s="3" t="s">
        <v>37</v>
      </c>
      <c r="D67" s="3" t="s">
        <v>50</v>
      </c>
      <c r="E67" s="3" t="s">
        <v>2344</v>
      </c>
      <c r="F67" s="3" t="s">
        <v>2422</v>
      </c>
      <c r="G67" s="3" t="s">
        <v>11</v>
      </c>
      <c r="H67" s="32" t="s">
        <v>2318</v>
      </c>
      <c r="I67" s="33">
        <v>574473</v>
      </c>
      <c r="J67" s="17">
        <v>929</v>
      </c>
      <c r="K67" s="17">
        <f t="shared" si="0"/>
        <v>996</v>
      </c>
      <c r="L67" s="38" t="s">
        <v>7053</v>
      </c>
      <c r="M67" s="48">
        <f t="shared" si="1"/>
        <v>572175108</v>
      </c>
      <c r="N67" s="34" t="s">
        <v>7341</v>
      </c>
      <c r="O67" s="48">
        <f>(45.5*M67)/(SUM($M$16:$M$2953)+SUM(Comerciales!$O$16:$O$1436))</f>
        <v>2.7150835024815623E-2</v>
      </c>
      <c r="P67" s="49"/>
      <c r="Q67" s="59"/>
      <c r="R67" s="59"/>
      <c r="S67" s="49"/>
      <c r="T67" s="49"/>
      <c r="U67" s="49"/>
      <c r="V67" s="49"/>
    </row>
    <row r="68" spans="2:22" ht="24" customHeight="1" x14ac:dyDescent="0.35">
      <c r="B68" s="3">
        <v>53</v>
      </c>
      <c r="C68" s="3" t="s">
        <v>51</v>
      </c>
      <c r="D68" s="3" t="s">
        <v>52</v>
      </c>
      <c r="E68" s="3" t="s">
        <v>5927</v>
      </c>
      <c r="F68" s="3" t="s">
        <v>2422</v>
      </c>
      <c r="G68" s="3" t="s">
        <v>11</v>
      </c>
      <c r="H68" s="32" t="s">
        <v>2318</v>
      </c>
      <c r="I68" s="33">
        <v>2223376</v>
      </c>
      <c r="J68" s="17">
        <v>333</v>
      </c>
      <c r="K68" s="17">
        <f t="shared" si="0"/>
        <v>357</v>
      </c>
      <c r="L68" s="38" t="s">
        <v>7053</v>
      </c>
      <c r="M68" s="48">
        <f t="shared" si="1"/>
        <v>793745232</v>
      </c>
      <c r="N68" s="34" t="s">
        <v>7341</v>
      </c>
      <c r="O68" s="48">
        <f>(45.5*M68)/(SUM($M$16:$M$2953)+SUM(Comerciales!$O$16:$O$1436))</f>
        <v>3.7664773501062551E-2</v>
      </c>
      <c r="P68" s="49"/>
      <c r="Q68" s="59"/>
      <c r="R68" s="59"/>
      <c r="S68" s="49"/>
      <c r="T68" s="49"/>
      <c r="U68" s="49"/>
      <c r="V68" s="49"/>
    </row>
    <row r="69" spans="2:22" ht="24" customHeight="1" x14ac:dyDescent="0.35">
      <c r="B69" s="3">
        <v>54</v>
      </c>
      <c r="C69" s="3" t="s">
        <v>56</v>
      </c>
      <c r="D69" s="3" t="s">
        <v>57</v>
      </c>
      <c r="E69" s="3" t="s">
        <v>2516</v>
      </c>
      <c r="F69" s="3" t="s">
        <v>2422</v>
      </c>
      <c r="G69" s="3" t="s">
        <v>11</v>
      </c>
      <c r="H69" s="32" t="s">
        <v>2318</v>
      </c>
      <c r="I69" s="33">
        <v>19054.833333333332</v>
      </c>
      <c r="J69" s="17">
        <v>507</v>
      </c>
      <c r="K69" s="17">
        <f t="shared" si="0"/>
        <v>544</v>
      </c>
      <c r="L69" s="38" t="s">
        <v>7053</v>
      </c>
      <c r="M69" s="48">
        <f t="shared" si="1"/>
        <v>10365829.333333332</v>
      </c>
      <c r="N69" s="34" t="s">
        <v>7343</v>
      </c>
      <c r="O69" s="48">
        <f>(45.5*M69)/(SUM($M$16:$M$2953)+SUM(Comerciales!$O$16:$O$1436))</f>
        <v>4.9187900380442246E-4</v>
      </c>
      <c r="P69" s="49"/>
      <c r="Q69" s="59"/>
      <c r="R69" s="59"/>
      <c r="S69" s="49"/>
      <c r="T69" s="49"/>
      <c r="U69" s="49"/>
      <c r="V69" s="49"/>
    </row>
    <row r="70" spans="2:22" ht="24" customHeight="1" x14ac:dyDescent="0.35">
      <c r="B70" s="3">
        <v>55</v>
      </c>
      <c r="C70" s="3" t="s">
        <v>64</v>
      </c>
      <c r="D70" s="3" t="s">
        <v>2900</v>
      </c>
      <c r="E70" s="3" t="s">
        <v>2401</v>
      </c>
      <c r="F70" s="3" t="s">
        <v>2422</v>
      </c>
      <c r="G70" s="3" t="s">
        <v>11</v>
      </c>
      <c r="H70" s="32" t="s">
        <v>2318</v>
      </c>
      <c r="I70" s="33">
        <v>3748868.9166666665</v>
      </c>
      <c r="J70" s="17">
        <v>45.25</v>
      </c>
      <c r="K70" s="17">
        <f t="shared" si="0"/>
        <v>49</v>
      </c>
      <c r="L70" s="38" t="s">
        <v>7053</v>
      </c>
      <c r="M70" s="48">
        <f t="shared" si="1"/>
        <v>183694576.91666666</v>
      </c>
      <c r="N70" s="34" t="s">
        <v>7341</v>
      </c>
      <c r="O70" s="48">
        <f>(45.5*M70)/(SUM($M$16:$M$2953)+SUM(Comerciales!$O$16:$O$1436))</f>
        <v>8.7166692208108451E-3</v>
      </c>
      <c r="P70" s="49"/>
      <c r="Q70" s="59"/>
      <c r="R70" s="59"/>
      <c r="S70" s="49"/>
      <c r="T70" s="49"/>
      <c r="U70" s="49"/>
      <c r="V70" s="49"/>
    </row>
    <row r="71" spans="2:22" ht="24" customHeight="1" x14ac:dyDescent="0.35">
      <c r="B71" s="3">
        <v>56</v>
      </c>
      <c r="C71" s="3" t="s">
        <v>41</v>
      </c>
      <c r="D71" s="3" t="s">
        <v>2900</v>
      </c>
      <c r="E71" s="3" t="s">
        <v>5928</v>
      </c>
      <c r="F71" s="3" t="s">
        <v>2422</v>
      </c>
      <c r="G71" s="3" t="s">
        <v>11</v>
      </c>
      <c r="H71" s="32" t="s">
        <v>2628</v>
      </c>
      <c r="I71" s="33">
        <v>92370</v>
      </c>
      <c r="J71" s="17">
        <v>1174</v>
      </c>
      <c r="K71" s="17">
        <f t="shared" si="0"/>
        <v>1259</v>
      </c>
      <c r="L71" s="38" t="s">
        <v>2628</v>
      </c>
      <c r="M71" s="48">
        <f t="shared" si="1"/>
        <v>116293830</v>
      </c>
      <c r="N71" s="34" t="s">
        <v>7341</v>
      </c>
      <c r="O71" s="48">
        <f>(45.5*M71)/(SUM($M$16:$M$2953)+SUM(Comerciales!$O$16:$O$1436))</f>
        <v>5.51837112203412E-3</v>
      </c>
      <c r="P71" s="49"/>
      <c r="Q71" s="59"/>
      <c r="R71" s="59"/>
      <c r="S71" s="49"/>
      <c r="T71" s="49"/>
      <c r="U71" s="49"/>
      <c r="V71" s="49"/>
    </row>
    <row r="72" spans="2:22" ht="24" customHeight="1" x14ac:dyDescent="0.35">
      <c r="B72" s="3">
        <v>57</v>
      </c>
      <c r="C72" s="3" t="s">
        <v>64</v>
      </c>
      <c r="D72" s="3" t="s">
        <v>2900</v>
      </c>
      <c r="E72" s="3" t="s">
        <v>2413</v>
      </c>
      <c r="F72" s="3" t="s">
        <v>2422</v>
      </c>
      <c r="G72" s="3" t="s">
        <v>11</v>
      </c>
      <c r="H72" s="32" t="s">
        <v>2320</v>
      </c>
      <c r="I72" s="33">
        <v>9559.7272727272721</v>
      </c>
      <c r="J72" s="17">
        <v>2378</v>
      </c>
      <c r="K72" s="17">
        <f t="shared" si="0"/>
        <v>2549</v>
      </c>
      <c r="L72" s="38" t="s">
        <v>7053</v>
      </c>
      <c r="M72" s="48">
        <f t="shared" si="1"/>
        <v>24367744.818181816</v>
      </c>
      <c r="N72" s="34" t="s">
        <v>7343</v>
      </c>
      <c r="O72" s="48">
        <f>(45.5*M72)/(SUM($M$16:$M$2953)+SUM(Comerciales!$O$16:$O$1436))</f>
        <v>1.1562974520122962E-3</v>
      </c>
      <c r="P72" s="49"/>
      <c r="Q72" s="59"/>
      <c r="R72" s="59"/>
      <c r="S72" s="49"/>
      <c r="T72" s="49"/>
      <c r="U72" s="49"/>
      <c r="V72" s="49"/>
    </row>
    <row r="73" spans="2:22" ht="24" customHeight="1" x14ac:dyDescent="0.35">
      <c r="B73" s="3">
        <v>58</v>
      </c>
      <c r="C73" s="3" t="s">
        <v>64</v>
      </c>
      <c r="D73" s="3" t="s">
        <v>2900</v>
      </c>
      <c r="E73" s="3" t="s">
        <v>5928</v>
      </c>
      <c r="F73" s="3" t="s">
        <v>2422</v>
      </c>
      <c r="G73" s="3" t="s">
        <v>11</v>
      </c>
      <c r="H73" s="32" t="s">
        <v>2318</v>
      </c>
      <c r="I73" s="33">
        <v>3416.1666666666665</v>
      </c>
      <c r="J73" s="17">
        <v>1902</v>
      </c>
      <c r="K73" s="17">
        <f t="shared" si="0"/>
        <v>2039</v>
      </c>
      <c r="L73" s="38" t="s">
        <v>7053</v>
      </c>
      <c r="M73" s="48">
        <f t="shared" si="1"/>
        <v>6965563.833333333</v>
      </c>
      <c r="N73" s="34" t="s">
        <v>7343</v>
      </c>
      <c r="O73" s="48">
        <f>(45.5*M73)/(SUM($M$16:$M$2953)+SUM(Comerciales!$O$16:$O$1436))</f>
        <v>3.3052971345558013E-4</v>
      </c>
      <c r="P73" s="49"/>
      <c r="Q73" s="59"/>
      <c r="R73" s="59"/>
      <c r="S73" s="49"/>
      <c r="T73" s="49"/>
      <c r="U73" s="49"/>
      <c r="V73" s="49"/>
    </row>
    <row r="74" spans="2:22" ht="24" customHeight="1" x14ac:dyDescent="0.35">
      <c r="B74" s="3">
        <v>59</v>
      </c>
      <c r="C74" s="3" t="s">
        <v>2628</v>
      </c>
      <c r="D74" s="3" t="s">
        <v>2900</v>
      </c>
      <c r="E74" s="3" t="s">
        <v>2397</v>
      </c>
      <c r="F74" s="3" t="s">
        <v>2422</v>
      </c>
      <c r="G74" s="3" t="s">
        <v>11</v>
      </c>
      <c r="H74" s="32" t="s">
        <v>2628</v>
      </c>
      <c r="I74" s="33">
        <v>1</v>
      </c>
      <c r="J74" s="17">
        <v>889</v>
      </c>
      <c r="K74" s="17">
        <f t="shared" si="0"/>
        <v>953</v>
      </c>
      <c r="L74" s="38" t="s">
        <v>2628</v>
      </c>
      <c r="M74" s="48">
        <f t="shared" si="1"/>
        <v>953</v>
      </c>
      <c r="N74" s="34" t="s">
        <v>7343</v>
      </c>
      <c r="O74" s="48">
        <f>(45.5*M74)/(SUM($M$16:$M$2953)+SUM(Comerciales!$O$16:$O$1436))</f>
        <v>4.5221725686552042E-8</v>
      </c>
      <c r="P74" s="49"/>
      <c r="Q74" s="59"/>
      <c r="R74" s="59"/>
      <c r="S74" s="49"/>
      <c r="T74" s="49"/>
      <c r="U74" s="49"/>
      <c r="V74" s="49"/>
    </row>
    <row r="75" spans="2:22" ht="24" customHeight="1" x14ac:dyDescent="0.35">
      <c r="B75" s="3">
        <v>60</v>
      </c>
      <c r="C75" s="3" t="s">
        <v>58</v>
      </c>
      <c r="D75" s="3" t="s">
        <v>59</v>
      </c>
      <c r="E75" s="3" t="s">
        <v>60</v>
      </c>
      <c r="F75" s="3" t="s">
        <v>2540</v>
      </c>
      <c r="G75" s="3" t="s">
        <v>11</v>
      </c>
      <c r="H75" s="32" t="s">
        <v>2360</v>
      </c>
      <c r="I75" s="33">
        <v>517177.75</v>
      </c>
      <c r="J75" s="17">
        <v>1548</v>
      </c>
      <c r="K75" s="17">
        <f t="shared" si="0"/>
        <v>1659</v>
      </c>
      <c r="L75" s="38" t="s">
        <v>7053</v>
      </c>
      <c r="M75" s="48">
        <f t="shared" si="1"/>
        <v>857997887.25</v>
      </c>
      <c r="N75" s="34" t="s">
        <v>7341</v>
      </c>
      <c r="O75" s="48">
        <f>(45.5*M75)/(SUM($M$16:$M$2953)+SUM(Comerciales!$O$16:$O$1436))</f>
        <v>4.0713688454208509E-2</v>
      </c>
      <c r="P75" s="49"/>
      <c r="Q75" s="59"/>
      <c r="R75" s="59"/>
      <c r="S75" s="49"/>
      <c r="T75" s="49"/>
      <c r="U75" s="49"/>
      <c r="V75" s="49"/>
    </row>
    <row r="76" spans="2:22" ht="24" customHeight="1" x14ac:dyDescent="0.35">
      <c r="B76" s="3">
        <v>61</v>
      </c>
      <c r="C76" s="3" t="s">
        <v>58</v>
      </c>
      <c r="D76" s="3" t="s">
        <v>59</v>
      </c>
      <c r="E76" s="3" t="s">
        <v>25</v>
      </c>
      <c r="F76" s="3" t="s">
        <v>2540</v>
      </c>
      <c r="G76" s="3" t="s">
        <v>11</v>
      </c>
      <c r="H76" s="32" t="s">
        <v>2360</v>
      </c>
      <c r="I76" s="33">
        <v>75885.600000000006</v>
      </c>
      <c r="J76" s="17">
        <v>507</v>
      </c>
      <c r="K76" s="17">
        <f t="shared" si="0"/>
        <v>544</v>
      </c>
      <c r="L76" s="38" t="s">
        <v>7053</v>
      </c>
      <c r="M76" s="48">
        <f t="shared" si="1"/>
        <v>41281766.400000006</v>
      </c>
      <c r="N76" s="34" t="s">
        <v>7341</v>
      </c>
      <c r="O76" s="48">
        <f>(45.5*M76)/(SUM($M$16:$M$2953)+SUM(Comerciales!$O$16:$O$1436))</f>
        <v>1.9589010661040097E-3</v>
      </c>
      <c r="P76" s="49"/>
      <c r="Q76" s="59"/>
      <c r="R76" s="59"/>
      <c r="S76" s="49"/>
      <c r="T76" s="49"/>
      <c r="U76" s="49"/>
      <c r="V76" s="49"/>
    </row>
    <row r="77" spans="2:22" ht="24" customHeight="1" x14ac:dyDescent="0.35">
      <c r="B77" s="3">
        <v>62</v>
      </c>
      <c r="C77" s="3" t="s">
        <v>58</v>
      </c>
      <c r="D77" s="3" t="s">
        <v>59</v>
      </c>
      <c r="E77" s="3" t="s">
        <v>5929</v>
      </c>
      <c r="F77" s="3" t="s">
        <v>2435</v>
      </c>
      <c r="G77" s="3" t="s">
        <v>11</v>
      </c>
      <c r="H77" s="32" t="s">
        <v>2490</v>
      </c>
      <c r="I77" s="33">
        <v>14420.25</v>
      </c>
      <c r="J77" s="17">
        <v>1786</v>
      </c>
      <c r="K77" s="17">
        <f t="shared" si="0"/>
        <v>1915</v>
      </c>
      <c r="L77" s="38" t="s">
        <v>7053</v>
      </c>
      <c r="M77" s="48">
        <f t="shared" si="1"/>
        <v>27614778.75</v>
      </c>
      <c r="N77" s="34" t="s">
        <v>7343</v>
      </c>
      <c r="O77" s="48">
        <f>(45.5*M77)/(SUM($M$16:$M$2953)+SUM(Comerciales!$O$16:$O$1436))</f>
        <v>1.3103756028618326E-3</v>
      </c>
      <c r="P77" s="49"/>
      <c r="Q77" s="59"/>
      <c r="R77" s="59"/>
      <c r="S77" s="49"/>
      <c r="T77" s="49"/>
      <c r="U77" s="49"/>
      <c r="V77" s="49"/>
    </row>
    <row r="78" spans="2:22" ht="24" customHeight="1" x14ac:dyDescent="0.35">
      <c r="B78" s="3">
        <v>63</v>
      </c>
      <c r="C78" s="3" t="s">
        <v>58</v>
      </c>
      <c r="D78" s="3" t="s">
        <v>59</v>
      </c>
      <c r="E78" s="3" t="s">
        <v>60</v>
      </c>
      <c r="F78" s="3" t="s">
        <v>6871</v>
      </c>
      <c r="G78" s="3" t="s">
        <v>11</v>
      </c>
      <c r="H78" s="32" t="s">
        <v>6871</v>
      </c>
      <c r="I78" s="33">
        <v>3919</v>
      </c>
      <c r="J78" s="17">
        <v>1548</v>
      </c>
      <c r="K78" s="17">
        <f t="shared" si="0"/>
        <v>1659</v>
      </c>
      <c r="L78" s="38" t="s">
        <v>2628</v>
      </c>
      <c r="M78" s="48">
        <f t="shared" si="1"/>
        <v>6501621</v>
      </c>
      <c r="N78" s="34" t="s">
        <v>7343</v>
      </c>
      <c r="O78" s="48">
        <f>(45.5*M78)/(SUM($M$16:$M$2953)+SUM(Comerciales!$O$16:$O$1436))</f>
        <v>3.0851471288554689E-4</v>
      </c>
      <c r="P78" s="49"/>
      <c r="Q78" s="59"/>
      <c r="R78" s="59"/>
      <c r="S78" s="49"/>
      <c r="T78" s="49"/>
      <c r="U78" s="49"/>
      <c r="V78" s="49"/>
    </row>
    <row r="79" spans="2:22" ht="24" customHeight="1" x14ac:dyDescent="0.35">
      <c r="B79" s="3">
        <v>64</v>
      </c>
      <c r="C79" s="3" t="s">
        <v>58</v>
      </c>
      <c r="D79" s="3" t="s">
        <v>59</v>
      </c>
      <c r="E79" s="3" t="s">
        <v>5930</v>
      </c>
      <c r="F79" s="3" t="s">
        <v>2435</v>
      </c>
      <c r="G79" s="3" t="s">
        <v>11</v>
      </c>
      <c r="H79" s="32" t="s">
        <v>2490</v>
      </c>
      <c r="I79" s="33">
        <v>2304.5</v>
      </c>
      <c r="J79" s="17">
        <v>8741</v>
      </c>
      <c r="K79" s="17">
        <f t="shared" si="0"/>
        <v>9370</v>
      </c>
      <c r="L79" s="38" t="s">
        <v>7053</v>
      </c>
      <c r="M79" s="48">
        <f t="shared" si="1"/>
        <v>21593165</v>
      </c>
      <c r="N79" s="34" t="s">
        <v>7343</v>
      </c>
      <c r="O79" s="48">
        <f>(45.5*M79)/(SUM($M$16:$M$2953)+SUM(Comerciales!$O$16:$O$1436))</f>
        <v>1.0246381787350016E-3</v>
      </c>
      <c r="P79" s="49"/>
      <c r="Q79" s="59"/>
      <c r="R79" s="59"/>
      <c r="S79" s="49"/>
      <c r="T79" s="49"/>
      <c r="U79" s="49"/>
      <c r="V79" s="49"/>
    </row>
    <row r="80" spans="2:22" ht="24" customHeight="1" x14ac:dyDescent="0.35">
      <c r="B80" s="3">
        <v>65</v>
      </c>
      <c r="C80" s="3" t="s">
        <v>58</v>
      </c>
      <c r="D80" s="3" t="s">
        <v>59</v>
      </c>
      <c r="E80" s="3" t="s">
        <v>26</v>
      </c>
      <c r="F80" s="3" t="s">
        <v>2540</v>
      </c>
      <c r="G80" s="3" t="s">
        <v>11</v>
      </c>
      <c r="H80" s="32" t="s">
        <v>2360</v>
      </c>
      <c r="I80" s="33">
        <v>1053</v>
      </c>
      <c r="J80" s="17">
        <v>1485</v>
      </c>
      <c r="K80" s="17">
        <f t="shared" ref="K80:K143" si="2">IF(ISNUMBER(L80),MIN(L80,ROUND((J80*(1+$K$10)),0)),ROUND((J80*(1+$K$10)),0))</f>
        <v>1592</v>
      </c>
      <c r="L80" s="38" t="s">
        <v>7053</v>
      </c>
      <c r="M80" s="48">
        <f t="shared" ref="M80:M143" si="3">IF(K80=0,100*I80,I80*K80)</f>
        <v>1676376</v>
      </c>
      <c r="N80" s="34" t="s">
        <v>7343</v>
      </c>
      <c r="O80" s="48">
        <f>(45.5*M80)/(SUM($M$16:$M$2953)+SUM(Comerciales!$O$16:$O$1436))</f>
        <v>7.9547340629086436E-5</v>
      </c>
      <c r="P80" s="49"/>
      <c r="Q80" s="59"/>
      <c r="R80" s="59"/>
      <c r="S80" s="49"/>
      <c r="T80" s="49"/>
      <c r="U80" s="49"/>
      <c r="V80" s="49"/>
    </row>
    <row r="81" spans="2:22" ht="24" customHeight="1" x14ac:dyDescent="0.35">
      <c r="B81" s="3">
        <v>66</v>
      </c>
      <c r="C81" s="3" t="s">
        <v>58</v>
      </c>
      <c r="D81" s="3" t="s">
        <v>59</v>
      </c>
      <c r="E81" s="3" t="s">
        <v>5931</v>
      </c>
      <c r="F81" s="3" t="s">
        <v>2362</v>
      </c>
      <c r="G81" s="3" t="s">
        <v>6993</v>
      </c>
      <c r="H81" s="32" t="s">
        <v>2402</v>
      </c>
      <c r="I81" s="33">
        <v>101.5</v>
      </c>
      <c r="J81" s="17">
        <v>28845</v>
      </c>
      <c r="K81" s="17">
        <f t="shared" si="2"/>
        <v>30922</v>
      </c>
      <c r="L81" s="38" t="s">
        <v>7053</v>
      </c>
      <c r="M81" s="48">
        <f t="shared" si="3"/>
        <v>3138583</v>
      </c>
      <c r="N81" s="34" t="s">
        <v>7343</v>
      </c>
      <c r="O81" s="48">
        <f>(45.5*M81)/(SUM($M$16:$M$2953)+SUM(Comerciales!$O$16:$O$1436))</f>
        <v>1.4893194068255568E-4</v>
      </c>
      <c r="P81" s="49"/>
      <c r="Q81" s="59"/>
      <c r="R81" s="59"/>
      <c r="S81" s="49"/>
      <c r="T81" s="49"/>
      <c r="U81" s="49"/>
      <c r="V81" s="49"/>
    </row>
    <row r="82" spans="2:22" ht="24" customHeight="1" x14ac:dyDescent="0.35">
      <c r="B82" s="3">
        <v>67</v>
      </c>
      <c r="C82" s="3" t="s">
        <v>58</v>
      </c>
      <c r="D82" s="3" t="s">
        <v>59</v>
      </c>
      <c r="E82" s="3">
        <v>0.1</v>
      </c>
      <c r="F82" s="3" t="s">
        <v>2601</v>
      </c>
      <c r="G82" s="3" t="s">
        <v>3654</v>
      </c>
      <c r="H82" s="32" t="s">
        <v>2490</v>
      </c>
      <c r="I82" s="33">
        <v>82</v>
      </c>
      <c r="J82" s="17">
        <v>36192</v>
      </c>
      <c r="K82" s="17">
        <f t="shared" si="2"/>
        <v>38798</v>
      </c>
      <c r="L82" s="38" t="s">
        <v>2628</v>
      </c>
      <c r="M82" s="48">
        <f t="shared" si="3"/>
        <v>3181436</v>
      </c>
      <c r="N82" s="34" t="s">
        <v>7341</v>
      </c>
      <c r="O82" s="48">
        <f>(45.5*M82)/(SUM($M$16:$M$2953)+SUM(Comerciales!$O$16:$O$1436))</f>
        <v>1.5096539987546841E-4</v>
      </c>
      <c r="P82" s="49"/>
      <c r="Q82" s="59"/>
      <c r="R82" s="59"/>
      <c r="S82" s="49"/>
      <c r="T82" s="49"/>
      <c r="U82" s="49"/>
      <c r="V82" s="49"/>
    </row>
    <row r="83" spans="2:22" ht="24" customHeight="1" x14ac:dyDescent="0.35">
      <c r="B83" s="3">
        <v>68</v>
      </c>
      <c r="C83" s="3" t="s">
        <v>58</v>
      </c>
      <c r="D83" s="3" t="s">
        <v>59</v>
      </c>
      <c r="E83" s="3" t="s">
        <v>3295</v>
      </c>
      <c r="F83" s="3" t="s">
        <v>3573</v>
      </c>
      <c r="G83" s="3" t="s">
        <v>470</v>
      </c>
      <c r="H83" s="32" t="s">
        <v>2490</v>
      </c>
      <c r="I83" s="33">
        <v>1</v>
      </c>
      <c r="J83" s="17">
        <v>36192</v>
      </c>
      <c r="K83" s="17">
        <f t="shared" si="2"/>
        <v>38798</v>
      </c>
      <c r="L83" s="38" t="s">
        <v>2628</v>
      </c>
      <c r="M83" s="48">
        <f t="shared" si="3"/>
        <v>38798</v>
      </c>
      <c r="N83" s="34" t="s">
        <v>7341</v>
      </c>
      <c r="O83" s="48">
        <f>(45.5*M83)/(SUM($M$16:$M$2953)+SUM(Comerciales!$O$16:$O$1436))</f>
        <v>1.8410414618959561E-6</v>
      </c>
      <c r="P83" s="49"/>
      <c r="Q83" s="59"/>
      <c r="R83" s="59"/>
      <c r="S83" s="49"/>
      <c r="T83" s="49"/>
      <c r="U83" s="49"/>
      <c r="V83" s="49"/>
    </row>
    <row r="84" spans="2:22" ht="24" customHeight="1" x14ac:dyDescent="0.35">
      <c r="B84" s="3">
        <v>69</v>
      </c>
      <c r="C84" s="3" t="s">
        <v>61</v>
      </c>
      <c r="D84" s="3" t="s">
        <v>5243</v>
      </c>
      <c r="E84" s="3" t="s">
        <v>5932</v>
      </c>
      <c r="F84" s="3" t="s">
        <v>6869</v>
      </c>
      <c r="G84" s="3" t="s">
        <v>11</v>
      </c>
      <c r="H84" s="32" t="s">
        <v>2490</v>
      </c>
      <c r="I84" s="33">
        <v>6007</v>
      </c>
      <c r="J84" s="17">
        <v>28224</v>
      </c>
      <c r="K84" s="17">
        <f t="shared" si="2"/>
        <v>30256</v>
      </c>
      <c r="L84" s="38" t="s">
        <v>7053</v>
      </c>
      <c r="M84" s="48">
        <f t="shared" si="3"/>
        <v>181747792</v>
      </c>
      <c r="N84" s="34" t="s">
        <v>7341</v>
      </c>
      <c r="O84" s="48">
        <f>(45.5*M84)/(SUM($M$16:$M$2953)+SUM(Comerciales!$O$16:$O$1436))</f>
        <v>8.6242904448693789E-3</v>
      </c>
      <c r="P84" s="49"/>
      <c r="Q84" s="59"/>
      <c r="R84" s="59"/>
      <c r="S84" s="49"/>
      <c r="T84" s="49"/>
      <c r="U84" s="49"/>
      <c r="V84" s="49"/>
    </row>
    <row r="85" spans="2:22" ht="24" customHeight="1" x14ac:dyDescent="0.35">
      <c r="B85" s="3">
        <v>70</v>
      </c>
      <c r="C85" s="3" t="s">
        <v>61</v>
      </c>
      <c r="D85" s="3" t="s">
        <v>5243</v>
      </c>
      <c r="E85" s="3" t="s">
        <v>5933</v>
      </c>
      <c r="F85" s="3" t="s">
        <v>6869</v>
      </c>
      <c r="G85" s="3" t="s">
        <v>11</v>
      </c>
      <c r="H85" s="32" t="s">
        <v>2490</v>
      </c>
      <c r="I85" s="33">
        <v>1266</v>
      </c>
      <c r="J85" s="17">
        <v>28224</v>
      </c>
      <c r="K85" s="17">
        <f t="shared" si="2"/>
        <v>30256</v>
      </c>
      <c r="L85" s="38" t="s">
        <v>7053</v>
      </c>
      <c r="M85" s="48">
        <f t="shared" si="3"/>
        <v>38304096</v>
      </c>
      <c r="N85" s="34" t="s">
        <v>7343</v>
      </c>
      <c r="O85" s="48">
        <f>(45.5*M85)/(SUM($M$16:$M$2953)+SUM(Comerciales!$O$16:$O$1436))</f>
        <v>1.8176047449982742E-3</v>
      </c>
      <c r="P85" s="49"/>
      <c r="Q85" s="59"/>
      <c r="R85" s="59"/>
      <c r="S85" s="49"/>
      <c r="T85" s="49"/>
      <c r="U85" s="49"/>
      <c r="V85" s="49"/>
    </row>
    <row r="86" spans="2:22" ht="24" customHeight="1" x14ac:dyDescent="0.35">
      <c r="B86" s="3">
        <v>71</v>
      </c>
      <c r="C86" s="3" t="s">
        <v>62</v>
      </c>
      <c r="D86" s="3" t="s">
        <v>5244</v>
      </c>
      <c r="E86" s="3" t="s">
        <v>2321</v>
      </c>
      <c r="F86" s="3" t="s">
        <v>6872</v>
      </c>
      <c r="G86" s="3" t="s">
        <v>63</v>
      </c>
      <c r="H86" s="32" t="s">
        <v>2349</v>
      </c>
      <c r="I86" s="33">
        <v>5.6</v>
      </c>
      <c r="J86" s="17">
        <v>142964.45000000001</v>
      </c>
      <c r="K86" s="17">
        <f t="shared" si="2"/>
        <v>153258</v>
      </c>
      <c r="L86" s="38" t="s">
        <v>7053</v>
      </c>
      <c r="M86" s="48">
        <f t="shared" si="3"/>
        <v>858244.79999999993</v>
      </c>
      <c r="N86" s="34" t="s">
        <v>7341</v>
      </c>
      <c r="O86" s="48">
        <f>(45.5*M86)/(SUM($M$16:$M$2953)+SUM(Comerciales!$O$16:$O$1436))</f>
        <v>4.0725404950167597E-5</v>
      </c>
      <c r="P86" s="49"/>
      <c r="Q86" s="59"/>
      <c r="R86" s="59"/>
      <c r="S86" s="49"/>
      <c r="T86" s="49"/>
      <c r="U86" s="49"/>
      <c r="V86" s="49"/>
    </row>
    <row r="87" spans="2:22" ht="24" customHeight="1" x14ac:dyDescent="0.35">
      <c r="B87" s="3">
        <v>72</v>
      </c>
      <c r="C87" s="3" t="s">
        <v>2628</v>
      </c>
      <c r="D87" s="3" t="s">
        <v>5244</v>
      </c>
      <c r="E87" s="3" t="s">
        <v>3289</v>
      </c>
      <c r="F87" s="3" t="s">
        <v>2356</v>
      </c>
      <c r="G87" s="3" t="s">
        <v>63</v>
      </c>
      <c r="H87" s="32" t="s">
        <v>2628</v>
      </c>
      <c r="I87" s="33">
        <v>1</v>
      </c>
      <c r="J87" s="17">
        <v>142964.45000000001</v>
      </c>
      <c r="K87" s="17">
        <f t="shared" si="2"/>
        <v>153258</v>
      </c>
      <c r="L87" s="38" t="s">
        <v>2628</v>
      </c>
      <c r="M87" s="48">
        <f t="shared" si="3"/>
        <v>153258</v>
      </c>
      <c r="N87" s="34" t="s">
        <v>7341</v>
      </c>
      <c r="O87" s="48">
        <f>(45.5*M87)/(SUM($M$16:$M$2953)+SUM(Comerciales!$O$16:$O$1436))</f>
        <v>7.2723937411013569E-6</v>
      </c>
      <c r="P87" s="49"/>
      <c r="Q87" s="59"/>
      <c r="R87" s="59"/>
      <c r="S87" s="49"/>
      <c r="T87" s="49"/>
      <c r="U87" s="49"/>
      <c r="V87" s="49"/>
    </row>
    <row r="88" spans="2:22" ht="24" customHeight="1" x14ac:dyDescent="0.35">
      <c r="B88" s="3">
        <v>73</v>
      </c>
      <c r="C88" s="3" t="s">
        <v>67</v>
      </c>
      <c r="D88" s="3" t="s">
        <v>66</v>
      </c>
      <c r="E88" s="3" t="s">
        <v>5934</v>
      </c>
      <c r="F88" s="3" t="s">
        <v>3594</v>
      </c>
      <c r="G88" s="3" t="s">
        <v>3654</v>
      </c>
      <c r="H88" s="32" t="s">
        <v>2347</v>
      </c>
      <c r="I88" s="33">
        <v>11777</v>
      </c>
      <c r="J88" s="17">
        <v>767</v>
      </c>
      <c r="K88" s="17">
        <f t="shared" si="2"/>
        <v>822</v>
      </c>
      <c r="L88" s="38" t="s">
        <v>7053</v>
      </c>
      <c r="M88" s="48">
        <f t="shared" si="3"/>
        <v>9680694</v>
      </c>
      <c r="N88" s="34" t="s">
        <v>7343</v>
      </c>
      <c r="O88" s="48">
        <f>(45.5*M88)/(SUM($M$16:$M$2953)+SUM(Comerciales!$O$16:$O$1436))</f>
        <v>4.5936798376017865E-4</v>
      </c>
      <c r="P88" s="49"/>
      <c r="Q88" s="59"/>
      <c r="R88" s="59"/>
      <c r="S88" s="49"/>
      <c r="T88" s="49"/>
      <c r="U88" s="49"/>
      <c r="V88" s="49"/>
    </row>
    <row r="89" spans="2:22" ht="24" customHeight="1" x14ac:dyDescent="0.35">
      <c r="B89" s="3">
        <v>74</v>
      </c>
      <c r="C89" s="3" t="s">
        <v>65</v>
      </c>
      <c r="D89" s="3" t="s">
        <v>66</v>
      </c>
      <c r="E89" s="3" t="s">
        <v>3289</v>
      </c>
      <c r="F89" s="3" t="s">
        <v>2356</v>
      </c>
      <c r="G89" s="3" t="s">
        <v>18</v>
      </c>
      <c r="H89" s="32" t="s">
        <v>2349</v>
      </c>
      <c r="I89" s="33">
        <v>2031.125</v>
      </c>
      <c r="J89" s="17"/>
      <c r="K89" s="17">
        <f t="shared" si="2"/>
        <v>0</v>
      </c>
      <c r="L89" s="38" t="s">
        <v>7053</v>
      </c>
      <c r="M89" s="48">
        <f t="shared" si="3"/>
        <v>203112.5</v>
      </c>
      <c r="N89" s="34" t="s">
        <v>7343</v>
      </c>
      <c r="O89" s="48">
        <f>(45.5*M89)/(SUM($M$16:$M$2953)+SUM(Comerciales!$O$16:$O$1436))</f>
        <v>9.6380878893072431E-6</v>
      </c>
      <c r="P89" s="49"/>
      <c r="Q89" s="59"/>
      <c r="R89" s="59"/>
      <c r="S89" s="49"/>
      <c r="T89" s="49"/>
      <c r="U89" s="49"/>
      <c r="V89" s="49"/>
    </row>
    <row r="90" spans="2:22" ht="24" customHeight="1" x14ac:dyDescent="0.35">
      <c r="B90" s="3">
        <v>75</v>
      </c>
      <c r="C90" s="3" t="s">
        <v>65</v>
      </c>
      <c r="D90" s="3" t="s">
        <v>66</v>
      </c>
      <c r="E90" s="3" t="s">
        <v>5935</v>
      </c>
      <c r="F90" s="3" t="s">
        <v>2356</v>
      </c>
      <c r="G90" s="3" t="s">
        <v>18</v>
      </c>
      <c r="H90" s="32" t="s">
        <v>2349</v>
      </c>
      <c r="I90" s="33">
        <v>7</v>
      </c>
      <c r="J90" s="17"/>
      <c r="K90" s="17">
        <f t="shared" si="2"/>
        <v>0</v>
      </c>
      <c r="L90" s="38" t="s">
        <v>7053</v>
      </c>
      <c r="M90" s="48">
        <f t="shared" si="3"/>
        <v>700</v>
      </c>
      <c r="N90" s="34" t="s">
        <v>7343</v>
      </c>
      <c r="O90" s="48">
        <f>(45.5*M90)/(SUM($M$16:$M$2953)+SUM(Comerciales!$O$16:$O$1436))</f>
        <v>3.3216377734088597E-8</v>
      </c>
      <c r="P90" s="49"/>
      <c r="Q90" s="59"/>
      <c r="R90" s="59"/>
      <c r="S90" s="49"/>
      <c r="T90" s="49"/>
      <c r="U90" s="49"/>
      <c r="V90" s="49"/>
    </row>
    <row r="91" spans="2:22" ht="24" customHeight="1" x14ac:dyDescent="0.35">
      <c r="B91" s="3">
        <v>76</v>
      </c>
      <c r="C91" s="3" t="s">
        <v>2628</v>
      </c>
      <c r="D91" s="3" t="s">
        <v>66</v>
      </c>
      <c r="E91" s="3" t="s">
        <v>3509</v>
      </c>
      <c r="F91" s="3" t="s">
        <v>2356</v>
      </c>
      <c r="G91" s="3" t="s">
        <v>18</v>
      </c>
      <c r="H91" s="32" t="s">
        <v>2628</v>
      </c>
      <c r="I91" s="33">
        <v>1</v>
      </c>
      <c r="J91" s="17"/>
      <c r="K91" s="17">
        <f t="shared" si="2"/>
        <v>0</v>
      </c>
      <c r="L91" s="38" t="s">
        <v>2628</v>
      </c>
      <c r="M91" s="48">
        <f t="shared" si="3"/>
        <v>100</v>
      </c>
      <c r="N91" s="34" t="s">
        <v>7343</v>
      </c>
      <c r="O91" s="48">
        <f>(45.5*M91)/(SUM($M$16:$M$2953)+SUM(Comerciales!$O$16:$O$1436))</f>
        <v>4.745196819155514E-9</v>
      </c>
      <c r="P91" s="49"/>
      <c r="Q91" s="59"/>
      <c r="R91" s="59"/>
      <c r="S91" s="49"/>
      <c r="T91" s="49"/>
      <c r="U91" s="49"/>
      <c r="V91" s="49"/>
    </row>
    <row r="92" spans="2:22" ht="24" customHeight="1" x14ac:dyDescent="0.35">
      <c r="B92" s="3">
        <v>77</v>
      </c>
      <c r="C92" s="3" t="s">
        <v>70</v>
      </c>
      <c r="D92" s="3" t="s">
        <v>71</v>
      </c>
      <c r="E92" s="3" t="s">
        <v>25</v>
      </c>
      <c r="F92" s="3" t="s">
        <v>2422</v>
      </c>
      <c r="G92" s="3" t="s">
        <v>11</v>
      </c>
      <c r="H92" s="32" t="s">
        <v>2318</v>
      </c>
      <c r="I92" s="33">
        <v>120434.25</v>
      </c>
      <c r="J92" s="17">
        <v>178</v>
      </c>
      <c r="K92" s="17">
        <f t="shared" si="2"/>
        <v>191</v>
      </c>
      <c r="L92" s="38" t="s">
        <v>7053</v>
      </c>
      <c r="M92" s="48">
        <f t="shared" si="3"/>
        <v>23002941.75</v>
      </c>
      <c r="N92" s="34" t="s">
        <v>7341</v>
      </c>
      <c r="O92" s="48">
        <f>(45.5*M92)/(SUM($M$16:$M$2953)+SUM(Comerciales!$O$16:$O$1436))</f>
        <v>1.0915348602331956E-3</v>
      </c>
      <c r="P92" s="49"/>
      <c r="Q92" s="59"/>
      <c r="R92" s="59"/>
      <c r="S92" s="49"/>
      <c r="T92" s="49"/>
      <c r="U92" s="49"/>
      <c r="V92" s="49"/>
    </row>
    <row r="93" spans="2:22" ht="24" customHeight="1" x14ac:dyDescent="0.35">
      <c r="B93" s="3">
        <v>78</v>
      </c>
      <c r="C93" s="3" t="s">
        <v>70</v>
      </c>
      <c r="D93" s="3" t="s">
        <v>71</v>
      </c>
      <c r="E93" s="3" t="s">
        <v>73</v>
      </c>
      <c r="F93" s="3" t="s">
        <v>2422</v>
      </c>
      <c r="G93" s="3" t="s">
        <v>11</v>
      </c>
      <c r="H93" s="32" t="s">
        <v>2320</v>
      </c>
      <c r="I93" s="33">
        <v>30849.375</v>
      </c>
      <c r="J93" s="17">
        <v>1359.7</v>
      </c>
      <c r="K93" s="17">
        <f t="shared" si="2"/>
        <v>1458</v>
      </c>
      <c r="L93" s="38" t="s">
        <v>7053</v>
      </c>
      <c r="M93" s="48">
        <f t="shared" si="3"/>
        <v>44978388.75</v>
      </c>
      <c r="N93" s="34" t="s">
        <v>7341</v>
      </c>
      <c r="O93" s="48">
        <f>(45.5*M93)/(SUM($M$16:$M$2953)+SUM(Comerciales!$O$16:$O$1436))</f>
        <v>2.1343130722724013E-3</v>
      </c>
      <c r="P93" s="49"/>
      <c r="Q93" s="59"/>
      <c r="R93" s="59"/>
      <c r="S93" s="49"/>
      <c r="T93" s="49"/>
      <c r="U93" s="49"/>
      <c r="V93" s="49"/>
    </row>
    <row r="94" spans="2:22" ht="24" customHeight="1" x14ac:dyDescent="0.35">
      <c r="B94" s="3">
        <v>79</v>
      </c>
      <c r="C94" s="3" t="s">
        <v>2628</v>
      </c>
      <c r="D94" s="3" t="s">
        <v>71</v>
      </c>
      <c r="E94" s="3">
        <v>0.05</v>
      </c>
      <c r="F94" s="3" t="s">
        <v>2501</v>
      </c>
      <c r="G94" s="3" t="s">
        <v>2429</v>
      </c>
      <c r="H94" s="32" t="s">
        <v>2628</v>
      </c>
      <c r="I94" s="33">
        <v>5539</v>
      </c>
      <c r="J94" s="17">
        <v>43290</v>
      </c>
      <c r="K94" s="17">
        <f t="shared" si="2"/>
        <v>46407</v>
      </c>
      <c r="L94" s="38" t="s">
        <v>2628</v>
      </c>
      <c r="M94" s="48">
        <f t="shared" si="3"/>
        <v>257048373</v>
      </c>
      <c r="N94" s="34" t="s">
        <v>7341</v>
      </c>
      <c r="O94" s="48">
        <f>(45.5*M94)/(SUM($M$16:$M$2953)+SUM(Comerciales!$O$16:$O$1436))</f>
        <v>1.2197451219287E-2</v>
      </c>
      <c r="P94" s="49"/>
      <c r="Q94" s="59"/>
      <c r="R94" s="59"/>
      <c r="S94" s="49"/>
      <c r="T94" s="49"/>
      <c r="U94" s="49"/>
      <c r="V94" s="49"/>
    </row>
    <row r="95" spans="2:22" ht="24" customHeight="1" x14ac:dyDescent="0.35">
      <c r="B95" s="3">
        <v>80</v>
      </c>
      <c r="C95" s="3" t="s">
        <v>70</v>
      </c>
      <c r="D95" s="3" t="s">
        <v>71</v>
      </c>
      <c r="E95" s="3" t="s">
        <v>72</v>
      </c>
      <c r="F95" s="3" t="s">
        <v>2422</v>
      </c>
      <c r="G95" s="3" t="s">
        <v>11</v>
      </c>
      <c r="H95" s="32" t="s">
        <v>2318</v>
      </c>
      <c r="I95" s="33">
        <v>4571.583333333333</v>
      </c>
      <c r="J95" s="17">
        <v>1128.94</v>
      </c>
      <c r="K95" s="17">
        <f t="shared" si="2"/>
        <v>1210</v>
      </c>
      <c r="L95" s="38" t="s">
        <v>7053</v>
      </c>
      <c r="M95" s="48">
        <f t="shared" si="3"/>
        <v>5531615.833333333</v>
      </c>
      <c r="N95" s="34" t="s">
        <v>7343</v>
      </c>
      <c r="O95" s="48">
        <f>(45.5*M95)/(SUM($M$16:$M$2953)+SUM(Comerciales!$O$16:$O$1436))</f>
        <v>2.6248605857123606E-4</v>
      </c>
      <c r="P95" s="49"/>
      <c r="Q95" s="59"/>
      <c r="R95" s="59"/>
      <c r="S95" s="49"/>
      <c r="T95" s="49"/>
      <c r="U95" s="49"/>
      <c r="V95" s="49"/>
    </row>
    <row r="96" spans="2:22" ht="24" customHeight="1" x14ac:dyDescent="0.35">
      <c r="B96" s="3">
        <v>81</v>
      </c>
      <c r="C96" s="3" t="s">
        <v>70</v>
      </c>
      <c r="D96" s="3" t="s">
        <v>71</v>
      </c>
      <c r="E96" s="3" t="s">
        <v>6300</v>
      </c>
      <c r="F96" s="3" t="s">
        <v>2417</v>
      </c>
      <c r="G96" s="3" t="s">
        <v>11</v>
      </c>
      <c r="H96" s="32" t="s">
        <v>2490</v>
      </c>
      <c r="I96" s="33">
        <v>3058.4545454545455</v>
      </c>
      <c r="J96" s="17">
        <v>7976</v>
      </c>
      <c r="K96" s="17">
        <f t="shared" si="2"/>
        <v>8550</v>
      </c>
      <c r="L96" s="38" t="s">
        <v>7053</v>
      </c>
      <c r="M96" s="48">
        <f t="shared" si="3"/>
        <v>26149786.363636363</v>
      </c>
      <c r="N96" s="34" t="s">
        <v>7343</v>
      </c>
      <c r="O96" s="48">
        <f>(45.5*M96)/(SUM($M$16:$M$2953)+SUM(Comerciales!$O$16:$O$1436))</f>
        <v>1.2408588307432349E-3</v>
      </c>
      <c r="P96" s="49"/>
      <c r="Q96" s="59"/>
      <c r="R96" s="59"/>
      <c r="S96" s="49"/>
      <c r="T96" s="49"/>
      <c r="U96" s="49"/>
      <c r="V96" s="49"/>
    </row>
    <row r="97" spans="2:22" ht="24" customHeight="1" x14ac:dyDescent="0.35">
      <c r="B97" s="3">
        <v>82</v>
      </c>
      <c r="C97" s="3" t="s">
        <v>74</v>
      </c>
      <c r="D97" s="3" t="s">
        <v>71</v>
      </c>
      <c r="E97" s="3">
        <v>0.05</v>
      </c>
      <c r="F97" s="3" t="s">
        <v>2350</v>
      </c>
      <c r="G97" s="3" t="s">
        <v>77</v>
      </c>
      <c r="H97" s="32" t="s">
        <v>2360</v>
      </c>
      <c r="I97" s="33">
        <v>564</v>
      </c>
      <c r="J97" s="17">
        <v>2886</v>
      </c>
      <c r="K97" s="17">
        <f t="shared" si="2"/>
        <v>3094</v>
      </c>
      <c r="L97" s="38" t="s">
        <v>7053</v>
      </c>
      <c r="M97" s="48">
        <f t="shared" si="3"/>
        <v>1745016</v>
      </c>
      <c r="N97" s="34" t="s">
        <v>7343</v>
      </c>
      <c r="O97" s="48">
        <f>(45.5*M97)/(SUM($M$16:$M$2953)+SUM(Comerciales!$O$16:$O$1436))</f>
        <v>8.2804443725754777E-5</v>
      </c>
      <c r="P97" s="49"/>
      <c r="Q97" s="59"/>
      <c r="R97" s="59"/>
      <c r="S97" s="49"/>
      <c r="T97" s="49"/>
      <c r="U97" s="49"/>
      <c r="V97" s="49"/>
    </row>
    <row r="98" spans="2:22" ht="24" customHeight="1" x14ac:dyDescent="0.35">
      <c r="B98" s="3">
        <v>83</v>
      </c>
      <c r="C98" s="3" t="s">
        <v>70</v>
      </c>
      <c r="D98" s="3" t="s">
        <v>71</v>
      </c>
      <c r="E98" s="3" t="s">
        <v>17</v>
      </c>
      <c r="F98" s="3" t="s">
        <v>2604</v>
      </c>
      <c r="G98" s="3" t="s">
        <v>80</v>
      </c>
      <c r="H98" s="32" t="s">
        <v>3675</v>
      </c>
      <c r="I98" s="33">
        <v>453.41666666666663</v>
      </c>
      <c r="J98" s="17">
        <v>38948</v>
      </c>
      <c r="K98" s="17">
        <f t="shared" si="2"/>
        <v>41752</v>
      </c>
      <c r="L98" s="38">
        <v>78295</v>
      </c>
      <c r="M98" s="48">
        <f t="shared" si="3"/>
        <v>18931052.666666664</v>
      </c>
      <c r="N98" s="34" t="s">
        <v>7341</v>
      </c>
      <c r="O98" s="48">
        <f>(45.5*M98)/(SUM($M$16:$M$2953)+SUM(Comerciales!$O$16:$O$1436))</f>
        <v>8.9831570897132165E-4</v>
      </c>
      <c r="P98" s="49"/>
      <c r="Q98" s="59"/>
      <c r="R98" s="59"/>
      <c r="S98" s="49"/>
      <c r="T98" s="49"/>
      <c r="U98" s="49"/>
      <c r="V98" s="49"/>
    </row>
    <row r="99" spans="2:22" ht="24" customHeight="1" x14ac:dyDescent="0.35">
      <c r="B99" s="3">
        <v>84</v>
      </c>
      <c r="C99" s="3" t="s">
        <v>2628</v>
      </c>
      <c r="D99" s="3" t="s">
        <v>71</v>
      </c>
      <c r="E99" s="3" t="s">
        <v>3363</v>
      </c>
      <c r="F99" s="3" t="s">
        <v>2417</v>
      </c>
      <c r="G99" s="3" t="s">
        <v>11</v>
      </c>
      <c r="H99" s="32" t="s">
        <v>2628</v>
      </c>
      <c r="I99" s="33">
        <v>1</v>
      </c>
      <c r="J99" s="17">
        <v>39880</v>
      </c>
      <c r="K99" s="17">
        <f t="shared" si="2"/>
        <v>42751</v>
      </c>
      <c r="L99" s="38" t="s">
        <v>2628</v>
      </c>
      <c r="M99" s="48">
        <f t="shared" si="3"/>
        <v>42751</v>
      </c>
      <c r="N99" s="34" t="s">
        <v>7341</v>
      </c>
      <c r="O99" s="48">
        <f>(45.5*M99)/(SUM($M$16:$M$2953)+SUM(Comerciales!$O$16:$O$1436))</f>
        <v>2.0286190921571735E-6</v>
      </c>
      <c r="P99" s="49"/>
      <c r="Q99" s="59"/>
      <c r="R99" s="59"/>
      <c r="S99" s="49"/>
      <c r="T99" s="49"/>
      <c r="U99" s="49"/>
      <c r="V99" s="49"/>
    </row>
    <row r="100" spans="2:22" ht="24" customHeight="1" x14ac:dyDescent="0.35">
      <c r="B100" s="3">
        <v>85</v>
      </c>
      <c r="C100" s="3" t="s">
        <v>2628</v>
      </c>
      <c r="D100" s="3" t="s">
        <v>5245</v>
      </c>
      <c r="E100" s="3" t="s">
        <v>5936</v>
      </c>
      <c r="F100" s="3" t="s">
        <v>6873</v>
      </c>
      <c r="G100" s="3" t="s">
        <v>11</v>
      </c>
      <c r="H100" s="32" t="s">
        <v>2628</v>
      </c>
      <c r="I100" s="33">
        <v>1</v>
      </c>
      <c r="J100" s="17"/>
      <c r="K100" s="17">
        <f t="shared" si="2"/>
        <v>0</v>
      </c>
      <c r="L100" s="38" t="s">
        <v>2628</v>
      </c>
      <c r="M100" s="48">
        <f t="shared" si="3"/>
        <v>100</v>
      </c>
      <c r="N100" s="34" t="s">
        <v>7343</v>
      </c>
      <c r="O100" s="48">
        <f>(45.5*M100)/(SUM($M$16:$M$2953)+SUM(Comerciales!$O$16:$O$1436))</f>
        <v>4.745196819155514E-9</v>
      </c>
      <c r="P100" s="49"/>
      <c r="Q100" s="59"/>
      <c r="R100" s="59"/>
      <c r="S100" s="49"/>
      <c r="T100" s="49"/>
      <c r="U100" s="49"/>
      <c r="V100" s="49"/>
    </row>
    <row r="101" spans="2:22" ht="24" customHeight="1" x14ac:dyDescent="0.35">
      <c r="B101" s="3">
        <v>86</v>
      </c>
      <c r="C101" s="3" t="s">
        <v>329</v>
      </c>
      <c r="D101" s="3" t="s">
        <v>5246</v>
      </c>
      <c r="E101" s="3" t="s">
        <v>5937</v>
      </c>
      <c r="F101" s="3" t="s">
        <v>2359</v>
      </c>
      <c r="G101" s="3" t="s">
        <v>3656</v>
      </c>
      <c r="H101" s="32" t="s">
        <v>2360</v>
      </c>
      <c r="I101" s="33">
        <v>3132</v>
      </c>
      <c r="J101" s="17">
        <v>3760</v>
      </c>
      <c r="K101" s="17">
        <f t="shared" si="2"/>
        <v>4031</v>
      </c>
      <c r="L101" s="38" t="s">
        <v>7053</v>
      </c>
      <c r="M101" s="48">
        <f t="shared" si="3"/>
        <v>12625092</v>
      </c>
      <c r="N101" s="34" t="s">
        <v>7343</v>
      </c>
      <c r="O101" s="48">
        <f>(45.5*M101)/(SUM($M$16:$M$2953)+SUM(Comerciales!$O$16:$O$1436))</f>
        <v>5.990854639994572E-4</v>
      </c>
      <c r="P101" s="49"/>
      <c r="Q101" s="59"/>
      <c r="R101" s="59"/>
      <c r="S101" s="49"/>
      <c r="T101" s="49"/>
      <c r="U101" s="49"/>
      <c r="V101" s="49"/>
    </row>
    <row r="102" spans="2:22" ht="24" customHeight="1" x14ac:dyDescent="0.35">
      <c r="B102" s="3">
        <v>87</v>
      </c>
      <c r="C102" s="3" t="s">
        <v>329</v>
      </c>
      <c r="D102" s="3" t="s">
        <v>5246</v>
      </c>
      <c r="E102" s="3" t="s">
        <v>5938</v>
      </c>
      <c r="F102" s="3" t="s">
        <v>2350</v>
      </c>
      <c r="G102" s="3" t="s">
        <v>2429</v>
      </c>
      <c r="H102" s="32" t="s">
        <v>2628</v>
      </c>
      <c r="I102" s="33">
        <v>1</v>
      </c>
      <c r="J102" s="17"/>
      <c r="K102" s="17">
        <f t="shared" si="2"/>
        <v>0</v>
      </c>
      <c r="L102" s="38" t="s">
        <v>2628</v>
      </c>
      <c r="M102" s="48">
        <f t="shared" si="3"/>
        <v>100</v>
      </c>
      <c r="N102" s="34" t="s">
        <v>7343</v>
      </c>
      <c r="O102" s="48">
        <f>(45.5*M102)/(SUM($M$16:$M$2953)+SUM(Comerciales!$O$16:$O$1436))</f>
        <v>4.745196819155514E-9</v>
      </c>
      <c r="P102" s="49"/>
      <c r="Q102" s="59"/>
      <c r="R102" s="59"/>
      <c r="S102" s="49"/>
      <c r="T102" s="49"/>
      <c r="U102" s="49"/>
      <c r="V102" s="49"/>
    </row>
    <row r="103" spans="2:22" ht="24" customHeight="1" x14ac:dyDescent="0.35">
      <c r="B103" s="3">
        <v>88</v>
      </c>
      <c r="C103" s="3" t="s">
        <v>83</v>
      </c>
      <c r="D103" s="3" t="s">
        <v>2902</v>
      </c>
      <c r="E103" s="3" t="s">
        <v>3299</v>
      </c>
      <c r="F103" s="3" t="s">
        <v>6874</v>
      </c>
      <c r="G103" s="3" t="s">
        <v>76</v>
      </c>
      <c r="H103" s="32" t="s">
        <v>2351</v>
      </c>
      <c r="I103" s="33">
        <v>2</v>
      </c>
      <c r="J103" s="17">
        <v>13995</v>
      </c>
      <c r="K103" s="17">
        <f t="shared" si="2"/>
        <v>15003</v>
      </c>
      <c r="L103" s="38" t="s">
        <v>7053</v>
      </c>
      <c r="M103" s="48">
        <f t="shared" si="3"/>
        <v>30006</v>
      </c>
      <c r="N103" s="34" t="s">
        <v>7343</v>
      </c>
      <c r="O103" s="48">
        <f>(45.5*M103)/(SUM($M$16:$M$2953)+SUM(Comerciales!$O$16:$O$1436))</f>
        <v>1.4238437575558034E-6</v>
      </c>
      <c r="P103" s="49"/>
      <c r="Q103" s="59"/>
      <c r="R103" s="59"/>
      <c r="S103" s="49"/>
      <c r="T103" s="49"/>
      <c r="U103" s="49"/>
      <c r="V103" s="49"/>
    </row>
    <row r="104" spans="2:22" ht="24" customHeight="1" x14ac:dyDescent="0.35">
      <c r="B104" s="3">
        <v>89</v>
      </c>
      <c r="C104" s="3" t="s">
        <v>83</v>
      </c>
      <c r="D104" s="3" t="s">
        <v>5247</v>
      </c>
      <c r="E104" s="3" t="s">
        <v>5939</v>
      </c>
      <c r="F104" s="3" t="s">
        <v>6869</v>
      </c>
      <c r="G104" s="3" t="s">
        <v>3656</v>
      </c>
      <c r="H104" s="32" t="s">
        <v>2490</v>
      </c>
      <c r="I104" s="33">
        <v>24</v>
      </c>
      <c r="J104" s="17">
        <v>827</v>
      </c>
      <c r="K104" s="17">
        <f t="shared" si="2"/>
        <v>887</v>
      </c>
      <c r="L104" s="38" t="s">
        <v>7053</v>
      </c>
      <c r="M104" s="48">
        <f t="shared" si="3"/>
        <v>21288</v>
      </c>
      <c r="N104" s="34" t="s">
        <v>7343</v>
      </c>
      <c r="O104" s="48">
        <f>(45.5*M104)/(SUM($M$16:$M$2953)+SUM(Comerciales!$O$16:$O$1436))</f>
        <v>1.0101574988618258E-6</v>
      </c>
      <c r="P104" s="49"/>
      <c r="Q104" s="59"/>
      <c r="R104" s="59"/>
      <c r="S104" s="49"/>
      <c r="T104" s="49"/>
      <c r="U104" s="49"/>
      <c r="V104" s="49"/>
    </row>
    <row r="105" spans="2:22" ht="24" customHeight="1" x14ac:dyDescent="0.35">
      <c r="B105" s="3">
        <v>90</v>
      </c>
      <c r="C105" s="3" t="s">
        <v>85</v>
      </c>
      <c r="D105" s="3" t="s">
        <v>86</v>
      </c>
      <c r="E105" s="3" t="s">
        <v>2589</v>
      </c>
      <c r="F105" s="3" t="s">
        <v>2422</v>
      </c>
      <c r="G105" s="3" t="s">
        <v>11</v>
      </c>
      <c r="H105" s="32" t="s">
        <v>2318</v>
      </c>
      <c r="I105" s="33">
        <v>462895.16666666669</v>
      </c>
      <c r="J105" s="17">
        <v>32</v>
      </c>
      <c r="K105" s="17">
        <f t="shared" si="2"/>
        <v>34</v>
      </c>
      <c r="L105" s="38" t="s">
        <v>7053</v>
      </c>
      <c r="M105" s="48">
        <f t="shared" si="3"/>
        <v>15738435.666666668</v>
      </c>
      <c r="N105" s="34" t="s">
        <v>7341</v>
      </c>
      <c r="O105" s="48">
        <f>(45.5*M105)/(SUM($M$16:$M$2953)+SUM(Comerciales!$O$16:$O$1436))</f>
        <v>7.468197486395036E-4</v>
      </c>
      <c r="P105" s="49"/>
      <c r="Q105" s="59"/>
      <c r="R105" s="59"/>
      <c r="S105" s="49"/>
      <c r="T105" s="49"/>
      <c r="U105" s="49"/>
      <c r="V105" s="49"/>
    </row>
    <row r="106" spans="2:22" ht="24" customHeight="1" x14ac:dyDescent="0.35">
      <c r="B106" s="3">
        <v>91</v>
      </c>
      <c r="C106" s="3" t="s">
        <v>85</v>
      </c>
      <c r="D106" s="3" t="s">
        <v>86</v>
      </c>
      <c r="E106" s="3" t="s">
        <v>2387</v>
      </c>
      <c r="F106" s="3" t="s">
        <v>2422</v>
      </c>
      <c r="G106" s="3" t="s">
        <v>11</v>
      </c>
      <c r="H106" s="32" t="s">
        <v>2318</v>
      </c>
      <c r="I106" s="33">
        <v>137508.25</v>
      </c>
      <c r="J106" s="17">
        <v>131</v>
      </c>
      <c r="K106" s="17">
        <f t="shared" si="2"/>
        <v>140</v>
      </c>
      <c r="L106" s="38" t="s">
        <v>7053</v>
      </c>
      <c r="M106" s="48">
        <f t="shared" si="3"/>
        <v>19251155</v>
      </c>
      <c r="N106" s="34" t="s">
        <v>7341</v>
      </c>
      <c r="O106" s="48">
        <f>(45.5*M106)/(SUM($M$16:$M$2953)+SUM(Comerciales!$O$16:$O$1436))</f>
        <v>9.1350519471069765E-4</v>
      </c>
      <c r="P106" s="49"/>
      <c r="Q106" s="59"/>
      <c r="R106" s="59"/>
      <c r="S106" s="49"/>
      <c r="T106" s="49"/>
      <c r="U106" s="49"/>
      <c r="V106" s="49"/>
    </row>
    <row r="107" spans="2:22" ht="24" customHeight="1" x14ac:dyDescent="0.35">
      <c r="B107" s="3">
        <v>92</v>
      </c>
      <c r="C107" s="3" t="s">
        <v>85</v>
      </c>
      <c r="D107" s="3" t="s">
        <v>86</v>
      </c>
      <c r="E107" s="3" t="s">
        <v>3699</v>
      </c>
      <c r="F107" s="3" t="s">
        <v>2356</v>
      </c>
      <c r="G107" s="3" t="s">
        <v>18</v>
      </c>
      <c r="H107" s="32" t="s">
        <v>2349</v>
      </c>
      <c r="I107" s="33">
        <v>46.4</v>
      </c>
      <c r="J107" s="17">
        <v>7600</v>
      </c>
      <c r="K107" s="17">
        <f t="shared" si="2"/>
        <v>8147</v>
      </c>
      <c r="L107" s="38" t="s">
        <v>7053</v>
      </c>
      <c r="M107" s="48">
        <f t="shared" si="3"/>
        <v>378020.8</v>
      </c>
      <c r="N107" s="34" t="s">
        <v>7343</v>
      </c>
      <c r="O107" s="48">
        <f>(45.5*M107)/(SUM($M$16:$M$2953)+SUM(Comerciales!$O$16:$O$1436))</f>
        <v>1.7937830977346223E-5</v>
      </c>
      <c r="P107" s="49"/>
      <c r="Q107" s="59"/>
      <c r="R107" s="59"/>
      <c r="S107" s="49"/>
      <c r="T107" s="49"/>
      <c r="U107" s="49"/>
      <c r="V107" s="49"/>
    </row>
    <row r="108" spans="2:22" ht="24" customHeight="1" x14ac:dyDescent="0.35">
      <c r="B108" s="3">
        <v>93</v>
      </c>
      <c r="C108" s="3" t="s">
        <v>90</v>
      </c>
      <c r="D108" s="3" t="s">
        <v>7287</v>
      </c>
      <c r="E108" s="3" t="s">
        <v>3295</v>
      </c>
      <c r="F108" s="3" t="s">
        <v>2362</v>
      </c>
      <c r="G108" s="3" t="s">
        <v>18</v>
      </c>
      <c r="H108" s="32" t="s">
        <v>2628</v>
      </c>
      <c r="I108" s="33">
        <v>188</v>
      </c>
      <c r="J108" s="17"/>
      <c r="K108" s="17">
        <f t="shared" si="2"/>
        <v>0</v>
      </c>
      <c r="L108" s="38" t="s">
        <v>2628</v>
      </c>
      <c r="M108" s="48">
        <f t="shared" si="3"/>
        <v>18800</v>
      </c>
      <c r="N108" s="34" t="s">
        <v>7343</v>
      </c>
      <c r="O108" s="48">
        <f>(45.5*M108)/(SUM($M$16:$M$2953)+SUM(Comerciales!$O$16:$O$1436))</f>
        <v>8.9209700200123659E-7</v>
      </c>
      <c r="P108" s="49"/>
      <c r="Q108" s="59"/>
      <c r="R108" s="59"/>
      <c r="S108" s="49"/>
      <c r="T108" s="49"/>
      <c r="U108" s="49"/>
      <c r="V108" s="49"/>
    </row>
    <row r="109" spans="2:22" ht="24" customHeight="1" x14ac:dyDescent="0.35">
      <c r="B109" s="3">
        <v>94</v>
      </c>
      <c r="C109" s="3" t="s">
        <v>729</v>
      </c>
      <c r="D109" s="3" t="s">
        <v>7287</v>
      </c>
      <c r="E109" s="3" t="s">
        <v>3459</v>
      </c>
      <c r="F109" s="3" t="s">
        <v>2365</v>
      </c>
      <c r="G109" s="3" t="s">
        <v>11</v>
      </c>
      <c r="H109" s="32" t="s">
        <v>2490</v>
      </c>
      <c r="I109" s="33">
        <v>45.714285714285708</v>
      </c>
      <c r="J109" s="17">
        <v>34416</v>
      </c>
      <c r="K109" s="17">
        <f t="shared" si="2"/>
        <v>36894</v>
      </c>
      <c r="L109" s="38" t="s">
        <v>7053</v>
      </c>
      <c r="M109" s="48">
        <f t="shared" si="3"/>
        <v>1686582.8571428568</v>
      </c>
      <c r="N109" s="34" t="s">
        <v>7343</v>
      </c>
      <c r="O109" s="48">
        <f>(45.5*M109)/(SUM($M$16:$M$2953)+SUM(Comerciales!$O$16:$O$1436))</f>
        <v>8.0031676089565022E-5</v>
      </c>
      <c r="P109" s="49"/>
      <c r="Q109" s="59"/>
      <c r="R109" s="59"/>
      <c r="S109" s="49"/>
      <c r="T109" s="49"/>
      <c r="U109" s="49"/>
      <c r="V109" s="49"/>
    </row>
    <row r="110" spans="2:22" ht="24" customHeight="1" x14ac:dyDescent="0.35">
      <c r="B110" s="3">
        <v>95</v>
      </c>
      <c r="C110" s="3" t="s">
        <v>729</v>
      </c>
      <c r="D110" s="3" t="s">
        <v>7287</v>
      </c>
      <c r="E110" s="3" t="s">
        <v>3295</v>
      </c>
      <c r="F110" s="3" t="s">
        <v>2365</v>
      </c>
      <c r="G110" s="3" t="s">
        <v>11</v>
      </c>
      <c r="H110" s="32" t="s">
        <v>2490</v>
      </c>
      <c r="I110" s="33">
        <v>15</v>
      </c>
      <c r="J110" s="17">
        <v>12203</v>
      </c>
      <c r="K110" s="17">
        <f t="shared" si="2"/>
        <v>13082</v>
      </c>
      <c r="L110" s="38" t="s">
        <v>7053</v>
      </c>
      <c r="M110" s="48">
        <f t="shared" si="3"/>
        <v>196230</v>
      </c>
      <c r="N110" s="34" t="s">
        <v>7343</v>
      </c>
      <c r="O110" s="48">
        <f>(45.5*M110)/(SUM($M$16:$M$2953)+SUM(Comerciales!$O$16:$O$1436))</f>
        <v>9.3114997182288647E-6</v>
      </c>
      <c r="P110" s="49"/>
      <c r="Q110" s="59"/>
      <c r="R110" s="59"/>
      <c r="S110" s="49"/>
      <c r="T110" s="49"/>
      <c r="U110" s="49"/>
      <c r="V110" s="49"/>
    </row>
    <row r="111" spans="2:22" ht="24" customHeight="1" x14ac:dyDescent="0.35">
      <c r="B111" s="3">
        <v>96</v>
      </c>
      <c r="C111" s="3" t="s">
        <v>729</v>
      </c>
      <c r="D111" s="3" t="s">
        <v>7287</v>
      </c>
      <c r="E111" s="3" t="s">
        <v>3459</v>
      </c>
      <c r="F111" s="3" t="s">
        <v>2365</v>
      </c>
      <c r="G111" s="3" t="s">
        <v>11</v>
      </c>
      <c r="H111" s="32" t="s">
        <v>2490</v>
      </c>
      <c r="I111" s="33">
        <v>2</v>
      </c>
      <c r="J111" s="17">
        <v>136653</v>
      </c>
      <c r="K111" s="17">
        <f t="shared" si="2"/>
        <v>146492</v>
      </c>
      <c r="L111" s="38" t="s">
        <v>2628</v>
      </c>
      <c r="M111" s="48">
        <f t="shared" si="3"/>
        <v>292984</v>
      </c>
      <c r="N111" s="34" t="s">
        <v>7341</v>
      </c>
      <c r="O111" s="48">
        <f>(45.5*M111)/(SUM($M$16:$M$2953)+SUM(Comerciales!$O$16:$O$1436))</f>
        <v>1.390266744863459E-5</v>
      </c>
      <c r="P111" s="49"/>
      <c r="Q111" s="59"/>
      <c r="R111" s="59"/>
      <c r="S111" s="49"/>
      <c r="T111" s="49"/>
      <c r="U111" s="49"/>
      <c r="V111" s="49"/>
    </row>
    <row r="112" spans="2:22" ht="24" customHeight="1" x14ac:dyDescent="0.35">
      <c r="B112" s="3">
        <v>97</v>
      </c>
      <c r="C112" s="3" t="s">
        <v>729</v>
      </c>
      <c r="D112" s="3" t="s">
        <v>7287</v>
      </c>
      <c r="E112" s="3" t="s">
        <v>7293</v>
      </c>
      <c r="F112" s="3" t="s">
        <v>2317</v>
      </c>
      <c r="G112" s="3" t="s">
        <v>11</v>
      </c>
      <c r="H112" s="32" t="s">
        <v>2628</v>
      </c>
      <c r="I112" s="33">
        <v>1</v>
      </c>
      <c r="J112" s="17"/>
      <c r="K112" s="17">
        <f t="shared" si="2"/>
        <v>0</v>
      </c>
      <c r="L112" s="38" t="s">
        <v>2628</v>
      </c>
      <c r="M112" s="48">
        <f t="shared" si="3"/>
        <v>100</v>
      </c>
      <c r="N112" s="34" t="s">
        <v>7343</v>
      </c>
      <c r="O112" s="48">
        <f>(45.5*M112)/(SUM($M$16:$M$2953)+SUM(Comerciales!$O$16:$O$1436))</f>
        <v>4.745196819155514E-9</v>
      </c>
      <c r="P112" s="49"/>
      <c r="Q112" s="59"/>
      <c r="R112" s="59"/>
      <c r="S112" s="49"/>
      <c r="T112" s="49"/>
      <c r="U112" s="49"/>
      <c r="V112" s="49"/>
    </row>
    <row r="113" spans="2:22" ht="24" customHeight="1" x14ac:dyDescent="0.35">
      <c r="B113" s="3">
        <v>98</v>
      </c>
      <c r="C113" s="3" t="s">
        <v>729</v>
      </c>
      <c r="D113" s="3" t="s">
        <v>7287</v>
      </c>
      <c r="E113" s="3" t="s">
        <v>3295</v>
      </c>
      <c r="F113" s="3" t="s">
        <v>2365</v>
      </c>
      <c r="G113" s="3" t="s">
        <v>11</v>
      </c>
      <c r="H113" s="32" t="s">
        <v>2490</v>
      </c>
      <c r="I113" s="33">
        <v>1</v>
      </c>
      <c r="J113" s="17">
        <v>6102</v>
      </c>
      <c r="K113" s="17">
        <f t="shared" si="2"/>
        <v>6541</v>
      </c>
      <c r="L113" s="38" t="s">
        <v>2628</v>
      </c>
      <c r="M113" s="48">
        <f t="shared" si="3"/>
        <v>6541</v>
      </c>
      <c r="N113" s="34" t="s">
        <v>7343</v>
      </c>
      <c r="O113" s="48">
        <f>(45.5*M113)/(SUM($M$16:$M$2953)+SUM(Comerciales!$O$16:$O$1436))</f>
        <v>3.1038332394096217E-7</v>
      </c>
      <c r="P113" s="49"/>
      <c r="Q113" s="59"/>
      <c r="R113" s="59"/>
      <c r="S113" s="49"/>
      <c r="T113" s="49"/>
      <c r="U113" s="49"/>
      <c r="V113" s="49"/>
    </row>
    <row r="114" spans="2:22" ht="24" customHeight="1" x14ac:dyDescent="0.35">
      <c r="B114" s="3">
        <v>99</v>
      </c>
      <c r="C114" s="3" t="s">
        <v>2628</v>
      </c>
      <c r="D114" s="3" t="s">
        <v>5248</v>
      </c>
      <c r="E114" s="3" t="s">
        <v>5941</v>
      </c>
      <c r="F114" s="3" t="s">
        <v>2359</v>
      </c>
      <c r="G114" s="3" t="s">
        <v>77</v>
      </c>
      <c r="H114" s="32" t="s">
        <v>2628</v>
      </c>
      <c r="I114" s="33">
        <v>1</v>
      </c>
      <c r="J114" s="17">
        <v>13564.29</v>
      </c>
      <c r="K114" s="17">
        <f t="shared" si="2"/>
        <v>14541</v>
      </c>
      <c r="L114" s="38" t="s">
        <v>2628</v>
      </c>
      <c r="M114" s="48">
        <f t="shared" si="3"/>
        <v>14541</v>
      </c>
      <c r="N114" s="34" t="s">
        <v>7343</v>
      </c>
      <c r="O114" s="48">
        <f>(45.5*M114)/(SUM($M$16:$M$2953)+SUM(Comerciales!$O$16:$O$1436))</f>
        <v>6.8999906947340319E-7</v>
      </c>
      <c r="P114" s="49"/>
      <c r="Q114" s="59"/>
      <c r="R114" s="59"/>
      <c r="S114" s="49"/>
      <c r="T114" s="49"/>
      <c r="U114" s="49"/>
      <c r="V114" s="49"/>
    </row>
    <row r="115" spans="2:22" ht="24" customHeight="1" x14ac:dyDescent="0.35">
      <c r="B115" s="3">
        <v>100</v>
      </c>
      <c r="C115" s="3" t="s">
        <v>100</v>
      </c>
      <c r="D115" s="3" t="s">
        <v>2906</v>
      </c>
      <c r="E115" s="3" t="s">
        <v>5942</v>
      </c>
      <c r="F115" s="3" t="s">
        <v>2616</v>
      </c>
      <c r="G115" s="3" t="s">
        <v>2587</v>
      </c>
      <c r="H115" s="32" t="s">
        <v>2490</v>
      </c>
      <c r="I115" s="33">
        <v>1718.8333333333335</v>
      </c>
      <c r="J115" s="17"/>
      <c r="K115" s="17">
        <f t="shared" si="2"/>
        <v>0</v>
      </c>
      <c r="L115" s="38" t="s">
        <v>7053</v>
      </c>
      <c r="M115" s="48">
        <f t="shared" si="3"/>
        <v>171883.33333333334</v>
      </c>
      <c r="N115" s="34" t="s">
        <v>7343</v>
      </c>
      <c r="O115" s="48">
        <f>(45.5*M115)/(SUM($M$16:$M$2953)+SUM(Comerciales!$O$16:$O$1436))</f>
        <v>8.1562024659918018E-6</v>
      </c>
      <c r="P115" s="49"/>
      <c r="Q115" s="59"/>
      <c r="R115" s="59"/>
      <c r="S115" s="49"/>
      <c r="T115" s="49"/>
      <c r="U115" s="49"/>
      <c r="V115" s="49"/>
    </row>
    <row r="116" spans="2:22" ht="24" customHeight="1" x14ac:dyDescent="0.35">
      <c r="B116" s="3">
        <v>101</v>
      </c>
      <c r="C116" s="3" t="s">
        <v>107</v>
      </c>
      <c r="D116" s="3" t="s">
        <v>2907</v>
      </c>
      <c r="E116" s="3" t="s">
        <v>2331</v>
      </c>
      <c r="F116" s="3" t="s">
        <v>2422</v>
      </c>
      <c r="G116" s="3" t="s">
        <v>11</v>
      </c>
      <c r="H116" s="32" t="s">
        <v>2318</v>
      </c>
      <c r="I116" s="33">
        <v>108186.33333333333</v>
      </c>
      <c r="J116" s="17">
        <v>4470</v>
      </c>
      <c r="K116" s="17">
        <f t="shared" si="2"/>
        <v>4470</v>
      </c>
      <c r="L116" s="38">
        <v>4470</v>
      </c>
      <c r="M116" s="48">
        <f t="shared" si="3"/>
        <v>483592910</v>
      </c>
      <c r="N116" s="34" t="s">
        <v>7341</v>
      </c>
      <c r="O116" s="48">
        <f>(45.5*M116)/(SUM($M$16:$M$2953)+SUM(Comerciales!$O$16:$O$1436))</f>
        <v>2.2947435382981586E-2</v>
      </c>
      <c r="P116" s="49"/>
      <c r="Q116" s="59"/>
      <c r="R116" s="59"/>
      <c r="S116" s="49"/>
      <c r="T116" s="49"/>
      <c r="U116" s="49"/>
      <c r="V116" s="49"/>
    </row>
    <row r="117" spans="2:22" ht="24" customHeight="1" x14ac:dyDescent="0.35">
      <c r="B117" s="3">
        <v>102</v>
      </c>
      <c r="C117" s="3" t="s">
        <v>2628</v>
      </c>
      <c r="D117" s="3" t="s">
        <v>108</v>
      </c>
      <c r="E117" s="3" t="s">
        <v>2371</v>
      </c>
      <c r="F117" s="3" t="s">
        <v>2422</v>
      </c>
      <c r="G117" s="3" t="s">
        <v>11</v>
      </c>
      <c r="H117" s="32" t="s">
        <v>2628</v>
      </c>
      <c r="I117" s="33">
        <v>10</v>
      </c>
      <c r="J117" s="17">
        <v>5005</v>
      </c>
      <c r="K117" s="17">
        <f t="shared" si="2"/>
        <v>5365</v>
      </c>
      <c r="L117" s="38" t="s">
        <v>2628</v>
      </c>
      <c r="M117" s="48">
        <f t="shared" si="3"/>
        <v>53650</v>
      </c>
      <c r="N117" s="34" t="s">
        <v>7343</v>
      </c>
      <c r="O117" s="48">
        <f>(45.5*M117)/(SUM($M$16:$M$2953)+SUM(Comerciales!$O$16:$O$1436))</f>
        <v>2.5457980934769329E-6</v>
      </c>
      <c r="P117" s="49"/>
      <c r="Q117" s="59"/>
      <c r="R117" s="59"/>
      <c r="S117" s="49"/>
      <c r="T117" s="49"/>
      <c r="U117" s="49"/>
      <c r="V117" s="49"/>
    </row>
    <row r="118" spans="2:22" ht="24" customHeight="1" x14ac:dyDescent="0.35">
      <c r="B118" s="3">
        <v>103</v>
      </c>
      <c r="C118" s="3" t="s">
        <v>109</v>
      </c>
      <c r="D118" s="3" t="s">
        <v>110</v>
      </c>
      <c r="E118" s="3" t="s">
        <v>2397</v>
      </c>
      <c r="F118" s="3" t="s">
        <v>2422</v>
      </c>
      <c r="G118" s="3" t="s">
        <v>11</v>
      </c>
      <c r="H118" s="32" t="s">
        <v>2318</v>
      </c>
      <c r="I118" s="33">
        <v>13521.333333333332</v>
      </c>
      <c r="J118" s="17">
        <v>962</v>
      </c>
      <c r="K118" s="17">
        <f t="shared" si="2"/>
        <v>1031</v>
      </c>
      <c r="L118" s="38" t="s">
        <v>7053</v>
      </c>
      <c r="M118" s="48">
        <f t="shared" si="3"/>
        <v>13940494.666666666</v>
      </c>
      <c r="N118" s="34" t="s">
        <v>7343</v>
      </c>
      <c r="O118" s="48">
        <f>(45.5*M118)/(SUM($M$16:$M$2953)+SUM(Comerciales!$O$16:$O$1436))</f>
        <v>6.6150390949721064E-4</v>
      </c>
      <c r="P118" s="49"/>
      <c r="Q118" s="59"/>
      <c r="R118" s="59"/>
      <c r="S118" s="49"/>
      <c r="T118" s="49"/>
      <c r="U118" s="49"/>
      <c r="V118" s="49"/>
    </row>
    <row r="119" spans="2:22" ht="24" customHeight="1" x14ac:dyDescent="0.35">
      <c r="B119" s="3">
        <v>104</v>
      </c>
      <c r="C119" s="3" t="s">
        <v>109</v>
      </c>
      <c r="D119" s="3" t="s">
        <v>110</v>
      </c>
      <c r="E119" s="3" t="s">
        <v>3565</v>
      </c>
      <c r="F119" s="3" t="s">
        <v>2356</v>
      </c>
      <c r="G119" s="3" t="s">
        <v>18</v>
      </c>
      <c r="H119" s="32" t="s">
        <v>2349</v>
      </c>
      <c r="I119" s="33">
        <v>1747.1666666666667</v>
      </c>
      <c r="J119" s="17">
        <v>6930</v>
      </c>
      <c r="K119" s="17">
        <f t="shared" si="2"/>
        <v>7429</v>
      </c>
      <c r="L119" s="38" t="s">
        <v>7053</v>
      </c>
      <c r="M119" s="48">
        <f t="shared" si="3"/>
        <v>12979701.166666668</v>
      </c>
      <c r="N119" s="34" t="s">
        <v>7343</v>
      </c>
      <c r="O119" s="48">
        <f>(45.5*M119)/(SUM($M$16:$M$2953)+SUM(Comerciales!$O$16:$O$1436))</f>
        <v>6.1591236689655777E-4</v>
      </c>
      <c r="P119" s="49"/>
      <c r="Q119" s="59"/>
      <c r="R119" s="59"/>
      <c r="S119" s="49"/>
      <c r="T119" s="49"/>
      <c r="U119" s="49"/>
      <c r="V119" s="49"/>
    </row>
    <row r="120" spans="2:22" ht="24" customHeight="1" x14ac:dyDescent="0.35">
      <c r="B120" s="3">
        <v>105</v>
      </c>
      <c r="C120" s="3" t="s">
        <v>2628</v>
      </c>
      <c r="D120" s="3" t="s">
        <v>2908</v>
      </c>
      <c r="E120" s="3" t="s">
        <v>17</v>
      </c>
      <c r="F120" s="3" t="s">
        <v>2422</v>
      </c>
      <c r="G120" s="3" t="s">
        <v>11</v>
      </c>
      <c r="H120" s="32" t="s">
        <v>2628</v>
      </c>
      <c r="I120" s="33">
        <v>40320</v>
      </c>
      <c r="J120" s="17"/>
      <c r="K120" s="17">
        <f t="shared" si="2"/>
        <v>0</v>
      </c>
      <c r="L120" s="38" t="s">
        <v>2628</v>
      </c>
      <c r="M120" s="48">
        <f t="shared" si="3"/>
        <v>4032000</v>
      </c>
      <c r="N120" s="34" t="s">
        <v>7341</v>
      </c>
      <c r="O120" s="48">
        <f>(45.5*M120)/(SUM($M$16:$M$2953)+SUM(Comerciales!$O$16:$O$1436))</f>
        <v>1.9132633574835031E-4</v>
      </c>
      <c r="P120" s="49"/>
      <c r="Q120" s="59"/>
      <c r="R120" s="59"/>
      <c r="S120" s="49"/>
      <c r="T120" s="49"/>
      <c r="U120" s="49"/>
      <c r="V120" s="49"/>
    </row>
    <row r="121" spans="2:22" ht="24" customHeight="1" x14ac:dyDescent="0.35">
      <c r="B121" s="3">
        <v>106</v>
      </c>
      <c r="C121" s="3" t="s">
        <v>111</v>
      </c>
      <c r="D121" s="3" t="s">
        <v>2908</v>
      </c>
      <c r="E121" s="3" t="s">
        <v>2414</v>
      </c>
      <c r="F121" s="3" t="s">
        <v>2422</v>
      </c>
      <c r="G121" s="3" t="s">
        <v>11</v>
      </c>
      <c r="H121" s="32" t="s">
        <v>2318</v>
      </c>
      <c r="I121" s="33">
        <v>5321.916666666667</v>
      </c>
      <c r="J121" s="17">
        <v>1579</v>
      </c>
      <c r="K121" s="17">
        <f t="shared" si="2"/>
        <v>1693</v>
      </c>
      <c r="L121" s="38" t="s">
        <v>7053</v>
      </c>
      <c r="M121" s="48">
        <f t="shared" si="3"/>
        <v>9010004.9166666679</v>
      </c>
      <c r="N121" s="34" t="s">
        <v>7343</v>
      </c>
      <c r="O121" s="48">
        <f>(45.5*M121)/(SUM($M$16:$M$2953)+SUM(Comerciales!$O$16:$O$1436))</f>
        <v>4.2754246671142211E-4</v>
      </c>
      <c r="P121" s="49"/>
      <c r="Q121" s="59"/>
      <c r="R121" s="59"/>
      <c r="S121" s="49"/>
      <c r="T121" s="49"/>
      <c r="U121" s="49"/>
      <c r="V121" s="49"/>
    </row>
    <row r="122" spans="2:22" ht="24" customHeight="1" x14ac:dyDescent="0.35">
      <c r="B122" s="3">
        <v>107</v>
      </c>
      <c r="C122" s="3" t="s">
        <v>729</v>
      </c>
      <c r="D122" s="3" t="s">
        <v>2908</v>
      </c>
      <c r="E122" s="3" t="s">
        <v>5943</v>
      </c>
      <c r="F122" s="3" t="s">
        <v>2616</v>
      </c>
      <c r="G122" s="3" t="s">
        <v>11</v>
      </c>
      <c r="H122" s="32" t="s">
        <v>2490</v>
      </c>
      <c r="I122" s="33">
        <v>600</v>
      </c>
      <c r="J122" s="17"/>
      <c r="K122" s="17">
        <f t="shared" si="2"/>
        <v>0</v>
      </c>
      <c r="L122" s="38" t="s">
        <v>7053</v>
      </c>
      <c r="M122" s="48">
        <f t="shared" si="3"/>
        <v>60000</v>
      </c>
      <c r="N122" s="34" t="s">
        <v>7343</v>
      </c>
      <c r="O122" s="48">
        <f>(45.5*M122)/(SUM($M$16:$M$2953)+SUM(Comerciales!$O$16:$O$1436))</f>
        <v>2.8471180914933081E-6</v>
      </c>
      <c r="P122" s="49"/>
      <c r="Q122" s="59"/>
      <c r="R122" s="59"/>
      <c r="S122" s="49"/>
      <c r="T122" s="49"/>
      <c r="U122" s="49"/>
      <c r="V122" s="49"/>
    </row>
    <row r="123" spans="2:22" ht="24" customHeight="1" x14ac:dyDescent="0.35">
      <c r="B123" s="3">
        <v>108</v>
      </c>
      <c r="C123" s="3" t="s">
        <v>2628</v>
      </c>
      <c r="D123" s="3" t="s">
        <v>2908</v>
      </c>
      <c r="E123" s="3" t="s">
        <v>60</v>
      </c>
      <c r="F123" s="3" t="s">
        <v>2422</v>
      </c>
      <c r="G123" s="3" t="s">
        <v>11</v>
      </c>
      <c r="H123" s="32" t="s">
        <v>2628</v>
      </c>
      <c r="I123" s="33">
        <v>1</v>
      </c>
      <c r="J123" s="17">
        <v>4050</v>
      </c>
      <c r="K123" s="17">
        <f t="shared" si="2"/>
        <v>4342</v>
      </c>
      <c r="L123" s="38" t="s">
        <v>2628</v>
      </c>
      <c r="M123" s="48">
        <f t="shared" si="3"/>
        <v>4342</v>
      </c>
      <c r="N123" s="34" t="s">
        <v>7343</v>
      </c>
      <c r="O123" s="48">
        <f>(45.5*M123)/(SUM($M$16:$M$2953)+SUM(Comerciales!$O$16:$O$1436))</f>
        <v>2.0603644588773241E-7</v>
      </c>
      <c r="P123" s="49"/>
      <c r="Q123" s="59"/>
      <c r="R123" s="59"/>
      <c r="S123" s="49"/>
      <c r="T123" s="49"/>
      <c r="U123" s="49"/>
      <c r="V123" s="49"/>
    </row>
    <row r="124" spans="2:22" ht="24" customHeight="1" x14ac:dyDescent="0.35">
      <c r="B124" s="3">
        <v>109</v>
      </c>
      <c r="C124" s="3" t="s">
        <v>2628</v>
      </c>
      <c r="D124" s="3" t="s">
        <v>5249</v>
      </c>
      <c r="E124" s="3" t="s">
        <v>218</v>
      </c>
      <c r="F124" s="3" t="s">
        <v>6875</v>
      </c>
      <c r="G124" s="3" t="s">
        <v>11</v>
      </c>
      <c r="H124" s="32" t="s">
        <v>6875</v>
      </c>
      <c r="I124" s="33">
        <v>1</v>
      </c>
      <c r="J124" s="17"/>
      <c r="K124" s="17">
        <f t="shared" si="2"/>
        <v>0</v>
      </c>
      <c r="L124" s="38" t="s">
        <v>7053</v>
      </c>
      <c r="M124" s="48">
        <f t="shared" si="3"/>
        <v>100</v>
      </c>
      <c r="N124" s="34" t="s">
        <v>7343</v>
      </c>
      <c r="O124" s="48">
        <f>(45.5*M124)/(SUM($M$16:$M$2953)+SUM(Comerciales!$O$16:$O$1436))</f>
        <v>4.745196819155514E-9</v>
      </c>
      <c r="P124" s="49"/>
      <c r="Q124" s="59"/>
      <c r="R124" s="59"/>
      <c r="S124" s="49"/>
      <c r="T124" s="49"/>
      <c r="U124" s="49"/>
      <c r="V124" s="49"/>
    </row>
    <row r="125" spans="2:22" ht="24" customHeight="1" x14ac:dyDescent="0.35">
      <c r="B125" s="3">
        <v>110</v>
      </c>
      <c r="C125" s="3" t="s">
        <v>123</v>
      </c>
      <c r="D125" s="3" t="s">
        <v>124</v>
      </c>
      <c r="E125" s="3" t="s">
        <v>5944</v>
      </c>
      <c r="F125" s="3" t="s">
        <v>2362</v>
      </c>
      <c r="G125" s="3" t="s">
        <v>364</v>
      </c>
      <c r="H125" s="32" t="s">
        <v>3673</v>
      </c>
      <c r="I125" s="33">
        <v>2121</v>
      </c>
      <c r="J125" s="17">
        <v>1044384</v>
      </c>
      <c r="K125" s="17">
        <f t="shared" si="2"/>
        <v>1119580</v>
      </c>
      <c r="L125" s="38">
        <v>1669736.4000000001</v>
      </c>
      <c r="M125" s="48">
        <f t="shared" si="3"/>
        <v>2374629180</v>
      </c>
      <c r="N125" s="34" t="s">
        <v>7341</v>
      </c>
      <c r="O125" s="48">
        <f>(45.5*M125)/(SUM($M$16:$M$2953)+SUM(Comerciales!$O$16:$O$1436))</f>
        <v>0.11268082831609866</v>
      </c>
      <c r="P125" s="49"/>
      <c r="Q125" s="59"/>
      <c r="R125" s="59"/>
      <c r="S125" s="49"/>
      <c r="T125" s="49"/>
      <c r="U125" s="49"/>
      <c r="V125" s="49"/>
    </row>
    <row r="126" spans="2:22" ht="24" customHeight="1" x14ac:dyDescent="0.35">
      <c r="B126" s="3">
        <v>111</v>
      </c>
      <c r="C126" s="3" t="s">
        <v>123</v>
      </c>
      <c r="D126" s="3" t="s">
        <v>124</v>
      </c>
      <c r="E126" s="3" t="s">
        <v>5945</v>
      </c>
      <c r="F126" s="3" t="s">
        <v>2362</v>
      </c>
      <c r="G126" s="3" t="s">
        <v>364</v>
      </c>
      <c r="H126" s="32" t="s">
        <v>3673</v>
      </c>
      <c r="I126" s="33">
        <v>435</v>
      </c>
      <c r="J126" s="17"/>
      <c r="K126" s="17">
        <f t="shared" si="2"/>
        <v>0</v>
      </c>
      <c r="L126" s="38">
        <v>834868.2</v>
      </c>
      <c r="M126" s="48">
        <f t="shared" si="3"/>
        <v>43500</v>
      </c>
      <c r="N126" s="34" t="s">
        <v>7343</v>
      </c>
      <c r="O126" s="48">
        <f>(45.5*M126)/(SUM($M$16:$M$2953)+SUM(Comerciales!$O$16:$O$1436))</f>
        <v>2.0641606163326484E-6</v>
      </c>
      <c r="P126" s="49"/>
      <c r="Q126" s="59"/>
      <c r="R126" s="59"/>
      <c r="S126" s="49"/>
      <c r="T126" s="49"/>
      <c r="U126" s="49"/>
      <c r="V126" s="49"/>
    </row>
    <row r="127" spans="2:22" ht="24" customHeight="1" x14ac:dyDescent="0.35">
      <c r="B127" s="3">
        <v>112</v>
      </c>
      <c r="C127" s="3" t="s">
        <v>123</v>
      </c>
      <c r="D127" s="3" t="s">
        <v>124</v>
      </c>
      <c r="E127" s="3" t="s">
        <v>5946</v>
      </c>
      <c r="F127" s="3" t="s">
        <v>2362</v>
      </c>
      <c r="G127" s="3" t="s">
        <v>364</v>
      </c>
      <c r="H127" s="32" t="s">
        <v>3673</v>
      </c>
      <c r="I127" s="33">
        <v>77</v>
      </c>
      <c r="J127" s="17">
        <v>481398.52380952379</v>
      </c>
      <c r="K127" s="17">
        <f t="shared" si="2"/>
        <v>516059</v>
      </c>
      <c r="L127" s="38">
        <v>834868.20000000007</v>
      </c>
      <c r="M127" s="48">
        <f t="shared" si="3"/>
        <v>39736543</v>
      </c>
      <c r="N127" s="34" t="s">
        <v>7341</v>
      </c>
      <c r="O127" s="48">
        <f>(45.5*M127)/(SUM($M$16:$M$2953)+SUM(Comerciales!$O$16:$O$1436))</f>
        <v>1.8855771744783628E-3</v>
      </c>
      <c r="P127" s="49"/>
      <c r="Q127" s="59"/>
      <c r="R127" s="59"/>
      <c r="S127" s="49"/>
      <c r="T127" s="49"/>
      <c r="U127" s="49"/>
      <c r="V127" s="49"/>
    </row>
    <row r="128" spans="2:22" ht="24" customHeight="1" x14ac:dyDescent="0.35">
      <c r="B128" s="3">
        <v>113</v>
      </c>
      <c r="C128" s="3" t="s">
        <v>123</v>
      </c>
      <c r="D128" s="3" t="s">
        <v>124</v>
      </c>
      <c r="E128" s="3" t="s">
        <v>5947</v>
      </c>
      <c r="F128" s="3" t="s">
        <v>2362</v>
      </c>
      <c r="G128" s="3" t="s">
        <v>364</v>
      </c>
      <c r="H128" s="32" t="s">
        <v>3673</v>
      </c>
      <c r="I128" s="33">
        <v>22.727272727272727</v>
      </c>
      <c r="J128" s="17">
        <v>2017449.9047619049</v>
      </c>
      <c r="K128" s="17">
        <f t="shared" si="2"/>
        <v>2162706</v>
      </c>
      <c r="L128" s="38">
        <v>3339472.8000000003</v>
      </c>
      <c r="M128" s="48">
        <f t="shared" si="3"/>
        <v>49152409.090909086</v>
      </c>
      <c r="N128" s="34" t="s">
        <v>7341</v>
      </c>
      <c r="O128" s="48">
        <f>(45.5*M128)/(SUM($M$16:$M$2953)+SUM(Comerciales!$O$16:$O$1436))</f>
        <v>2.3323785527201235E-3</v>
      </c>
      <c r="P128" s="49"/>
      <c r="Q128" s="59"/>
      <c r="R128" s="59"/>
      <c r="S128" s="49"/>
      <c r="T128" s="49"/>
      <c r="U128" s="49"/>
      <c r="V128" s="49"/>
    </row>
    <row r="129" spans="2:22" ht="24" customHeight="1" x14ac:dyDescent="0.35">
      <c r="B129" s="3">
        <v>114</v>
      </c>
      <c r="C129" s="3" t="s">
        <v>123</v>
      </c>
      <c r="D129" s="3" t="s">
        <v>124</v>
      </c>
      <c r="E129" s="3" t="s">
        <v>3307</v>
      </c>
      <c r="F129" s="3" t="s">
        <v>2362</v>
      </c>
      <c r="G129" s="3" t="s">
        <v>364</v>
      </c>
      <c r="H129" s="32" t="s">
        <v>3673</v>
      </c>
      <c r="I129" s="33">
        <v>2</v>
      </c>
      <c r="J129" s="17">
        <v>458333.33333333337</v>
      </c>
      <c r="K129" s="17">
        <f t="shared" si="2"/>
        <v>491333</v>
      </c>
      <c r="L129" s="38">
        <v>1669736.4</v>
      </c>
      <c r="M129" s="48">
        <f t="shared" si="3"/>
        <v>982666</v>
      </c>
      <c r="N129" s="34" t="s">
        <v>7341</v>
      </c>
      <c r="O129" s="48">
        <f>(45.5*M129)/(SUM($M$16:$M$2953)+SUM(Comerciales!$O$16:$O$1436))</f>
        <v>4.6629435774922722E-5</v>
      </c>
      <c r="P129" s="49"/>
      <c r="Q129" s="59"/>
      <c r="R129" s="59"/>
      <c r="S129" s="49"/>
      <c r="T129" s="49"/>
      <c r="U129" s="49"/>
      <c r="V129" s="49"/>
    </row>
    <row r="130" spans="2:22" ht="24" customHeight="1" x14ac:dyDescent="0.35">
      <c r="B130" s="3">
        <v>115</v>
      </c>
      <c r="C130" s="3" t="s">
        <v>125</v>
      </c>
      <c r="D130" s="3" t="s">
        <v>126</v>
      </c>
      <c r="E130" s="3" t="s">
        <v>1602</v>
      </c>
      <c r="F130" s="3" t="s">
        <v>2350</v>
      </c>
      <c r="G130" s="3" t="s">
        <v>2587</v>
      </c>
      <c r="H130" s="32" t="s">
        <v>2360</v>
      </c>
      <c r="I130" s="33">
        <v>7001</v>
      </c>
      <c r="J130" s="17">
        <v>1069</v>
      </c>
      <c r="K130" s="17">
        <f t="shared" si="2"/>
        <v>1146</v>
      </c>
      <c r="L130" s="38" t="s">
        <v>2628</v>
      </c>
      <c r="M130" s="48">
        <f t="shared" si="3"/>
        <v>8023146</v>
      </c>
      <c r="N130" s="34" t="s">
        <v>7343</v>
      </c>
      <c r="O130" s="48">
        <f>(45.5*M130)/(SUM($M$16:$M$2953)+SUM(Comerciales!$O$16:$O$1436))</f>
        <v>3.8071406878820282E-4</v>
      </c>
      <c r="P130" s="49"/>
      <c r="Q130" s="59"/>
      <c r="R130" s="59"/>
      <c r="S130" s="49"/>
      <c r="T130" s="49"/>
      <c r="U130" s="49"/>
      <c r="V130" s="49"/>
    </row>
    <row r="131" spans="2:22" ht="24" customHeight="1" x14ac:dyDescent="0.35">
      <c r="B131" s="3">
        <v>116</v>
      </c>
      <c r="C131" s="3" t="s">
        <v>125</v>
      </c>
      <c r="D131" s="3" t="s">
        <v>126</v>
      </c>
      <c r="E131" s="3" t="s">
        <v>2184</v>
      </c>
      <c r="F131" s="3" t="s">
        <v>2359</v>
      </c>
      <c r="G131" s="3" t="s">
        <v>2429</v>
      </c>
      <c r="H131" s="32" t="s">
        <v>2360</v>
      </c>
      <c r="I131" s="33">
        <v>5892.5</v>
      </c>
      <c r="J131" s="17">
        <v>2800</v>
      </c>
      <c r="K131" s="17">
        <f t="shared" si="2"/>
        <v>3002</v>
      </c>
      <c r="L131" s="38" t="s">
        <v>7053</v>
      </c>
      <c r="M131" s="48">
        <f t="shared" si="3"/>
        <v>17689285</v>
      </c>
      <c r="N131" s="34" t="s">
        <v>7343</v>
      </c>
      <c r="O131" s="48">
        <f>(45.5*M131)/(SUM($M$16:$M$2953)+SUM(Comerciales!$O$16:$O$1436))</f>
        <v>8.3939138915135338E-4</v>
      </c>
      <c r="P131" s="49"/>
      <c r="Q131" s="59"/>
      <c r="R131" s="59"/>
      <c r="S131" s="49"/>
      <c r="T131" s="49"/>
      <c r="U131" s="49"/>
      <c r="V131" s="49"/>
    </row>
    <row r="132" spans="2:22" ht="24" customHeight="1" x14ac:dyDescent="0.35">
      <c r="B132" s="3">
        <v>117</v>
      </c>
      <c r="C132" s="3" t="s">
        <v>125</v>
      </c>
      <c r="D132" s="3" t="s">
        <v>126</v>
      </c>
      <c r="E132" s="3" t="s">
        <v>1602</v>
      </c>
      <c r="F132" s="3" t="s">
        <v>2359</v>
      </c>
      <c r="G132" s="3" t="s">
        <v>2587</v>
      </c>
      <c r="H132" s="32" t="s">
        <v>2360</v>
      </c>
      <c r="I132" s="33">
        <v>5471</v>
      </c>
      <c r="J132" s="17">
        <v>1787</v>
      </c>
      <c r="K132" s="17">
        <f t="shared" si="2"/>
        <v>1916</v>
      </c>
      <c r="L132" s="38" t="s">
        <v>7053</v>
      </c>
      <c r="M132" s="48">
        <f t="shared" si="3"/>
        <v>10482436</v>
      </c>
      <c r="N132" s="34" t="s">
        <v>7343</v>
      </c>
      <c r="O132" s="48">
        <f>(45.5*M132)/(SUM($M$16:$M$2953)+SUM(Comerciales!$O$16:$O$1436))</f>
        <v>4.974122196420125E-4</v>
      </c>
      <c r="P132" s="49"/>
      <c r="Q132" s="59"/>
      <c r="R132" s="59"/>
      <c r="S132" s="49"/>
      <c r="T132" s="49"/>
      <c r="U132" s="49"/>
      <c r="V132" s="49"/>
    </row>
    <row r="133" spans="2:22" ht="24" customHeight="1" x14ac:dyDescent="0.35">
      <c r="B133" s="3">
        <v>118</v>
      </c>
      <c r="C133" s="3" t="s">
        <v>127</v>
      </c>
      <c r="D133" s="3" t="s">
        <v>5250</v>
      </c>
      <c r="E133" s="3" t="s">
        <v>5948</v>
      </c>
      <c r="F133" s="3" t="s">
        <v>6876</v>
      </c>
      <c r="G133" s="3" t="s">
        <v>3656</v>
      </c>
      <c r="H133" s="32" t="s">
        <v>2360</v>
      </c>
      <c r="I133" s="33">
        <v>18305.5</v>
      </c>
      <c r="J133" s="17">
        <v>3078</v>
      </c>
      <c r="K133" s="17">
        <f t="shared" si="2"/>
        <v>3300</v>
      </c>
      <c r="L133" s="38" t="s">
        <v>7053</v>
      </c>
      <c r="M133" s="48">
        <f t="shared" si="3"/>
        <v>60408150</v>
      </c>
      <c r="N133" s="34" t="s">
        <v>7343</v>
      </c>
      <c r="O133" s="48">
        <f>(45.5*M133)/(SUM($M$16:$M$2953)+SUM(Comerciales!$O$16:$O$1436))</f>
        <v>2.8664856123106915E-3</v>
      </c>
      <c r="P133" s="49"/>
      <c r="Q133" s="59"/>
      <c r="R133" s="59"/>
      <c r="S133" s="49"/>
      <c r="T133" s="49"/>
      <c r="U133" s="49"/>
      <c r="V133" s="49"/>
    </row>
    <row r="134" spans="2:22" ht="24" customHeight="1" x14ac:dyDescent="0.35">
      <c r="B134" s="3">
        <v>119</v>
      </c>
      <c r="C134" s="3" t="s">
        <v>127</v>
      </c>
      <c r="D134" s="3" t="s">
        <v>5251</v>
      </c>
      <c r="E134" s="3" t="s">
        <v>5949</v>
      </c>
      <c r="F134" s="3" t="s">
        <v>6876</v>
      </c>
      <c r="G134" s="3" t="s">
        <v>3656</v>
      </c>
      <c r="H134" s="32" t="s">
        <v>2360</v>
      </c>
      <c r="I134" s="33">
        <v>6669.5</v>
      </c>
      <c r="J134" s="17"/>
      <c r="K134" s="17">
        <f t="shared" si="2"/>
        <v>0</v>
      </c>
      <c r="L134" s="38" t="s">
        <v>7053</v>
      </c>
      <c r="M134" s="48">
        <f t="shared" si="3"/>
        <v>666950</v>
      </c>
      <c r="N134" s="34" t="s">
        <v>7343</v>
      </c>
      <c r="O134" s="48">
        <f>(45.5*M134)/(SUM($M$16:$M$2953)+SUM(Comerciales!$O$16:$O$1436))</f>
        <v>3.1648090185357696E-5</v>
      </c>
      <c r="P134" s="49"/>
      <c r="Q134" s="59"/>
      <c r="R134" s="59"/>
      <c r="S134" s="49"/>
      <c r="T134" s="49"/>
      <c r="U134" s="49"/>
      <c r="V134" s="49"/>
    </row>
    <row r="135" spans="2:22" ht="24" customHeight="1" x14ac:dyDescent="0.35">
      <c r="B135" s="3">
        <v>120</v>
      </c>
      <c r="C135" s="3" t="s">
        <v>2628</v>
      </c>
      <c r="D135" s="3" t="s">
        <v>5252</v>
      </c>
      <c r="E135" s="3" t="s">
        <v>5950</v>
      </c>
      <c r="F135" s="3" t="s">
        <v>6876</v>
      </c>
      <c r="G135" s="3" t="s">
        <v>2429</v>
      </c>
      <c r="H135" s="32" t="s">
        <v>2628</v>
      </c>
      <c r="I135" s="33">
        <v>1</v>
      </c>
      <c r="J135" s="17">
        <v>146275</v>
      </c>
      <c r="K135" s="17">
        <f t="shared" si="2"/>
        <v>156807</v>
      </c>
      <c r="L135" s="38" t="s">
        <v>2628</v>
      </c>
      <c r="M135" s="48">
        <f t="shared" si="3"/>
        <v>156807</v>
      </c>
      <c r="N135" s="34" t="s">
        <v>7341</v>
      </c>
      <c r="O135" s="48">
        <f>(45.5*M135)/(SUM($M$16:$M$2953)+SUM(Comerciales!$O$16:$O$1436))</f>
        <v>7.4408007762131866E-6</v>
      </c>
      <c r="P135" s="49"/>
      <c r="Q135" s="59"/>
      <c r="R135" s="59"/>
      <c r="S135" s="49"/>
      <c r="T135" s="49"/>
      <c r="U135" s="49"/>
      <c r="V135" s="49"/>
    </row>
    <row r="136" spans="2:22" ht="24" customHeight="1" x14ac:dyDescent="0.35">
      <c r="B136" s="3">
        <v>121</v>
      </c>
      <c r="C136" s="3" t="s">
        <v>127</v>
      </c>
      <c r="D136" s="3" t="s">
        <v>5253</v>
      </c>
      <c r="E136" s="3" t="s">
        <v>5951</v>
      </c>
      <c r="F136" s="3" t="s">
        <v>6877</v>
      </c>
      <c r="G136" s="3" t="s">
        <v>2587</v>
      </c>
      <c r="H136" s="32" t="s">
        <v>2490</v>
      </c>
      <c r="I136" s="33">
        <v>220</v>
      </c>
      <c r="J136" s="17">
        <v>1723</v>
      </c>
      <c r="K136" s="17">
        <f t="shared" si="2"/>
        <v>1847</v>
      </c>
      <c r="L136" s="38" t="s">
        <v>7053</v>
      </c>
      <c r="M136" s="48">
        <f t="shared" si="3"/>
        <v>406340</v>
      </c>
      <c r="N136" s="34" t="s">
        <v>7343</v>
      </c>
      <c r="O136" s="48">
        <f>(45.5*M136)/(SUM($M$16:$M$2953)+SUM(Comerciales!$O$16:$O$1436))</f>
        <v>1.9281632754956515E-5</v>
      </c>
      <c r="P136" s="49"/>
      <c r="Q136" s="59"/>
      <c r="R136" s="59"/>
      <c r="S136" s="49"/>
      <c r="T136" s="49"/>
      <c r="U136" s="49"/>
      <c r="V136" s="49"/>
    </row>
    <row r="137" spans="2:22" ht="24" customHeight="1" x14ac:dyDescent="0.35">
      <c r="B137" s="3">
        <v>122</v>
      </c>
      <c r="C137" s="3" t="s">
        <v>129</v>
      </c>
      <c r="D137" s="3" t="s">
        <v>130</v>
      </c>
      <c r="E137" s="3" t="s">
        <v>5952</v>
      </c>
      <c r="F137" s="3" t="s">
        <v>2356</v>
      </c>
      <c r="G137" s="3" t="s">
        <v>18</v>
      </c>
      <c r="H137" s="32" t="s">
        <v>2349</v>
      </c>
      <c r="I137" s="33">
        <v>34.333333333333336</v>
      </c>
      <c r="J137" s="17">
        <v>27315.239999999998</v>
      </c>
      <c r="K137" s="17">
        <f t="shared" si="2"/>
        <v>27315.239999999998</v>
      </c>
      <c r="L137" s="38">
        <v>27315.239999999998</v>
      </c>
      <c r="M137" s="48">
        <f t="shared" si="3"/>
        <v>937823.24</v>
      </c>
      <c r="N137" s="34" t="s">
        <v>7343</v>
      </c>
      <c r="O137" s="48">
        <f>(45.5*M137)/(SUM($M$16:$M$2953)+SUM(Comerciales!$O$16:$O$1436))</f>
        <v>4.4501558553781182E-5</v>
      </c>
      <c r="P137" s="49"/>
      <c r="Q137" s="59"/>
      <c r="R137" s="59"/>
      <c r="S137" s="49"/>
      <c r="T137" s="49"/>
      <c r="U137" s="49"/>
      <c r="V137" s="49"/>
    </row>
    <row r="138" spans="2:22" ht="24" customHeight="1" x14ac:dyDescent="0.35">
      <c r="B138" s="3">
        <v>123</v>
      </c>
      <c r="C138" s="3" t="s">
        <v>133</v>
      </c>
      <c r="D138" s="3" t="s">
        <v>134</v>
      </c>
      <c r="E138" s="3" t="s">
        <v>68</v>
      </c>
      <c r="F138" s="3" t="s">
        <v>2422</v>
      </c>
      <c r="G138" s="3" t="s">
        <v>11</v>
      </c>
      <c r="H138" s="32" t="s">
        <v>2318</v>
      </c>
      <c r="I138" s="33">
        <v>29</v>
      </c>
      <c r="J138" s="17">
        <v>282903</v>
      </c>
      <c r="K138" s="17">
        <f t="shared" si="2"/>
        <v>282903.59999999998</v>
      </c>
      <c r="L138" s="38">
        <v>282903.59999999998</v>
      </c>
      <c r="M138" s="48">
        <f t="shared" si="3"/>
        <v>8204204.3999999994</v>
      </c>
      <c r="N138" s="34" t="s">
        <v>7341</v>
      </c>
      <c r="O138" s="48">
        <f>(45.5*M138)/(SUM($M$16:$M$2953)+SUM(Comerciales!$O$16:$O$1436))</f>
        <v>3.8930564622581667E-4</v>
      </c>
      <c r="P138" s="49"/>
      <c r="Q138" s="59"/>
      <c r="R138" s="59"/>
      <c r="S138" s="49"/>
      <c r="T138" s="49"/>
      <c r="U138" s="49"/>
      <c r="V138" s="49"/>
    </row>
    <row r="139" spans="2:22" ht="24" customHeight="1" x14ac:dyDescent="0.35">
      <c r="B139" s="3">
        <v>124</v>
      </c>
      <c r="C139" s="3" t="s">
        <v>133</v>
      </c>
      <c r="D139" s="3" t="s">
        <v>134</v>
      </c>
      <c r="E139" s="3" t="s">
        <v>135</v>
      </c>
      <c r="F139" s="3" t="s">
        <v>2422</v>
      </c>
      <c r="G139" s="3" t="s">
        <v>11</v>
      </c>
      <c r="H139" s="32" t="s">
        <v>2320</v>
      </c>
      <c r="I139" s="33">
        <v>2</v>
      </c>
      <c r="J139" s="17">
        <v>212177</v>
      </c>
      <c r="K139" s="17">
        <f t="shared" si="2"/>
        <v>227454</v>
      </c>
      <c r="L139" s="38" t="s">
        <v>7053</v>
      </c>
      <c r="M139" s="48">
        <f t="shared" si="3"/>
        <v>454908</v>
      </c>
      <c r="N139" s="34" t="s">
        <v>7341</v>
      </c>
      <c r="O139" s="48">
        <f>(45.5*M139)/(SUM($M$16:$M$2953)+SUM(Comerciales!$O$16:$O$1436))</f>
        <v>2.1586279946083963E-5</v>
      </c>
      <c r="P139" s="49"/>
      <c r="Q139" s="59"/>
      <c r="R139" s="59"/>
      <c r="S139" s="49"/>
      <c r="T139" s="49"/>
      <c r="U139" s="49"/>
      <c r="V139" s="49"/>
    </row>
    <row r="140" spans="2:22" ht="24" customHeight="1" x14ac:dyDescent="0.35">
      <c r="B140" s="3">
        <v>125</v>
      </c>
      <c r="C140" s="3" t="s">
        <v>133</v>
      </c>
      <c r="D140" s="3" t="s">
        <v>134</v>
      </c>
      <c r="E140" s="3" t="s">
        <v>10</v>
      </c>
      <c r="F140" s="3" t="s">
        <v>2422</v>
      </c>
      <c r="G140" s="3" t="s">
        <v>11</v>
      </c>
      <c r="H140" s="32" t="s">
        <v>2320</v>
      </c>
      <c r="I140" s="33">
        <v>2</v>
      </c>
      <c r="J140" s="17">
        <v>141451</v>
      </c>
      <c r="K140" s="17">
        <f t="shared" si="2"/>
        <v>151635</v>
      </c>
      <c r="L140" s="38" t="s">
        <v>7053</v>
      </c>
      <c r="M140" s="48">
        <f t="shared" si="3"/>
        <v>303270</v>
      </c>
      <c r="N140" s="34" t="s">
        <v>7341</v>
      </c>
      <c r="O140" s="48">
        <f>(45.5*M140)/(SUM($M$16:$M$2953)+SUM(Comerciales!$O$16:$O$1436))</f>
        <v>1.4390758393452926E-5</v>
      </c>
      <c r="P140" s="49"/>
      <c r="Q140" s="59"/>
      <c r="R140" s="59"/>
      <c r="S140" s="49"/>
      <c r="T140" s="49"/>
      <c r="U140" s="49"/>
      <c r="V140" s="49"/>
    </row>
    <row r="141" spans="2:22" ht="24" customHeight="1" x14ac:dyDescent="0.35">
      <c r="B141" s="3">
        <v>126</v>
      </c>
      <c r="C141" s="3" t="s">
        <v>136</v>
      </c>
      <c r="D141" s="3" t="s">
        <v>137</v>
      </c>
      <c r="E141" s="3" t="s">
        <v>5953</v>
      </c>
      <c r="F141" s="3" t="s">
        <v>2362</v>
      </c>
      <c r="G141" s="3" t="s">
        <v>63</v>
      </c>
      <c r="H141" s="32" t="s">
        <v>3675</v>
      </c>
      <c r="I141" s="33">
        <v>177</v>
      </c>
      <c r="J141" s="17">
        <v>3270627</v>
      </c>
      <c r="K141" s="17">
        <f t="shared" si="2"/>
        <v>3506112</v>
      </c>
      <c r="L141" s="38" t="s">
        <v>2628</v>
      </c>
      <c r="M141" s="48">
        <f t="shared" si="3"/>
        <v>620581824</v>
      </c>
      <c r="N141" s="34" t="s">
        <v>7341</v>
      </c>
      <c r="O141" s="48">
        <f>(45.5*M141)/(SUM($M$16:$M$2953)+SUM(Comerciales!$O$16:$O$1436))</f>
        <v>2.9447828972705269E-2</v>
      </c>
      <c r="P141" s="49"/>
      <c r="Q141" s="59"/>
      <c r="R141" s="59"/>
      <c r="S141" s="49"/>
      <c r="T141" s="49"/>
      <c r="U141" s="49"/>
      <c r="V141" s="49"/>
    </row>
    <row r="142" spans="2:22" ht="24" customHeight="1" x14ac:dyDescent="0.35">
      <c r="B142" s="3">
        <v>127</v>
      </c>
      <c r="C142" s="3" t="s">
        <v>136</v>
      </c>
      <c r="D142" s="3" t="s">
        <v>137</v>
      </c>
      <c r="E142" s="3" t="s">
        <v>5954</v>
      </c>
      <c r="F142" s="3" t="s">
        <v>2362</v>
      </c>
      <c r="G142" s="3" t="s">
        <v>63</v>
      </c>
      <c r="H142" s="32" t="s">
        <v>7021</v>
      </c>
      <c r="I142" s="33">
        <v>166</v>
      </c>
      <c r="J142" s="17">
        <v>2082378.0252</v>
      </c>
      <c r="K142" s="17">
        <f t="shared" si="2"/>
        <v>2082378.0252</v>
      </c>
      <c r="L142" s="38">
        <v>2082378.0252</v>
      </c>
      <c r="M142" s="48">
        <f t="shared" si="3"/>
        <v>345674752.1832</v>
      </c>
      <c r="N142" s="34" t="s">
        <v>7341</v>
      </c>
      <c r="O142" s="48">
        <f>(45.5*M142)/(SUM($M$16:$M$2953)+SUM(Comerciales!$O$16:$O$1436))</f>
        <v>1.6402947345220912E-2</v>
      </c>
      <c r="P142" s="49"/>
      <c r="Q142" s="59"/>
      <c r="R142" s="59"/>
      <c r="S142" s="49"/>
      <c r="T142" s="49"/>
      <c r="U142" s="49"/>
      <c r="V142" s="49"/>
    </row>
    <row r="143" spans="2:22" ht="24" customHeight="1" x14ac:dyDescent="0.35">
      <c r="B143" s="3">
        <v>128</v>
      </c>
      <c r="C143" s="3" t="s">
        <v>144</v>
      </c>
      <c r="D143" s="3" t="s">
        <v>145</v>
      </c>
      <c r="E143" s="3" t="s">
        <v>146</v>
      </c>
      <c r="F143" s="3" t="s">
        <v>6878</v>
      </c>
      <c r="G143" s="3" t="s">
        <v>11</v>
      </c>
      <c r="H143" s="32" t="s">
        <v>6878</v>
      </c>
      <c r="I143" s="33">
        <v>15459.583333333334</v>
      </c>
      <c r="J143" s="17">
        <v>3447.9999999999995</v>
      </c>
      <c r="K143" s="17">
        <f t="shared" si="2"/>
        <v>3447.9999999999995</v>
      </c>
      <c r="L143" s="38">
        <v>3447.9999999999995</v>
      </c>
      <c r="M143" s="48">
        <f t="shared" si="3"/>
        <v>53304643.333333328</v>
      </c>
      <c r="N143" s="34" t="s">
        <v>7343</v>
      </c>
      <c r="O143" s="48">
        <f>(45.5*M143)/(SUM($M$16:$M$2953)+SUM(Comerciales!$O$16:$O$1436))</f>
        <v>2.5294102399155247E-3</v>
      </c>
      <c r="P143" s="49"/>
      <c r="Q143" s="59"/>
      <c r="R143" s="59"/>
      <c r="S143" s="49"/>
      <c r="T143" s="49"/>
      <c r="U143" s="49"/>
      <c r="V143" s="49"/>
    </row>
    <row r="144" spans="2:22" ht="24" customHeight="1" x14ac:dyDescent="0.35">
      <c r="B144" s="3">
        <v>129</v>
      </c>
      <c r="C144" s="3" t="s">
        <v>147</v>
      </c>
      <c r="D144" s="3" t="s">
        <v>148</v>
      </c>
      <c r="E144" s="3" t="s">
        <v>3332</v>
      </c>
      <c r="F144" s="3" t="s">
        <v>6879</v>
      </c>
      <c r="G144" s="3" t="s">
        <v>3646</v>
      </c>
      <c r="H144" s="32" t="s">
        <v>7022</v>
      </c>
      <c r="I144" s="33">
        <v>2399.9166666666665</v>
      </c>
      <c r="J144" s="17">
        <v>4421</v>
      </c>
      <c r="K144" s="17">
        <f t="shared" ref="K144:K207" si="4">IF(ISNUMBER(L144),MIN(L144,ROUND((J144*(1+$K$10)),0)),ROUND((J144*(1+$K$10)),0))</f>
        <v>4739</v>
      </c>
      <c r="L144" s="38" t="s">
        <v>7053</v>
      </c>
      <c r="M144" s="48">
        <f t="shared" ref="M144:M207" si="5">IF(K144=0,100*I144,I144*K144)</f>
        <v>11373205.083333332</v>
      </c>
      <c r="N144" s="34" t="s">
        <v>7343</v>
      </c>
      <c r="O144" s="48">
        <f>(45.5*M144)/(SUM($M$16:$M$2953)+SUM(Comerciales!$O$16:$O$1436))</f>
        <v>5.3968096585036644E-4</v>
      </c>
      <c r="P144" s="49"/>
      <c r="Q144" s="59"/>
      <c r="R144" s="59"/>
      <c r="S144" s="49"/>
      <c r="T144" s="49"/>
      <c r="U144" s="49"/>
      <c r="V144" s="49"/>
    </row>
    <row r="145" spans="2:22" ht="24" customHeight="1" x14ac:dyDescent="0.35">
      <c r="B145" s="3">
        <v>130</v>
      </c>
      <c r="C145" s="3" t="s">
        <v>147</v>
      </c>
      <c r="D145" s="3" t="s">
        <v>148</v>
      </c>
      <c r="E145" s="3" t="s">
        <v>5955</v>
      </c>
      <c r="F145" s="3" t="s">
        <v>6879</v>
      </c>
      <c r="G145" s="3" t="s">
        <v>18</v>
      </c>
      <c r="H145" s="32" t="s">
        <v>7023</v>
      </c>
      <c r="I145" s="33">
        <v>184.5</v>
      </c>
      <c r="J145" s="17">
        <v>33285</v>
      </c>
      <c r="K145" s="17">
        <f t="shared" si="4"/>
        <v>35682</v>
      </c>
      <c r="L145" s="38" t="s">
        <v>7053</v>
      </c>
      <c r="M145" s="48">
        <f t="shared" si="5"/>
        <v>6583329</v>
      </c>
      <c r="N145" s="34" t="s">
        <v>7343</v>
      </c>
      <c r="O145" s="48">
        <f>(45.5*M145)/(SUM($M$16:$M$2953)+SUM(Comerciales!$O$16:$O$1436))</f>
        <v>3.1239191830254249E-4</v>
      </c>
      <c r="P145" s="49"/>
      <c r="Q145" s="59"/>
      <c r="R145" s="59"/>
      <c r="S145" s="49"/>
      <c r="T145" s="49"/>
      <c r="U145" s="49"/>
      <c r="V145" s="49"/>
    </row>
    <row r="146" spans="2:22" ht="24" customHeight="1" x14ac:dyDescent="0.35">
      <c r="B146" s="3">
        <v>131</v>
      </c>
      <c r="C146" s="3" t="s">
        <v>147</v>
      </c>
      <c r="D146" s="3" t="s">
        <v>148</v>
      </c>
      <c r="E146" s="3" t="s">
        <v>5956</v>
      </c>
      <c r="F146" s="3" t="s">
        <v>6879</v>
      </c>
      <c r="G146" s="3" t="s">
        <v>18</v>
      </c>
      <c r="H146" s="32" t="s">
        <v>6879</v>
      </c>
      <c r="I146" s="33">
        <v>23</v>
      </c>
      <c r="J146" s="17">
        <v>3158</v>
      </c>
      <c r="K146" s="17">
        <f t="shared" si="4"/>
        <v>3385</v>
      </c>
      <c r="L146" s="38" t="s">
        <v>7053</v>
      </c>
      <c r="M146" s="48">
        <f t="shared" si="5"/>
        <v>77855</v>
      </c>
      <c r="N146" s="34" t="s">
        <v>7343</v>
      </c>
      <c r="O146" s="48">
        <f>(45.5*M146)/(SUM($M$16:$M$2953)+SUM(Comerciales!$O$16:$O$1436))</f>
        <v>3.6943729835535251E-6</v>
      </c>
      <c r="P146" s="49"/>
      <c r="Q146" s="59"/>
      <c r="R146" s="59"/>
      <c r="S146" s="49"/>
      <c r="T146" s="49"/>
      <c r="U146" s="49"/>
      <c r="V146" s="49"/>
    </row>
    <row r="147" spans="2:22" ht="24" customHeight="1" x14ac:dyDescent="0.35">
      <c r="B147" s="3">
        <v>132</v>
      </c>
      <c r="C147" s="3" t="s">
        <v>147</v>
      </c>
      <c r="D147" s="3" t="s">
        <v>148</v>
      </c>
      <c r="E147" s="3" t="s">
        <v>5957</v>
      </c>
      <c r="F147" s="3" t="s">
        <v>6879</v>
      </c>
      <c r="G147" s="3" t="s">
        <v>18</v>
      </c>
      <c r="H147" s="32" t="s">
        <v>6879</v>
      </c>
      <c r="I147" s="33">
        <v>2</v>
      </c>
      <c r="J147" s="17">
        <v>1429</v>
      </c>
      <c r="K147" s="17">
        <f t="shared" si="4"/>
        <v>1532</v>
      </c>
      <c r="L147" s="38" t="s">
        <v>7053</v>
      </c>
      <c r="M147" s="48">
        <f t="shared" si="5"/>
        <v>3064</v>
      </c>
      <c r="N147" s="34" t="s">
        <v>7343</v>
      </c>
      <c r="O147" s="48">
        <f>(45.5*M147)/(SUM($M$16:$M$2953)+SUM(Comerciales!$O$16:$O$1436))</f>
        <v>1.4539283053892493E-7</v>
      </c>
      <c r="P147" s="49"/>
      <c r="Q147" s="59"/>
      <c r="R147" s="59"/>
      <c r="S147" s="49"/>
      <c r="T147" s="49"/>
      <c r="U147" s="49"/>
      <c r="V147" s="49"/>
    </row>
    <row r="148" spans="2:22" ht="24" customHeight="1" x14ac:dyDescent="0.35">
      <c r="B148" s="3">
        <v>133</v>
      </c>
      <c r="C148" s="3" t="s">
        <v>147</v>
      </c>
      <c r="D148" s="3" t="s">
        <v>148</v>
      </c>
      <c r="E148" s="3" t="s">
        <v>5958</v>
      </c>
      <c r="F148" s="3" t="s">
        <v>6879</v>
      </c>
      <c r="G148" s="3" t="s">
        <v>18</v>
      </c>
      <c r="H148" s="32" t="s">
        <v>6879</v>
      </c>
      <c r="I148" s="33">
        <v>2</v>
      </c>
      <c r="J148" s="17">
        <v>1548</v>
      </c>
      <c r="K148" s="17">
        <f t="shared" si="4"/>
        <v>1659</v>
      </c>
      <c r="L148" s="38" t="s">
        <v>7053</v>
      </c>
      <c r="M148" s="48">
        <f t="shared" si="5"/>
        <v>3318</v>
      </c>
      <c r="N148" s="34" t="s">
        <v>7343</v>
      </c>
      <c r="O148" s="48">
        <f>(45.5*M148)/(SUM($M$16:$M$2953)+SUM(Comerciales!$O$16:$O$1436))</f>
        <v>1.5744563045957993E-7</v>
      </c>
      <c r="P148" s="49"/>
      <c r="Q148" s="59"/>
      <c r="R148" s="59"/>
      <c r="S148" s="49"/>
      <c r="T148" s="49"/>
      <c r="U148" s="49"/>
      <c r="V148" s="49"/>
    </row>
    <row r="149" spans="2:22" ht="24" customHeight="1" x14ac:dyDescent="0.35">
      <c r="B149" s="3">
        <v>134</v>
      </c>
      <c r="C149" s="3" t="s">
        <v>149</v>
      </c>
      <c r="D149" s="3" t="s">
        <v>150</v>
      </c>
      <c r="E149" s="3" t="s">
        <v>5959</v>
      </c>
      <c r="F149" s="3" t="s">
        <v>2390</v>
      </c>
      <c r="G149" s="3" t="s">
        <v>2587</v>
      </c>
      <c r="H149" s="32" t="s">
        <v>2490</v>
      </c>
      <c r="I149" s="33">
        <v>181</v>
      </c>
      <c r="J149" s="17">
        <v>76248</v>
      </c>
      <c r="K149" s="17">
        <f t="shared" si="4"/>
        <v>81738</v>
      </c>
      <c r="L149" s="38" t="s">
        <v>7053</v>
      </c>
      <c r="M149" s="48">
        <f t="shared" si="5"/>
        <v>14794578</v>
      </c>
      <c r="N149" s="34" t="s">
        <v>7341</v>
      </c>
      <c r="O149" s="48">
        <f>(45.5*M149)/(SUM($M$16:$M$2953)+SUM(Comerciales!$O$16:$O$1436))</f>
        <v>7.020318446634814E-4</v>
      </c>
      <c r="P149" s="49"/>
      <c r="Q149" s="59"/>
      <c r="R149" s="59"/>
      <c r="S149" s="49"/>
      <c r="T149" s="49"/>
      <c r="U149" s="49"/>
      <c r="V149" s="49"/>
    </row>
    <row r="150" spans="2:22" ht="24" customHeight="1" x14ac:dyDescent="0.35">
      <c r="B150" s="3">
        <v>135</v>
      </c>
      <c r="C150" s="3" t="s">
        <v>2631</v>
      </c>
      <c r="D150" s="3" t="s">
        <v>150</v>
      </c>
      <c r="E150" s="3" t="s">
        <v>5960</v>
      </c>
      <c r="F150" s="3" t="s">
        <v>3023</v>
      </c>
      <c r="G150" s="3" t="s">
        <v>2587</v>
      </c>
      <c r="H150" s="32" t="s">
        <v>2490</v>
      </c>
      <c r="I150" s="33">
        <v>75</v>
      </c>
      <c r="J150" s="17">
        <v>103920</v>
      </c>
      <c r="K150" s="17">
        <f t="shared" si="4"/>
        <v>111402</v>
      </c>
      <c r="L150" s="38" t="s">
        <v>7053</v>
      </c>
      <c r="M150" s="48">
        <f t="shared" si="5"/>
        <v>8355150</v>
      </c>
      <c r="N150" s="34" t="s">
        <v>7341</v>
      </c>
      <c r="O150" s="48">
        <f>(45.5*M150)/(SUM($M$16:$M$2953)+SUM(Comerciales!$O$16:$O$1436))</f>
        <v>3.964683120356719E-4</v>
      </c>
      <c r="P150" s="49"/>
      <c r="Q150" s="59"/>
      <c r="R150" s="59"/>
      <c r="S150" s="49"/>
      <c r="T150" s="49"/>
      <c r="U150" s="49"/>
      <c r="V150" s="49"/>
    </row>
    <row r="151" spans="2:22" ht="24" customHeight="1" x14ac:dyDescent="0.35">
      <c r="B151" s="3">
        <v>136</v>
      </c>
      <c r="C151" s="3" t="s">
        <v>151</v>
      </c>
      <c r="D151" s="3" t="s">
        <v>152</v>
      </c>
      <c r="E151" s="3" t="s">
        <v>25</v>
      </c>
      <c r="F151" s="3" t="s">
        <v>2422</v>
      </c>
      <c r="G151" s="3" t="s">
        <v>11</v>
      </c>
      <c r="H151" s="32" t="s">
        <v>2318</v>
      </c>
      <c r="I151" s="33">
        <v>78880.25</v>
      </c>
      <c r="J151" s="17">
        <v>343</v>
      </c>
      <c r="K151" s="17">
        <f t="shared" si="4"/>
        <v>368</v>
      </c>
      <c r="L151" s="38" t="s">
        <v>7053</v>
      </c>
      <c r="M151" s="48">
        <f t="shared" si="5"/>
        <v>29027932</v>
      </c>
      <c r="N151" s="34" t="s">
        <v>7341</v>
      </c>
      <c r="O151" s="48">
        <f>(45.5*M151)/(SUM($M$16:$M$2953)+SUM(Comerciales!$O$16:$O$1436))</f>
        <v>1.3774325059306254E-3</v>
      </c>
      <c r="P151" s="49"/>
      <c r="Q151" s="59"/>
      <c r="R151" s="59"/>
      <c r="S151" s="49"/>
      <c r="T151" s="49"/>
      <c r="U151" s="49"/>
      <c r="V151" s="49"/>
    </row>
    <row r="152" spans="2:22" ht="24" customHeight="1" x14ac:dyDescent="0.35">
      <c r="B152" s="3">
        <v>137</v>
      </c>
      <c r="C152" s="3" t="s">
        <v>151</v>
      </c>
      <c r="D152" s="3" t="s">
        <v>152</v>
      </c>
      <c r="E152" s="3" t="s">
        <v>5929</v>
      </c>
      <c r="F152" s="3" t="s">
        <v>2417</v>
      </c>
      <c r="G152" s="3" t="s">
        <v>11</v>
      </c>
      <c r="H152" s="32" t="s">
        <v>7024</v>
      </c>
      <c r="I152" s="33">
        <v>23425.916666666668</v>
      </c>
      <c r="J152" s="17">
        <v>1174</v>
      </c>
      <c r="K152" s="17">
        <f t="shared" si="4"/>
        <v>1259</v>
      </c>
      <c r="L152" s="38" t="s">
        <v>7053</v>
      </c>
      <c r="M152" s="48">
        <f t="shared" si="5"/>
        <v>29493229.083333336</v>
      </c>
      <c r="N152" s="34" t="s">
        <v>7343</v>
      </c>
      <c r="O152" s="48">
        <f>(45.5*M152)/(SUM($M$16:$M$2953)+SUM(Comerciales!$O$16:$O$1436))</f>
        <v>1.3995117683285822E-3</v>
      </c>
      <c r="P152" s="49"/>
      <c r="Q152" s="59"/>
      <c r="R152" s="59"/>
      <c r="S152" s="49"/>
      <c r="T152" s="49"/>
      <c r="U152" s="49"/>
      <c r="V152" s="49"/>
    </row>
    <row r="153" spans="2:22" ht="24" customHeight="1" x14ac:dyDescent="0.35">
      <c r="B153" s="3">
        <v>138</v>
      </c>
      <c r="C153" s="3" t="s">
        <v>151</v>
      </c>
      <c r="D153" s="3" t="s">
        <v>152</v>
      </c>
      <c r="E153" s="3" t="s">
        <v>5930</v>
      </c>
      <c r="F153" s="3" t="s">
        <v>2417</v>
      </c>
      <c r="G153" s="3" t="s">
        <v>11</v>
      </c>
      <c r="H153" s="32" t="s">
        <v>2490</v>
      </c>
      <c r="I153" s="33">
        <v>9515.4285714285706</v>
      </c>
      <c r="J153" s="17">
        <v>612</v>
      </c>
      <c r="K153" s="17">
        <f t="shared" si="4"/>
        <v>656</v>
      </c>
      <c r="L153" s="38" t="s">
        <v>7053</v>
      </c>
      <c r="M153" s="48">
        <f t="shared" si="5"/>
        <v>6242121.1428571427</v>
      </c>
      <c r="N153" s="34" t="s">
        <v>7343</v>
      </c>
      <c r="O153" s="48">
        <f>(45.5*M153)/(SUM($M$16:$M$2953)+SUM(Comerciales!$O$16:$O$1436))</f>
        <v>2.9620093391869096E-4</v>
      </c>
      <c r="P153" s="49"/>
      <c r="Q153" s="59"/>
      <c r="R153" s="59"/>
      <c r="S153" s="49"/>
      <c r="T153" s="49"/>
      <c r="U153" s="49"/>
      <c r="V153" s="49"/>
    </row>
    <row r="154" spans="2:22" ht="24" customHeight="1" x14ac:dyDescent="0.35">
      <c r="B154" s="3">
        <v>139</v>
      </c>
      <c r="C154" s="3" t="s">
        <v>151</v>
      </c>
      <c r="D154" s="3" t="s">
        <v>152</v>
      </c>
      <c r="E154" s="3" t="s">
        <v>73</v>
      </c>
      <c r="F154" s="3" t="s">
        <v>2422</v>
      </c>
      <c r="G154" s="3" t="s">
        <v>11</v>
      </c>
      <c r="H154" s="32" t="s">
        <v>2320</v>
      </c>
      <c r="I154" s="33">
        <v>8</v>
      </c>
      <c r="J154" s="17">
        <v>21750</v>
      </c>
      <c r="K154" s="17">
        <f t="shared" si="4"/>
        <v>23316</v>
      </c>
      <c r="L154" s="38" t="s">
        <v>7053</v>
      </c>
      <c r="M154" s="48">
        <f t="shared" si="5"/>
        <v>186528</v>
      </c>
      <c r="N154" s="34" t="s">
        <v>7343</v>
      </c>
      <c r="O154" s="48">
        <f>(45.5*M154)/(SUM($M$16:$M$2953)+SUM(Comerciales!$O$16:$O$1436))</f>
        <v>8.8511207228343972E-6</v>
      </c>
      <c r="P154" s="49"/>
      <c r="Q154" s="59"/>
      <c r="R154" s="59"/>
      <c r="S154" s="49"/>
      <c r="T154" s="49"/>
      <c r="U154" s="49"/>
      <c r="V154" s="49"/>
    </row>
    <row r="155" spans="2:22" ht="24" customHeight="1" x14ac:dyDescent="0.35">
      <c r="B155" s="3">
        <v>140</v>
      </c>
      <c r="C155" s="3" t="s">
        <v>153</v>
      </c>
      <c r="D155" s="3" t="s">
        <v>154</v>
      </c>
      <c r="E155" s="3" t="s">
        <v>155</v>
      </c>
      <c r="F155" s="3" t="s">
        <v>6880</v>
      </c>
      <c r="G155" s="3" t="s">
        <v>18</v>
      </c>
      <c r="H155" s="32" t="s">
        <v>2490</v>
      </c>
      <c r="I155" s="33">
        <v>4895.5</v>
      </c>
      <c r="J155" s="17">
        <v>189435</v>
      </c>
      <c r="K155" s="17">
        <f t="shared" si="4"/>
        <v>203074</v>
      </c>
      <c r="L155" s="38" t="s">
        <v>7053</v>
      </c>
      <c r="M155" s="48">
        <f t="shared" si="5"/>
        <v>994148767</v>
      </c>
      <c r="N155" s="34" t="s">
        <v>7341</v>
      </c>
      <c r="O155" s="48">
        <f>(45.5*M155)/(SUM($M$16:$M$2953)+SUM(Comerciales!$O$16:$O$1436))</f>
        <v>4.7174315669357758E-2</v>
      </c>
      <c r="P155" s="49"/>
      <c r="Q155" s="59"/>
      <c r="R155" s="59"/>
      <c r="S155" s="49"/>
      <c r="T155" s="49"/>
      <c r="U155" s="49"/>
      <c r="V155" s="49"/>
    </row>
    <row r="156" spans="2:22" ht="24" customHeight="1" x14ac:dyDescent="0.35">
      <c r="B156" s="3">
        <v>141</v>
      </c>
      <c r="C156" s="3" t="s">
        <v>156</v>
      </c>
      <c r="D156" s="3" t="s">
        <v>157</v>
      </c>
      <c r="E156" s="3" t="s">
        <v>3311</v>
      </c>
      <c r="F156" s="3" t="s">
        <v>2394</v>
      </c>
      <c r="G156" s="3" t="s">
        <v>2395</v>
      </c>
      <c r="H156" s="32" t="s">
        <v>2490</v>
      </c>
      <c r="I156" s="33">
        <v>285.16666666666669</v>
      </c>
      <c r="J156" s="17">
        <v>20479</v>
      </c>
      <c r="K156" s="17">
        <f t="shared" si="4"/>
        <v>21953</v>
      </c>
      <c r="L156" s="38" t="s">
        <v>7053</v>
      </c>
      <c r="M156" s="48">
        <f t="shared" si="5"/>
        <v>6260263.833333334</v>
      </c>
      <c r="N156" s="34" t="s">
        <v>7343</v>
      </c>
      <c r="O156" s="48">
        <f>(45.5*M156)/(SUM($M$16:$M$2953)+SUM(Comerciales!$O$16:$O$1436))</f>
        <v>2.9706184029007639E-4</v>
      </c>
      <c r="P156" s="49"/>
      <c r="Q156" s="59"/>
      <c r="R156" s="59"/>
      <c r="S156" s="49"/>
      <c r="T156" s="49"/>
      <c r="U156" s="49"/>
      <c r="V156" s="49"/>
    </row>
    <row r="157" spans="2:22" ht="24" customHeight="1" x14ac:dyDescent="0.35">
      <c r="B157" s="3">
        <v>142</v>
      </c>
      <c r="C157" s="3" t="s">
        <v>161</v>
      </c>
      <c r="D157" s="3" t="s">
        <v>162</v>
      </c>
      <c r="E157" s="3" t="s">
        <v>163</v>
      </c>
      <c r="F157" s="3" t="s">
        <v>6876</v>
      </c>
      <c r="G157" s="3" t="s">
        <v>3656</v>
      </c>
      <c r="H157" s="32" t="s">
        <v>2360</v>
      </c>
      <c r="I157" s="33">
        <v>941</v>
      </c>
      <c r="J157" s="17">
        <v>897</v>
      </c>
      <c r="K157" s="17">
        <f t="shared" si="4"/>
        <v>962</v>
      </c>
      <c r="L157" s="38" t="s">
        <v>7053</v>
      </c>
      <c r="M157" s="48">
        <f t="shared" si="5"/>
        <v>905242</v>
      </c>
      <c r="N157" s="34" t="s">
        <v>7343</v>
      </c>
      <c r="O157" s="48">
        <f>(45.5*M157)/(SUM($M$16:$M$2953)+SUM(Comerciales!$O$16:$O$1436))</f>
        <v>4.2955514589659754E-5</v>
      </c>
      <c r="P157" s="49"/>
      <c r="Q157" s="59"/>
      <c r="R157" s="59"/>
      <c r="S157" s="49"/>
      <c r="T157" s="49"/>
      <c r="U157" s="49"/>
      <c r="V157" s="49"/>
    </row>
    <row r="158" spans="2:22" ht="24" customHeight="1" x14ac:dyDescent="0.35">
      <c r="B158" s="3">
        <v>143</v>
      </c>
      <c r="C158" s="3" t="s">
        <v>2628</v>
      </c>
      <c r="D158" s="3" t="s">
        <v>5254</v>
      </c>
      <c r="E158" s="3" t="s">
        <v>5961</v>
      </c>
      <c r="F158" s="3" t="s">
        <v>2402</v>
      </c>
      <c r="G158" s="3" t="s">
        <v>18</v>
      </c>
      <c r="H158" s="32" t="s">
        <v>2628</v>
      </c>
      <c r="I158" s="33">
        <v>1</v>
      </c>
      <c r="J158" s="17"/>
      <c r="K158" s="17">
        <f t="shared" si="4"/>
        <v>0</v>
      </c>
      <c r="L158" s="38" t="s">
        <v>2628</v>
      </c>
      <c r="M158" s="48">
        <f t="shared" si="5"/>
        <v>100</v>
      </c>
      <c r="N158" s="34" t="s">
        <v>7343</v>
      </c>
      <c r="O158" s="48">
        <f>(45.5*M158)/(SUM($M$16:$M$2953)+SUM(Comerciales!$O$16:$O$1436))</f>
        <v>4.745196819155514E-9</v>
      </c>
      <c r="P158" s="49"/>
      <c r="Q158" s="59"/>
      <c r="R158" s="59"/>
      <c r="S158" s="49"/>
      <c r="T158" s="49"/>
      <c r="U158" s="49"/>
      <c r="V158" s="49"/>
    </row>
    <row r="159" spans="2:22" ht="24" customHeight="1" x14ac:dyDescent="0.35">
      <c r="B159" s="3">
        <v>144</v>
      </c>
      <c r="C159" s="3" t="s">
        <v>164</v>
      </c>
      <c r="D159" s="3" t="s">
        <v>165</v>
      </c>
      <c r="E159" s="3" t="s">
        <v>5962</v>
      </c>
      <c r="F159" s="3" t="s">
        <v>2616</v>
      </c>
      <c r="G159" s="3" t="s">
        <v>3657</v>
      </c>
      <c r="H159" s="32" t="s">
        <v>2490</v>
      </c>
      <c r="I159" s="33">
        <v>7996.75</v>
      </c>
      <c r="J159" s="17">
        <v>15238</v>
      </c>
      <c r="K159" s="17">
        <f t="shared" si="4"/>
        <v>16335</v>
      </c>
      <c r="L159" s="38" t="s">
        <v>7053</v>
      </c>
      <c r="M159" s="48">
        <f t="shared" si="5"/>
        <v>130626911.25</v>
      </c>
      <c r="N159" s="34" t="s">
        <v>7341</v>
      </c>
      <c r="O159" s="48">
        <f>(45.5*M159)/(SUM($M$16:$M$2953)+SUM(Comerciales!$O$16:$O$1436))</f>
        <v>6.198504037596096E-3</v>
      </c>
      <c r="P159" s="49"/>
      <c r="Q159" s="59"/>
      <c r="R159" s="59"/>
      <c r="S159" s="49"/>
      <c r="T159" s="49"/>
      <c r="U159" s="49"/>
      <c r="V159" s="49"/>
    </row>
    <row r="160" spans="2:22" ht="24" customHeight="1" x14ac:dyDescent="0.35">
      <c r="B160" s="3">
        <v>145</v>
      </c>
      <c r="C160" s="3" t="s">
        <v>164</v>
      </c>
      <c r="D160" s="3" t="s">
        <v>5255</v>
      </c>
      <c r="E160" s="3" t="s">
        <v>5963</v>
      </c>
      <c r="F160" s="3" t="s">
        <v>2616</v>
      </c>
      <c r="G160" s="3" t="s">
        <v>3657</v>
      </c>
      <c r="H160" s="32" t="s">
        <v>2490</v>
      </c>
      <c r="I160" s="33">
        <v>4</v>
      </c>
      <c r="J160" s="17">
        <v>41700</v>
      </c>
      <c r="K160" s="17">
        <f t="shared" si="4"/>
        <v>44702</v>
      </c>
      <c r="L160" s="38" t="s">
        <v>7053</v>
      </c>
      <c r="M160" s="48">
        <f t="shared" si="5"/>
        <v>178808</v>
      </c>
      <c r="N160" s="34" t="s">
        <v>7341</v>
      </c>
      <c r="O160" s="48">
        <f>(45.5*M160)/(SUM($M$16:$M$2953)+SUM(Comerciales!$O$16:$O$1436))</f>
        <v>8.4847915283955909E-6</v>
      </c>
      <c r="P160" s="49"/>
      <c r="Q160" s="59"/>
      <c r="R160" s="59"/>
      <c r="S160" s="49"/>
      <c r="T160" s="49"/>
      <c r="U160" s="49"/>
      <c r="V160" s="49"/>
    </row>
    <row r="161" spans="2:22" ht="24" customHeight="1" x14ac:dyDescent="0.35">
      <c r="B161" s="3">
        <v>146</v>
      </c>
      <c r="C161" s="3" t="s">
        <v>2628</v>
      </c>
      <c r="D161" s="3" t="s">
        <v>5256</v>
      </c>
      <c r="E161" s="3" t="s">
        <v>5964</v>
      </c>
      <c r="F161" s="3" t="s">
        <v>3580</v>
      </c>
      <c r="G161" s="3" t="s">
        <v>2429</v>
      </c>
      <c r="H161" s="32" t="s">
        <v>2628</v>
      </c>
      <c r="I161" s="33">
        <v>1</v>
      </c>
      <c r="J161" s="17"/>
      <c r="K161" s="17">
        <f t="shared" si="4"/>
        <v>0</v>
      </c>
      <c r="L161" s="38" t="s">
        <v>2628</v>
      </c>
      <c r="M161" s="48">
        <f t="shared" si="5"/>
        <v>100</v>
      </c>
      <c r="N161" s="34" t="s">
        <v>7343</v>
      </c>
      <c r="O161" s="48">
        <f>(45.5*M161)/(SUM($M$16:$M$2953)+SUM(Comerciales!$O$16:$O$1436))</f>
        <v>4.745196819155514E-9</v>
      </c>
      <c r="P161" s="49"/>
      <c r="Q161" s="59"/>
      <c r="R161" s="59"/>
      <c r="S161" s="49"/>
      <c r="T161" s="49"/>
      <c r="U161" s="49"/>
      <c r="V161" s="49"/>
    </row>
    <row r="162" spans="2:22" ht="24" customHeight="1" x14ac:dyDescent="0.35">
      <c r="B162" s="3">
        <v>147</v>
      </c>
      <c r="C162" s="3" t="s">
        <v>170</v>
      </c>
      <c r="D162" s="3" t="s">
        <v>5257</v>
      </c>
      <c r="E162" s="3" t="s">
        <v>5965</v>
      </c>
      <c r="F162" s="3" t="s">
        <v>2422</v>
      </c>
      <c r="G162" s="3" t="s">
        <v>11</v>
      </c>
      <c r="H162" s="32" t="s">
        <v>2628</v>
      </c>
      <c r="I162" s="33">
        <v>28505</v>
      </c>
      <c r="J162" s="17">
        <v>370</v>
      </c>
      <c r="K162" s="17">
        <f t="shared" si="4"/>
        <v>397</v>
      </c>
      <c r="L162" s="38" t="s">
        <v>2628</v>
      </c>
      <c r="M162" s="48">
        <f t="shared" si="5"/>
        <v>11316485</v>
      </c>
      <c r="N162" s="34" t="s">
        <v>7341</v>
      </c>
      <c r="O162" s="48">
        <f>(45.5*M162)/(SUM($M$16:$M$2953)+SUM(Comerciales!$O$16:$O$1436))</f>
        <v>5.3698948626021079E-4</v>
      </c>
      <c r="P162" s="49"/>
      <c r="Q162" s="59"/>
      <c r="R162" s="59"/>
      <c r="S162" s="49"/>
      <c r="T162" s="49"/>
      <c r="U162" s="49"/>
      <c r="V162" s="49"/>
    </row>
    <row r="163" spans="2:22" ht="24" customHeight="1" x14ac:dyDescent="0.35">
      <c r="B163" s="3">
        <v>148</v>
      </c>
      <c r="C163" s="3" t="s">
        <v>170</v>
      </c>
      <c r="D163" s="3" t="s">
        <v>5257</v>
      </c>
      <c r="E163" s="3" t="s">
        <v>2321</v>
      </c>
      <c r="F163" s="3" t="s">
        <v>2422</v>
      </c>
      <c r="G163" s="3" t="s">
        <v>11</v>
      </c>
      <c r="H163" s="32" t="s">
        <v>2318</v>
      </c>
      <c r="I163" s="33">
        <v>928.75</v>
      </c>
      <c r="J163" s="17"/>
      <c r="K163" s="17">
        <f t="shared" si="4"/>
        <v>0</v>
      </c>
      <c r="L163" s="38" t="s">
        <v>7053</v>
      </c>
      <c r="M163" s="48">
        <f t="shared" si="5"/>
        <v>92875</v>
      </c>
      <c r="N163" s="34" t="s">
        <v>7343</v>
      </c>
      <c r="O163" s="48">
        <f>(45.5*M163)/(SUM($M$16:$M$2953)+SUM(Comerciales!$O$16:$O$1436))</f>
        <v>4.4071015457906829E-6</v>
      </c>
      <c r="P163" s="49"/>
      <c r="Q163" s="59"/>
      <c r="R163" s="59"/>
      <c r="S163" s="49"/>
      <c r="T163" s="49"/>
      <c r="U163" s="49"/>
      <c r="V163" s="49"/>
    </row>
    <row r="164" spans="2:22" ht="24" customHeight="1" x14ac:dyDescent="0.35">
      <c r="B164" s="3">
        <v>149</v>
      </c>
      <c r="C164" s="3" t="s">
        <v>2628</v>
      </c>
      <c r="D164" s="3" t="s">
        <v>5258</v>
      </c>
      <c r="E164" s="3" t="s">
        <v>5966</v>
      </c>
      <c r="F164" s="3" t="s">
        <v>2422</v>
      </c>
      <c r="G164" s="3" t="s">
        <v>11</v>
      </c>
      <c r="H164" s="32" t="s">
        <v>2628</v>
      </c>
      <c r="I164" s="33">
        <v>1</v>
      </c>
      <c r="J164" s="17"/>
      <c r="K164" s="17">
        <f t="shared" si="4"/>
        <v>0</v>
      </c>
      <c r="L164" s="38" t="s">
        <v>2628</v>
      </c>
      <c r="M164" s="48">
        <f t="shared" si="5"/>
        <v>100</v>
      </c>
      <c r="N164" s="34" t="s">
        <v>7343</v>
      </c>
      <c r="O164" s="48">
        <f>(45.5*M164)/(SUM($M$16:$M$2953)+SUM(Comerciales!$O$16:$O$1436))</f>
        <v>4.745196819155514E-9</v>
      </c>
      <c r="P164" s="49"/>
      <c r="Q164" s="59"/>
      <c r="R164" s="59"/>
      <c r="S164" s="49"/>
      <c r="T164" s="49"/>
      <c r="U164" s="49"/>
      <c r="V164" s="49"/>
    </row>
    <row r="165" spans="2:22" ht="24" customHeight="1" x14ac:dyDescent="0.35">
      <c r="B165" s="3">
        <v>150</v>
      </c>
      <c r="C165" s="3" t="s">
        <v>2628</v>
      </c>
      <c r="D165" s="3" t="s">
        <v>173</v>
      </c>
      <c r="E165" s="3" t="s">
        <v>218</v>
      </c>
      <c r="F165" s="3" t="s">
        <v>2318</v>
      </c>
      <c r="G165" s="3" t="s">
        <v>11</v>
      </c>
      <c r="H165" s="32" t="s">
        <v>2318</v>
      </c>
      <c r="I165" s="33">
        <v>8765</v>
      </c>
      <c r="J165" s="17">
        <v>1387.0499999999997</v>
      </c>
      <c r="K165" s="17">
        <f t="shared" si="4"/>
        <v>1387.0499999999997</v>
      </c>
      <c r="L165" s="38">
        <v>1387.0499999999997</v>
      </c>
      <c r="M165" s="48">
        <f t="shared" si="5"/>
        <v>12157493.249999998</v>
      </c>
      <c r="N165" s="34" t="s">
        <v>7343</v>
      </c>
      <c r="O165" s="48">
        <f>(45.5*M165)/(SUM($M$16:$M$2953)+SUM(Comerciales!$O$16:$O$1436))</f>
        <v>5.7689698298804613E-4</v>
      </c>
      <c r="P165" s="49"/>
      <c r="Q165" s="59"/>
      <c r="R165" s="59"/>
      <c r="S165" s="49"/>
      <c r="T165" s="49"/>
      <c r="U165" s="49"/>
      <c r="V165" s="49"/>
    </row>
    <row r="166" spans="2:22" ht="24" customHeight="1" x14ac:dyDescent="0.35">
      <c r="B166" s="3">
        <v>151</v>
      </c>
      <c r="C166" s="3" t="s">
        <v>174</v>
      </c>
      <c r="D166" s="3" t="s">
        <v>175</v>
      </c>
      <c r="E166" s="3" t="s">
        <v>17</v>
      </c>
      <c r="F166" s="3" t="s">
        <v>2422</v>
      </c>
      <c r="G166" s="3" t="s">
        <v>11</v>
      </c>
      <c r="H166" s="32" t="s">
        <v>2318</v>
      </c>
      <c r="I166" s="33">
        <v>19066.5</v>
      </c>
      <c r="J166" s="17">
        <v>1569</v>
      </c>
      <c r="K166" s="17">
        <f t="shared" si="4"/>
        <v>1682</v>
      </c>
      <c r="L166" s="38" t="s">
        <v>7053</v>
      </c>
      <c r="M166" s="48">
        <f t="shared" si="5"/>
        <v>32069853</v>
      </c>
      <c r="N166" s="34" t="s">
        <v>7343</v>
      </c>
      <c r="O166" s="48">
        <f>(45.5*M166)/(SUM($M$16:$M$2953)+SUM(Comerciales!$O$16:$O$1436))</f>
        <v>1.521777644463849E-3</v>
      </c>
      <c r="P166" s="49"/>
      <c r="Q166" s="59"/>
      <c r="R166" s="59"/>
      <c r="S166" s="49"/>
      <c r="T166" s="49"/>
      <c r="U166" s="49"/>
      <c r="V166" s="49"/>
    </row>
    <row r="167" spans="2:22" ht="24" customHeight="1" x14ac:dyDescent="0.35">
      <c r="B167" s="3">
        <v>152</v>
      </c>
      <c r="C167" s="3" t="s">
        <v>174</v>
      </c>
      <c r="D167" s="3" t="s">
        <v>175</v>
      </c>
      <c r="E167" s="3" t="s">
        <v>22</v>
      </c>
      <c r="F167" s="3" t="s">
        <v>2422</v>
      </c>
      <c r="G167" s="3" t="s">
        <v>11</v>
      </c>
      <c r="H167" s="32" t="s">
        <v>2318</v>
      </c>
      <c r="I167" s="33">
        <v>8047.25</v>
      </c>
      <c r="J167" s="17">
        <v>2862</v>
      </c>
      <c r="K167" s="17">
        <f t="shared" si="4"/>
        <v>3068</v>
      </c>
      <c r="L167" s="38" t="s">
        <v>7053</v>
      </c>
      <c r="M167" s="48">
        <f t="shared" si="5"/>
        <v>24688963</v>
      </c>
      <c r="N167" s="34" t="s">
        <v>7343</v>
      </c>
      <c r="O167" s="48">
        <f>(45.5*M167)/(SUM($M$16:$M$2953)+SUM(Comerciales!$O$16:$O$1436))</f>
        <v>1.1715398869584816E-3</v>
      </c>
      <c r="P167" s="49"/>
      <c r="Q167" s="59"/>
      <c r="R167" s="59"/>
      <c r="S167" s="49"/>
      <c r="T167" s="49"/>
      <c r="U167" s="49"/>
      <c r="V167" s="49"/>
    </row>
    <row r="168" spans="2:22" ht="24" customHeight="1" x14ac:dyDescent="0.35">
      <c r="B168" s="3">
        <v>153</v>
      </c>
      <c r="C168" s="3" t="s">
        <v>176</v>
      </c>
      <c r="D168" s="3" t="s">
        <v>5259</v>
      </c>
      <c r="E168" s="3" t="s">
        <v>2323</v>
      </c>
      <c r="F168" s="3" t="s">
        <v>6881</v>
      </c>
      <c r="G168" s="3" t="s">
        <v>11</v>
      </c>
      <c r="H168" s="32" t="s">
        <v>2318</v>
      </c>
      <c r="I168" s="33">
        <v>286600.5</v>
      </c>
      <c r="J168" s="17">
        <v>1323.7</v>
      </c>
      <c r="K168" s="17">
        <f t="shared" si="4"/>
        <v>1323.7</v>
      </c>
      <c r="L168" s="38">
        <v>1323.7</v>
      </c>
      <c r="M168" s="48">
        <f t="shared" si="5"/>
        <v>379373081.85000002</v>
      </c>
      <c r="N168" s="34" t="s">
        <v>7341</v>
      </c>
      <c r="O168" s="48">
        <f>(45.5*M168)/(SUM($M$16:$M$2953)+SUM(Comerciales!$O$16:$O$1436))</f>
        <v>1.8001999412678441E-2</v>
      </c>
      <c r="P168" s="49"/>
      <c r="Q168" s="59"/>
      <c r="R168" s="59"/>
      <c r="S168" s="49"/>
      <c r="T168" s="49"/>
      <c r="U168" s="49"/>
      <c r="V168" s="49"/>
    </row>
    <row r="169" spans="2:22" ht="24" customHeight="1" x14ac:dyDescent="0.35">
      <c r="B169" s="3">
        <v>154</v>
      </c>
      <c r="C169" s="3" t="s">
        <v>177</v>
      </c>
      <c r="D169" s="3" t="s">
        <v>178</v>
      </c>
      <c r="E169" s="3" t="s">
        <v>5967</v>
      </c>
      <c r="F169" s="3" t="s">
        <v>2356</v>
      </c>
      <c r="G169" s="3" t="s">
        <v>18</v>
      </c>
      <c r="H169" s="32" t="s">
        <v>3713</v>
      </c>
      <c r="I169" s="33">
        <v>2</v>
      </c>
      <c r="J169" s="17">
        <v>14298</v>
      </c>
      <c r="K169" s="17">
        <f t="shared" si="4"/>
        <v>15327</v>
      </c>
      <c r="L169" s="38" t="s">
        <v>7053</v>
      </c>
      <c r="M169" s="48">
        <f t="shared" si="5"/>
        <v>30654</v>
      </c>
      <c r="N169" s="34" t="s">
        <v>7343</v>
      </c>
      <c r="O169" s="48">
        <f>(45.5*M169)/(SUM($M$16:$M$2953)+SUM(Comerciales!$O$16:$O$1436))</f>
        <v>1.4545926329439312E-6</v>
      </c>
      <c r="P169" s="49"/>
      <c r="Q169" s="59"/>
      <c r="R169" s="59"/>
      <c r="S169" s="49"/>
      <c r="T169" s="49"/>
      <c r="U169" s="49"/>
      <c r="V169" s="49"/>
    </row>
    <row r="170" spans="2:22" ht="24" customHeight="1" x14ac:dyDescent="0.35">
      <c r="B170" s="3">
        <v>155</v>
      </c>
      <c r="C170" s="3" t="s">
        <v>177</v>
      </c>
      <c r="D170" s="3" t="s">
        <v>178</v>
      </c>
      <c r="E170" s="3" t="s">
        <v>5968</v>
      </c>
      <c r="F170" s="3" t="s">
        <v>2356</v>
      </c>
      <c r="G170" s="3" t="s">
        <v>18</v>
      </c>
      <c r="H170" s="32" t="s">
        <v>3713</v>
      </c>
      <c r="I170" s="33">
        <v>2</v>
      </c>
      <c r="J170" s="17">
        <v>8578</v>
      </c>
      <c r="K170" s="17">
        <f t="shared" si="4"/>
        <v>9196</v>
      </c>
      <c r="L170" s="38" t="s">
        <v>7053</v>
      </c>
      <c r="M170" s="48">
        <f t="shared" si="5"/>
        <v>18392</v>
      </c>
      <c r="N170" s="34" t="s">
        <v>7343</v>
      </c>
      <c r="O170" s="48">
        <f>(45.5*M170)/(SUM($M$16:$M$2953)+SUM(Comerciales!$O$16:$O$1436))</f>
        <v>8.7273659897908201E-7</v>
      </c>
      <c r="P170" s="49"/>
      <c r="Q170" s="59"/>
      <c r="R170" s="59"/>
      <c r="S170" s="49"/>
      <c r="T170" s="49"/>
      <c r="U170" s="49"/>
      <c r="V170" s="49"/>
    </row>
    <row r="171" spans="2:22" ht="24" customHeight="1" x14ac:dyDescent="0.35">
      <c r="B171" s="3">
        <v>156</v>
      </c>
      <c r="C171" s="3" t="s">
        <v>184</v>
      </c>
      <c r="D171" s="3" t="s">
        <v>5260</v>
      </c>
      <c r="E171" s="3" t="s">
        <v>5969</v>
      </c>
      <c r="F171" s="3" t="s">
        <v>2368</v>
      </c>
      <c r="G171" s="3" t="s">
        <v>11</v>
      </c>
      <c r="H171" s="32" t="s">
        <v>2490</v>
      </c>
      <c r="I171" s="33">
        <v>1170</v>
      </c>
      <c r="J171" s="17"/>
      <c r="K171" s="17">
        <f t="shared" si="4"/>
        <v>0</v>
      </c>
      <c r="L171" s="38" t="s">
        <v>7053</v>
      </c>
      <c r="M171" s="48">
        <f t="shared" si="5"/>
        <v>117000</v>
      </c>
      <c r="N171" s="34" t="s">
        <v>7343</v>
      </c>
      <c r="O171" s="48">
        <f>(45.5*M171)/(SUM($M$16:$M$2953)+SUM(Comerciales!$O$16:$O$1436))</f>
        <v>5.5518802784119511E-6</v>
      </c>
      <c r="P171" s="49"/>
      <c r="Q171" s="59"/>
      <c r="R171" s="59"/>
      <c r="S171" s="49"/>
      <c r="T171" s="49"/>
      <c r="U171" s="49"/>
      <c r="V171" s="49"/>
    </row>
    <row r="172" spans="2:22" ht="24" customHeight="1" x14ac:dyDescent="0.35">
      <c r="B172" s="3">
        <v>157</v>
      </c>
      <c r="C172" s="3" t="s">
        <v>179</v>
      </c>
      <c r="D172" s="3" t="s">
        <v>181</v>
      </c>
      <c r="E172" s="3" t="s">
        <v>5970</v>
      </c>
      <c r="F172" s="3" t="s">
        <v>2616</v>
      </c>
      <c r="G172" s="3" t="s">
        <v>11</v>
      </c>
      <c r="H172" s="32" t="s">
        <v>2490</v>
      </c>
      <c r="I172" s="33">
        <v>1534982</v>
      </c>
      <c r="J172" s="17">
        <v>12347</v>
      </c>
      <c r="K172" s="17">
        <f t="shared" si="4"/>
        <v>13236</v>
      </c>
      <c r="L172" s="38" t="s">
        <v>7053</v>
      </c>
      <c r="M172" s="48">
        <f t="shared" si="5"/>
        <v>20317021752</v>
      </c>
      <c r="N172" s="34" t="s">
        <v>7341</v>
      </c>
      <c r="O172" s="48">
        <f>(45.5*M172)/(SUM($M$16:$M$2953)+SUM(Comerciales!$O$16:$O$1436))</f>
        <v>0.96408266992303782</v>
      </c>
      <c r="P172" s="49"/>
      <c r="Q172" s="59"/>
      <c r="R172" s="59"/>
      <c r="S172" s="49"/>
      <c r="T172" s="49"/>
      <c r="U172" s="49"/>
      <c r="V172" s="49"/>
    </row>
    <row r="173" spans="2:22" ht="24" customHeight="1" x14ac:dyDescent="0.35">
      <c r="B173" s="3">
        <v>158</v>
      </c>
      <c r="C173" s="3" t="s">
        <v>2628</v>
      </c>
      <c r="D173" s="3" t="s">
        <v>182</v>
      </c>
      <c r="E173" s="3" t="s">
        <v>5971</v>
      </c>
      <c r="F173" s="3" t="s">
        <v>6882</v>
      </c>
      <c r="G173" s="3" t="s">
        <v>11</v>
      </c>
      <c r="H173" s="32" t="s">
        <v>2628</v>
      </c>
      <c r="I173" s="33">
        <v>387649</v>
      </c>
      <c r="J173" s="17"/>
      <c r="K173" s="17">
        <f t="shared" si="4"/>
        <v>0</v>
      </c>
      <c r="L173" s="38" t="s">
        <v>2628</v>
      </c>
      <c r="M173" s="48">
        <f t="shared" si="5"/>
        <v>38764900</v>
      </c>
      <c r="N173" s="34" t="s">
        <v>7341</v>
      </c>
      <c r="O173" s="48">
        <f>(45.5*M173)/(SUM($M$16:$M$2953)+SUM(Comerciales!$O$16:$O$1436))</f>
        <v>1.8394708017488157E-3</v>
      </c>
      <c r="P173" s="49"/>
      <c r="Q173" s="59"/>
      <c r="R173" s="59"/>
      <c r="S173" s="49"/>
      <c r="T173" s="49"/>
      <c r="U173" s="49"/>
      <c r="V173" s="49"/>
    </row>
    <row r="174" spans="2:22" ht="24" customHeight="1" x14ac:dyDescent="0.35">
      <c r="B174" s="3">
        <v>159</v>
      </c>
      <c r="C174" s="3" t="s">
        <v>2628</v>
      </c>
      <c r="D174" s="3" t="s">
        <v>182</v>
      </c>
      <c r="E174" s="3" t="s">
        <v>5972</v>
      </c>
      <c r="F174" s="3" t="s">
        <v>2616</v>
      </c>
      <c r="G174" s="3" t="s">
        <v>11</v>
      </c>
      <c r="H174" s="32" t="s">
        <v>2628</v>
      </c>
      <c r="I174" s="33">
        <v>363235</v>
      </c>
      <c r="J174" s="17"/>
      <c r="K174" s="17">
        <f t="shared" si="4"/>
        <v>0</v>
      </c>
      <c r="L174" s="38" t="s">
        <v>2628</v>
      </c>
      <c r="M174" s="48">
        <f t="shared" si="5"/>
        <v>36323500</v>
      </c>
      <c r="N174" s="34" t="s">
        <v>7341</v>
      </c>
      <c r="O174" s="48">
        <f>(45.5*M174)/(SUM($M$16:$M$2953)+SUM(Comerciales!$O$16:$O$1436))</f>
        <v>1.723621566605953E-3</v>
      </c>
      <c r="P174" s="49"/>
      <c r="Q174" s="59"/>
      <c r="R174" s="59"/>
      <c r="S174" s="49"/>
      <c r="T174" s="49"/>
      <c r="U174" s="49"/>
      <c r="V174" s="49"/>
    </row>
    <row r="175" spans="2:22" ht="24" customHeight="1" x14ac:dyDescent="0.35">
      <c r="B175" s="3">
        <v>160</v>
      </c>
      <c r="C175" s="3" t="s">
        <v>2366</v>
      </c>
      <c r="D175" s="3" t="s">
        <v>182</v>
      </c>
      <c r="E175" s="3" t="s">
        <v>3316</v>
      </c>
      <c r="F175" s="3" t="s">
        <v>2368</v>
      </c>
      <c r="G175" s="3" t="s">
        <v>11</v>
      </c>
      <c r="H175" s="32" t="s">
        <v>2490</v>
      </c>
      <c r="I175" s="33">
        <v>160755</v>
      </c>
      <c r="J175" s="17">
        <v>2250</v>
      </c>
      <c r="K175" s="17">
        <f t="shared" si="4"/>
        <v>2412</v>
      </c>
      <c r="L175" s="38" t="s">
        <v>7053</v>
      </c>
      <c r="M175" s="48">
        <f t="shared" si="5"/>
        <v>387741060</v>
      </c>
      <c r="N175" s="34" t="s">
        <v>7341</v>
      </c>
      <c r="O175" s="48">
        <f>(45.5*M175)/(SUM($M$16:$M$2953)+SUM(Comerciales!$O$16:$O$1436))</f>
        <v>1.8399076445679872E-2</v>
      </c>
      <c r="P175" s="49"/>
      <c r="Q175" s="59"/>
      <c r="R175" s="59"/>
      <c r="S175" s="49"/>
      <c r="T175" s="49"/>
      <c r="U175" s="49"/>
      <c r="V175" s="49"/>
    </row>
    <row r="176" spans="2:22" ht="24" customHeight="1" x14ac:dyDescent="0.35">
      <c r="B176" s="3">
        <v>161</v>
      </c>
      <c r="C176" s="3" t="s">
        <v>179</v>
      </c>
      <c r="D176" s="3" t="s">
        <v>182</v>
      </c>
      <c r="E176" s="3" t="s">
        <v>2591</v>
      </c>
      <c r="F176" s="3" t="s">
        <v>2365</v>
      </c>
      <c r="G176" s="3" t="s">
        <v>11</v>
      </c>
      <c r="H176" s="32" t="s">
        <v>2592</v>
      </c>
      <c r="I176" s="33">
        <v>55.666666666666664</v>
      </c>
      <c r="J176" s="17">
        <v>92106.15</v>
      </c>
      <c r="K176" s="17">
        <f t="shared" si="4"/>
        <v>98738</v>
      </c>
      <c r="L176" s="38" t="s">
        <v>7053</v>
      </c>
      <c r="M176" s="48">
        <f t="shared" si="5"/>
        <v>5496415.333333333</v>
      </c>
      <c r="N176" s="34" t="s">
        <v>7341</v>
      </c>
      <c r="O176" s="48">
        <f>(45.5*M176)/(SUM($M$16:$M$2953)+SUM(Comerciales!$O$16:$O$1436))</f>
        <v>2.6081572556490922E-4</v>
      </c>
      <c r="P176" s="49"/>
      <c r="Q176" s="59"/>
      <c r="R176" s="59"/>
      <c r="S176" s="49"/>
      <c r="T176" s="49"/>
      <c r="U176" s="49"/>
      <c r="V176" s="49"/>
    </row>
    <row r="177" spans="2:22" ht="24" customHeight="1" x14ac:dyDescent="0.35">
      <c r="B177" s="3">
        <v>162</v>
      </c>
      <c r="C177" s="3" t="s">
        <v>2628</v>
      </c>
      <c r="D177" s="3" t="s">
        <v>186</v>
      </c>
      <c r="E177" s="3" t="s">
        <v>5973</v>
      </c>
      <c r="F177" s="3" t="s">
        <v>2417</v>
      </c>
      <c r="G177" s="3" t="s">
        <v>11</v>
      </c>
      <c r="H177" s="32" t="s">
        <v>2628</v>
      </c>
      <c r="I177" s="33">
        <v>624</v>
      </c>
      <c r="J177" s="17">
        <v>116053</v>
      </c>
      <c r="K177" s="17">
        <f t="shared" si="4"/>
        <v>124409</v>
      </c>
      <c r="L177" s="38" t="s">
        <v>2628</v>
      </c>
      <c r="M177" s="48">
        <f t="shared" si="5"/>
        <v>77631216</v>
      </c>
      <c r="N177" s="34" t="s">
        <v>7341</v>
      </c>
      <c r="O177" s="48">
        <f>(45.5*M177)/(SUM($M$16:$M$2953)+SUM(Comerciales!$O$16:$O$1436))</f>
        <v>3.6837539923037462E-3</v>
      </c>
      <c r="P177" s="49"/>
      <c r="Q177" s="59"/>
      <c r="R177" s="59"/>
      <c r="S177" s="49"/>
      <c r="T177" s="49"/>
      <c r="U177" s="49"/>
      <c r="V177" s="49"/>
    </row>
    <row r="178" spans="2:22" ht="24" customHeight="1" x14ac:dyDescent="0.35">
      <c r="B178" s="3">
        <v>163</v>
      </c>
      <c r="C178" s="3" t="s">
        <v>187</v>
      </c>
      <c r="D178" s="3" t="s">
        <v>188</v>
      </c>
      <c r="E178" s="3" t="s">
        <v>5974</v>
      </c>
      <c r="F178" s="3" t="s">
        <v>2417</v>
      </c>
      <c r="G178" s="3" t="s">
        <v>11</v>
      </c>
      <c r="H178" s="32" t="s">
        <v>2490</v>
      </c>
      <c r="I178" s="33">
        <v>168</v>
      </c>
      <c r="J178" s="17">
        <v>29286</v>
      </c>
      <c r="K178" s="17">
        <f t="shared" si="4"/>
        <v>31395</v>
      </c>
      <c r="L178" s="38" t="s">
        <v>7053</v>
      </c>
      <c r="M178" s="48">
        <f t="shared" si="5"/>
        <v>5274360</v>
      </c>
      <c r="N178" s="34" t="s">
        <v>7343</v>
      </c>
      <c r="O178" s="48">
        <f>(45.5*M178)/(SUM($M$16:$M$2953)+SUM(Comerciales!$O$16:$O$1436))</f>
        <v>2.5027876295081076E-4</v>
      </c>
      <c r="P178" s="49"/>
      <c r="Q178" s="59"/>
      <c r="R178" s="59"/>
      <c r="S178" s="49"/>
      <c r="T178" s="49"/>
      <c r="U178" s="49"/>
      <c r="V178" s="49"/>
    </row>
    <row r="179" spans="2:22" ht="24" customHeight="1" x14ac:dyDescent="0.35">
      <c r="B179" s="3">
        <v>164</v>
      </c>
      <c r="C179" s="3" t="s">
        <v>119</v>
      </c>
      <c r="D179" s="3" t="s">
        <v>5261</v>
      </c>
      <c r="E179" s="3" t="s">
        <v>218</v>
      </c>
      <c r="F179" s="3" t="s">
        <v>3582</v>
      </c>
      <c r="G179" s="3" t="s">
        <v>11</v>
      </c>
      <c r="H179" s="32" t="s">
        <v>2351</v>
      </c>
      <c r="I179" s="33">
        <v>1</v>
      </c>
      <c r="J179" s="17"/>
      <c r="K179" s="17">
        <f t="shared" si="4"/>
        <v>0</v>
      </c>
      <c r="L179" s="38" t="s">
        <v>7053</v>
      </c>
      <c r="M179" s="48">
        <f t="shared" si="5"/>
        <v>100</v>
      </c>
      <c r="N179" s="34" t="s">
        <v>7343</v>
      </c>
      <c r="O179" s="48">
        <f>(45.5*M179)/(SUM($M$16:$M$2953)+SUM(Comerciales!$O$16:$O$1436))</f>
        <v>4.745196819155514E-9</v>
      </c>
      <c r="P179" s="49"/>
      <c r="Q179" s="59"/>
      <c r="R179" s="59"/>
      <c r="S179" s="49"/>
      <c r="T179" s="49"/>
      <c r="U179" s="49"/>
      <c r="V179" s="49"/>
    </row>
    <row r="180" spans="2:22" ht="24" customHeight="1" x14ac:dyDescent="0.35">
      <c r="B180" s="3">
        <v>165</v>
      </c>
      <c r="C180" s="3" t="s">
        <v>119</v>
      </c>
      <c r="D180" s="3" t="s">
        <v>2926</v>
      </c>
      <c r="E180" s="3" t="s">
        <v>2314</v>
      </c>
      <c r="F180" s="3" t="s">
        <v>2393</v>
      </c>
      <c r="G180" s="3" t="s">
        <v>11</v>
      </c>
      <c r="H180" s="32" t="s">
        <v>2393</v>
      </c>
      <c r="I180" s="33">
        <v>3243.181818181818</v>
      </c>
      <c r="J180" s="17">
        <v>602</v>
      </c>
      <c r="K180" s="17">
        <f t="shared" si="4"/>
        <v>645</v>
      </c>
      <c r="L180" s="38" t="s">
        <v>7053</v>
      </c>
      <c r="M180" s="48">
        <f t="shared" si="5"/>
        <v>2091852.2727272727</v>
      </c>
      <c r="N180" s="34" t="s">
        <v>7343</v>
      </c>
      <c r="O180" s="48">
        <f>(45.5*M180)/(SUM($M$16:$M$2953)+SUM(Comerciales!$O$16:$O$1436))</f>
        <v>9.9262507506886857E-5</v>
      </c>
      <c r="P180" s="49"/>
      <c r="Q180" s="59"/>
      <c r="R180" s="59"/>
      <c r="S180" s="49"/>
      <c r="T180" s="49"/>
      <c r="U180" s="49"/>
      <c r="V180" s="49"/>
    </row>
    <row r="181" spans="2:22" ht="24" customHeight="1" x14ac:dyDescent="0.35">
      <c r="B181" s="3">
        <v>166</v>
      </c>
      <c r="C181" s="3" t="s">
        <v>119</v>
      </c>
      <c r="D181" s="3" t="s">
        <v>5262</v>
      </c>
      <c r="E181" s="3" t="s">
        <v>218</v>
      </c>
      <c r="F181" s="3" t="s">
        <v>3582</v>
      </c>
      <c r="G181" s="3" t="s">
        <v>11</v>
      </c>
      <c r="H181" s="32" t="s">
        <v>2360</v>
      </c>
      <c r="I181" s="33">
        <v>52632.363636363632</v>
      </c>
      <c r="J181" s="17"/>
      <c r="K181" s="17">
        <f t="shared" si="4"/>
        <v>0</v>
      </c>
      <c r="L181" s="38" t="s">
        <v>7053</v>
      </c>
      <c r="M181" s="48">
        <f t="shared" si="5"/>
        <v>5263236.3636363633</v>
      </c>
      <c r="N181" s="34" t="s">
        <v>7341</v>
      </c>
      <c r="O181" s="48">
        <f>(45.5*M181)/(SUM($M$16:$M$2953)+SUM(Comerciales!$O$16:$O$1436))</f>
        <v>2.4975092451190906E-4</v>
      </c>
      <c r="P181" s="49"/>
      <c r="Q181" s="59"/>
      <c r="R181" s="59"/>
      <c r="S181" s="49"/>
      <c r="T181" s="49"/>
      <c r="U181" s="49"/>
      <c r="V181" s="49"/>
    </row>
    <row r="182" spans="2:22" ht="24" customHeight="1" x14ac:dyDescent="0.35">
      <c r="B182" s="3">
        <v>167</v>
      </c>
      <c r="C182" s="3" t="s">
        <v>119</v>
      </c>
      <c r="D182" s="3" t="s">
        <v>5262</v>
      </c>
      <c r="E182" s="3" t="s">
        <v>218</v>
      </c>
      <c r="F182" s="3" t="s">
        <v>3582</v>
      </c>
      <c r="G182" s="3" t="s">
        <v>11</v>
      </c>
      <c r="H182" s="32" t="s">
        <v>2360</v>
      </c>
      <c r="I182" s="33">
        <v>31948.333333333336</v>
      </c>
      <c r="J182" s="17">
        <v>52057</v>
      </c>
      <c r="K182" s="17">
        <f t="shared" si="4"/>
        <v>55805</v>
      </c>
      <c r="L182" s="38" t="s">
        <v>7053</v>
      </c>
      <c r="M182" s="48">
        <f t="shared" si="5"/>
        <v>1782876741.6666667</v>
      </c>
      <c r="N182" s="34" t="s">
        <v>7341</v>
      </c>
      <c r="O182" s="48">
        <f>(45.5*M182)/(SUM($M$16:$M$2953)+SUM(Comerciales!$O$16:$O$1436))</f>
        <v>8.4601010435030141E-2</v>
      </c>
      <c r="P182" s="49"/>
      <c r="Q182" s="59"/>
      <c r="R182" s="59"/>
      <c r="S182" s="49"/>
      <c r="T182" s="49"/>
      <c r="U182" s="49"/>
      <c r="V182" s="49"/>
    </row>
    <row r="183" spans="2:22" ht="24" customHeight="1" x14ac:dyDescent="0.35">
      <c r="B183" s="3">
        <v>168</v>
      </c>
      <c r="C183" s="3" t="s">
        <v>119</v>
      </c>
      <c r="D183" s="3" t="s">
        <v>5263</v>
      </c>
      <c r="E183" s="3" t="s">
        <v>2628</v>
      </c>
      <c r="F183" s="3" t="s">
        <v>2616</v>
      </c>
      <c r="G183" s="3" t="s">
        <v>11</v>
      </c>
      <c r="H183" s="32" t="s">
        <v>2490</v>
      </c>
      <c r="I183" s="33">
        <v>1</v>
      </c>
      <c r="J183" s="17"/>
      <c r="K183" s="17">
        <f t="shared" si="4"/>
        <v>0</v>
      </c>
      <c r="L183" s="38" t="s">
        <v>7053</v>
      </c>
      <c r="M183" s="48">
        <f t="shared" si="5"/>
        <v>100</v>
      </c>
      <c r="N183" s="34" t="s">
        <v>7343</v>
      </c>
      <c r="O183" s="48">
        <f>(45.5*M183)/(SUM($M$16:$M$2953)+SUM(Comerciales!$O$16:$O$1436))</f>
        <v>4.745196819155514E-9</v>
      </c>
      <c r="P183" s="49"/>
      <c r="Q183" s="59"/>
      <c r="R183" s="59"/>
      <c r="S183" s="49"/>
      <c r="T183" s="49"/>
      <c r="U183" s="49"/>
      <c r="V183" s="49"/>
    </row>
    <row r="184" spans="2:22" ht="24" customHeight="1" x14ac:dyDescent="0.35">
      <c r="B184" s="3">
        <v>169</v>
      </c>
      <c r="C184" s="3" t="s">
        <v>119</v>
      </c>
      <c r="D184" s="3" t="s">
        <v>2967</v>
      </c>
      <c r="E184" s="3" t="s">
        <v>2628</v>
      </c>
      <c r="F184" s="3" t="s">
        <v>3582</v>
      </c>
      <c r="G184" s="3" t="s">
        <v>11</v>
      </c>
      <c r="H184" s="32" t="s">
        <v>2360</v>
      </c>
      <c r="I184" s="33">
        <v>9252</v>
      </c>
      <c r="J184" s="17"/>
      <c r="K184" s="17">
        <f t="shared" si="4"/>
        <v>0</v>
      </c>
      <c r="L184" s="38" t="s">
        <v>7053</v>
      </c>
      <c r="M184" s="48">
        <f t="shared" si="5"/>
        <v>925200</v>
      </c>
      <c r="N184" s="34" t="s">
        <v>7343</v>
      </c>
      <c r="O184" s="48">
        <f>(45.5*M184)/(SUM($M$16:$M$2953)+SUM(Comerciales!$O$16:$O$1436))</f>
        <v>4.3902560970826812E-5</v>
      </c>
      <c r="P184" s="49"/>
      <c r="Q184" s="59"/>
      <c r="R184" s="59"/>
      <c r="S184" s="49"/>
      <c r="T184" s="49"/>
      <c r="U184" s="49"/>
      <c r="V184" s="49"/>
    </row>
    <row r="185" spans="2:22" ht="24" customHeight="1" x14ac:dyDescent="0.35">
      <c r="B185" s="3">
        <v>170</v>
      </c>
      <c r="C185" s="3" t="s">
        <v>119</v>
      </c>
      <c r="D185" s="3" t="s">
        <v>2967</v>
      </c>
      <c r="E185" s="3" t="s">
        <v>2628</v>
      </c>
      <c r="F185" s="3" t="s">
        <v>3582</v>
      </c>
      <c r="G185" s="3" t="s">
        <v>11</v>
      </c>
      <c r="H185" s="32" t="s">
        <v>2360</v>
      </c>
      <c r="I185" s="33">
        <v>1080</v>
      </c>
      <c r="J185" s="17"/>
      <c r="K185" s="17">
        <f t="shared" si="4"/>
        <v>0</v>
      </c>
      <c r="L185" s="38" t="s">
        <v>7053</v>
      </c>
      <c r="M185" s="48">
        <f t="shared" si="5"/>
        <v>108000</v>
      </c>
      <c r="N185" s="34" t="s">
        <v>7343</v>
      </c>
      <c r="O185" s="48">
        <f>(45.5*M185)/(SUM($M$16:$M$2953)+SUM(Comerciales!$O$16:$O$1436))</f>
        <v>5.124812564687955E-6</v>
      </c>
      <c r="P185" s="49"/>
      <c r="Q185" s="59"/>
      <c r="R185" s="59"/>
      <c r="S185" s="49"/>
      <c r="T185" s="49"/>
      <c r="U185" s="49"/>
      <c r="V185" s="49"/>
    </row>
    <row r="186" spans="2:22" ht="24" customHeight="1" x14ac:dyDescent="0.35">
      <c r="B186" s="3">
        <v>171</v>
      </c>
      <c r="C186" s="3" t="s">
        <v>192</v>
      </c>
      <c r="D186" s="3" t="s">
        <v>193</v>
      </c>
      <c r="E186" s="3" t="s">
        <v>2441</v>
      </c>
      <c r="F186" s="3" t="s">
        <v>2356</v>
      </c>
      <c r="G186" s="3" t="s">
        <v>18</v>
      </c>
      <c r="H186" s="32" t="s">
        <v>2443</v>
      </c>
      <c r="I186" s="33">
        <v>1021.3333333333334</v>
      </c>
      <c r="J186" s="17">
        <v>739578.03</v>
      </c>
      <c r="K186" s="17">
        <f t="shared" si="4"/>
        <v>739578.03</v>
      </c>
      <c r="L186" s="38">
        <v>739578.03</v>
      </c>
      <c r="M186" s="48">
        <f t="shared" si="5"/>
        <v>755355694.6400001</v>
      </c>
      <c r="N186" s="34" t="s">
        <v>7341</v>
      </c>
      <c r="O186" s="48">
        <f>(45.5*M186)/(SUM($M$16:$M$2953)+SUM(Comerciales!$O$16:$O$1436))</f>
        <v>3.5843114395367318E-2</v>
      </c>
      <c r="P186" s="49"/>
      <c r="Q186" s="59"/>
      <c r="R186" s="59"/>
      <c r="S186" s="49"/>
      <c r="T186" s="49"/>
      <c r="U186" s="49"/>
      <c r="V186" s="49"/>
    </row>
    <row r="187" spans="2:22" ht="24" customHeight="1" x14ac:dyDescent="0.35">
      <c r="B187" s="3">
        <v>172</v>
      </c>
      <c r="C187" s="3" t="s">
        <v>192</v>
      </c>
      <c r="D187" s="3" t="s">
        <v>193</v>
      </c>
      <c r="E187" s="3" t="s">
        <v>2413</v>
      </c>
      <c r="F187" s="3" t="s">
        <v>2356</v>
      </c>
      <c r="G187" s="3" t="s">
        <v>18</v>
      </c>
      <c r="H187" s="32" t="s">
        <v>2443</v>
      </c>
      <c r="I187" s="33">
        <v>720.66666666666663</v>
      </c>
      <c r="J187" s="17">
        <v>739578.03</v>
      </c>
      <c r="K187" s="17">
        <f t="shared" si="4"/>
        <v>739578.03</v>
      </c>
      <c r="L187" s="38">
        <v>739578.03</v>
      </c>
      <c r="M187" s="48">
        <f t="shared" si="5"/>
        <v>532989233.62</v>
      </c>
      <c r="N187" s="34" t="s">
        <v>7341</v>
      </c>
      <c r="O187" s="48">
        <f>(45.5*M187)/(SUM($M$16:$M$2953)+SUM(Comerciales!$O$16:$O$1436))</f>
        <v>2.5291388160177588E-2</v>
      </c>
      <c r="P187" s="49"/>
      <c r="Q187" s="59"/>
      <c r="R187" s="59"/>
      <c r="S187" s="49"/>
      <c r="T187" s="49"/>
      <c r="U187" s="49"/>
      <c r="V187" s="49"/>
    </row>
    <row r="188" spans="2:22" ht="24" customHeight="1" x14ac:dyDescent="0.35">
      <c r="B188" s="3">
        <v>173</v>
      </c>
      <c r="C188" s="3" t="s">
        <v>195</v>
      </c>
      <c r="D188" s="3" t="s">
        <v>196</v>
      </c>
      <c r="E188" s="3" t="s">
        <v>3318</v>
      </c>
      <c r="F188" s="3" t="s">
        <v>2370</v>
      </c>
      <c r="G188" s="3" t="s">
        <v>11</v>
      </c>
      <c r="H188" s="32" t="s">
        <v>2334</v>
      </c>
      <c r="I188" s="33">
        <v>12</v>
      </c>
      <c r="J188" s="17">
        <v>27350</v>
      </c>
      <c r="K188" s="17">
        <f t="shared" si="4"/>
        <v>29319</v>
      </c>
      <c r="L188" s="38" t="s">
        <v>7053</v>
      </c>
      <c r="M188" s="48">
        <f t="shared" si="5"/>
        <v>351828</v>
      </c>
      <c r="N188" s="34" t="s">
        <v>7343</v>
      </c>
      <c r="O188" s="48">
        <f>(45.5*M188)/(SUM($M$16:$M$2953)+SUM(Comerciales!$O$16:$O$1436))</f>
        <v>1.6694931064898461E-5</v>
      </c>
      <c r="P188" s="49"/>
      <c r="Q188" s="59"/>
      <c r="R188" s="59"/>
      <c r="S188" s="49"/>
      <c r="T188" s="49"/>
      <c r="U188" s="49"/>
      <c r="V188" s="49"/>
    </row>
    <row r="189" spans="2:22" ht="24" customHeight="1" x14ac:dyDescent="0.35">
      <c r="B189" s="3">
        <v>174</v>
      </c>
      <c r="C189" s="3" t="s">
        <v>195</v>
      </c>
      <c r="D189" s="3" t="s">
        <v>5264</v>
      </c>
      <c r="E189" s="3" t="s">
        <v>2355</v>
      </c>
      <c r="F189" s="3" t="s">
        <v>2318</v>
      </c>
      <c r="G189" s="3" t="s">
        <v>11</v>
      </c>
      <c r="H189" s="32" t="s">
        <v>2318</v>
      </c>
      <c r="I189" s="33">
        <v>7615.583333333333</v>
      </c>
      <c r="J189" s="17">
        <v>3846</v>
      </c>
      <c r="K189" s="17">
        <f t="shared" si="4"/>
        <v>4123</v>
      </c>
      <c r="L189" s="38" t="s">
        <v>7053</v>
      </c>
      <c r="M189" s="48">
        <f t="shared" si="5"/>
        <v>31399050.083333332</v>
      </c>
      <c r="N189" s="34" t="s">
        <v>7343</v>
      </c>
      <c r="O189" s="48">
        <f>(45.5*M189)/(SUM($M$16:$M$2953)+SUM(Comerciales!$O$16:$O$1436))</f>
        <v>1.4899467257993798E-3</v>
      </c>
      <c r="P189" s="49"/>
      <c r="Q189" s="59"/>
      <c r="R189" s="59"/>
      <c r="S189" s="49"/>
      <c r="T189" s="49"/>
      <c r="U189" s="49"/>
      <c r="V189" s="49"/>
    </row>
    <row r="190" spans="2:22" ht="24" customHeight="1" x14ac:dyDescent="0.35">
      <c r="B190" s="3">
        <v>175</v>
      </c>
      <c r="C190" s="3" t="s">
        <v>195</v>
      </c>
      <c r="D190" s="3" t="s">
        <v>5264</v>
      </c>
      <c r="E190" s="3" t="s">
        <v>5975</v>
      </c>
      <c r="F190" s="3" t="s">
        <v>2356</v>
      </c>
      <c r="G190" s="3" t="s">
        <v>18</v>
      </c>
      <c r="H190" s="32" t="s">
        <v>2349</v>
      </c>
      <c r="I190" s="33">
        <v>912</v>
      </c>
      <c r="J190" s="17">
        <v>11671</v>
      </c>
      <c r="K190" s="17">
        <f t="shared" si="4"/>
        <v>12511</v>
      </c>
      <c r="L190" s="38" t="s">
        <v>7053</v>
      </c>
      <c r="M190" s="48">
        <f t="shared" si="5"/>
        <v>11410032</v>
      </c>
      <c r="N190" s="34" t="s">
        <v>7343</v>
      </c>
      <c r="O190" s="48">
        <f>(45.5*M190)/(SUM($M$16:$M$2953)+SUM(Comerciales!$O$16:$O$1436))</f>
        <v>5.4142847552862618E-4</v>
      </c>
      <c r="P190" s="49"/>
      <c r="Q190" s="59"/>
      <c r="R190" s="59"/>
      <c r="S190" s="49"/>
      <c r="T190" s="49"/>
      <c r="U190" s="49"/>
      <c r="V190" s="49"/>
    </row>
    <row r="191" spans="2:22" ht="24" customHeight="1" x14ac:dyDescent="0.35">
      <c r="B191" s="3">
        <v>176</v>
      </c>
      <c r="C191" s="3" t="s">
        <v>197</v>
      </c>
      <c r="D191" s="3" t="s">
        <v>198</v>
      </c>
      <c r="E191" s="3" t="s">
        <v>2401</v>
      </c>
      <c r="F191" s="3" t="s">
        <v>2422</v>
      </c>
      <c r="G191" s="3" t="s">
        <v>11</v>
      </c>
      <c r="H191" s="32" t="s">
        <v>2318</v>
      </c>
      <c r="I191" s="33">
        <v>514893.08333333331</v>
      </c>
      <c r="J191" s="17">
        <v>308</v>
      </c>
      <c r="K191" s="17">
        <f t="shared" si="4"/>
        <v>330</v>
      </c>
      <c r="L191" s="38" t="s">
        <v>7053</v>
      </c>
      <c r="M191" s="48">
        <f t="shared" si="5"/>
        <v>169914717.5</v>
      </c>
      <c r="N191" s="34" t="s">
        <v>7341</v>
      </c>
      <c r="O191" s="48">
        <f>(45.5*M191)/(SUM($M$16:$M$2953)+SUM(Comerciales!$O$16:$O$1436))</f>
        <v>8.0627877700870775E-3</v>
      </c>
      <c r="P191" s="49"/>
      <c r="Q191" s="59"/>
      <c r="R191" s="59"/>
      <c r="S191" s="49"/>
      <c r="T191" s="49"/>
      <c r="U191" s="49"/>
      <c r="V191" s="49"/>
    </row>
    <row r="192" spans="2:22" ht="24" customHeight="1" x14ac:dyDescent="0.35">
      <c r="B192" s="3">
        <v>177</v>
      </c>
      <c r="C192" s="3" t="s">
        <v>197</v>
      </c>
      <c r="D192" s="3" t="s">
        <v>198</v>
      </c>
      <c r="E192" s="3" t="s">
        <v>2414</v>
      </c>
      <c r="F192" s="3" t="s">
        <v>2422</v>
      </c>
      <c r="G192" s="3" t="s">
        <v>11</v>
      </c>
      <c r="H192" s="32" t="s">
        <v>2318</v>
      </c>
      <c r="I192" s="33">
        <v>266555.125</v>
      </c>
      <c r="J192" s="17">
        <v>612</v>
      </c>
      <c r="K192" s="17">
        <f t="shared" si="4"/>
        <v>656</v>
      </c>
      <c r="L192" s="38" t="s">
        <v>7053</v>
      </c>
      <c r="M192" s="48">
        <f t="shared" si="5"/>
        <v>174860162</v>
      </c>
      <c r="N192" s="34" t="s">
        <v>7341</v>
      </c>
      <c r="O192" s="48">
        <f>(45.5*M192)/(SUM($M$16:$M$2953)+SUM(Comerciales!$O$16:$O$1436))</f>
        <v>8.2974588451941774E-3</v>
      </c>
      <c r="P192" s="49"/>
      <c r="Q192" s="59"/>
      <c r="R192" s="59"/>
      <c r="S192" s="49"/>
      <c r="T192" s="49"/>
      <c r="U192" s="49"/>
      <c r="V192" s="49"/>
    </row>
    <row r="193" spans="2:22" ht="24" customHeight="1" x14ac:dyDescent="0.35">
      <c r="B193" s="3">
        <v>178</v>
      </c>
      <c r="C193" s="3" t="s">
        <v>199</v>
      </c>
      <c r="D193" s="3" t="s">
        <v>200</v>
      </c>
      <c r="E193" s="3" t="s">
        <v>3322</v>
      </c>
      <c r="F193" s="3" t="s">
        <v>2422</v>
      </c>
      <c r="G193" s="3" t="s">
        <v>11</v>
      </c>
      <c r="H193" s="32" t="s">
        <v>2318</v>
      </c>
      <c r="I193" s="33">
        <v>98863</v>
      </c>
      <c r="J193" s="17">
        <v>663</v>
      </c>
      <c r="K193" s="17">
        <f t="shared" si="4"/>
        <v>711</v>
      </c>
      <c r="L193" s="38" t="s">
        <v>7053</v>
      </c>
      <c r="M193" s="48">
        <f t="shared" si="5"/>
        <v>70291593</v>
      </c>
      <c r="N193" s="34" t="s">
        <v>7341</v>
      </c>
      <c r="O193" s="48">
        <f>(45.5*M193)/(SUM($M$16:$M$2953)+SUM(Comerciales!$O$16:$O$1436))</f>
        <v>3.3354744351697398E-3</v>
      </c>
      <c r="P193" s="49"/>
      <c r="Q193" s="59"/>
      <c r="R193" s="59"/>
      <c r="S193" s="49"/>
      <c r="T193" s="49"/>
      <c r="U193" s="49"/>
      <c r="V193" s="49"/>
    </row>
    <row r="194" spans="2:22" ht="24" customHeight="1" x14ac:dyDescent="0.35">
      <c r="B194" s="3">
        <v>179</v>
      </c>
      <c r="C194" s="3" t="s">
        <v>2628</v>
      </c>
      <c r="D194" s="3" t="s">
        <v>200</v>
      </c>
      <c r="E194" s="3" t="s">
        <v>2216</v>
      </c>
      <c r="F194" s="3" t="s">
        <v>2422</v>
      </c>
      <c r="G194" s="3" t="s">
        <v>11</v>
      </c>
      <c r="H194" s="32" t="s">
        <v>2628</v>
      </c>
      <c r="I194" s="33">
        <v>24861</v>
      </c>
      <c r="J194" s="17">
        <v>1315</v>
      </c>
      <c r="K194" s="17">
        <f t="shared" si="4"/>
        <v>1410</v>
      </c>
      <c r="L194" s="38" t="s">
        <v>2628</v>
      </c>
      <c r="M194" s="48">
        <f t="shared" si="5"/>
        <v>35054010</v>
      </c>
      <c r="N194" s="34" t="s">
        <v>7343</v>
      </c>
      <c r="O194" s="48">
        <f>(45.5*M194)/(SUM($M$16:$M$2953)+SUM(Comerciales!$O$16:$O$1436))</f>
        <v>1.6633817675064555E-3</v>
      </c>
      <c r="P194" s="49"/>
      <c r="Q194" s="59"/>
      <c r="R194" s="59"/>
      <c r="S194" s="49"/>
      <c r="T194" s="49"/>
      <c r="U194" s="49"/>
      <c r="V194" s="49"/>
    </row>
    <row r="195" spans="2:22" ht="24" customHeight="1" x14ac:dyDescent="0.35">
      <c r="B195" s="3">
        <v>180</v>
      </c>
      <c r="C195" s="3" t="s">
        <v>199</v>
      </c>
      <c r="D195" s="3" t="s">
        <v>2970</v>
      </c>
      <c r="E195" s="3" t="s">
        <v>87</v>
      </c>
      <c r="F195" s="3" t="s">
        <v>2318</v>
      </c>
      <c r="G195" s="3" t="s">
        <v>11</v>
      </c>
      <c r="H195" s="32" t="s">
        <v>2318</v>
      </c>
      <c r="I195" s="33">
        <v>1</v>
      </c>
      <c r="J195" s="17"/>
      <c r="K195" s="17">
        <f t="shared" si="4"/>
        <v>0</v>
      </c>
      <c r="L195" s="38" t="s">
        <v>7053</v>
      </c>
      <c r="M195" s="48">
        <f t="shared" si="5"/>
        <v>100</v>
      </c>
      <c r="N195" s="34" t="s">
        <v>7343</v>
      </c>
      <c r="O195" s="48">
        <f>(45.5*M195)/(SUM($M$16:$M$2953)+SUM(Comerciales!$O$16:$O$1436))</f>
        <v>4.745196819155514E-9</v>
      </c>
      <c r="P195" s="49"/>
      <c r="Q195" s="59"/>
      <c r="R195" s="59"/>
      <c r="S195" s="49"/>
      <c r="T195" s="49"/>
      <c r="U195" s="49"/>
      <c r="V195" s="49"/>
    </row>
    <row r="196" spans="2:22" ht="24" customHeight="1" x14ac:dyDescent="0.35">
      <c r="B196" s="3">
        <v>181</v>
      </c>
      <c r="C196" s="3" t="s">
        <v>203</v>
      </c>
      <c r="D196" s="3" t="s">
        <v>202</v>
      </c>
      <c r="E196" s="3" t="s">
        <v>5976</v>
      </c>
      <c r="F196" s="3" t="s">
        <v>2356</v>
      </c>
      <c r="G196" s="3" t="s">
        <v>6994</v>
      </c>
      <c r="H196" s="32" t="s">
        <v>2349</v>
      </c>
      <c r="I196" s="33">
        <v>5986.416666666667</v>
      </c>
      <c r="J196" s="17">
        <v>54295.600000000006</v>
      </c>
      <c r="K196" s="17">
        <f t="shared" si="4"/>
        <v>54295.600000000006</v>
      </c>
      <c r="L196" s="38">
        <v>54295.600000000006</v>
      </c>
      <c r="M196" s="48">
        <f t="shared" si="5"/>
        <v>325036084.76666671</v>
      </c>
      <c r="N196" s="34" t="s">
        <v>7341</v>
      </c>
      <c r="O196" s="48">
        <f>(45.5*M196)/(SUM($M$16:$M$2953)+SUM(Comerciales!$O$16:$O$1436))</f>
        <v>1.5423601955455488E-2</v>
      </c>
      <c r="P196" s="49"/>
      <c r="Q196" s="59"/>
      <c r="R196" s="59"/>
      <c r="S196" s="49"/>
      <c r="T196" s="49"/>
      <c r="U196" s="49"/>
      <c r="V196" s="49"/>
    </row>
    <row r="197" spans="2:22" ht="24" customHeight="1" x14ac:dyDescent="0.35">
      <c r="B197" s="3">
        <v>182</v>
      </c>
      <c r="C197" s="3" t="s">
        <v>201</v>
      </c>
      <c r="D197" s="3" t="s">
        <v>202</v>
      </c>
      <c r="E197" s="3" t="s">
        <v>5976</v>
      </c>
      <c r="F197" s="3" t="s">
        <v>2349</v>
      </c>
      <c r="G197" s="3" t="s">
        <v>3646</v>
      </c>
      <c r="H197" s="32" t="s">
        <v>2349</v>
      </c>
      <c r="I197" s="33">
        <v>91.111111111111114</v>
      </c>
      <c r="J197" s="17">
        <v>338089.4</v>
      </c>
      <c r="K197" s="17">
        <f t="shared" si="4"/>
        <v>338089.4</v>
      </c>
      <c r="L197" s="38">
        <v>338089.4</v>
      </c>
      <c r="M197" s="48">
        <f t="shared" si="5"/>
        <v>30803700.888888892</v>
      </c>
      <c r="N197" s="34" t="s">
        <v>7341</v>
      </c>
      <c r="O197" s="48">
        <f>(45.5*M197)/(SUM($M$16:$M$2953)+SUM(Comerciales!$O$16:$O$1436))</f>
        <v>1.4616962347617345E-3</v>
      </c>
      <c r="P197" s="49"/>
      <c r="Q197" s="59"/>
      <c r="R197" s="59"/>
      <c r="S197" s="49"/>
      <c r="T197" s="49"/>
      <c r="U197" s="49"/>
      <c r="V197" s="49"/>
    </row>
    <row r="198" spans="2:22" ht="24" customHeight="1" x14ac:dyDescent="0.35">
      <c r="B198" s="3">
        <v>183</v>
      </c>
      <c r="C198" s="3" t="s">
        <v>201</v>
      </c>
      <c r="D198" s="3" t="s">
        <v>202</v>
      </c>
      <c r="E198" s="3" t="s">
        <v>977</v>
      </c>
      <c r="F198" s="3" t="s">
        <v>2349</v>
      </c>
      <c r="G198" s="3" t="s">
        <v>3646</v>
      </c>
      <c r="H198" s="32" t="s">
        <v>2349</v>
      </c>
      <c r="I198" s="33">
        <v>3</v>
      </c>
      <c r="J198" s="17">
        <v>231300</v>
      </c>
      <c r="K198" s="17">
        <f t="shared" si="4"/>
        <v>231300</v>
      </c>
      <c r="L198" s="38">
        <v>231300</v>
      </c>
      <c r="M198" s="48">
        <f t="shared" si="5"/>
        <v>693900</v>
      </c>
      <c r="N198" s="34" t="s">
        <v>7341</v>
      </c>
      <c r="O198" s="48">
        <f>(45.5*M198)/(SUM($M$16:$M$2953)+SUM(Comerciales!$O$16:$O$1436))</f>
        <v>3.2926920728120105E-5</v>
      </c>
      <c r="P198" s="49"/>
      <c r="Q198" s="59"/>
      <c r="R198" s="59"/>
      <c r="S198" s="49"/>
      <c r="T198" s="49"/>
      <c r="U198" s="49"/>
      <c r="V198" s="49"/>
    </row>
    <row r="199" spans="2:22" ht="24" customHeight="1" x14ac:dyDescent="0.35">
      <c r="B199" s="3">
        <v>184</v>
      </c>
      <c r="C199" s="3" t="s">
        <v>2569</v>
      </c>
      <c r="D199" s="3" t="s">
        <v>205</v>
      </c>
      <c r="E199" s="3">
        <v>0.04</v>
      </c>
      <c r="F199" s="3" t="s">
        <v>3023</v>
      </c>
      <c r="G199" s="3" t="s">
        <v>2587</v>
      </c>
      <c r="H199" s="32" t="s">
        <v>2525</v>
      </c>
      <c r="I199" s="33">
        <v>8</v>
      </c>
      <c r="J199" s="17">
        <v>50485</v>
      </c>
      <c r="K199" s="17">
        <f t="shared" si="4"/>
        <v>54120</v>
      </c>
      <c r="L199" s="38" t="s">
        <v>2628</v>
      </c>
      <c r="M199" s="48">
        <f t="shared" si="5"/>
        <v>432960</v>
      </c>
      <c r="N199" s="34" t="s">
        <v>7341</v>
      </c>
      <c r="O199" s="48">
        <f>(45.5*M199)/(SUM($M$16:$M$2953)+SUM(Comerciales!$O$16:$O$1436))</f>
        <v>2.054480414821571E-5</v>
      </c>
      <c r="P199" s="49"/>
      <c r="Q199" s="59"/>
      <c r="R199" s="59"/>
      <c r="S199" s="49"/>
      <c r="T199" s="49"/>
      <c r="U199" s="49"/>
      <c r="V199" s="49"/>
    </row>
    <row r="200" spans="2:22" ht="24" customHeight="1" x14ac:dyDescent="0.35">
      <c r="B200" s="3">
        <v>185</v>
      </c>
      <c r="C200" s="3" t="s">
        <v>204</v>
      </c>
      <c r="D200" s="3" t="s">
        <v>205</v>
      </c>
      <c r="E200" s="3">
        <v>0.04</v>
      </c>
      <c r="F200" s="3" t="s">
        <v>3023</v>
      </c>
      <c r="G200" s="3" t="s">
        <v>3656</v>
      </c>
      <c r="H200" s="32" t="s">
        <v>2490</v>
      </c>
      <c r="I200" s="33">
        <v>1</v>
      </c>
      <c r="J200" s="17">
        <v>866</v>
      </c>
      <c r="K200" s="17">
        <f t="shared" si="4"/>
        <v>928</v>
      </c>
      <c r="L200" s="38" t="s">
        <v>7053</v>
      </c>
      <c r="M200" s="48">
        <f t="shared" si="5"/>
        <v>928</v>
      </c>
      <c r="N200" s="34" t="s">
        <v>7343</v>
      </c>
      <c r="O200" s="48">
        <f>(45.5*M200)/(SUM($M$16:$M$2953)+SUM(Comerciales!$O$16:$O$1436))</f>
        <v>4.4035426481763164E-8</v>
      </c>
      <c r="P200" s="49"/>
      <c r="Q200" s="59"/>
      <c r="R200" s="59"/>
      <c r="S200" s="49"/>
      <c r="T200" s="49"/>
      <c r="U200" s="49"/>
      <c r="V200" s="49"/>
    </row>
    <row r="201" spans="2:22" ht="24" customHeight="1" x14ac:dyDescent="0.35">
      <c r="B201" s="3">
        <v>186</v>
      </c>
      <c r="C201" s="3" t="s">
        <v>207</v>
      </c>
      <c r="D201" s="3" t="s">
        <v>5265</v>
      </c>
      <c r="E201" s="3" t="s">
        <v>191</v>
      </c>
      <c r="F201" s="3" t="s">
        <v>2356</v>
      </c>
      <c r="G201" s="3" t="s">
        <v>18</v>
      </c>
      <c r="H201" s="32" t="s">
        <v>2349</v>
      </c>
      <c r="I201" s="33">
        <v>15.636363636363637</v>
      </c>
      <c r="J201" s="17">
        <v>1827596</v>
      </c>
      <c r="K201" s="17">
        <f t="shared" si="4"/>
        <v>1827596.5</v>
      </c>
      <c r="L201" s="38">
        <v>1827596.5</v>
      </c>
      <c r="M201" s="48">
        <f t="shared" si="5"/>
        <v>28576963.454545457</v>
      </c>
      <c r="N201" s="34" t="s">
        <v>7341</v>
      </c>
      <c r="O201" s="48">
        <f>(45.5*M201)/(SUM($M$16:$M$2953)+SUM(Comerciales!$O$16:$O$1436))</f>
        <v>1.3560331608563245E-3</v>
      </c>
      <c r="P201" s="49"/>
      <c r="Q201" s="59"/>
      <c r="R201" s="59"/>
      <c r="S201" s="49"/>
      <c r="T201" s="49"/>
      <c r="U201" s="49"/>
      <c r="V201" s="49"/>
    </row>
    <row r="202" spans="2:22" ht="24" customHeight="1" x14ac:dyDescent="0.35">
      <c r="B202" s="3">
        <v>187</v>
      </c>
      <c r="C202" s="3" t="s">
        <v>208</v>
      </c>
      <c r="D202" s="3" t="s">
        <v>209</v>
      </c>
      <c r="E202" s="3" t="s">
        <v>2212</v>
      </c>
      <c r="F202" s="3" t="s">
        <v>6883</v>
      </c>
      <c r="G202" s="3" t="s">
        <v>3656</v>
      </c>
      <c r="H202" s="32" t="s">
        <v>2490</v>
      </c>
      <c r="I202" s="33">
        <v>275690</v>
      </c>
      <c r="J202" s="17">
        <v>126</v>
      </c>
      <c r="K202" s="17">
        <f t="shared" si="4"/>
        <v>135</v>
      </c>
      <c r="L202" s="38" t="s">
        <v>7053</v>
      </c>
      <c r="M202" s="48">
        <f t="shared" si="5"/>
        <v>37218150</v>
      </c>
      <c r="N202" s="34" t="s">
        <v>7341</v>
      </c>
      <c r="O202" s="48">
        <f>(45.5*M202)/(SUM($M$16:$M$2953)+SUM(Comerciales!$O$16:$O$1436))</f>
        <v>1.7660744699485279E-3</v>
      </c>
      <c r="P202" s="49"/>
      <c r="Q202" s="59"/>
      <c r="R202" s="59"/>
      <c r="S202" s="49"/>
      <c r="T202" s="49"/>
      <c r="U202" s="49"/>
      <c r="V202" s="49"/>
    </row>
    <row r="203" spans="2:22" ht="24" customHeight="1" x14ac:dyDescent="0.35">
      <c r="B203" s="3">
        <v>188</v>
      </c>
      <c r="C203" s="3" t="s">
        <v>208</v>
      </c>
      <c r="D203" s="3" t="s">
        <v>209</v>
      </c>
      <c r="E203" s="3" t="s">
        <v>5977</v>
      </c>
      <c r="F203" s="3" t="s">
        <v>2350</v>
      </c>
      <c r="G203" s="3" t="s">
        <v>3656</v>
      </c>
      <c r="H203" s="32" t="s">
        <v>2360</v>
      </c>
      <c r="I203" s="33">
        <v>54896.666666666672</v>
      </c>
      <c r="J203" s="17">
        <v>378</v>
      </c>
      <c r="K203" s="17">
        <f t="shared" si="4"/>
        <v>405</v>
      </c>
      <c r="L203" s="38" t="s">
        <v>7053</v>
      </c>
      <c r="M203" s="48">
        <f t="shared" si="5"/>
        <v>22233150.000000004</v>
      </c>
      <c r="N203" s="34" t="s">
        <v>7341</v>
      </c>
      <c r="O203" s="48">
        <f>(45.5*M203)/(SUM($M$16:$M$2953)+SUM(Comerciales!$O$16:$O$1436))</f>
        <v>1.0550067265980743E-3</v>
      </c>
      <c r="P203" s="49"/>
      <c r="Q203" s="59"/>
      <c r="R203" s="59"/>
      <c r="S203" s="49"/>
      <c r="T203" s="49"/>
      <c r="U203" s="49"/>
      <c r="V203" s="49"/>
    </row>
    <row r="204" spans="2:22" ht="24" customHeight="1" x14ac:dyDescent="0.35">
      <c r="B204" s="3">
        <v>189</v>
      </c>
      <c r="C204" s="3" t="s">
        <v>208</v>
      </c>
      <c r="D204" s="3" t="s">
        <v>209</v>
      </c>
      <c r="E204" s="3" t="s">
        <v>210</v>
      </c>
      <c r="F204" s="3" t="s">
        <v>2376</v>
      </c>
      <c r="G204" s="3" t="s">
        <v>3656</v>
      </c>
      <c r="H204" s="32" t="s">
        <v>2393</v>
      </c>
      <c r="I204" s="33">
        <v>19049.75</v>
      </c>
      <c r="J204" s="17">
        <v>914</v>
      </c>
      <c r="K204" s="17">
        <f t="shared" si="4"/>
        <v>980</v>
      </c>
      <c r="L204" s="38" t="s">
        <v>7053</v>
      </c>
      <c r="M204" s="48">
        <f t="shared" si="5"/>
        <v>18668755</v>
      </c>
      <c r="N204" s="34" t="s">
        <v>7343</v>
      </c>
      <c r="O204" s="48">
        <f>(45.5*M204)/(SUM($M$16:$M$2953)+SUM(Comerciales!$O$16:$O$1436))</f>
        <v>8.8586916843593595E-4</v>
      </c>
      <c r="P204" s="49"/>
      <c r="Q204" s="59"/>
      <c r="R204" s="59"/>
      <c r="S204" s="49"/>
      <c r="T204" s="49"/>
      <c r="U204" s="49"/>
      <c r="V204" s="49"/>
    </row>
    <row r="205" spans="2:22" ht="24" customHeight="1" x14ac:dyDescent="0.35">
      <c r="B205" s="3">
        <v>190</v>
      </c>
      <c r="C205" s="3" t="s">
        <v>184</v>
      </c>
      <c r="D205" s="3" t="s">
        <v>212</v>
      </c>
      <c r="E205" s="3" t="s">
        <v>5978</v>
      </c>
      <c r="F205" s="3" t="s">
        <v>2417</v>
      </c>
      <c r="G205" s="3" t="s">
        <v>11</v>
      </c>
      <c r="H205" s="32" t="s">
        <v>2490</v>
      </c>
      <c r="I205" s="33">
        <v>546583</v>
      </c>
      <c r="J205" s="17">
        <v>104</v>
      </c>
      <c r="K205" s="17">
        <f t="shared" si="4"/>
        <v>111</v>
      </c>
      <c r="L205" s="38" t="s">
        <v>7053</v>
      </c>
      <c r="M205" s="48">
        <f t="shared" si="5"/>
        <v>60670713</v>
      </c>
      <c r="N205" s="34" t="s">
        <v>7341</v>
      </c>
      <c r="O205" s="48">
        <f>(45.5*M205)/(SUM($M$16:$M$2953)+SUM(Comerciales!$O$16:$O$1436))</f>
        <v>2.8789447434349707E-3</v>
      </c>
      <c r="P205" s="49"/>
      <c r="Q205" s="59"/>
      <c r="R205" s="59"/>
      <c r="S205" s="49"/>
      <c r="T205" s="49"/>
      <c r="U205" s="49"/>
      <c r="V205" s="49"/>
    </row>
    <row r="206" spans="2:22" ht="24" customHeight="1" x14ac:dyDescent="0.35">
      <c r="B206" s="3">
        <v>191</v>
      </c>
      <c r="C206" s="3" t="s">
        <v>184</v>
      </c>
      <c r="D206" s="3" t="s">
        <v>212</v>
      </c>
      <c r="E206" s="3" t="s">
        <v>5979</v>
      </c>
      <c r="F206" s="3" t="s">
        <v>6884</v>
      </c>
      <c r="G206" s="3" t="s">
        <v>11</v>
      </c>
      <c r="H206" s="32" t="s">
        <v>2318</v>
      </c>
      <c r="I206" s="33">
        <v>45859.666666666664</v>
      </c>
      <c r="J206" s="17">
        <v>507</v>
      </c>
      <c r="K206" s="17">
        <f t="shared" si="4"/>
        <v>544</v>
      </c>
      <c r="L206" s="38" t="s">
        <v>7053</v>
      </c>
      <c r="M206" s="48">
        <f t="shared" si="5"/>
        <v>24947658.666666664</v>
      </c>
      <c r="N206" s="34" t="s">
        <v>7341</v>
      </c>
      <c r="O206" s="48">
        <f>(45.5*M206)/(SUM($M$16:$M$2953)+SUM(Comerciales!$O$16:$O$1436))</f>
        <v>1.1838155055044414E-3</v>
      </c>
      <c r="P206" s="49"/>
      <c r="Q206" s="59"/>
      <c r="R206" s="59"/>
      <c r="S206" s="49"/>
      <c r="T206" s="49"/>
      <c r="U206" s="49"/>
      <c r="V206" s="49"/>
    </row>
    <row r="207" spans="2:22" ht="24" customHeight="1" x14ac:dyDescent="0.35">
      <c r="B207" s="3">
        <v>192</v>
      </c>
      <c r="C207" s="3" t="s">
        <v>2628</v>
      </c>
      <c r="D207" s="3" t="s">
        <v>5266</v>
      </c>
      <c r="E207" s="3" t="s">
        <v>216</v>
      </c>
      <c r="F207" s="3" t="s">
        <v>2417</v>
      </c>
      <c r="G207" s="3" t="s">
        <v>11</v>
      </c>
      <c r="H207" s="32" t="s">
        <v>2628</v>
      </c>
      <c r="I207" s="33">
        <v>3056</v>
      </c>
      <c r="J207" s="17">
        <v>20622</v>
      </c>
      <c r="K207" s="17">
        <f t="shared" si="4"/>
        <v>22107</v>
      </c>
      <c r="L207" s="38" t="s">
        <v>2628</v>
      </c>
      <c r="M207" s="48">
        <f t="shared" si="5"/>
        <v>67558992</v>
      </c>
      <c r="N207" s="34" t="s">
        <v>7343</v>
      </c>
      <c r="O207" s="48">
        <f>(45.5*M207)/(SUM($M$16:$M$2953)+SUM(Comerciales!$O$16:$O$1436))</f>
        <v>3.2058071394375277E-3</v>
      </c>
      <c r="P207" s="49"/>
      <c r="Q207" s="59"/>
      <c r="R207" s="59"/>
      <c r="S207" s="49"/>
      <c r="T207" s="49"/>
      <c r="U207" s="49"/>
      <c r="V207" s="49"/>
    </row>
    <row r="208" spans="2:22" ht="24" customHeight="1" x14ac:dyDescent="0.35">
      <c r="B208" s="3">
        <v>193</v>
      </c>
      <c r="C208" s="3" t="s">
        <v>217</v>
      </c>
      <c r="D208" s="3" t="s">
        <v>5267</v>
      </c>
      <c r="E208" s="3" t="s">
        <v>218</v>
      </c>
      <c r="F208" s="3" t="s">
        <v>3580</v>
      </c>
      <c r="G208" s="3" t="s">
        <v>11</v>
      </c>
      <c r="H208" s="32" t="s">
        <v>2334</v>
      </c>
      <c r="I208" s="33">
        <v>1</v>
      </c>
      <c r="J208" s="17">
        <v>34906</v>
      </c>
      <c r="K208" s="17">
        <f t="shared" ref="K208:K271" si="6">IF(ISNUMBER(L208),MIN(L208,ROUND((J208*(1+$K$10)),0)),ROUND((J208*(1+$K$10)),0))</f>
        <v>37419</v>
      </c>
      <c r="L208" s="38" t="s">
        <v>7053</v>
      </c>
      <c r="M208" s="48">
        <f t="shared" ref="M208:M271" si="7">IF(K208=0,100*I208,I208*K208)</f>
        <v>37419</v>
      </c>
      <c r="N208" s="34" t="s">
        <v>7341</v>
      </c>
      <c r="O208" s="48">
        <f>(45.5*M208)/(SUM($M$16:$M$2953)+SUM(Comerciales!$O$16:$O$1436))</f>
        <v>1.7756051977598016E-6</v>
      </c>
      <c r="P208" s="49"/>
      <c r="Q208" s="59"/>
      <c r="R208" s="59"/>
      <c r="S208" s="49"/>
      <c r="T208" s="49"/>
      <c r="U208" s="49"/>
      <c r="V208" s="49"/>
    </row>
    <row r="209" spans="2:22" ht="24" customHeight="1" x14ac:dyDescent="0.35">
      <c r="B209" s="3">
        <v>194</v>
      </c>
      <c r="C209" s="3" t="s">
        <v>2628</v>
      </c>
      <c r="D209" s="3" t="s">
        <v>5267</v>
      </c>
      <c r="E209" s="3" t="s">
        <v>5980</v>
      </c>
      <c r="F209" s="3" t="s">
        <v>2422</v>
      </c>
      <c r="G209" s="3" t="s">
        <v>11</v>
      </c>
      <c r="H209" s="32" t="s">
        <v>2628</v>
      </c>
      <c r="I209" s="33">
        <v>1</v>
      </c>
      <c r="J209" s="17"/>
      <c r="K209" s="17">
        <f t="shared" si="6"/>
        <v>0</v>
      </c>
      <c r="L209" s="38" t="s">
        <v>2628</v>
      </c>
      <c r="M209" s="48">
        <f t="shared" si="7"/>
        <v>100</v>
      </c>
      <c r="N209" s="34" t="s">
        <v>7343</v>
      </c>
      <c r="O209" s="48">
        <f>(45.5*M209)/(SUM($M$16:$M$2953)+SUM(Comerciales!$O$16:$O$1436))</f>
        <v>4.745196819155514E-9</v>
      </c>
      <c r="P209" s="49"/>
      <c r="Q209" s="59"/>
      <c r="R209" s="59"/>
      <c r="S209" s="49"/>
      <c r="T209" s="49"/>
      <c r="U209" s="49"/>
      <c r="V209" s="49"/>
    </row>
    <row r="210" spans="2:22" ht="24" customHeight="1" x14ac:dyDescent="0.35">
      <c r="B210" s="3">
        <v>195</v>
      </c>
      <c r="C210" s="3" t="s">
        <v>183</v>
      </c>
      <c r="D210" s="3" t="s">
        <v>5268</v>
      </c>
      <c r="E210" s="3" t="s">
        <v>5981</v>
      </c>
      <c r="F210" s="3" t="s">
        <v>2417</v>
      </c>
      <c r="G210" s="3" t="s">
        <v>11</v>
      </c>
      <c r="H210" s="32" t="s">
        <v>2490</v>
      </c>
      <c r="I210" s="33">
        <v>1580081</v>
      </c>
      <c r="J210" s="17"/>
      <c r="K210" s="17">
        <f t="shared" si="6"/>
        <v>0</v>
      </c>
      <c r="L210" s="38" t="s">
        <v>7053</v>
      </c>
      <c r="M210" s="48">
        <f t="shared" si="7"/>
        <v>158008100</v>
      </c>
      <c r="N210" s="34" t="s">
        <v>7341</v>
      </c>
      <c r="O210" s="48">
        <f>(45.5*M210)/(SUM($M$16:$M$2953)+SUM(Comerciales!$O$16:$O$1436))</f>
        <v>7.4977953352080634E-3</v>
      </c>
      <c r="P210" s="49"/>
      <c r="Q210" s="59"/>
      <c r="R210" s="59"/>
      <c r="S210" s="49"/>
      <c r="T210" s="49"/>
      <c r="U210" s="49"/>
      <c r="V210" s="49"/>
    </row>
    <row r="211" spans="2:22" ht="24" customHeight="1" x14ac:dyDescent="0.35">
      <c r="B211" s="3">
        <v>196</v>
      </c>
      <c r="C211" s="3" t="s">
        <v>214</v>
      </c>
      <c r="D211" s="3" t="s">
        <v>5268</v>
      </c>
      <c r="E211" s="3" t="s">
        <v>215</v>
      </c>
      <c r="F211" s="3" t="s">
        <v>2318</v>
      </c>
      <c r="G211" s="3" t="s">
        <v>11</v>
      </c>
      <c r="H211" s="32" t="s">
        <v>2318</v>
      </c>
      <c r="I211" s="33">
        <v>26612.625</v>
      </c>
      <c r="J211" s="17">
        <v>532</v>
      </c>
      <c r="K211" s="17">
        <f t="shared" si="6"/>
        <v>570</v>
      </c>
      <c r="L211" s="38" t="s">
        <v>7053</v>
      </c>
      <c r="M211" s="48">
        <f t="shared" si="7"/>
        <v>15169196.25</v>
      </c>
      <c r="N211" s="34" t="s">
        <v>7341</v>
      </c>
      <c r="O211" s="48">
        <f>(45.5*M211)/(SUM($M$16:$M$2953)+SUM(Comerciales!$O$16:$O$1436))</f>
        <v>7.1980821794645749E-4</v>
      </c>
      <c r="P211" s="49"/>
      <c r="Q211" s="59"/>
      <c r="R211" s="59"/>
      <c r="S211" s="49"/>
      <c r="T211" s="49"/>
      <c r="U211" s="49"/>
      <c r="V211" s="49"/>
    </row>
    <row r="212" spans="2:22" ht="24" customHeight="1" x14ac:dyDescent="0.35">
      <c r="B212" s="3">
        <v>197</v>
      </c>
      <c r="C212" s="3" t="s">
        <v>219</v>
      </c>
      <c r="D212" s="3" t="s">
        <v>220</v>
      </c>
      <c r="E212" s="3" t="s">
        <v>5982</v>
      </c>
      <c r="F212" s="3" t="s">
        <v>2422</v>
      </c>
      <c r="G212" s="3" t="s">
        <v>11</v>
      </c>
      <c r="H212" s="32" t="s">
        <v>2318</v>
      </c>
      <c r="I212" s="33">
        <v>90473.333333333328</v>
      </c>
      <c r="J212" s="17">
        <v>9495</v>
      </c>
      <c r="K212" s="17">
        <f t="shared" si="6"/>
        <v>10179</v>
      </c>
      <c r="L212" s="38" t="s">
        <v>7053</v>
      </c>
      <c r="M212" s="48">
        <f t="shared" si="7"/>
        <v>920928060</v>
      </c>
      <c r="N212" s="34" t="s">
        <v>7341</v>
      </c>
      <c r="O212" s="48">
        <f>(45.5*M212)/(SUM($M$16:$M$2953)+SUM(Comerciales!$O$16:$O$1436))</f>
        <v>4.369984900983058E-2</v>
      </c>
      <c r="P212" s="49"/>
      <c r="Q212" s="59"/>
      <c r="R212" s="59"/>
      <c r="S212" s="49"/>
      <c r="T212" s="49"/>
      <c r="U212" s="49"/>
      <c r="V212" s="49"/>
    </row>
    <row r="213" spans="2:22" ht="24" customHeight="1" x14ac:dyDescent="0.35">
      <c r="B213" s="3">
        <v>198</v>
      </c>
      <c r="C213" s="3" t="s">
        <v>221</v>
      </c>
      <c r="D213" s="3" t="s">
        <v>5269</v>
      </c>
      <c r="E213" s="3" t="s">
        <v>2401</v>
      </c>
      <c r="F213" s="3" t="s">
        <v>2422</v>
      </c>
      <c r="G213" s="3" t="s">
        <v>11</v>
      </c>
      <c r="H213" s="32" t="s">
        <v>2318</v>
      </c>
      <c r="I213" s="33">
        <v>80057</v>
      </c>
      <c r="J213" s="17">
        <v>1260</v>
      </c>
      <c r="K213" s="17">
        <f t="shared" si="6"/>
        <v>1351</v>
      </c>
      <c r="L213" s="38" t="s">
        <v>7053</v>
      </c>
      <c r="M213" s="48">
        <f t="shared" si="7"/>
        <v>108157007</v>
      </c>
      <c r="N213" s="34" t="s">
        <v>7341</v>
      </c>
      <c r="O213" s="48">
        <f>(45.5*M213)/(SUM($M$16:$M$2953)+SUM(Comerciales!$O$16:$O$1436))</f>
        <v>5.1322628558578059E-3</v>
      </c>
      <c r="P213" s="49"/>
      <c r="Q213" s="59"/>
      <c r="R213" s="59"/>
      <c r="S213" s="49"/>
      <c r="T213" s="49"/>
      <c r="U213" s="49"/>
      <c r="V213" s="49"/>
    </row>
    <row r="214" spans="2:22" ht="24" customHeight="1" x14ac:dyDescent="0.35">
      <c r="B214" s="3">
        <v>199</v>
      </c>
      <c r="C214" s="3" t="s">
        <v>222</v>
      </c>
      <c r="D214" s="3" t="s">
        <v>5270</v>
      </c>
      <c r="E214" s="3" t="s">
        <v>2323</v>
      </c>
      <c r="F214" s="3" t="s">
        <v>2422</v>
      </c>
      <c r="G214" s="3" t="s">
        <v>11</v>
      </c>
      <c r="H214" s="32" t="s">
        <v>2318</v>
      </c>
      <c r="I214" s="33">
        <v>812.5</v>
      </c>
      <c r="J214" s="17">
        <v>429533.2</v>
      </c>
      <c r="K214" s="17">
        <f t="shared" si="6"/>
        <v>429533.2</v>
      </c>
      <c r="L214" s="38">
        <v>429533.2</v>
      </c>
      <c r="M214" s="48">
        <f t="shared" si="7"/>
        <v>348995725</v>
      </c>
      <c r="N214" s="34" t="s">
        <v>7341</v>
      </c>
      <c r="O214" s="48">
        <f>(45.5*M214)/(SUM($M$16:$M$2953)+SUM(Comerciales!$O$16:$O$1436))</f>
        <v>1.6560534041688724E-2</v>
      </c>
      <c r="P214" s="49"/>
      <c r="Q214" s="59"/>
      <c r="R214" s="59"/>
      <c r="S214" s="49"/>
      <c r="T214" s="49"/>
      <c r="U214" s="49"/>
      <c r="V214" s="49"/>
    </row>
    <row r="215" spans="2:22" ht="24" customHeight="1" x14ac:dyDescent="0.35">
      <c r="B215" s="3">
        <v>200</v>
      </c>
      <c r="C215" s="3" t="s">
        <v>222</v>
      </c>
      <c r="D215" s="3" t="s">
        <v>5270</v>
      </c>
      <c r="E215" s="3" t="s">
        <v>2387</v>
      </c>
      <c r="F215" s="3" t="s">
        <v>2422</v>
      </c>
      <c r="G215" s="3" t="s">
        <v>11</v>
      </c>
      <c r="H215" s="32" t="s">
        <v>2318</v>
      </c>
      <c r="I215" s="33">
        <v>61</v>
      </c>
      <c r="J215" s="17">
        <v>214766.6</v>
      </c>
      <c r="K215" s="17">
        <f t="shared" si="6"/>
        <v>214766.6</v>
      </c>
      <c r="L215" s="38">
        <v>214766.6</v>
      </c>
      <c r="M215" s="48">
        <f t="shared" si="7"/>
        <v>13100762.6</v>
      </c>
      <c r="N215" s="34" t="s">
        <v>7341</v>
      </c>
      <c r="O215" s="48">
        <f>(45.5*M215)/(SUM($M$16:$M$2953)+SUM(Comerciales!$O$16:$O$1436))</f>
        <v>6.2165697018031515E-4</v>
      </c>
      <c r="P215" s="49"/>
      <c r="Q215" s="59"/>
      <c r="R215" s="59"/>
      <c r="S215" s="49"/>
      <c r="T215" s="49"/>
      <c r="U215" s="49"/>
      <c r="V215" s="49"/>
    </row>
    <row r="216" spans="2:22" ht="24" customHeight="1" x14ac:dyDescent="0.35">
      <c r="B216" s="3">
        <v>201</v>
      </c>
      <c r="C216" s="3" t="s">
        <v>224</v>
      </c>
      <c r="D216" s="3" t="s">
        <v>225</v>
      </c>
      <c r="E216" s="3" t="s">
        <v>5983</v>
      </c>
      <c r="F216" s="3" t="s">
        <v>2417</v>
      </c>
      <c r="G216" s="3" t="s">
        <v>11</v>
      </c>
      <c r="H216" s="32" t="s">
        <v>2490</v>
      </c>
      <c r="I216" s="33">
        <v>16377.666666666664</v>
      </c>
      <c r="J216" s="17">
        <v>74</v>
      </c>
      <c r="K216" s="17">
        <f t="shared" si="6"/>
        <v>79</v>
      </c>
      <c r="L216" s="38" t="s">
        <v>7053</v>
      </c>
      <c r="M216" s="48">
        <f t="shared" si="7"/>
        <v>1293835.6666666665</v>
      </c>
      <c r="N216" s="34" t="s">
        <v>7343</v>
      </c>
      <c r="O216" s="48">
        <f>(45.5*M216)/(SUM($M$16:$M$2953)+SUM(Comerciales!$O$16:$O$1436))</f>
        <v>6.1395048899766199E-5</v>
      </c>
      <c r="P216" s="49"/>
      <c r="Q216" s="59"/>
      <c r="R216" s="59"/>
      <c r="S216" s="49"/>
      <c r="T216" s="49"/>
      <c r="U216" s="49"/>
      <c r="V216" s="49"/>
    </row>
    <row r="217" spans="2:22" ht="24" customHeight="1" x14ac:dyDescent="0.35">
      <c r="B217" s="3">
        <v>202</v>
      </c>
      <c r="C217" s="3" t="s">
        <v>224</v>
      </c>
      <c r="D217" s="3" t="s">
        <v>225</v>
      </c>
      <c r="E217" s="3" t="s">
        <v>3431</v>
      </c>
      <c r="F217" s="3" t="s">
        <v>2417</v>
      </c>
      <c r="G217" s="3" t="s">
        <v>11</v>
      </c>
      <c r="H217" s="32" t="s">
        <v>2490</v>
      </c>
      <c r="I217" s="33">
        <v>924</v>
      </c>
      <c r="J217" s="17">
        <v>76</v>
      </c>
      <c r="K217" s="17">
        <f t="shared" si="6"/>
        <v>81</v>
      </c>
      <c r="L217" s="38" t="s">
        <v>7053</v>
      </c>
      <c r="M217" s="48">
        <f t="shared" si="7"/>
        <v>74844</v>
      </c>
      <c r="N217" s="34" t="s">
        <v>7343</v>
      </c>
      <c r="O217" s="48">
        <f>(45.5*M217)/(SUM($M$16:$M$2953)+SUM(Comerciales!$O$16:$O$1436))</f>
        <v>3.5514951073287525E-6</v>
      </c>
      <c r="P217" s="49"/>
      <c r="Q217" s="59"/>
      <c r="R217" s="59"/>
      <c r="S217" s="49"/>
      <c r="T217" s="49"/>
      <c r="U217" s="49"/>
      <c r="V217" s="49"/>
    </row>
    <row r="218" spans="2:22" ht="24" customHeight="1" x14ac:dyDescent="0.35">
      <c r="B218" s="3">
        <v>203</v>
      </c>
      <c r="C218" s="3" t="s">
        <v>224</v>
      </c>
      <c r="D218" s="3" t="s">
        <v>226</v>
      </c>
      <c r="E218" s="3" t="s">
        <v>5984</v>
      </c>
      <c r="F218" s="3" t="s">
        <v>2417</v>
      </c>
      <c r="G218" s="3" t="s">
        <v>11</v>
      </c>
      <c r="H218" s="32" t="s">
        <v>2490</v>
      </c>
      <c r="I218" s="33">
        <v>96</v>
      </c>
      <c r="J218" s="17">
        <v>125</v>
      </c>
      <c r="K218" s="17">
        <f t="shared" si="6"/>
        <v>134</v>
      </c>
      <c r="L218" s="38" t="s">
        <v>7053</v>
      </c>
      <c r="M218" s="48">
        <f t="shared" si="7"/>
        <v>12864</v>
      </c>
      <c r="N218" s="34" t="s">
        <v>7343</v>
      </c>
      <c r="O218" s="48">
        <f>(45.5*M218)/(SUM($M$16:$M$2953)+SUM(Comerciales!$O$16:$O$1436))</f>
        <v>6.1042211881616526E-7</v>
      </c>
      <c r="P218" s="49"/>
      <c r="Q218" s="59"/>
      <c r="R218" s="59"/>
      <c r="S218" s="49"/>
      <c r="T218" s="49"/>
      <c r="U218" s="49"/>
      <c r="V218" s="49"/>
    </row>
    <row r="219" spans="2:22" ht="24" customHeight="1" x14ac:dyDescent="0.35">
      <c r="B219" s="3">
        <v>204</v>
      </c>
      <c r="C219" s="3" t="s">
        <v>1485</v>
      </c>
      <c r="D219" s="3" t="s">
        <v>5271</v>
      </c>
      <c r="E219" s="3" t="s">
        <v>5985</v>
      </c>
      <c r="F219" s="3" t="s">
        <v>2616</v>
      </c>
      <c r="G219" s="3" t="s">
        <v>11</v>
      </c>
      <c r="H219" s="32" t="s">
        <v>2525</v>
      </c>
      <c r="I219" s="33">
        <v>2</v>
      </c>
      <c r="J219" s="17"/>
      <c r="K219" s="17">
        <f t="shared" si="6"/>
        <v>0</v>
      </c>
      <c r="L219" s="38" t="s">
        <v>7053</v>
      </c>
      <c r="M219" s="48">
        <f t="shared" si="7"/>
        <v>200</v>
      </c>
      <c r="N219" s="34" t="s">
        <v>7343</v>
      </c>
      <c r="O219" s="48">
        <f>(45.5*M219)/(SUM($M$16:$M$2953)+SUM(Comerciales!$O$16:$O$1436))</f>
        <v>9.4903936383110279E-9</v>
      </c>
      <c r="P219" s="49"/>
      <c r="Q219" s="59"/>
      <c r="R219" s="59"/>
      <c r="S219" s="49"/>
      <c r="T219" s="49"/>
      <c r="U219" s="49"/>
      <c r="V219" s="49"/>
    </row>
    <row r="220" spans="2:22" ht="24" customHeight="1" x14ac:dyDescent="0.35">
      <c r="B220" s="3">
        <v>205</v>
      </c>
      <c r="C220" s="3" t="s">
        <v>2628</v>
      </c>
      <c r="D220" s="3" t="s">
        <v>5271</v>
      </c>
      <c r="E220" s="3" t="s">
        <v>5986</v>
      </c>
      <c r="F220" s="3" t="s">
        <v>2424</v>
      </c>
      <c r="G220" s="3" t="s">
        <v>11</v>
      </c>
      <c r="H220" s="32" t="s">
        <v>2628</v>
      </c>
      <c r="I220" s="33">
        <v>1</v>
      </c>
      <c r="J220" s="17"/>
      <c r="K220" s="17">
        <f t="shared" si="6"/>
        <v>0</v>
      </c>
      <c r="L220" s="38" t="s">
        <v>2628</v>
      </c>
      <c r="M220" s="48">
        <f t="shared" si="7"/>
        <v>100</v>
      </c>
      <c r="N220" s="34" t="s">
        <v>7343</v>
      </c>
      <c r="O220" s="48">
        <f>(45.5*M220)/(SUM($M$16:$M$2953)+SUM(Comerciales!$O$16:$O$1436))</f>
        <v>4.745196819155514E-9</v>
      </c>
      <c r="P220" s="49"/>
      <c r="Q220" s="59"/>
      <c r="R220" s="59"/>
      <c r="S220" s="49"/>
      <c r="T220" s="49"/>
      <c r="U220" s="49"/>
      <c r="V220" s="49"/>
    </row>
    <row r="221" spans="2:22" ht="24" customHeight="1" x14ac:dyDescent="0.35">
      <c r="B221" s="3">
        <v>206</v>
      </c>
      <c r="C221" s="3" t="s">
        <v>227</v>
      </c>
      <c r="D221" s="3" t="s">
        <v>7054</v>
      </c>
      <c r="E221" s="3" t="s">
        <v>7079</v>
      </c>
      <c r="F221" s="3" t="s">
        <v>2362</v>
      </c>
      <c r="G221" s="3" t="s">
        <v>6993</v>
      </c>
      <c r="H221" s="32" t="s">
        <v>2402</v>
      </c>
      <c r="I221" s="33">
        <v>1385.25</v>
      </c>
      <c r="J221" s="17">
        <v>3657</v>
      </c>
      <c r="K221" s="17">
        <f t="shared" si="6"/>
        <v>3920</v>
      </c>
      <c r="L221" s="38" t="s">
        <v>7053</v>
      </c>
      <c r="M221" s="48">
        <f t="shared" si="7"/>
        <v>5430180</v>
      </c>
      <c r="N221" s="34" t="s">
        <v>7343</v>
      </c>
      <c r="O221" s="48">
        <f>(45.5*M221)/(SUM($M$16:$M$2953)+SUM(Comerciales!$O$16:$O$1436))</f>
        <v>2.5767272863441888E-4</v>
      </c>
      <c r="P221" s="49"/>
      <c r="Q221" s="59"/>
      <c r="R221" s="59"/>
      <c r="S221" s="49"/>
      <c r="T221" s="49"/>
      <c r="U221" s="49"/>
      <c r="V221" s="49"/>
    </row>
    <row r="222" spans="2:22" ht="24" customHeight="1" x14ac:dyDescent="0.35">
      <c r="B222" s="3">
        <v>207</v>
      </c>
      <c r="C222" s="3" t="s">
        <v>227</v>
      </c>
      <c r="D222" s="3" t="s">
        <v>7054</v>
      </c>
      <c r="E222" s="3" t="s">
        <v>6377</v>
      </c>
      <c r="F222" s="3" t="s">
        <v>2362</v>
      </c>
      <c r="G222" s="3" t="s">
        <v>6993</v>
      </c>
      <c r="H222" s="32" t="s">
        <v>2402</v>
      </c>
      <c r="I222" s="33">
        <v>123.14285714285714</v>
      </c>
      <c r="J222" s="17">
        <v>3795</v>
      </c>
      <c r="K222" s="17">
        <f t="shared" si="6"/>
        <v>4068</v>
      </c>
      <c r="L222" s="38" t="s">
        <v>7053</v>
      </c>
      <c r="M222" s="48">
        <f t="shared" si="7"/>
        <v>500945.14285714284</v>
      </c>
      <c r="N222" s="34" t="s">
        <v>7343</v>
      </c>
      <c r="O222" s="48">
        <f>(45.5*M222)/(SUM($M$16:$M$2953)+SUM(Comerciales!$O$16:$O$1436))</f>
        <v>2.3770832984571186E-5</v>
      </c>
      <c r="P222" s="49"/>
      <c r="Q222" s="59"/>
      <c r="R222" s="59"/>
      <c r="S222" s="49"/>
      <c r="T222" s="49"/>
      <c r="U222" s="49"/>
      <c r="V222" s="49"/>
    </row>
    <row r="223" spans="2:22" ht="24" customHeight="1" x14ac:dyDescent="0.35">
      <c r="B223" s="3">
        <v>208</v>
      </c>
      <c r="C223" s="3" t="s">
        <v>172</v>
      </c>
      <c r="D223" s="3" t="s">
        <v>5272</v>
      </c>
      <c r="E223" s="3">
        <v>0.2</v>
      </c>
      <c r="F223" s="3" t="s">
        <v>3577</v>
      </c>
      <c r="G223" s="3" t="s">
        <v>18</v>
      </c>
      <c r="H223" s="32" t="s">
        <v>2349</v>
      </c>
      <c r="I223" s="33">
        <v>25.666666666666668</v>
      </c>
      <c r="J223" s="17">
        <v>402371</v>
      </c>
      <c r="K223" s="17">
        <f t="shared" si="6"/>
        <v>431342</v>
      </c>
      <c r="L223" s="38" t="s">
        <v>7053</v>
      </c>
      <c r="M223" s="48">
        <f t="shared" si="7"/>
        <v>11071111.333333334</v>
      </c>
      <c r="N223" s="34" t="s">
        <v>7341</v>
      </c>
      <c r="O223" s="48">
        <f>(45.5*M223)/(SUM($M$16:$M$2953)+SUM(Comerciales!$O$16:$O$1436))</f>
        <v>5.2534602283449893E-4</v>
      </c>
      <c r="P223" s="49"/>
      <c r="Q223" s="59"/>
      <c r="R223" s="59"/>
      <c r="S223" s="49"/>
      <c r="T223" s="49"/>
      <c r="U223" s="49"/>
      <c r="V223" s="49"/>
    </row>
    <row r="224" spans="2:22" ht="24" customHeight="1" x14ac:dyDescent="0.35">
      <c r="B224" s="3">
        <v>209</v>
      </c>
      <c r="C224" s="3" t="s">
        <v>2628</v>
      </c>
      <c r="D224" s="3" t="s">
        <v>5272</v>
      </c>
      <c r="E224" s="3" t="s">
        <v>5938</v>
      </c>
      <c r="F224" s="3" t="s">
        <v>3580</v>
      </c>
      <c r="G224" s="3" t="s">
        <v>18</v>
      </c>
      <c r="H224" s="32" t="s">
        <v>2628</v>
      </c>
      <c r="I224" s="33">
        <v>1</v>
      </c>
      <c r="J224" s="17"/>
      <c r="K224" s="17">
        <f t="shared" si="6"/>
        <v>0</v>
      </c>
      <c r="L224" s="38" t="s">
        <v>2628</v>
      </c>
      <c r="M224" s="48">
        <f t="shared" si="7"/>
        <v>100</v>
      </c>
      <c r="N224" s="34" t="s">
        <v>7343</v>
      </c>
      <c r="O224" s="48">
        <f>(45.5*M224)/(SUM($M$16:$M$2953)+SUM(Comerciales!$O$16:$O$1436))</f>
        <v>4.745196819155514E-9</v>
      </c>
      <c r="P224" s="49"/>
      <c r="Q224" s="59"/>
      <c r="R224" s="59"/>
      <c r="S224" s="49"/>
      <c r="T224" s="49"/>
      <c r="U224" s="49"/>
      <c r="V224" s="49"/>
    </row>
    <row r="225" spans="2:22" ht="24" customHeight="1" x14ac:dyDescent="0.35">
      <c r="B225" s="3">
        <v>210</v>
      </c>
      <c r="C225" s="3" t="s">
        <v>172</v>
      </c>
      <c r="D225" s="3" t="s">
        <v>5273</v>
      </c>
      <c r="E225" s="3">
        <v>0.1</v>
      </c>
      <c r="F225" s="3" t="s">
        <v>3577</v>
      </c>
      <c r="G225" s="3" t="s">
        <v>18</v>
      </c>
      <c r="H225" s="32" t="s">
        <v>2490</v>
      </c>
      <c r="I225" s="33">
        <v>99583.333333333328</v>
      </c>
      <c r="J225" s="17">
        <v>21236</v>
      </c>
      <c r="K225" s="17">
        <f t="shared" si="6"/>
        <v>22765</v>
      </c>
      <c r="L225" s="38" t="s">
        <v>7053</v>
      </c>
      <c r="M225" s="48">
        <f t="shared" si="7"/>
        <v>2267014583.333333</v>
      </c>
      <c r="N225" s="34" t="s">
        <v>7341</v>
      </c>
      <c r="O225" s="48">
        <f>(45.5*M225)/(SUM($M$16:$M$2953)+SUM(Comerciales!$O$16:$O$1436))</f>
        <v>0.10757430389812495</v>
      </c>
      <c r="P225" s="49"/>
      <c r="Q225" s="59"/>
      <c r="R225" s="59"/>
      <c r="S225" s="49"/>
      <c r="T225" s="49"/>
      <c r="U225" s="49"/>
      <c r="V225" s="49"/>
    </row>
    <row r="226" spans="2:22" ht="24" customHeight="1" x14ac:dyDescent="0.35">
      <c r="B226" s="3">
        <v>211</v>
      </c>
      <c r="C226" s="3" t="s">
        <v>2628</v>
      </c>
      <c r="D226" s="3" t="s">
        <v>5273</v>
      </c>
      <c r="E226" s="3" t="s">
        <v>3306</v>
      </c>
      <c r="F226" s="3" t="s">
        <v>3580</v>
      </c>
      <c r="G226" s="3" t="s">
        <v>18</v>
      </c>
      <c r="H226" s="32" t="s">
        <v>2628</v>
      </c>
      <c r="I226" s="33">
        <v>1</v>
      </c>
      <c r="J226" s="17"/>
      <c r="K226" s="17">
        <f t="shared" si="6"/>
        <v>0</v>
      </c>
      <c r="L226" s="38" t="s">
        <v>2628</v>
      </c>
      <c r="M226" s="48">
        <f t="shared" si="7"/>
        <v>100</v>
      </c>
      <c r="N226" s="34" t="s">
        <v>7343</v>
      </c>
      <c r="O226" s="48">
        <f>(45.5*M226)/(SUM($M$16:$M$2953)+SUM(Comerciales!$O$16:$O$1436))</f>
        <v>4.745196819155514E-9</v>
      </c>
      <c r="P226" s="49"/>
      <c r="Q226" s="59"/>
      <c r="R226" s="59"/>
      <c r="S226" s="49"/>
      <c r="T226" s="49"/>
      <c r="U226" s="49"/>
      <c r="V226" s="49"/>
    </row>
    <row r="227" spans="2:22" ht="24" customHeight="1" x14ac:dyDescent="0.35">
      <c r="B227" s="3">
        <v>212</v>
      </c>
      <c r="C227" s="3" t="s">
        <v>228</v>
      </c>
      <c r="D227" s="3" t="s">
        <v>5274</v>
      </c>
      <c r="E227" s="3" t="s">
        <v>5987</v>
      </c>
      <c r="F227" s="3" t="s">
        <v>6885</v>
      </c>
      <c r="G227" s="3" t="s">
        <v>18</v>
      </c>
      <c r="H227" s="32" t="s">
        <v>3678</v>
      </c>
      <c r="I227" s="33">
        <v>25</v>
      </c>
      <c r="J227" s="17">
        <v>316450</v>
      </c>
      <c r="K227" s="17">
        <f t="shared" si="6"/>
        <v>339234</v>
      </c>
      <c r="L227" s="38" t="s">
        <v>7053</v>
      </c>
      <c r="M227" s="48">
        <f t="shared" si="7"/>
        <v>8480850</v>
      </c>
      <c r="N227" s="34" t="s">
        <v>7341</v>
      </c>
      <c r="O227" s="48">
        <f>(45.5*M227)/(SUM($M$16:$M$2953)+SUM(Comerciales!$O$16:$O$1436))</f>
        <v>4.0243302443735036E-4</v>
      </c>
      <c r="P227" s="49"/>
      <c r="Q227" s="59"/>
      <c r="R227" s="59"/>
      <c r="S227" s="49"/>
      <c r="T227" s="49"/>
      <c r="U227" s="49"/>
      <c r="V227" s="49"/>
    </row>
    <row r="228" spans="2:22" ht="24" customHeight="1" x14ac:dyDescent="0.35">
      <c r="B228" s="3">
        <v>213</v>
      </c>
      <c r="C228" s="3" t="s">
        <v>228</v>
      </c>
      <c r="D228" s="3" t="s">
        <v>5275</v>
      </c>
      <c r="E228" s="3" t="s">
        <v>5988</v>
      </c>
      <c r="F228" s="3" t="s">
        <v>6885</v>
      </c>
      <c r="G228" s="3" t="s">
        <v>18</v>
      </c>
      <c r="H228" s="32" t="s">
        <v>2490</v>
      </c>
      <c r="I228" s="33">
        <v>2</v>
      </c>
      <c r="J228" s="17">
        <v>177.85</v>
      </c>
      <c r="K228" s="17">
        <f t="shared" si="6"/>
        <v>191</v>
      </c>
      <c r="L228" s="38" t="s">
        <v>7053</v>
      </c>
      <c r="M228" s="48">
        <f t="shared" si="7"/>
        <v>382</v>
      </c>
      <c r="N228" s="34" t="s">
        <v>7343</v>
      </c>
      <c r="O228" s="48">
        <f>(45.5*M228)/(SUM($M$16:$M$2953)+SUM(Comerciales!$O$16:$O$1436))</f>
        <v>1.8126651849174063E-8</v>
      </c>
      <c r="P228" s="49"/>
      <c r="Q228" s="59"/>
      <c r="R228" s="59"/>
      <c r="S228" s="49"/>
      <c r="T228" s="49"/>
      <c r="U228" s="49"/>
      <c r="V228" s="49"/>
    </row>
    <row r="229" spans="2:22" ht="24" customHeight="1" x14ac:dyDescent="0.35">
      <c r="B229" s="3">
        <v>214</v>
      </c>
      <c r="C229" s="3" t="s">
        <v>228</v>
      </c>
      <c r="D229" s="3" t="s">
        <v>5276</v>
      </c>
      <c r="E229" s="3" t="s">
        <v>5989</v>
      </c>
      <c r="F229" s="3" t="s">
        <v>6885</v>
      </c>
      <c r="G229" s="3" t="s">
        <v>18</v>
      </c>
      <c r="H229" s="32" t="s">
        <v>2490</v>
      </c>
      <c r="I229" s="33">
        <v>231</v>
      </c>
      <c r="J229" s="17">
        <v>197</v>
      </c>
      <c r="K229" s="17">
        <f t="shared" si="6"/>
        <v>211</v>
      </c>
      <c r="L229" s="38" t="s">
        <v>7053</v>
      </c>
      <c r="M229" s="48">
        <f t="shared" si="7"/>
        <v>48741</v>
      </c>
      <c r="N229" s="34" t="s">
        <v>7343</v>
      </c>
      <c r="O229" s="48">
        <f>(45.5*M229)/(SUM($M$16:$M$2953)+SUM(Comerciales!$O$16:$O$1436))</f>
        <v>2.3128563816245889E-6</v>
      </c>
      <c r="P229" s="49"/>
      <c r="Q229" s="59"/>
      <c r="R229" s="59"/>
      <c r="S229" s="49"/>
      <c r="T229" s="49"/>
      <c r="U229" s="49"/>
      <c r="V229" s="49"/>
    </row>
    <row r="230" spans="2:22" ht="24" customHeight="1" x14ac:dyDescent="0.35">
      <c r="B230" s="3">
        <v>215</v>
      </c>
      <c r="C230" s="3" t="s">
        <v>228</v>
      </c>
      <c r="D230" s="3" t="s">
        <v>229</v>
      </c>
      <c r="E230" s="3" t="s">
        <v>231</v>
      </c>
      <c r="F230" s="3" t="s">
        <v>6885</v>
      </c>
      <c r="G230" s="3" t="s">
        <v>18</v>
      </c>
      <c r="H230" s="32" t="s">
        <v>2490</v>
      </c>
      <c r="I230" s="33">
        <v>2</v>
      </c>
      <c r="J230" s="17">
        <v>728.5</v>
      </c>
      <c r="K230" s="17">
        <f t="shared" si="6"/>
        <v>781</v>
      </c>
      <c r="L230" s="38" t="s">
        <v>7053</v>
      </c>
      <c r="M230" s="48">
        <f t="shared" si="7"/>
        <v>1562</v>
      </c>
      <c r="N230" s="34" t="s">
        <v>7343</v>
      </c>
      <c r="O230" s="48">
        <f>(45.5*M230)/(SUM($M$16:$M$2953)+SUM(Comerciales!$O$16:$O$1436))</f>
        <v>7.4119974315209126E-8</v>
      </c>
      <c r="P230" s="49"/>
      <c r="Q230" s="59"/>
      <c r="R230" s="59"/>
      <c r="S230" s="49"/>
      <c r="T230" s="49"/>
      <c r="U230" s="49"/>
      <c r="V230" s="49"/>
    </row>
    <row r="231" spans="2:22" ht="24" customHeight="1" x14ac:dyDescent="0.35">
      <c r="B231" s="3">
        <v>216</v>
      </c>
      <c r="C231" s="3" t="s">
        <v>2628</v>
      </c>
      <c r="D231" s="3" t="s">
        <v>229</v>
      </c>
      <c r="E231" s="3" t="s">
        <v>230</v>
      </c>
      <c r="F231" s="3" t="s">
        <v>6885</v>
      </c>
      <c r="G231" s="3" t="s">
        <v>18</v>
      </c>
      <c r="H231" s="32" t="s">
        <v>2628</v>
      </c>
      <c r="I231" s="33">
        <v>1</v>
      </c>
      <c r="J231" s="17"/>
      <c r="K231" s="17">
        <f t="shared" si="6"/>
        <v>0</v>
      </c>
      <c r="L231" s="38" t="s">
        <v>2628</v>
      </c>
      <c r="M231" s="48">
        <f t="shared" si="7"/>
        <v>100</v>
      </c>
      <c r="N231" s="34" t="s">
        <v>7343</v>
      </c>
      <c r="O231" s="48">
        <f>(45.5*M231)/(SUM($M$16:$M$2953)+SUM(Comerciales!$O$16:$O$1436))</f>
        <v>4.745196819155514E-9</v>
      </c>
      <c r="P231" s="49"/>
      <c r="Q231" s="59"/>
      <c r="R231" s="59"/>
      <c r="S231" s="49"/>
      <c r="T231" s="49"/>
      <c r="U231" s="49"/>
      <c r="V231" s="49"/>
    </row>
    <row r="232" spans="2:22" ht="24" customHeight="1" x14ac:dyDescent="0.35">
      <c r="B232" s="3">
        <v>217</v>
      </c>
      <c r="C232" s="3" t="s">
        <v>2628</v>
      </c>
      <c r="D232" s="3" t="s">
        <v>7288</v>
      </c>
      <c r="E232" s="3" t="s">
        <v>232</v>
      </c>
      <c r="F232" s="3" t="s">
        <v>6885</v>
      </c>
      <c r="G232" s="3" t="s">
        <v>18</v>
      </c>
      <c r="H232" s="32" t="s">
        <v>2628</v>
      </c>
      <c r="I232" s="33">
        <v>1</v>
      </c>
      <c r="J232" s="17"/>
      <c r="K232" s="17">
        <f t="shared" si="6"/>
        <v>0</v>
      </c>
      <c r="L232" s="38" t="s">
        <v>2628</v>
      </c>
      <c r="M232" s="48">
        <f t="shared" si="7"/>
        <v>100</v>
      </c>
      <c r="N232" s="34" t="s">
        <v>7343</v>
      </c>
      <c r="O232" s="48">
        <f>(45.5*M232)/(SUM($M$16:$M$2953)+SUM(Comerciales!$O$16:$O$1436))</f>
        <v>4.745196819155514E-9</v>
      </c>
      <c r="P232" s="49"/>
      <c r="Q232" s="59"/>
      <c r="R232" s="59"/>
      <c r="S232" s="49"/>
      <c r="T232" s="49"/>
      <c r="U232" s="49"/>
      <c r="V232" s="49"/>
    </row>
    <row r="233" spans="2:22" ht="24" customHeight="1" x14ac:dyDescent="0.35">
      <c r="B233" s="3">
        <v>218</v>
      </c>
      <c r="C233" s="3" t="s">
        <v>2628</v>
      </c>
      <c r="D233" s="3" t="s">
        <v>233</v>
      </c>
      <c r="E233" s="3" t="s">
        <v>234</v>
      </c>
      <c r="F233" s="3" t="s">
        <v>6886</v>
      </c>
      <c r="G233" s="3" t="s">
        <v>11</v>
      </c>
      <c r="H233" s="32" t="s">
        <v>2360</v>
      </c>
      <c r="I233" s="33">
        <v>1</v>
      </c>
      <c r="J233" s="17">
        <v>43808</v>
      </c>
      <c r="K233" s="17">
        <f t="shared" si="6"/>
        <v>46962</v>
      </c>
      <c r="L233" s="38" t="s">
        <v>7053</v>
      </c>
      <c r="M233" s="48">
        <f t="shared" si="7"/>
        <v>46962</v>
      </c>
      <c r="N233" s="34" t="s">
        <v>7341</v>
      </c>
      <c r="O233" s="48">
        <f>(45.5*M233)/(SUM($M$16:$M$2953)+SUM(Comerciales!$O$16:$O$1436))</f>
        <v>2.2284393302118123E-6</v>
      </c>
      <c r="P233" s="49"/>
      <c r="Q233" s="59"/>
      <c r="R233" s="59"/>
      <c r="S233" s="49"/>
      <c r="T233" s="49"/>
      <c r="U233" s="49"/>
      <c r="V233" s="49"/>
    </row>
    <row r="234" spans="2:22" ht="24" customHeight="1" x14ac:dyDescent="0.35">
      <c r="B234" s="3">
        <v>219</v>
      </c>
      <c r="C234" s="3" t="s">
        <v>2628</v>
      </c>
      <c r="D234" s="3" t="s">
        <v>233</v>
      </c>
      <c r="E234" s="3" t="s">
        <v>218</v>
      </c>
      <c r="F234" s="3" t="s">
        <v>6887</v>
      </c>
      <c r="G234" s="3" t="s">
        <v>11</v>
      </c>
      <c r="H234" s="32" t="s">
        <v>2628</v>
      </c>
      <c r="I234" s="33">
        <v>1</v>
      </c>
      <c r="J234" s="17"/>
      <c r="K234" s="17">
        <f t="shared" si="6"/>
        <v>0</v>
      </c>
      <c r="L234" s="38" t="s">
        <v>2628</v>
      </c>
      <c r="M234" s="48">
        <f t="shared" si="7"/>
        <v>100</v>
      </c>
      <c r="N234" s="34" t="s">
        <v>7343</v>
      </c>
      <c r="O234" s="48">
        <f>(45.5*M234)/(SUM($M$16:$M$2953)+SUM(Comerciales!$O$16:$O$1436))</f>
        <v>4.745196819155514E-9</v>
      </c>
      <c r="P234" s="49"/>
      <c r="Q234" s="59"/>
      <c r="R234" s="59"/>
      <c r="S234" s="49"/>
      <c r="T234" s="49"/>
      <c r="U234" s="49"/>
      <c r="V234" s="49"/>
    </row>
    <row r="235" spans="2:22" ht="24" customHeight="1" x14ac:dyDescent="0.35">
      <c r="B235" s="3">
        <v>220</v>
      </c>
      <c r="C235" s="3" t="s">
        <v>2628</v>
      </c>
      <c r="D235" s="3" t="s">
        <v>5277</v>
      </c>
      <c r="E235" s="3" t="s">
        <v>234</v>
      </c>
      <c r="F235" s="3" t="s">
        <v>6886</v>
      </c>
      <c r="G235" s="3" t="s">
        <v>11</v>
      </c>
      <c r="H235" s="32" t="s">
        <v>2360</v>
      </c>
      <c r="I235" s="33">
        <v>6000</v>
      </c>
      <c r="J235" s="17">
        <v>5931.59</v>
      </c>
      <c r="K235" s="17">
        <f t="shared" si="6"/>
        <v>6359</v>
      </c>
      <c r="L235" s="38" t="s">
        <v>7053</v>
      </c>
      <c r="M235" s="48">
        <f t="shared" si="7"/>
        <v>38154000</v>
      </c>
      <c r="N235" s="34" t="s">
        <v>7343</v>
      </c>
      <c r="O235" s="48">
        <f>(45.5*M235)/(SUM($M$16:$M$2953)+SUM(Comerciales!$O$16:$O$1436))</f>
        <v>1.8104823943805946E-3</v>
      </c>
      <c r="P235" s="49"/>
      <c r="Q235" s="59"/>
      <c r="R235" s="59"/>
      <c r="S235" s="49"/>
      <c r="T235" s="49"/>
      <c r="U235" s="49"/>
      <c r="V235" s="49"/>
    </row>
    <row r="236" spans="2:22" ht="24" customHeight="1" x14ac:dyDescent="0.35">
      <c r="B236" s="3">
        <v>221</v>
      </c>
      <c r="C236" s="3" t="s">
        <v>2628</v>
      </c>
      <c r="D236" s="3" t="s">
        <v>5277</v>
      </c>
      <c r="E236" s="3" t="s">
        <v>218</v>
      </c>
      <c r="F236" s="3" t="s">
        <v>6887</v>
      </c>
      <c r="G236" s="3" t="s">
        <v>11</v>
      </c>
      <c r="H236" s="32" t="s">
        <v>2628</v>
      </c>
      <c r="I236" s="33">
        <v>1</v>
      </c>
      <c r="J236" s="17"/>
      <c r="K236" s="17">
        <f t="shared" si="6"/>
        <v>0</v>
      </c>
      <c r="L236" s="38" t="s">
        <v>2628</v>
      </c>
      <c r="M236" s="48">
        <f t="shared" si="7"/>
        <v>100</v>
      </c>
      <c r="N236" s="34" t="s">
        <v>7343</v>
      </c>
      <c r="O236" s="48">
        <f>(45.5*M236)/(SUM($M$16:$M$2953)+SUM(Comerciales!$O$16:$O$1436))</f>
        <v>4.745196819155514E-9</v>
      </c>
      <c r="P236" s="49"/>
      <c r="Q236" s="59"/>
      <c r="R236" s="59"/>
      <c r="S236" s="49"/>
      <c r="T236" s="49"/>
      <c r="U236" s="49"/>
      <c r="V236" s="49"/>
    </row>
    <row r="237" spans="2:22" ht="24" customHeight="1" x14ac:dyDescent="0.35">
      <c r="B237" s="3">
        <v>222</v>
      </c>
      <c r="C237" s="3" t="s">
        <v>2628</v>
      </c>
      <c r="D237" s="3" t="s">
        <v>5277</v>
      </c>
      <c r="E237" s="3" t="s">
        <v>218</v>
      </c>
      <c r="F237" s="3" t="s">
        <v>6887</v>
      </c>
      <c r="G237" s="3" t="s">
        <v>11</v>
      </c>
      <c r="H237" s="32" t="s">
        <v>2628</v>
      </c>
      <c r="I237" s="33">
        <v>1</v>
      </c>
      <c r="J237" s="17"/>
      <c r="K237" s="17">
        <f t="shared" si="6"/>
        <v>0</v>
      </c>
      <c r="L237" s="38" t="s">
        <v>2628</v>
      </c>
      <c r="M237" s="48">
        <f t="shared" si="7"/>
        <v>100</v>
      </c>
      <c r="N237" s="34" t="s">
        <v>7343</v>
      </c>
      <c r="O237" s="48">
        <f>(45.5*M237)/(SUM($M$16:$M$2953)+SUM(Comerciales!$O$16:$O$1436))</f>
        <v>4.745196819155514E-9</v>
      </c>
      <c r="P237" s="49"/>
      <c r="Q237" s="59"/>
      <c r="R237" s="59"/>
      <c r="S237" s="49"/>
      <c r="T237" s="49"/>
      <c r="U237" s="49"/>
      <c r="V237" s="49"/>
    </row>
    <row r="238" spans="2:22" ht="24" customHeight="1" x14ac:dyDescent="0.35">
      <c r="B238" s="3">
        <v>223</v>
      </c>
      <c r="C238" s="3" t="s">
        <v>172</v>
      </c>
      <c r="D238" s="3" t="s">
        <v>236</v>
      </c>
      <c r="E238" s="3">
        <v>0.1</v>
      </c>
      <c r="F238" s="3" t="s">
        <v>3577</v>
      </c>
      <c r="G238" s="3" t="s">
        <v>18</v>
      </c>
      <c r="H238" s="32" t="s">
        <v>2490</v>
      </c>
      <c r="I238" s="33">
        <v>45166.666666666664</v>
      </c>
      <c r="J238" s="17">
        <v>369.14</v>
      </c>
      <c r="K238" s="17">
        <f t="shared" si="6"/>
        <v>396</v>
      </c>
      <c r="L238" s="38" t="s">
        <v>7053</v>
      </c>
      <c r="M238" s="48">
        <f t="shared" si="7"/>
        <v>17886000</v>
      </c>
      <c r="N238" s="34" t="s">
        <v>7341</v>
      </c>
      <c r="O238" s="48">
        <f>(45.5*M238)/(SUM($M$16:$M$2953)+SUM(Comerciales!$O$16:$O$1436))</f>
        <v>8.4872590307415521E-4</v>
      </c>
      <c r="P238" s="49"/>
      <c r="Q238" s="59"/>
      <c r="R238" s="59"/>
      <c r="S238" s="49"/>
      <c r="T238" s="49"/>
      <c r="U238" s="49"/>
      <c r="V238" s="49"/>
    </row>
    <row r="239" spans="2:22" ht="24" customHeight="1" x14ac:dyDescent="0.35">
      <c r="B239" s="3">
        <v>224</v>
      </c>
      <c r="C239" s="3" t="s">
        <v>2628</v>
      </c>
      <c r="D239" s="3" t="s">
        <v>236</v>
      </c>
      <c r="E239" s="3" t="s">
        <v>3306</v>
      </c>
      <c r="F239" s="3" t="s">
        <v>3580</v>
      </c>
      <c r="G239" s="3" t="s">
        <v>18</v>
      </c>
      <c r="H239" s="32" t="s">
        <v>2628</v>
      </c>
      <c r="I239" s="33">
        <v>1</v>
      </c>
      <c r="J239" s="17"/>
      <c r="K239" s="17">
        <f t="shared" si="6"/>
        <v>0</v>
      </c>
      <c r="L239" s="38" t="s">
        <v>2628</v>
      </c>
      <c r="M239" s="48">
        <f t="shared" si="7"/>
        <v>100</v>
      </c>
      <c r="N239" s="34" t="s">
        <v>7343</v>
      </c>
      <c r="O239" s="48">
        <f>(45.5*M239)/(SUM($M$16:$M$2953)+SUM(Comerciales!$O$16:$O$1436))</f>
        <v>4.745196819155514E-9</v>
      </c>
      <c r="P239" s="49"/>
      <c r="Q239" s="59"/>
      <c r="R239" s="59"/>
      <c r="S239" s="49"/>
      <c r="T239" s="49"/>
      <c r="U239" s="49"/>
      <c r="V239" s="49"/>
    </row>
    <row r="240" spans="2:22" ht="24" customHeight="1" x14ac:dyDescent="0.35">
      <c r="B240" s="3">
        <v>225</v>
      </c>
      <c r="C240" s="3" t="s">
        <v>172</v>
      </c>
      <c r="D240" s="3" t="s">
        <v>5278</v>
      </c>
      <c r="E240" s="3" t="s">
        <v>5990</v>
      </c>
      <c r="F240" s="3" t="s">
        <v>3577</v>
      </c>
      <c r="G240" s="3" t="s">
        <v>18</v>
      </c>
      <c r="H240" s="32" t="s">
        <v>2490</v>
      </c>
      <c r="I240" s="33">
        <v>1</v>
      </c>
      <c r="J240" s="17"/>
      <c r="K240" s="17">
        <f t="shared" si="6"/>
        <v>0</v>
      </c>
      <c r="L240" s="38" t="s">
        <v>7053</v>
      </c>
      <c r="M240" s="48">
        <f t="shared" si="7"/>
        <v>100</v>
      </c>
      <c r="N240" s="34" t="s">
        <v>7343</v>
      </c>
      <c r="O240" s="48">
        <f>(45.5*M240)/(SUM($M$16:$M$2953)+SUM(Comerciales!$O$16:$O$1436))</f>
        <v>4.745196819155514E-9</v>
      </c>
      <c r="P240" s="49"/>
      <c r="Q240" s="59"/>
      <c r="R240" s="59"/>
      <c r="S240" s="49"/>
      <c r="T240" s="49"/>
      <c r="U240" s="49"/>
      <c r="V240" s="49"/>
    </row>
    <row r="241" spans="2:22" ht="24" customHeight="1" x14ac:dyDescent="0.35">
      <c r="B241" s="3">
        <v>226</v>
      </c>
      <c r="C241" s="3" t="s">
        <v>2628</v>
      </c>
      <c r="D241" s="3" t="s">
        <v>5278</v>
      </c>
      <c r="E241" s="3" t="s">
        <v>3306</v>
      </c>
      <c r="F241" s="3" t="s">
        <v>3580</v>
      </c>
      <c r="G241" s="3" t="s">
        <v>18</v>
      </c>
      <c r="H241" s="32" t="s">
        <v>2628</v>
      </c>
      <c r="I241" s="33">
        <v>1</v>
      </c>
      <c r="J241" s="17"/>
      <c r="K241" s="17">
        <f t="shared" si="6"/>
        <v>0</v>
      </c>
      <c r="L241" s="38" t="s">
        <v>2628</v>
      </c>
      <c r="M241" s="48">
        <f t="shared" si="7"/>
        <v>100</v>
      </c>
      <c r="N241" s="34" t="s">
        <v>7343</v>
      </c>
      <c r="O241" s="48">
        <f>(45.5*M241)/(SUM($M$16:$M$2953)+SUM(Comerciales!$O$16:$O$1436))</f>
        <v>4.745196819155514E-9</v>
      </c>
      <c r="P241" s="49"/>
      <c r="Q241" s="59"/>
      <c r="R241" s="59"/>
      <c r="S241" s="49"/>
      <c r="T241" s="49"/>
      <c r="U241" s="49"/>
      <c r="V241" s="49"/>
    </row>
    <row r="242" spans="2:22" ht="24" customHeight="1" x14ac:dyDescent="0.35">
      <c r="B242" s="3">
        <v>227</v>
      </c>
      <c r="C242" s="3" t="s">
        <v>2628</v>
      </c>
      <c r="D242" s="3" t="s">
        <v>5278</v>
      </c>
      <c r="E242" s="3" t="s">
        <v>5937</v>
      </c>
      <c r="F242" s="3" t="s">
        <v>3580</v>
      </c>
      <c r="G242" s="3" t="s">
        <v>18</v>
      </c>
      <c r="H242" s="32" t="s">
        <v>2628</v>
      </c>
      <c r="I242" s="33">
        <v>1</v>
      </c>
      <c r="J242" s="17"/>
      <c r="K242" s="17">
        <f t="shared" si="6"/>
        <v>0</v>
      </c>
      <c r="L242" s="38" t="s">
        <v>2628</v>
      </c>
      <c r="M242" s="48">
        <f t="shared" si="7"/>
        <v>100</v>
      </c>
      <c r="N242" s="34" t="s">
        <v>7343</v>
      </c>
      <c r="O242" s="48">
        <f>(45.5*M242)/(SUM($M$16:$M$2953)+SUM(Comerciales!$O$16:$O$1436))</f>
        <v>4.745196819155514E-9</v>
      </c>
      <c r="P242" s="49"/>
      <c r="Q242" s="59"/>
      <c r="R242" s="59"/>
      <c r="S242" s="49"/>
      <c r="T242" s="49"/>
      <c r="U242" s="49"/>
      <c r="V242" s="49"/>
    </row>
    <row r="243" spans="2:22" ht="24" customHeight="1" x14ac:dyDescent="0.35">
      <c r="B243" s="3">
        <v>228</v>
      </c>
      <c r="C243" s="3" t="s">
        <v>2628</v>
      </c>
      <c r="D243" s="3" t="s">
        <v>237</v>
      </c>
      <c r="E243" s="3" t="s">
        <v>5991</v>
      </c>
      <c r="F243" s="3" t="s">
        <v>2356</v>
      </c>
      <c r="G243" s="3" t="s">
        <v>18</v>
      </c>
      <c r="H243" s="32" t="s">
        <v>2628</v>
      </c>
      <c r="I243" s="33">
        <v>1</v>
      </c>
      <c r="J243" s="17"/>
      <c r="K243" s="17">
        <f t="shared" si="6"/>
        <v>0</v>
      </c>
      <c r="L243" s="38" t="s">
        <v>2628</v>
      </c>
      <c r="M243" s="48">
        <f t="shared" si="7"/>
        <v>100</v>
      </c>
      <c r="N243" s="34" t="s">
        <v>7343</v>
      </c>
      <c r="O243" s="48">
        <f>(45.5*M243)/(SUM($M$16:$M$2953)+SUM(Comerciales!$O$16:$O$1436))</f>
        <v>4.745196819155514E-9</v>
      </c>
      <c r="P243" s="49"/>
      <c r="Q243" s="59"/>
      <c r="R243" s="59"/>
      <c r="S243" s="49"/>
      <c r="T243" s="49"/>
      <c r="U243" s="49"/>
      <c r="V243" s="49"/>
    </row>
    <row r="244" spans="2:22" ht="24" customHeight="1" x14ac:dyDescent="0.35">
      <c r="B244" s="3">
        <v>229</v>
      </c>
      <c r="C244" s="3" t="s">
        <v>238</v>
      </c>
      <c r="D244" s="3" t="s">
        <v>2975</v>
      </c>
      <c r="E244" s="3" t="s">
        <v>25</v>
      </c>
      <c r="F244" s="3" t="s">
        <v>2422</v>
      </c>
      <c r="G244" s="3" t="s">
        <v>11</v>
      </c>
      <c r="H244" s="32" t="s">
        <v>2318</v>
      </c>
      <c r="I244" s="33">
        <v>167911.75</v>
      </c>
      <c r="J244" s="17">
        <v>616</v>
      </c>
      <c r="K244" s="17">
        <f t="shared" si="6"/>
        <v>660</v>
      </c>
      <c r="L244" s="38" t="s">
        <v>7053</v>
      </c>
      <c r="M244" s="48">
        <f t="shared" si="7"/>
        <v>110821755</v>
      </c>
      <c r="N244" s="34" t="s">
        <v>7341</v>
      </c>
      <c r="O244" s="48">
        <f>(45.5*M244)/(SUM($M$16:$M$2953)+SUM(Comerciales!$O$16:$O$1436))</f>
        <v>5.2587103931923162E-3</v>
      </c>
      <c r="P244" s="49"/>
      <c r="Q244" s="59"/>
      <c r="R244" s="59"/>
      <c r="S244" s="49"/>
      <c r="T244" s="49"/>
      <c r="U244" s="49"/>
      <c r="V244" s="49"/>
    </row>
    <row r="245" spans="2:22" ht="24" customHeight="1" x14ac:dyDescent="0.35">
      <c r="B245" s="3">
        <v>230</v>
      </c>
      <c r="C245" s="3" t="s">
        <v>238</v>
      </c>
      <c r="D245" s="3" t="s">
        <v>2975</v>
      </c>
      <c r="E245" s="3" t="s">
        <v>5992</v>
      </c>
      <c r="F245" s="3" t="s">
        <v>2356</v>
      </c>
      <c r="G245" s="3" t="s">
        <v>18</v>
      </c>
      <c r="H245" s="32" t="s">
        <v>2349</v>
      </c>
      <c r="I245" s="33">
        <v>241.16666666666669</v>
      </c>
      <c r="J245" s="17">
        <v>26075</v>
      </c>
      <c r="K245" s="17">
        <f t="shared" si="6"/>
        <v>27952</v>
      </c>
      <c r="L245" s="38" t="s">
        <v>7053</v>
      </c>
      <c r="M245" s="48">
        <f t="shared" si="7"/>
        <v>6741090.666666667</v>
      </c>
      <c r="N245" s="34" t="s">
        <v>7343</v>
      </c>
      <c r="O245" s="48">
        <f>(45.5*M245)/(SUM($M$16:$M$2953)+SUM(Comerciales!$O$16:$O$1436))</f>
        <v>3.1987801989105593E-4</v>
      </c>
      <c r="P245" s="49"/>
      <c r="Q245" s="59"/>
      <c r="R245" s="59"/>
      <c r="S245" s="49"/>
      <c r="T245" s="49"/>
      <c r="U245" s="49"/>
      <c r="V245" s="49"/>
    </row>
    <row r="246" spans="2:22" ht="24" customHeight="1" x14ac:dyDescent="0.35">
      <c r="B246" s="3">
        <v>231</v>
      </c>
      <c r="C246" s="3" t="s">
        <v>239</v>
      </c>
      <c r="D246" s="3" t="s">
        <v>240</v>
      </c>
      <c r="E246" s="3" t="s">
        <v>25</v>
      </c>
      <c r="F246" s="3" t="s">
        <v>2422</v>
      </c>
      <c r="G246" s="3" t="s">
        <v>11</v>
      </c>
      <c r="H246" s="32" t="s">
        <v>2318</v>
      </c>
      <c r="I246" s="33">
        <v>30668.18181818182</v>
      </c>
      <c r="J246" s="17">
        <v>2162</v>
      </c>
      <c r="K246" s="17">
        <f t="shared" si="6"/>
        <v>2162</v>
      </c>
      <c r="L246" s="38">
        <v>2162</v>
      </c>
      <c r="M246" s="48">
        <f t="shared" si="7"/>
        <v>66304609.090909094</v>
      </c>
      <c r="N246" s="34" t="s">
        <v>7341</v>
      </c>
      <c r="O246" s="48">
        <f>(45.5*M246)/(SUM($M$16:$M$2953)+SUM(Comerciales!$O$16:$O$1436))</f>
        <v>3.1462842015353158E-3</v>
      </c>
      <c r="P246" s="49"/>
      <c r="Q246" s="59"/>
      <c r="R246" s="59"/>
      <c r="S246" s="49"/>
      <c r="T246" s="49"/>
      <c r="U246" s="49"/>
      <c r="V246" s="49"/>
    </row>
    <row r="247" spans="2:22" ht="24" customHeight="1" x14ac:dyDescent="0.35">
      <c r="B247" s="3">
        <v>232</v>
      </c>
      <c r="C247" s="3" t="s">
        <v>239</v>
      </c>
      <c r="D247" s="3" t="s">
        <v>240</v>
      </c>
      <c r="E247" s="3" t="s">
        <v>191</v>
      </c>
      <c r="F247" s="3" t="s">
        <v>2318</v>
      </c>
      <c r="G247" s="3" t="s">
        <v>11</v>
      </c>
      <c r="H247" s="32" t="s">
        <v>2628</v>
      </c>
      <c r="I247" s="33">
        <v>1070</v>
      </c>
      <c r="J247" s="17">
        <v>600</v>
      </c>
      <c r="K247" s="17">
        <f t="shared" si="6"/>
        <v>643</v>
      </c>
      <c r="L247" s="38" t="s">
        <v>2628</v>
      </c>
      <c r="M247" s="48">
        <f t="shared" si="7"/>
        <v>688010</v>
      </c>
      <c r="N247" s="34" t="s">
        <v>7343</v>
      </c>
      <c r="O247" s="48">
        <f>(45.5*M247)/(SUM($M$16:$M$2953)+SUM(Comerciales!$O$16:$O$1436))</f>
        <v>3.2647428635471851E-5</v>
      </c>
      <c r="P247" s="49"/>
      <c r="Q247" s="59"/>
      <c r="R247" s="59"/>
      <c r="S247" s="49"/>
      <c r="T247" s="49"/>
      <c r="U247" s="49"/>
      <c r="V247" s="49"/>
    </row>
    <row r="248" spans="2:22" ht="24" customHeight="1" x14ac:dyDescent="0.35">
      <c r="B248" s="3">
        <v>233</v>
      </c>
      <c r="C248" s="3" t="s">
        <v>241</v>
      </c>
      <c r="D248" s="3" t="s">
        <v>5279</v>
      </c>
      <c r="E248" s="3" t="s">
        <v>5993</v>
      </c>
      <c r="F248" s="3" t="s">
        <v>2422</v>
      </c>
      <c r="G248" s="3" t="s">
        <v>11</v>
      </c>
      <c r="H248" s="32" t="s">
        <v>2318</v>
      </c>
      <c r="I248" s="33">
        <v>289375.5</v>
      </c>
      <c r="J248" s="17">
        <v>46</v>
      </c>
      <c r="K248" s="17">
        <f t="shared" si="6"/>
        <v>49</v>
      </c>
      <c r="L248" s="38" t="s">
        <v>7053</v>
      </c>
      <c r="M248" s="48">
        <f t="shared" si="7"/>
        <v>14179399.5</v>
      </c>
      <c r="N248" s="34" t="s">
        <v>7341</v>
      </c>
      <c r="O248" s="48">
        <f>(45.5*M248)/(SUM($M$16:$M$2953)+SUM(Comerciales!$O$16:$O$1436))</f>
        <v>6.7284041404935282E-4</v>
      </c>
      <c r="P248" s="49"/>
      <c r="Q248" s="59"/>
      <c r="R248" s="59"/>
      <c r="S248" s="49"/>
      <c r="T248" s="49"/>
      <c r="U248" s="49"/>
      <c r="V248" s="49"/>
    </row>
    <row r="249" spans="2:22" ht="24" customHeight="1" x14ac:dyDescent="0.35">
      <c r="B249" s="3">
        <v>234</v>
      </c>
      <c r="C249" s="3" t="s">
        <v>241</v>
      </c>
      <c r="D249" s="3" t="s">
        <v>242</v>
      </c>
      <c r="E249" s="3" t="s">
        <v>5994</v>
      </c>
      <c r="F249" s="3" t="s">
        <v>2422</v>
      </c>
      <c r="G249" s="3" t="s">
        <v>11</v>
      </c>
      <c r="H249" s="32" t="s">
        <v>2320</v>
      </c>
      <c r="I249" s="33">
        <v>2</v>
      </c>
      <c r="J249" s="17">
        <v>1762</v>
      </c>
      <c r="K249" s="17">
        <f t="shared" si="6"/>
        <v>1889</v>
      </c>
      <c r="L249" s="38" t="s">
        <v>7053</v>
      </c>
      <c r="M249" s="48">
        <f t="shared" si="7"/>
        <v>3778</v>
      </c>
      <c r="N249" s="34" t="s">
        <v>7343</v>
      </c>
      <c r="O249" s="48">
        <f>(45.5*M249)/(SUM($M$16:$M$2953)+SUM(Comerciales!$O$16:$O$1436))</f>
        <v>1.7927353582769529E-7</v>
      </c>
      <c r="P249" s="49"/>
      <c r="Q249" s="59"/>
      <c r="R249" s="59"/>
      <c r="S249" s="49"/>
      <c r="T249" s="49"/>
      <c r="U249" s="49"/>
      <c r="V249" s="49"/>
    </row>
    <row r="250" spans="2:22" ht="24" customHeight="1" x14ac:dyDescent="0.35">
      <c r="B250" s="3">
        <v>235</v>
      </c>
      <c r="C250" s="3" t="s">
        <v>245</v>
      </c>
      <c r="D250" s="3" t="s">
        <v>2976</v>
      </c>
      <c r="E250" s="3" t="s">
        <v>3325</v>
      </c>
      <c r="F250" s="3" t="s">
        <v>2422</v>
      </c>
      <c r="G250" s="3" t="s">
        <v>11</v>
      </c>
      <c r="H250" s="32" t="s">
        <v>2318</v>
      </c>
      <c r="I250" s="33">
        <v>312138.16666666669</v>
      </c>
      <c r="J250" s="17">
        <v>22</v>
      </c>
      <c r="K250" s="17">
        <f t="shared" si="6"/>
        <v>24</v>
      </c>
      <c r="L250" s="38" t="s">
        <v>7053</v>
      </c>
      <c r="M250" s="48">
        <f t="shared" si="7"/>
        <v>7491316</v>
      </c>
      <c r="N250" s="34" t="s">
        <v>7341</v>
      </c>
      <c r="O250" s="48">
        <f>(45.5*M250)/(SUM($M$16:$M$2953)+SUM(Comerciales!$O$16:$O$1436))</f>
        <v>3.5547768854488803E-4</v>
      </c>
      <c r="P250" s="49"/>
      <c r="Q250" s="59"/>
      <c r="R250" s="59"/>
      <c r="S250" s="49"/>
      <c r="T250" s="49"/>
      <c r="U250" s="49"/>
      <c r="V250" s="49"/>
    </row>
    <row r="251" spans="2:22" ht="24" customHeight="1" x14ac:dyDescent="0.35">
      <c r="B251" s="3">
        <v>236</v>
      </c>
      <c r="C251" s="3" t="s">
        <v>245</v>
      </c>
      <c r="D251" s="3" t="s">
        <v>2976</v>
      </c>
      <c r="E251" s="3" t="s">
        <v>3324</v>
      </c>
      <c r="F251" s="3" t="s">
        <v>2422</v>
      </c>
      <c r="G251" s="3" t="s">
        <v>11</v>
      </c>
      <c r="H251" s="32" t="s">
        <v>2318</v>
      </c>
      <c r="I251" s="33">
        <v>73998.25</v>
      </c>
      <c r="J251" s="17">
        <v>58</v>
      </c>
      <c r="K251" s="17">
        <f t="shared" si="6"/>
        <v>62</v>
      </c>
      <c r="L251" s="38" t="s">
        <v>7053</v>
      </c>
      <c r="M251" s="48">
        <f t="shared" si="7"/>
        <v>4587891.5</v>
      </c>
      <c r="N251" s="34" t="s">
        <v>7341</v>
      </c>
      <c r="O251" s="48">
        <f>(45.5*M251)/(SUM($M$16:$M$2953)+SUM(Comerciales!$O$16:$O$1436))</f>
        <v>2.1770448152430617E-4</v>
      </c>
      <c r="P251" s="49"/>
      <c r="Q251" s="59"/>
      <c r="R251" s="59"/>
      <c r="S251" s="49"/>
      <c r="T251" s="49"/>
      <c r="U251" s="49"/>
      <c r="V251" s="49"/>
    </row>
    <row r="252" spans="2:22" ht="24" customHeight="1" x14ac:dyDescent="0.35">
      <c r="B252" s="3">
        <v>237</v>
      </c>
      <c r="C252" s="3" t="s">
        <v>248</v>
      </c>
      <c r="D252" s="3" t="s">
        <v>249</v>
      </c>
      <c r="E252" s="3" t="s">
        <v>5995</v>
      </c>
      <c r="F252" s="3" t="s">
        <v>2422</v>
      </c>
      <c r="G252" s="3" t="s">
        <v>11</v>
      </c>
      <c r="H252" s="32" t="s">
        <v>2320</v>
      </c>
      <c r="I252" s="33">
        <v>7186</v>
      </c>
      <c r="J252" s="17">
        <v>4185</v>
      </c>
      <c r="K252" s="17">
        <f t="shared" si="6"/>
        <v>4486</v>
      </c>
      <c r="L252" s="38" t="s">
        <v>7053</v>
      </c>
      <c r="M252" s="48">
        <f t="shared" si="7"/>
        <v>32236396</v>
      </c>
      <c r="N252" s="34" t="s">
        <v>7343</v>
      </c>
      <c r="O252" s="48">
        <f>(45.5*M252)/(SUM($M$16:$M$2953)+SUM(Comerciales!$O$16:$O$1436))</f>
        <v>1.5296804376023752E-3</v>
      </c>
      <c r="P252" s="49"/>
      <c r="Q252" s="59"/>
      <c r="R252" s="59"/>
      <c r="S252" s="49"/>
      <c r="T252" s="49"/>
      <c r="U252" s="49"/>
      <c r="V252" s="49"/>
    </row>
    <row r="253" spans="2:22" ht="24" customHeight="1" x14ac:dyDescent="0.35">
      <c r="B253" s="3">
        <v>238</v>
      </c>
      <c r="C253" s="3" t="s">
        <v>248</v>
      </c>
      <c r="D253" s="3" t="s">
        <v>249</v>
      </c>
      <c r="E253" s="3" t="s">
        <v>3326</v>
      </c>
      <c r="F253" s="3" t="s">
        <v>2317</v>
      </c>
      <c r="G253" s="3" t="s">
        <v>11</v>
      </c>
      <c r="H253" s="32" t="s">
        <v>2628</v>
      </c>
      <c r="I253" s="33">
        <v>1</v>
      </c>
      <c r="J253" s="17"/>
      <c r="K253" s="17">
        <f t="shared" si="6"/>
        <v>0</v>
      </c>
      <c r="L253" s="38" t="s">
        <v>2628</v>
      </c>
      <c r="M253" s="48">
        <f t="shared" si="7"/>
        <v>100</v>
      </c>
      <c r="N253" s="34" t="s">
        <v>7343</v>
      </c>
      <c r="O253" s="48">
        <f>(45.5*M253)/(SUM($M$16:$M$2953)+SUM(Comerciales!$O$16:$O$1436))</f>
        <v>4.745196819155514E-9</v>
      </c>
      <c r="P253" s="49"/>
      <c r="Q253" s="59"/>
      <c r="R253" s="59"/>
      <c r="S253" s="49"/>
      <c r="T253" s="49"/>
      <c r="U253" s="49"/>
      <c r="V253" s="49"/>
    </row>
    <row r="254" spans="2:22" ht="24" customHeight="1" x14ac:dyDescent="0.35">
      <c r="B254" s="3">
        <v>239</v>
      </c>
      <c r="C254" s="3" t="s">
        <v>248</v>
      </c>
      <c r="D254" s="3" t="s">
        <v>251</v>
      </c>
      <c r="E254" s="3" t="s">
        <v>5996</v>
      </c>
      <c r="F254" s="3" t="s">
        <v>3613</v>
      </c>
      <c r="G254" s="3" t="s">
        <v>11</v>
      </c>
      <c r="H254" s="32" t="s">
        <v>2320</v>
      </c>
      <c r="I254" s="33">
        <v>2911</v>
      </c>
      <c r="J254" s="17">
        <v>732</v>
      </c>
      <c r="K254" s="17">
        <f t="shared" si="6"/>
        <v>785</v>
      </c>
      <c r="L254" s="38" t="s">
        <v>7053</v>
      </c>
      <c r="M254" s="48">
        <f t="shared" si="7"/>
        <v>2285135</v>
      </c>
      <c r="N254" s="34" t="s">
        <v>7343</v>
      </c>
      <c r="O254" s="48">
        <f>(45.5*M254)/(SUM($M$16:$M$2953)+SUM(Comerciales!$O$16:$O$1436))</f>
        <v>1.0843415333340935E-4</v>
      </c>
      <c r="P254" s="49"/>
      <c r="Q254" s="59"/>
      <c r="R254" s="59"/>
      <c r="S254" s="49"/>
      <c r="T254" s="49"/>
      <c r="U254" s="49"/>
      <c r="V254" s="49"/>
    </row>
    <row r="255" spans="2:22" ht="24" customHeight="1" x14ac:dyDescent="0.35">
      <c r="B255" s="3">
        <v>240</v>
      </c>
      <c r="C255" s="3" t="s">
        <v>256</v>
      </c>
      <c r="D255" s="3" t="s">
        <v>260</v>
      </c>
      <c r="E255" s="3" t="s">
        <v>3695</v>
      </c>
      <c r="F255" s="3" t="s">
        <v>2422</v>
      </c>
      <c r="G255" s="3" t="s">
        <v>11</v>
      </c>
      <c r="H255" s="32" t="s">
        <v>2318</v>
      </c>
      <c r="I255" s="33">
        <v>707517.5</v>
      </c>
      <c r="J255" s="17">
        <v>1859.1999999999996</v>
      </c>
      <c r="K255" s="17">
        <f t="shared" si="6"/>
        <v>1859.1999999999996</v>
      </c>
      <c r="L255" s="38">
        <v>1859.1999999999996</v>
      </c>
      <c r="M255" s="48">
        <f t="shared" si="7"/>
        <v>1315416535.9999998</v>
      </c>
      <c r="N255" s="34" t="s">
        <v>7341</v>
      </c>
      <c r="O255" s="48">
        <f>(45.5*M255)/(SUM($M$16:$M$2953)+SUM(Comerciales!$O$16:$O$1436))</f>
        <v>6.2419103624917635E-2</v>
      </c>
      <c r="P255" s="49"/>
      <c r="Q255" s="59"/>
      <c r="R255" s="59"/>
      <c r="S255" s="49"/>
      <c r="T255" s="49"/>
      <c r="U255" s="49"/>
      <c r="V255" s="49"/>
    </row>
    <row r="256" spans="2:22" ht="24" customHeight="1" x14ac:dyDescent="0.35">
      <c r="B256" s="3">
        <v>241</v>
      </c>
      <c r="C256" s="3" t="s">
        <v>256</v>
      </c>
      <c r="D256" s="3" t="s">
        <v>260</v>
      </c>
      <c r="E256" s="3" t="s">
        <v>5997</v>
      </c>
      <c r="F256" s="3" t="s">
        <v>2422</v>
      </c>
      <c r="G256" s="3" t="s">
        <v>11</v>
      </c>
      <c r="H256" s="32" t="s">
        <v>2318</v>
      </c>
      <c r="I256" s="33">
        <v>601229.83333333337</v>
      </c>
      <c r="J256" s="17">
        <v>929.59999999999991</v>
      </c>
      <c r="K256" s="17">
        <f t="shared" si="6"/>
        <v>929.59999999999991</v>
      </c>
      <c r="L256" s="38">
        <v>929.59999999999991</v>
      </c>
      <c r="M256" s="48">
        <f t="shared" si="7"/>
        <v>558903253.0666666</v>
      </c>
      <c r="N256" s="34" t="s">
        <v>7341</v>
      </c>
      <c r="O256" s="48">
        <f>(45.5*M256)/(SUM($M$16:$M$2953)+SUM(Comerciales!$O$16:$O$1436))</f>
        <v>2.6521059386676153E-2</v>
      </c>
      <c r="P256" s="49"/>
      <c r="Q256" s="59"/>
      <c r="R256" s="59"/>
      <c r="S256" s="49"/>
      <c r="T256" s="49"/>
      <c r="U256" s="49"/>
      <c r="V256" s="49"/>
    </row>
    <row r="257" spans="2:22" ht="24" customHeight="1" x14ac:dyDescent="0.35">
      <c r="B257" s="3">
        <v>242</v>
      </c>
      <c r="C257" s="3" t="s">
        <v>256</v>
      </c>
      <c r="D257" s="3" t="s">
        <v>260</v>
      </c>
      <c r="E257" s="3" t="s">
        <v>3327</v>
      </c>
      <c r="F257" s="3" t="s">
        <v>2422</v>
      </c>
      <c r="G257" s="3" t="s">
        <v>11</v>
      </c>
      <c r="H257" s="32" t="s">
        <v>2318</v>
      </c>
      <c r="I257" s="33">
        <v>152074.83333333334</v>
      </c>
      <c r="J257" s="17">
        <v>1859.1999999999998</v>
      </c>
      <c r="K257" s="17">
        <f t="shared" si="6"/>
        <v>1859.1999999999998</v>
      </c>
      <c r="L257" s="38">
        <v>1859.1999999999998</v>
      </c>
      <c r="M257" s="48">
        <f t="shared" si="7"/>
        <v>282737530.13333333</v>
      </c>
      <c r="N257" s="34" t="s">
        <v>7341</v>
      </c>
      <c r="O257" s="48">
        <f>(45.5*M257)/(SUM($M$16:$M$2953)+SUM(Comerciales!$O$16:$O$1436))</f>
        <v>1.3416452286445795E-2</v>
      </c>
      <c r="P257" s="49"/>
      <c r="Q257" s="59"/>
      <c r="R257" s="59"/>
      <c r="S257" s="49"/>
      <c r="T257" s="49"/>
      <c r="U257" s="49"/>
      <c r="V257" s="49"/>
    </row>
    <row r="258" spans="2:22" ht="24" customHeight="1" x14ac:dyDescent="0.35">
      <c r="B258" s="3">
        <v>243</v>
      </c>
      <c r="C258" s="3" t="s">
        <v>256</v>
      </c>
      <c r="D258" s="3" t="s">
        <v>260</v>
      </c>
      <c r="E258" s="3" t="s">
        <v>2374</v>
      </c>
      <c r="F258" s="3" t="s">
        <v>2422</v>
      </c>
      <c r="G258" s="3" t="s">
        <v>11</v>
      </c>
      <c r="H258" s="32" t="s">
        <v>2318</v>
      </c>
      <c r="I258" s="33">
        <v>59336.416666666664</v>
      </c>
      <c r="J258" s="17">
        <v>3718.3999999999992</v>
      </c>
      <c r="K258" s="17">
        <f t="shared" si="6"/>
        <v>3718.3999999999992</v>
      </c>
      <c r="L258" s="38">
        <v>3718.3999999999992</v>
      </c>
      <c r="M258" s="48">
        <f t="shared" si="7"/>
        <v>220636531.73333329</v>
      </c>
      <c r="N258" s="34" t="s">
        <v>7341</v>
      </c>
      <c r="O258" s="48">
        <f>(45.5*M258)/(SUM($M$16:$M$2953)+SUM(Comerciales!$O$16:$O$1436))</f>
        <v>1.0469637685705177E-2</v>
      </c>
      <c r="P258" s="49"/>
      <c r="Q258" s="59"/>
      <c r="R258" s="59"/>
      <c r="S258" s="49"/>
      <c r="T258" s="49"/>
      <c r="U258" s="49"/>
      <c r="V258" s="49"/>
    </row>
    <row r="259" spans="2:22" ht="24" customHeight="1" x14ac:dyDescent="0.35">
      <c r="B259" s="3">
        <v>244</v>
      </c>
      <c r="C259" s="3" t="s">
        <v>256</v>
      </c>
      <c r="D259" s="3" t="s">
        <v>260</v>
      </c>
      <c r="E259" s="3" t="s">
        <v>5998</v>
      </c>
      <c r="F259" s="3" t="s">
        <v>2318</v>
      </c>
      <c r="G259" s="3" t="s">
        <v>11</v>
      </c>
      <c r="H259" s="32" t="s">
        <v>2318</v>
      </c>
      <c r="I259" s="33">
        <v>22807</v>
      </c>
      <c r="J259" s="17">
        <v>3718.3999999999992</v>
      </c>
      <c r="K259" s="17">
        <f t="shared" si="6"/>
        <v>3718.3999999999992</v>
      </c>
      <c r="L259" s="38">
        <v>3718.3999999999992</v>
      </c>
      <c r="M259" s="48">
        <f t="shared" si="7"/>
        <v>84805548.799999982</v>
      </c>
      <c r="N259" s="34" t="s">
        <v>7341</v>
      </c>
      <c r="O259" s="48">
        <f>(45.5*M259)/(SUM($M$16:$M$2953)+SUM(Comerciales!$O$16:$O$1436))</f>
        <v>4.024190204124976E-3</v>
      </c>
      <c r="P259" s="49"/>
      <c r="Q259" s="59"/>
      <c r="R259" s="59"/>
      <c r="S259" s="49"/>
      <c r="T259" s="49"/>
      <c r="U259" s="49"/>
      <c r="V259" s="49"/>
    </row>
    <row r="260" spans="2:22" ht="24" customHeight="1" x14ac:dyDescent="0.35">
      <c r="B260" s="3">
        <v>245</v>
      </c>
      <c r="C260" s="3" t="s">
        <v>256</v>
      </c>
      <c r="D260" s="3" t="s">
        <v>260</v>
      </c>
      <c r="E260" s="3" t="s">
        <v>5999</v>
      </c>
      <c r="F260" s="3" t="s">
        <v>2422</v>
      </c>
      <c r="G260" s="3" t="s">
        <v>11</v>
      </c>
      <c r="H260" s="32" t="s">
        <v>2320</v>
      </c>
      <c r="I260" s="33">
        <v>14428</v>
      </c>
      <c r="J260" s="17">
        <v>929</v>
      </c>
      <c r="K260" s="17">
        <f t="shared" si="6"/>
        <v>996</v>
      </c>
      <c r="L260" s="38" t="s">
        <v>7053</v>
      </c>
      <c r="M260" s="48">
        <f t="shared" si="7"/>
        <v>14370288</v>
      </c>
      <c r="N260" s="34" t="s">
        <v>7343</v>
      </c>
      <c r="O260" s="48">
        <f>(45.5*M260)/(SUM($M$16:$M$2953)+SUM(Comerciales!$O$16:$O$1436))</f>
        <v>6.818984490794865E-4</v>
      </c>
      <c r="P260" s="49"/>
      <c r="Q260" s="59"/>
      <c r="R260" s="59"/>
      <c r="S260" s="49"/>
      <c r="T260" s="49"/>
      <c r="U260" s="49"/>
      <c r="V260" s="49"/>
    </row>
    <row r="261" spans="2:22" ht="24" customHeight="1" x14ac:dyDescent="0.35">
      <c r="B261" s="3">
        <v>246</v>
      </c>
      <c r="C261" s="3" t="s">
        <v>246</v>
      </c>
      <c r="D261" s="3" t="s">
        <v>3683</v>
      </c>
      <c r="E261" s="3" t="s">
        <v>6000</v>
      </c>
      <c r="F261" s="3" t="s">
        <v>2422</v>
      </c>
      <c r="G261" s="3" t="s">
        <v>11</v>
      </c>
      <c r="H261" s="32" t="s">
        <v>2318</v>
      </c>
      <c r="I261" s="33">
        <v>254086.16666666666</v>
      </c>
      <c r="J261" s="17">
        <v>4070.4</v>
      </c>
      <c r="K261" s="17">
        <f t="shared" si="6"/>
        <v>4070.4</v>
      </c>
      <c r="L261" s="38">
        <v>4070.4</v>
      </c>
      <c r="M261" s="48">
        <f t="shared" si="7"/>
        <v>1034232332.8</v>
      </c>
      <c r="N261" s="34" t="s">
        <v>7341</v>
      </c>
      <c r="O261" s="48">
        <f>(45.5*M261)/(SUM($M$16:$M$2953)+SUM(Comerciales!$O$16:$O$1436))</f>
        <v>4.9076359758703468E-2</v>
      </c>
      <c r="P261" s="49"/>
      <c r="Q261" s="59"/>
      <c r="R261" s="59"/>
      <c r="S261" s="49"/>
      <c r="T261" s="49"/>
      <c r="U261" s="49"/>
      <c r="V261" s="49"/>
    </row>
    <row r="262" spans="2:22" ht="24" customHeight="1" x14ac:dyDescent="0.35">
      <c r="B262" s="3">
        <v>247</v>
      </c>
      <c r="C262" s="3" t="s">
        <v>246</v>
      </c>
      <c r="D262" s="3" t="s">
        <v>3683</v>
      </c>
      <c r="E262" s="3" t="s">
        <v>2316</v>
      </c>
      <c r="F262" s="3" t="s">
        <v>2422</v>
      </c>
      <c r="G262" s="3" t="s">
        <v>11</v>
      </c>
      <c r="H262" s="32" t="s">
        <v>2318</v>
      </c>
      <c r="I262" s="33">
        <v>164841.58333333334</v>
      </c>
      <c r="J262" s="17">
        <v>2035.2</v>
      </c>
      <c r="K262" s="17">
        <f t="shared" si="6"/>
        <v>2035.2</v>
      </c>
      <c r="L262" s="38">
        <v>2035.2</v>
      </c>
      <c r="M262" s="48">
        <f t="shared" si="7"/>
        <v>335485590.40000004</v>
      </c>
      <c r="N262" s="34" t="s">
        <v>7341</v>
      </c>
      <c r="O262" s="48">
        <f>(45.5*M262)/(SUM($M$16:$M$2953)+SUM(Comerciales!$O$16:$O$1436))</f>
        <v>1.5919451564385897E-2</v>
      </c>
      <c r="P262" s="49"/>
      <c r="Q262" s="59"/>
      <c r="R262" s="59"/>
      <c r="S262" s="49"/>
      <c r="T262" s="49"/>
      <c r="U262" s="49"/>
      <c r="V262" s="49"/>
    </row>
    <row r="263" spans="2:22" ht="24" customHeight="1" x14ac:dyDescent="0.35">
      <c r="B263" s="3">
        <v>248</v>
      </c>
      <c r="C263" s="3" t="s">
        <v>246</v>
      </c>
      <c r="D263" s="3" t="s">
        <v>3683</v>
      </c>
      <c r="E263" s="3" t="s">
        <v>3696</v>
      </c>
      <c r="F263" s="3" t="s">
        <v>2422</v>
      </c>
      <c r="G263" s="3" t="s">
        <v>11</v>
      </c>
      <c r="H263" s="32" t="s">
        <v>2318</v>
      </c>
      <c r="I263" s="33">
        <v>61295</v>
      </c>
      <c r="J263" s="17">
        <v>2035.2</v>
      </c>
      <c r="K263" s="17">
        <f t="shared" si="6"/>
        <v>2035.2</v>
      </c>
      <c r="L263" s="38">
        <v>2035.2</v>
      </c>
      <c r="M263" s="48">
        <f t="shared" si="7"/>
        <v>124747584</v>
      </c>
      <c r="N263" s="34" t="s">
        <v>7341</v>
      </c>
      <c r="O263" s="48">
        <f>(45.5*M263)/(SUM($M$16:$M$2953)+SUM(Comerciales!$O$16:$O$1436))</f>
        <v>5.9195183879413521E-3</v>
      </c>
      <c r="P263" s="49"/>
      <c r="Q263" s="59"/>
      <c r="R263" s="59"/>
      <c r="S263" s="49"/>
      <c r="T263" s="49"/>
      <c r="U263" s="49"/>
      <c r="V263" s="49"/>
    </row>
    <row r="264" spans="2:22" ht="24" customHeight="1" x14ac:dyDescent="0.35">
      <c r="B264" s="3">
        <v>249</v>
      </c>
      <c r="C264" s="3" t="s">
        <v>261</v>
      </c>
      <c r="D264" s="3" t="s">
        <v>262</v>
      </c>
      <c r="E264" s="3" t="s">
        <v>6001</v>
      </c>
      <c r="F264" s="3" t="s">
        <v>2417</v>
      </c>
      <c r="G264" s="3" t="s">
        <v>11</v>
      </c>
      <c r="H264" s="32" t="s">
        <v>2490</v>
      </c>
      <c r="I264" s="33">
        <v>2</v>
      </c>
      <c r="J264" s="17">
        <v>511</v>
      </c>
      <c r="K264" s="17">
        <f t="shared" si="6"/>
        <v>548</v>
      </c>
      <c r="L264" s="38" t="s">
        <v>7053</v>
      </c>
      <c r="M264" s="48">
        <f t="shared" si="7"/>
        <v>1096</v>
      </c>
      <c r="N264" s="34" t="s">
        <v>7343</v>
      </c>
      <c r="O264" s="48">
        <f>(45.5*M264)/(SUM($M$16:$M$2953)+SUM(Comerciales!$O$16:$O$1436))</f>
        <v>5.2007357137944426E-8</v>
      </c>
      <c r="P264" s="49"/>
      <c r="Q264" s="59"/>
      <c r="R264" s="59"/>
      <c r="S264" s="49"/>
      <c r="T264" s="49"/>
      <c r="U264" s="49"/>
      <c r="V264" s="49"/>
    </row>
    <row r="265" spans="2:22" ht="24" customHeight="1" x14ac:dyDescent="0.35">
      <c r="B265" s="3">
        <v>250</v>
      </c>
      <c r="C265" s="3" t="s">
        <v>261</v>
      </c>
      <c r="D265" s="3" t="s">
        <v>262</v>
      </c>
      <c r="E265" s="3" t="s">
        <v>6002</v>
      </c>
      <c r="F265" s="3" t="s">
        <v>2417</v>
      </c>
      <c r="G265" s="3" t="s">
        <v>11</v>
      </c>
      <c r="H265" s="32" t="s">
        <v>2490</v>
      </c>
      <c r="I265" s="33">
        <v>2</v>
      </c>
      <c r="J265" s="17">
        <v>523</v>
      </c>
      <c r="K265" s="17">
        <f t="shared" si="6"/>
        <v>561</v>
      </c>
      <c r="L265" s="38" t="s">
        <v>7053</v>
      </c>
      <c r="M265" s="48">
        <f t="shared" si="7"/>
        <v>1122</v>
      </c>
      <c r="N265" s="34" t="s">
        <v>7343</v>
      </c>
      <c r="O265" s="48">
        <f>(45.5*M265)/(SUM($M$16:$M$2953)+SUM(Comerciales!$O$16:$O$1436))</f>
        <v>5.3241108310924865E-8</v>
      </c>
      <c r="P265" s="49"/>
      <c r="Q265" s="59"/>
      <c r="R265" s="59"/>
      <c r="S265" s="49"/>
      <c r="T265" s="49"/>
      <c r="U265" s="49"/>
      <c r="V265" s="49"/>
    </row>
    <row r="266" spans="2:22" ht="24" customHeight="1" x14ac:dyDescent="0.35">
      <c r="B266" s="3">
        <v>251</v>
      </c>
      <c r="C266" s="3" t="s">
        <v>263</v>
      </c>
      <c r="D266" s="3" t="s">
        <v>5280</v>
      </c>
      <c r="E266" s="3">
        <v>0.05</v>
      </c>
      <c r="F266" s="3" t="s">
        <v>6869</v>
      </c>
      <c r="G266" s="3" t="s">
        <v>3656</v>
      </c>
      <c r="H266" s="32" t="s">
        <v>2490</v>
      </c>
      <c r="I266" s="33">
        <v>4334.291666666667</v>
      </c>
      <c r="J266" s="17">
        <v>49940</v>
      </c>
      <c r="K266" s="17">
        <f t="shared" si="6"/>
        <v>53536</v>
      </c>
      <c r="L266" s="38" t="s">
        <v>7053</v>
      </c>
      <c r="M266" s="48">
        <f t="shared" si="7"/>
        <v>232040638.66666669</v>
      </c>
      <c r="N266" s="34" t="s">
        <v>7341</v>
      </c>
      <c r="O266" s="48">
        <f>(45.5*M266)/(SUM($M$16:$M$2953)+SUM(Comerciales!$O$16:$O$1436))</f>
        <v>1.1010785005158806E-2</v>
      </c>
      <c r="P266" s="49"/>
      <c r="Q266" s="59"/>
      <c r="R266" s="59"/>
      <c r="S266" s="49"/>
      <c r="T266" s="49"/>
      <c r="U266" s="49"/>
      <c r="V266" s="49"/>
    </row>
    <row r="267" spans="2:22" ht="24" customHeight="1" x14ac:dyDescent="0.35">
      <c r="B267" s="3">
        <v>252</v>
      </c>
      <c r="C267" s="3" t="s">
        <v>264</v>
      </c>
      <c r="D267" s="3" t="s">
        <v>265</v>
      </c>
      <c r="E267" s="3" t="s">
        <v>2397</v>
      </c>
      <c r="F267" s="3" t="s">
        <v>2422</v>
      </c>
      <c r="G267" s="3" t="s">
        <v>11</v>
      </c>
      <c r="H267" s="32" t="s">
        <v>2318</v>
      </c>
      <c r="I267" s="33">
        <v>961035.83333333326</v>
      </c>
      <c r="J267" s="17">
        <v>280</v>
      </c>
      <c r="K267" s="17">
        <f t="shared" si="6"/>
        <v>300</v>
      </c>
      <c r="L267" s="38" t="s">
        <v>7053</v>
      </c>
      <c r="M267" s="48">
        <f t="shared" si="7"/>
        <v>288310750</v>
      </c>
      <c r="N267" s="34" t="s">
        <v>7341</v>
      </c>
      <c r="O267" s="48">
        <f>(45.5*M267)/(SUM($M$16:$M$2953)+SUM(Comerciales!$O$16:$O$1436))</f>
        <v>1.3680912538283406E-2</v>
      </c>
      <c r="P267" s="49"/>
      <c r="Q267" s="59"/>
      <c r="R267" s="59"/>
      <c r="S267" s="49"/>
      <c r="T267" s="49"/>
      <c r="U267" s="49"/>
      <c r="V267" s="49"/>
    </row>
    <row r="268" spans="2:22" ht="24" customHeight="1" x14ac:dyDescent="0.35">
      <c r="B268" s="3">
        <v>253</v>
      </c>
      <c r="C268" s="3" t="s">
        <v>264</v>
      </c>
      <c r="D268" s="3" t="s">
        <v>265</v>
      </c>
      <c r="E268" s="3" t="s">
        <v>3708</v>
      </c>
      <c r="F268" s="3" t="s">
        <v>2417</v>
      </c>
      <c r="G268" s="3" t="s">
        <v>11</v>
      </c>
      <c r="H268" s="32" t="s">
        <v>2490</v>
      </c>
      <c r="I268" s="33">
        <v>131474.66666666669</v>
      </c>
      <c r="J268" s="17">
        <v>491</v>
      </c>
      <c r="K268" s="17">
        <f t="shared" si="6"/>
        <v>526</v>
      </c>
      <c r="L268" s="38" t="s">
        <v>7053</v>
      </c>
      <c r="M268" s="48">
        <f t="shared" si="7"/>
        <v>69155674.666666672</v>
      </c>
      <c r="N268" s="34" t="s">
        <v>7341</v>
      </c>
      <c r="O268" s="48">
        <f>(45.5*M268)/(SUM($M$16:$M$2953)+SUM(Comerciales!$O$16:$O$1436))</f>
        <v>3.281572874548202E-3</v>
      </c>
      <c r="P268" s="49"/>
      <c r="Q268" s="59"/>
      <c r="R268" s="59"/>
      <c r="S268" s="49"/>
      <c r="T268" s="49"/>
      <c r="U268" s="49"/>
      <c r="V268" s="49"/>
    </row>
    <row r="269" spans="2:22" ht="24" customHeight="1" x14ac:dyDescent="0.35">
      <c r="B269" s="3">
        <v>254</v>
      </c>
      <c r="C269" s="3" t="s">
        <v>264</v>
      </c>
      <c r="D269" s="3" t="s">
        <v>265</v>
      </c>
      <c r="E269" s="3" t="s">
        <v>6003</v>
      </c>
      <c r="F269" s="3" t="s">
        <v>2525</v>
      </c>
      <c r="G269" s="3" t="s">
        <v>11</v>
      </c>
      <c r="H269" s="32" t="s">
        <v>2490</v>
      </c>
      <c r="I269" s="33">
        <v>8989.7272727272721</v>
      </c>
      <c r="J269" s="17">
        <v>8547</v>
      </c>
      <c r="K269" s="17">
        <f t="shared" si="6"/>
        <v>9162</v>
      </c>
      <c r="L269" s="38" t="s">
        <v>7053</v>
      </c>
      <c r="M269" s="48">
        <f t="shared" si="7"/>
        <v>82363881.272727266</v>
      </c>
      <c r="N269" s="34" t="s">
        <v>7343</v>
      </c>
      <c r="O269" s="48">
        <f>(45.5*M269)/(SUM($M$16:$M$2953)+SUM(Comerciales!$O$16:$O$1436))</f>
        <v>3.9083282742864781E-3</v>
      </c>
      <c r="P269" s="49"/>
      <c r="Q269" s="59"/>
      <c r="R269" s="59"/>
      <c r="S269" s="49"/>
      <c r="T269" s="49"/>
      <c r="U269" s="49"/>
      <c r="V269" s="49"/>
    </row>
    <row r="270" spans="2:22" ht="24" customHeight="1" x14ac:dyDescent="0.35">
      <c r="B270" s="3">
        <v>255</v>
      </c>
      <c r="C270" s="3" t="s">
        <v>264</v>
      </c>
      <c r="D270" s="3" t="s">
        <v>265</v>
      </c>
      <c r="E270" s="3" t="s">
        <v>6004</v>
      </c>
      <c r="F270" s="3" t="s">
        <v>2318</v>
      </c>
      <c r="G270" s="3" t="s">
        <v>11</v>
      </c>
      <c r="H270" s="32" t="s">
        <v>2628</v>
      </c>
      <c r="I270" s="33">
        <v>6783</v>
      </c>
      <c r="J270" s="17">
        <v>1610</v>
      </c>
      <c r="K270" s="17">
        <f t="shared" si="6"/>
        <v>1726</v>
      </c>
      <c r="L270" s="38" t="s">
        <v>2628</v>
      </c>
      <c r="M270" s="48">
        <f t="shared" si="7"/>
        <v>11707458</v>
      </c>
      <c r="N270" s="34" t="s">
        <v>7343</v>
      </c>
      <c r="O270" s="48">
        <f>(45.5*M270)/(SUM($M$16:$M$2953)+SUM(Comerciales!$O$16:$O$1436))</f>
        <v>5.5554192461996772E-4</v>
      </c>
      <c r="P270" s="49"/>
      <c r="Q270" s="59"/>
      <c r="R270" s="59"/>
      <c r="S270" s="49"/>
      <c r="T270" s="49"/>
      <c r="U270" s="49"/>
      <c r="V270" s="49"/>
    </row>
    <row r="271" spans="2:22" ht="24" customHeight="1" x14ac:dyDescent="0.35">
      <c r="B271" s="3">
        <v>256</v>
      </c>
      <c r="C271" s="3" t="s">
        <v>264</v>
      </c>
      <c r="D271" s="3" t="s">
        <v>265</v>
      </c>
      <c r="E271" s="3" t="s">
        <v>2521</v>
      </c>
      <c r="F271" s="3" t="s">
        <v>3613</v>
      </c>
      <c r="G271" s="3" t="s">
        <v>11</v>
      </c>
      <c r="H271" s="32" t="s">
        <v>2318</v>
      </c>
      <c r="I271" s="33">
        <v>1</v>
      </c>
      <c r="J271" s="17"/>
      <c r="K271" s="17">
        <f t="shared" si="6"/>
        <v>0</v>
      </c>
      <c r="L271" s="38" t="s">
        <v>7053</v>
      </c>
      <c r="M271" s="48">
        <f t="shared" si="7"/>
        <v>100</v>
      </c>
      <c r="N271" s="34" t="s">
        <v>7343</v>
      </c>
      <c r="O271" s="48">
        <f>(45.5*M271)/(SUM($M$16:$M$2953)+SUM(Comerciales!$O$16:$O$1436))</f>
        <v>4.745196819155514E-9</v>
      </c>
      <c r="P271" s="49"/>
      <c r="Q271" s="59"/>
      <c r="R271" s="59"/>
      <c r="S271" s="49"/>
      <c r="T271" s="49"/>
      <c r="U271" s="49"/>
      <c r="V271" s="49"/>
    </row>
    <row r="272" spans="2:22" ht="24" customHeight="1" x14ac:dyDescent="0.35">
      <c r="B272" s="3">
        <v>257</v>
      </c>
      <c r="C272" s="3" t="s">
        <v>267</v>
      </c>
      <c r="D272" s="3" t="s">
        <v>2978</v>
      </c>
      <c r="E272" s="3" t="s">
        <v>6005</v>
      </c>
      <c r="F272" s="3" t="s">
        <v>2422</v>
      </c>
      <c r="G272" s="3" t="s">
        <v>11</v>
      </c>
      <c r="H272" s="32" t="s">
        <v>2318</v>
      </c>
      <c r="I272" s="33">
        <v>91778.583333333328</v>
      </c>
      <c r="J272" s="17">
        <v>1071</v>
      </c>
      <c r="K272" s="17">
        <f t="shared" ref="K272:K335" si="8">IF(ISNUMBER(L272),MIN(L272,ROUND((J272*(1+$K$10)),0)),ROUND((J272*(1+$K$10)),0))</f>
        <v>1148</v>
      </c>
      <c r="L272" s="38" t="s">
        <v>7053</v>
      </c>
      <c r="M272" s="48">
        <f t="shared" ref="M272:M335" si="9">IF(K272=0,100*I272,I272*K272)</f>
        <v>105361813.66666666</v>
      </c>
      <c r="N272" s="34" t="s">
        <v>7341</v>
      </c>
      <c r="O272" s="48">
        <f>(45.5*M272)/(SUM($M$16:$M$2953)+SUM(Comerciales!$O$16:$O$1436))</f>
        <v>4.9996254307152254E-3</v>
      </c>
      <c r="P272" s="49"/>
      <c r="Q272" s="59"/>
      <c r="R272" s="59"/>
      <c r="S272" s="49"/>
      <c r="T272" s="49"/>
      <c r="U272" s="49"/>
      <c r="V272" s="49"/>
    </row>
    <row r="273" spans="2:22" ht="24" customHeight="1" x14ac:dyDescent="0.35">
      <c r="B273" s="3">
        <v>258</v>
      </c>
      <c r="C273" s="3" t="s">
        <v>267</v>
      </c>
      <c r="D273" s="3" t="s">
        <v>2978</v>
      </c>
      <c r="E273" s="3" t="s">
        <v>6006</v>
      </c>
      <c r="F273" s="3" t="s">
        <v>2422</v>
      </c>
      <c r="G273" s="3" t="s">
        <v>11</v>
      </c>
      <c r="H273" s="32" t="s">
        <v>2318</v>
      </c>
      <c r="I273" s="33">
        <v>83361.583333333328</v>
      </c>
      <c r="J273" s="17">
        <v>1678</v>
      </c>
      <c r="K273" s="17">
        <f t="shared" si="8"/>
        <v>1799</v>
      </c>
      <c r="L273" s="38" t="s">
        <v>7053</v>
      </c>
      <c r="M273" s="48">
        <f t="shared" si="9"/>
        <v>149967488.41666666</v>
      </c>
      <c r="N273" s="34" t="s">
        <v>7341</v>
      </c>
      <c r="O273" s="48">
        <f>(45.5*M273)/(SUM($M$16:$M$2953)+SUM(Comerciales!$O$16:$O$1436))</f>
        <v>7.1162524901150796E-3</v>
      </c>
      <c r="P273" s="49"/>
      <c r="Q273" s="59"/>
      <c r="R273" s="59"/>
      <c r="S273" s="49"/>
      <c r="T273" s="49"/>
      <c r="U273" s="49"/>
      <c r="V273" s="49"/>
    </row>
    <row r="274" spans="2:22" ht="24" customHeight="1" x14ac:dyDescent="0.35">
      <c r="B274" s="3">
        <v>259</v>
      </c>
      <c r="C274" s="3" t="s">
        <v>267</v>
      </c>
      <c r="D274" s="3" t="s">
        <v>2978</v>
      </c>
      <c r="E274" s="3" t="s">
        <v>6007</v>
      </c>
      <c r="F274" s="3" t="s">
        <v>3623</v>
      </c>
      <c r="G274" s="3" t="s">
        <v>11</v>
      </c>
      <c r="H274" s="32" t="s">
        <v>2490</v>
      </c>
      <c r="I274" s="33">
        <v>29386.833333333332</v>
      </c>
      <c r="J274" s="17">
        <v>10952</v>
      </c>
      <c r="K274" s="17">
        <f t="shared" si="8"/>
        <v>11741</v>
      </c>
      <c r="L274" s="38" t="s">
        <v>7053</v>
      </c>
      <c r="M274" s="48">
        <f t="shared" si="9"/>
        <v>345030810.16666663</v>
      </c>
      <c r="N274" s="34" t="s">
        <v>7341</v>
      </c>
      <c r="O274" s="48">
        <f>(45.5*M274)/(SUM($M$16:$M$2953)+SUM(Comerciales!$O$16:$O$1436))</f>
        <v>1.6372391029135163E-2</v>
      </c>
      <c r="P274" s="49"/>
      <c r="Q274" s="59"/>
      <c r="R274" s="59"/>
      <c r="S274" s="49"/>
      <c r="T274" s="49"/>
      <c r="U274" s="49"/>
      <c r="V274" s="49"/>
    </row>
    <row r="275" spans="2:22" ht="24" customHeight="1" x14ac:dyDescent="0.35">
      <c r="B275" s="3">
        <v>260</v>
      </c>
      <c r="C275" s="3" t="s">
        <v>267</v>
      </c>
      <c r="D275" s="3" t="s">
        <v>2978</v>
      </c>
      <c r="E275" s="3" t="s">
        <v>2379</v>
      </c>
      <c r="F275" s="3" t="s">
        <v>2525</v>
      </c>
      <c r="G275" s="3" t="s">
        <v>11</v>
      </c>
      <c r="H275" s="32" t="s">
        <v>2490</v>
      </c>
      <c r="I275" s="33">
        <v>612.5</v>
      </c>
      <c r="J275" s="17">
        <v>1161</v>
      </c>
      <c r="K275" s="17">
        <f t="shared" si="8"/>
        <v>1245</v>
      </c>
      <c r="L275" s="38" t="s">
        <v>7053</v>
      </c>
      <c r="M275" s="48">
        <f t="shared" si="9"/>
        <v>762562.5</v>
      </c>
      <c r="N275" s="34" t="s">
        <v>7343</v>
      </c>
      <c r="O275" s="48">
        <f>(45.5*M275)/(SUM($M$16:$M$2953)+SUM(Comerciales!$O$16:$O$1436))</f>
        <v>3.6185091494072762E-5</v>
      </c>
      <c r="P275" s="49"/>
      <c r="Q275" s="59"/>
      <c r="R275" s="59"/>
      <c r="S275" s="49"/>
      <c r="T275" s="49"/>
      <c r="U275" s="49"/>
      <c r="V275" s="49"/>
    </row>
    <row r="276" spans="2:22" ht="24" customHeight="1" x14ac:dyDescent="0.35">
      <c r="B276" s="3">
        <v>261</v>
      </c>
      <c r="C276" s="3" t="s">
        <v>267</v>
      </c>
      <c r="D276" s="3" t="s">
        <v>2978</v>
      </c>
      <c r="E276" s="3" t="s">
        <v>6008</v>
      </c>
      <c r="F276" s="3" t="s">
        <v>3623</v>
      </c>
      <c r="G276" s="3" t="s">
        <v>11</v>
      </c>
      <c r="H276" s="32" t="s">
        <v>2525</v>
      </c>
      <c r="I276" s="33">
        <v>2</v>
      </c>
      <c r="J276" s="17">
        <v>50487</v>
      </c>
      <c r="K276" s="17">
        <f t="shared" si="8"/>
        <v>54122</v>
      </c>
      <c r="L276" s="38" t="s">
        <v>7053</v>
      </c>
      <c r="M276" s="48">
        <f t="shared" si="9"/>
        <v>108244</v>
      </c>
      <c r="N276" s="34" t="s">
        <v>7341</v>
      </c>
      <c r="O276" s="48">
        <f>(45.5*M276)/(SUM($M$16:$M$2953)+SUM(Comerciales!$O$16:$O$1436))</f>
        <v>5.1363908449266937E-6</v>
      </c>
      <c r="P276" s="49"/>
      <c r="Q276" s="59"/>
      <c r="R276" s="59"/>
      <c r="S276" s="49"/>
      <c r="T276" s="49"/>
      <c r="U276" s="49"/>
      <c r="V276" s="49"/>
    </row>
    <row r="277" spans="2:22" ht="24" customHeight="1" x14ac:dyDescent="0.35">
      <c r="B277" s="3">
        <v>262</v>
      </c>
      <c r="C277" s="3" t="s">
        <v>268</v>
      </c>
      <c r="D277" s="3" t="s">
        <v>7055</v>
      </c>
      <c r="E277" s="3" t="s">
        <v>22</v>
      </c>
      <c r="F277" s="3" t="s">
        <v>2422</v>
      </c>
      <c r="G277" s="3" t="s">
        <v>11</v>
      </c>
      <c r="H277" s="32" t="s">
        <v>2628</v>
      </c>
      <c r="I277" s="33">
        <v>12249</v>
      </c>
      <c r="J277" s="17">
        <v>289</v>
      </c>
      <c r="K277" s="17">
        <f t="shared" si="8"/>
        <v>310</v>
      </c>
      <c r="L277" s="38" t="s">
        <v>2628</v>
      </c>
      <c r="M277" s="48">
        <f t="shared" si="9"/>
        <v>3797190</v>
      </c>
      <c r="N277" s="34" t="s">
        <v>7343</v>
      </c>
      <c r="O277" s="48">
        <f>(45.5*M277)/(SUM($M$16:$M$2953)+SUM(Comerciales!$O$16:$O$1436))</f>
        <v>1.8018413909729126E-4</v>
      </c>
      <c r="P277" s="49"/>
      <c r="Q277" s="59"/>
      <c r="R277" s="59"/>
      <c r="S277" s="49"/>
      <c r="T277" s="49"/>
      <c r="U277" s="49"/>
      <c r="V277" s="49"/>
    </row>
    <row r="278" spans="2:22" ht="24" customHeight="1" x14ac:dyDescent="0.35">
      <c r="B278" s="3">
        <v>263</v>
      </c>
      <c r="C278" s="3" t="s">
        <v>270</v>
      </c>
      <c r="D278" s="3" t="s">
        <v>7055</v>
      </c>
      <c r="E278" s="3" t="s">
        <v>6145</v>
      </c>
      <c r="F278" s="3" t="s">
        <v>2417</v>
      </c>
      <c r="G278" s="3" t="s">
        <v>11</v>
      </c>
      <c r="H278" s="32" t="s">
        <v>2490</v>
      </c>
      <c r="I278" s="33">
        <v>3070.8181818181815</v>
      </c>
      <c r="J278" s="17"/>
      <c r="K278" s="17">
        <f t="shared" si="8"/>
        <v>0</v>
      </c>
      <c r="L278" s="38" t="s">
        <v>7053</v>
      </c>
      <c r="M278" s="48">
        <f t="shared" si="9"/>
        <v>307081.81818181818</v>
      </c>
      <c r="N278" s="34" t="s">
        <v>7343</v>
      </c>
      <c r="O278" s="48">
        <f>(45.5*M278)/(SUM($M$16:$M$2953)+SUM(Comerciales!$O$16:$O$1436))</f>
        <v>1.4571636668568553E-5</v>
      </c>
      <c r="P278" s="49"/>
      <c r="Q278" s="59"/>
      <c r="R278" s="59"/>
      <c r="S278" s="49"/>
      <c r="T278" s="49"/>
      <c r="U278" s="49"/>
      <c r="V278" s="49"/>
    </row>
    <row r="279" spans="2:22" ht="24" customHeight="1" x14ac:dyDescent="0.35">
      <c r="B279" s="3">
        <v>264</v>
      </c>
      <c r="C279" s="3" t="s">
        <v>268</v>
      </c>
      <c r="D279" s="3" t="s">
        <v>7055</v>
      </c>
      <c r="E279" s="3" t="s">
        <v>131</v>
      </c>
      <c r="F279" s="3" t="s">
        <v>2422</v>
      </c>
      <c r="G279" s="3" t="s">
        <v>11</v>
      </c>
      <c r="H279" s="32" t="s">
        <v>2318</v>
      </c>
      <c r="I279" s="33">
        <v>1426.5833333333333</v>
      </c>
      <c r="J279" s="17"/>
      <c r="K279" s="17">
        <f t="shared" si="8"/>
        <v>0</v>
      </c>
      <c r="L279" s="38" t="s">
        <v>7053</v>
      </c>
      <c r="M279" s="48">
        <f t="shared" si="9"/>
        <v>142658.33333333331</v>
      </c>
      <c r="N279" s="34" t="s">
        <v>7343</v>
      </c>
      <c r="O279" s="48">
        <f>(45.5*M279)/(SUM($M$16:$M$2953)+SUM(Comerciales!$O$16:$O$1436))</f>
        <v>6.7694186955936021E-6</v>
      </c>
      <c r="P279" s="49"/>
      <c r="Q279" s="59"/>
      <c r="R279" s="59"/>
      <c r="S279" s="49"/>
      <c r="T279" s="49"/>
      <c r="U279" s="49"/>
      <c r="V279" s="49"/>
    </row>
    <row r="280" spans="2:22" ht="24" customHeight="1" x14ac:dyDescent="0.35">
      <c r="B280" s="3">
        <v>265</v>
      </c>
      <c r="C280" s="3" t="s">
        <v>268</v>
      </c>
      <c r="D280" s="3" t="s">
        <v>7055</v>
      </c>
      <c r="E280" s="3" t="s">
        <v>6145</v>
      </c>
      <c r="F280" s="3" t="s">
        <v>2417</v>
      </c>
      <c r="G280" s="3" t="s">
        <v>11</v>
      </c>
      <c r="H280" s="32" t="s">
        <v>2490</v>
      </c>
      <c r="I280" s="33">
        <v>871.5</v>
      </c>
      <c r="J280" s="17"/>
      <c r="K280" s="17">
        <f t="shared" si="8"/>
        <v>0</v>
      </c>
      <c r="L280" s="38" t="s">
        <v>7053</v>
      </c>
      <c r="M280" s="48">
        <f t="shared" si="9"/>
        <v>87150</v>
      </c>
      <c r="N280" s="34" t="s">
        <v>7343</v>
      </c>
      <c r="O280" s="48">
        <f>(45.5*M280)/(SUM($M$16:$M$2953)+SUM(Comerciales!$O$16:$O$1436))</f>
        <v>4.1354390278940302E-6</v>
      </c>
      <c r="P280" s="49"/>
      <c r="Q280" s="59"/>
      <c r="R280" s="59"/>
      <c r="S280" s="49"/>
      <c r="T280" s="49"/>
      <c r="U280" s="49"/>
      <c r="V280" s="49"/>
    </row>
    <row r="281" spans="2:22" ht="24" customHeight="1" x14ac:dyDescent="0.35">
      <c r="B281" s="3">
        <v>266</v>
      </c>
      <c r="C281" s="3" t="s">
        <v>268</v>
      </c>
      <c r="D281" s="3" t="s">
        <v>7055</v>
      </c>
      <c r="E281" s="3" t="s">
        <v>1470</v>
      </c>
      <c r="F281" s="3" t="s">
        <v>2604</v>
      </c>
      <c r="G281" s="3" t="s">
        <v>6993</v>
      </c>
      <c r="H281" s="32" t="s">
        <v>3675</v>
      </c>
      <c r="I281" s="33">
        <v>799.83333333333337</v>
      </c>
      <c r="J281" s="17">
        <v>1911</v>
      </c>
      <c r="K281" s="17">
        <f t="shared" si="8"/>
        <v>2049</v>
      </c>
      <c r="L281" s="38" t="s">
        <v>7053</v>
      </c>
      <c r="M281" s="48">
        <f t="shared" si="9"/>
        <v>1638858.5</v>
      </c>
      <c r="N281" s="34" t="s">
        <v>7343</v>
      </c>
      <c r="O281" s="48">
        <f>(45.5*M281)/(SUM($M$16:$M$2953)+SUM(Comerciales!$O$16:$O$1436))</f>
        <v>7.7767061412459769E-5</v>
      </c>
      <c r="P281" s="49"/>
      <c r="Q281" s="59"/>
      <c r="R281" s="59"/>
      <c r="S281" s="49"/>
      <c r="T281" s="49"/>
      <c r="U281" s="49"/>
      <c r="V281" s="49"/>
    </row>
    <row r="282" spans="2:22" ht="24" customHeight="1" x14ac:dyDescent="0.35">
      <c r="B282" s="3">
        <v>267</v>
      </c>
      <c r="C282" s="3" t="s">
        <v>268</v>
      </c>
      <c r="D282" s="3" t="s">
        <v>7055</v>
      </c>
      <c r="E282" s="3" t="s">
        <v>22</v>
      </c>
      <c r="F282" s="3" t="s">
        <v>2604</v>
      </c>
      <c r="G282" s="3" t="s">
        <v>6993</v>
      </c>
      <c r="H282" s="32" t="s">
        <v>3675</v>
      </c>
      <c r="I282" s="33">
        <v>305.5</v>
      </c>
      <c r="J282" s="17">
        <v>2397</v>
      </c>
      <c r="K282" s="17">
        <f t="shared" si="8"/>
        <v>2570</v>
      </c>
      <c r="L282" s="38" t="s">
        <v>7053</v>
      </c>
      <c r="M282" s="48">
        <f t="shared" si="9"/>
        <v>785135</v>
      </c>
      <c r="N282" s="34" t="s">
        <v>7343</v>
      </c>
      <c r="O282" s="48">
        <f>(45.5*M282)/(SUM($M$16:$M$2953)+SUM(Comerciales!$O$16:$O$1436))</f>
        <v>3.7256201046076641E-5</v>
      </c>
      <c r="P282" s="49"/>
      <c r="Q282" s="59"/>
      <c r="R282" s="59"/>
      <c r="S282" s="49"/>
      <c r="T282" s="49"/>
      <c r="U282" s="49"/>
      <c r="V282" s="49"/>
    </row>
    <row r="283" spans="2:22" ht="24" customHeight="1" x14ac:dyDescent="0.35">
      <c r="B283" s="3">
        <v>268</v>
      </c>
      <c r="C283" s="3" t="s">
        <v>7270</v>
      </c>
      <c r="D283" s="3" t="s">
        <v>7056</v>
      </c>
      <c r="E283" s="3" t="s">
        <v>1584</v>
      </c>
      <c r="F283" s="3" t="s">
        <v>2356</v>
      </c>
      <c r="G283" s="3" t="s">
        <v>80</v>
      </c>
      <c r="H283" s="32" t="s">
        <v>2349</v>
      </c>
      <c r="I283" s="33">
        <v>1</v>
      </c>
      <c r="J283" s="17"/>
      <c r="K283" s="17">
        <f t="shared" si="8"/>
        <v>0</v>
      </c>
      <c r="L283" s="38" t="s">
        <v>7053</v>
      </c>
      <c r="M283" s="48">
        <f t="shared" si="9"/>
        <v>100</v>
      </c>
      <c r="N283" s="34" t="s">
        <v>7343</v>
      </c>
      <c r="O283" s="48">
        <f>(45.5*M283)/(SUM($M$16:$M$2953)+SUM(Comerciales!$O$16:$O$1436))</f>
        <v>4.745196819155514E-9</v>
      </c>
      <c r="P283" s="49"/>
      <c r="Q283" s="59"/>
      <c r="R283" s="59"/>
      <c r="S283" s="49"/>
      <c r="T283" s="49"/>
      <c r="U283" s="49"/>
      <c r="V283" s="49"/>
    </row>
    <row r="284" spans="2:22" ht="24" customHeight="1" x14ac:dyDescent="0.35">
      <c r="B284" s="3">
        <v>269</v>
      </c>
      <c r="C284" s="3" t="s">
        <v>7270</v>
      </c>
      <c r="D284" s="3" t="s">
        <v>7056</v>
      </c>
      <c r="E284" s="3" t="s">
        <v>7080</v>
      </c>
      <c r="F284" s="3" t="s">
        <v>2356</v>
      </c>
      <c r="G284" s="3" t="s">
        <v>80</v>
      </c>
      <c r="H284" s="32" t="s">
        <v>2349</v>
      </c>
      <c r="I284" s="33">
        <v>39376.916666666664</v>
      </c>
      <c r="J284" s="17">
        <v>2500</v>
      </c>
      <c r="K284" s="17">
        <f t="shared" si="8"/>
        <v>2680</v>
      </c>
      <c r="L284" s="38" t="s">
        <v>7053</v>
      </c>
      <c r="M284" s="48">
        <f t="shared" si="9"/>
        <v>105530136.66666666</v>
      </c>
      <c r="N284" s="34" t="s">
        <v>7341</v>
      </c>
      <c r="O284" s="48">
        <f>(45.5*M284)/(SUM($M$16:$M$2953)+SUM(Comerciales!$O$16:$O$1436))</f>
        <v>5.0076126883571324E-3</v>
      </c>
      <c r="P284" s="49"/>
      <c r="Q284" s="59"/>
      <c r="R284" s="59"/>
      <c r="S284" s="49"/>
      <c r="T284" s="49"/>
      <c r="U284" s="49"/>
      <c r="V284" s="49"/>
    </row>
    <row r="285" spans="2:22" ht="24" customHeight="1" x14ac:dyDescent="0.35">
      <c r="B285" s="3">
        <v>270</v>
      </c>
      <c r="C285" s="3" t="s">
        <v>270</v>
      </c>
      <c r="D285" s="3" t="s">
        <v>5281</v>
      </c>
      <c r="E285" s="3" t="s">
        <v>6010</v>
      </c>
      <c r="F285" s="3" t="s">
        <v>2422</v>
      </c>
      <c r="G285" s="3" t="s">
        <v>11</v>
      </c>
      <c r="H285" s="32" t="s">
        <v>2318</v>
      </c>
      <c r="I285" s="33">
        <v>51993.833333333336</v>
      </c>
      <c r="J285" s="17">
        <v>2307</v>
      </c>
      <c r="K285" s="17">
        <f t="shared" si="8"/>
        <v>2473</v>
      </c>
      <c r="L285" s="38" t="s">
        <v>7053</v>
      </c>
      <c r="M285" s="48">
        <f t="shared" si="9"/>
        <v>128580749.83333334</v>
      </c>
      <c r="N285" s="34" t="s">
        <v>7341</v>
      </c>
      <c r="O285" s="48">
        <f>(45.5*M285)/(SUM($M$16:$M$2953)+SUM(Comerciales!$O$16:$O$1436))</f>
        <v>6.1014096511376424E-3</v>
      </c>
      <c r="P285" s="49"/>
      <c r="Q285" s="59"/>
      <c r="R285" s="59"/>
      <c r="S285" s="49"/>
      <c r="T285" s="49"/>
      <c r="U285" s="49"/>
      <c r="V285" s="49"/>
    </row>
    <row r="286" spans="2:22" ht="24" customHeight="1" x14ac:dyDescent="0.35">
      <c r="B286" s="3">
        <v>271</v>
      </c>
      <c r="C286" s="3" t="s">
        <v>270</v>
      </c>
      <c r="D286" s="3" t="s">
        <v>5281</v>
      </c>
      <c r="E286" s="3" t="s">
        <v>2545</v>
      </c>
      <c r="F286" s="3" t="s">
        <v>2422</v>
      </c>
      <c r="G286" s="3" t="s">
        <v>11</v>
      </c>
      <c r="H286" s="32" t="s">
        <v>2320</v>
      </c>
      <c r="I286" s="33">
        <v>23688.583333333332</v>
      </c>
      <c r="J286" s="17">
        <v>4650</v>
      </c>
      <c r="K286" s="17">
        <f t="shared" si="8"/>
        <v>4985</v>
      </c>
      <c r="L286" s="38" t="s">
        <v>7053</v>
      </c>
      <c r="M286" s="48">
        <f t="shared" si="9"/>
        <v>118087587.91666666</v>
      </c>
      <c r="N286" s="34" t="s">
        <v>7341</v>
      </c>
      <c r="O286" s="48">
        <f>(45.5*M286)/(SUM($M$16:$M$2953)+SUM(Comerciales!$O$16:$O$1436))</f>
        <v>5.6034884656391368E-3</v>
      </c>
      <c r="P286" s="49"/>
      <c r="Q286" s="59"/>
      <c r="R286" s="59"/>
      <c r="S286" s="49"/>
      <c r="T286" s="49"/>
      <c r="U286" s="49"/>
      <c r="V286" s="49"/>
    </row>
    <row r="287" spans="2:22" ht="24" customHeight="1" x14ac:dyDescent="0.35">
      <c r="B287" s="3">
        <v>272</v>
      </c>
      <c r="C287" s="3" t="s">
        <v>272</v>
      </c>
      <c r="D287" s="3" t="s">
        <v>273</v>
      </c>
      <c r="E287" s="3" t="s">
        <v>2589</v>
      </c>
      <c r="F287" s="3" t="s">
        <v>2422</v>
      </c>
      <c r="G287" s="3" t="s">
        <v>11</v>
      </c>
      <c r="H287" s="32" t="s">
        <v>2318</v>
      </c>
      <c r="I287" s="33">
        <v>48261.416666666664</v>
      </c>
      <c r="J287" s="17">
        <v>6078</v>
      </c>
      <c r="K287" s="17">
        <f t="shared" si="8"/>
        <v>6078</v>
      </c>
      <c r="L287" s="38">
        <v>6078</v>
      </c>
      <c r="M287" s="48">
        <f t="shared" si="9"/>
        <v>293332890.5</v>
      </c>
      <c r="N287" s="34" t="s">
        <v>7341</v>
      </c>
      <c r="O287" s="48">
        <f>(45.5*M287)/(SUM($M$16:$M$2953)+SUM(Comerciales!$O$16:$O$1436))</f>
        <v>1.3919222989542925E-2</v>
      </c>
      <c r="P287" s="49"/>
      <c r="Q287" s="59"/>
      <c r="R287" s="59"/>
      <c r="S287" s="49"/>
      <c r="T287" s="49"/>
      <c r="U287" s="49"/>
      <c r="V287" s="49"/>
    </row>
    <row r="288" spans="2:22" ht="24" customHeight="1" x14ac:dyDescent="0.35">
      <c r="B288" s="3">
        <v>273</v>
      </c>
      <c r="C288" s="3" t="s">
        <v>274</v>
      </c>
      <c r="D288" s="3" t="s">
        <v>275</v>
      </c>
      <c r="E288" s="3" t="s">
        <v>2355</v>
      </c>
      <c r="F288" s="3" t="s">
        <v>2356</v>
      </c>
      <c r="G288" s="3" t="s">
        <v>18</v>
      </c>
      <c r="H288" s="32" t="s">
        <v>2349</v>
      </c>
      <c r="I288" s="33">
        <v>26</v>
      </c>
      <c r="J288" s="17">
        <v>42312.5</v>
      </c>
      <c r="K288" s="17">
        <f t="shared" si="8"/>
        <v>42312.5</v>
      </c>
      <c r="L288" s="38">
        <v>42312.5</v>
      </c>
      <c r="M288" s="48">
        <f t="shared" si="9"/>
        <v>1100125</v>
      </c>
      <c r="N288" s="34" t="s">
        <v>7341</v>
      </c>
      <c r="O288" s="48">
        <f>(45.5*M288)/(SUM($M$16:$M$2953)+SUM(Comerciales!$O$16:$O$1436))</f>
        <v>5.2203096506734592E-5</v>
      </c>
      <c r="P288" s="49"/>
      <c r="Q288" s="59"/>
      <c r="R288" s="59"/>
      <c r="S288" s="49"/>
      <c r="T288" s="49"/>
      <c r="U288" s="49"/>
      <c r="V288" s="49"/>
    </row>
    <row r="289" spans="2:22" ht="24" customHeight="1" x14ac:dyDescent="0.35">
      <c r="B289" s="3">
        <v>274</v>
      </c>
      <c r="C289" s="3" t="s">
        <v>274</v>
      </c>
      <c r="D289" s="3" t="s">
        <v>5282</v>
      </c>
      <c r="E289" s="3" t="s">
        <v>26</v>
      </c>
      <c r="F289" s="3" t="s">
        <v>3597</v>
      </c>
      <c r="G289" s="3" t="s">
        <v>18</v>
      </c>
      <c r="H289" s="32" t="s">
        <v>2349</v>
      </c>
      <c r="I289" s="33">
        <v>34.428571428571431</v>
      </c>
      <c r="J289" s="17">
        <v>1179148</v>
      </c>
      <c r="K289" s="17">
        <f t="shared" si="8"/>
        <v>1179148</v>
      </c>
      <c r="L289" s="38">
        <v>1179148</v>
      </c>
      <c r="M289" s="48">
        <f t="shared" si="9"/>
        <v>40596381.142857142</v>
      </c>
      <c r="N289" s="34" t="s">
        <v>7341</v>
      </c>
      <c r="O289" s="48">
        <f>(45.5*M289)/(SUM($M$16:$M$2953)+SUM(Comerciales!$O$16:$O$1436))</f>
        <v>1.9263781866831059E-3</v>
      </c>
      <c r="P289" s="49"/>
      <c r="Q289" s="59"/>
      <c r="R289" s="59"/>
      <c r="S289" s="49"/>
      <c r="T289" s="49"/>
      <c r="U289" s="49"/>
      <c r="V289" s="49"/>
    </row>
    <row r="290" spans="2:22" ht="24" customHeight="1" x14ac:dyDescent="0.35">
      <c r="B290" s="3">
        <v>275</v>
      </c>
      <c r="C290" s="3" t="s">
        <v>276</v>
      </c>
      <c r="D290" s="3" t="s">
        <v>277</v>
      </c>
      <c r="E290" s="3" t="s">
        <v>2401</v>
      </c>
      <c r="F290" s="3" t="s">
        <v>2356</v>
      </c>
      <c r="G290" s="3" t="s">
        <v>18</v>
      </c>
      <c r="H290" s="32" t="s">
        <v>2349</v>
      </c>
      <c r="I290" s="33">
        <v>2</v>
      </c>
      <c r="J290" s="17">
        <v>482788.00000000006</v>
      </c>
      <c r="K290" s="17">
        <f t="shared" si="8"/>
        <v>482788.00000000006</v>
      </c>
      <c r="L290" s="38">
        <v>482788.00000000006</v>
      </c>
      <c r="M290" s="48">
        <f t="shared" si="9"/>
        <v>965576.00000000012</v>
      </c>
      <c r="N290" s="34" t="s">
        <v>7341</v>
      </c>
      <c r="O290" s="48">
        <f>(45.5*M290)/(SUM($M$16:$M$2953)+SUM(Comerciales!$O$16:$O$1436))</f>
        <v>4.5818481638529048E-5</v>
      </c>
      <c r="P290" s="49"/>
      <c r="Q290" s="59"/>
      <c r="R290" s="59"/>
      <c r="S290" s="49"/>
      <c r="T290" s="49"/>
      <c r="U290" s="49"/>
      <c r="V290" s="49"/>
    </row>
    <row r="291" spans="2:22" ht="24" customHeight="1" x14ac:dyDescent="0.35">
      <c r="B291" s="3">
        <v>276</v>
      </c>
      <c r="C291" s="3" t="s">
        <v>278</v>
      </c>
      <c r="D291" s="3" t="s">
        <v>279</v>
      </c>
      <c r="E291" s="3" t="s">
        <v>6011</v>
      </c>
      <c r="F291" s="3" t="s">
        <v>6869</v>
      </c>
      <c r="G291" s="3" t="s">
        <v>3659</v>
      </c>
      <c r="H291" s="32" t="s">
        <v>2490</v>
      </c>
      <c r="I291" s="33">
        <v>2</v>
      </c>
      <c r="J291" s="17"/>
      <c r="K291" s="17">
        <f t="shared" si="8"/>
        <v>0</v>
      </c>
      <c r="L291" s="38" t="s">
        <v>7053</v>
      </c>
      <c r="M291" s="48">
        <f t="shared" si="9"/>
        <v>200</v>
      </c>
      <c r="N291" s="34" t="s">
        <v>7343</v>
      </c>
      <c r="O291" s="48">
        <f>(45.5*M291)/(SUM($M$16:$M$2953)+SUM(Comerciales!$O$16:$O$1436))</f>
        <v>9.4903936383110279E-9</v>
      </c>
      <c r="P291" s="49"/>
      <c r="Q291" s="59"/>
      <c r="R291" s="59"/>
      <c r="S291" s="49"/>
      <c r="T291" s="49"/>
      <c r="U291" s="49"/>
      <c r="V291" s="49"/>
    </row>
    <row r="292" spans="2:22" ht="24" customHeight="1" x14ac:dyDescent="0.35">
      <c r="B292" s="3">
        <v>277</v>
      </c>
      <c r="C292" s="3" t="s">
        <v>2628</v>
      </c>
      <c r="D292" s="3" t="s">
        <v>5283</v>
      </c>
      <c r="E292" s="3">
        <v>0.01</v>
      </c>
      <c r="F292" s="3" t="s">
        <v>2359</v>
      </c>
      <c r="G292" s="3" t="s">
        <v>2429</v>
      </c>
      <c r="H292" s="32" t="s">
        <v>2628</v>
      </c>
      <c r="I292" s="33">
        <v>1</v>
      </c>
      <c r="J292" s="17"/>
      <c r="K292" s="17">
        <f t="shared" si="8"/>
        <v>0</v>
      </c>
      <c r="L292" s="38" t="s">
        <v>2628</v>
      </c>
      <c r="M292" s="48">
        <f t="shared" si="9"/>
        <v>100</v>
      </c>
      <c r="N292" s="34" t="s">
        <v>7343</v>
      </c>
      <c r="O292" s="48">
        <f>(45.5*M292)/(SUM($M$16:$M$2953)+SUM(Comerciales!$O$16:$O$1436))</f>
        <v>4.745196819155514E-9</v>
      </c>
      <c r="P292" s="49"/>
      <c r="Q292" s="59"/>
      <c r="R292" s="59"/>
      <c r="S292" s="49"/>
      <c r="T292" s="49"/>
      <c r="U292" s="49"/>
      <c r="V292" s="49"/>
    </row>
    <row r="293" spans="2:22" ht="24" customHeight="1" x14ac:dyDescent="0.35">
      <c r="B293" s="3">
        <v>278</v>
      </c>
      <c r="C293" s="3" t="s">
        <v>2632</v>
      </c>
      <c r="D293" s="3" t="s">
        <v>5284</v>
      </c>
      <c r="E293" s="3" t="s">
        <v>218</v>
      </c>
      <c r="F293" s="3" t="s">
        <v>3580</v>
      </c>
      <c r="G293" s="3" t="s">
        <v>80</v>
      </c>
      <c r="H293" s="32" t="s">
        <v>2628</v>
      </c>
      <c r="I293" s="33">
        <v>1</v>
      </c>
      <c r="J293" s="17"/>
      <c r="K293" s="17">
        <f t="shared" si="8"/>
        <v>0</v>
      </c>
      <c r="L293" s="38" t="s">
        <v>2628</v>
      </c>
      <c r="M293" s="48">
        <f t="shared" si="9"/>
        <v>100</v>
      </c>
      <c r="N293" s="34" t="s">
        <v>7343</v>
      </c>
      <c r="O293" s="48">
        <f>(45.5*M293)/(SUM($M$16:$M$2953)+SUM(Comerciales!$O$16:$O$1436))</f>
        <v>4.745196819155514E-9</v>
      </c>
      <c r="P293" s="49"/>
      <c r="Q293" s="59"/>
      <c r="R293" s="59"/>
      <c r="S293" s="49"/>
      <c r="T293" s="49"/>
      <c r="U293" s="49"/>
      <c r="V293" s="49"/>
    </row>
    <row r="294" spans="2:22" ht="24" customHeight="1" x14ac:dyDescent="0.35">
      <c r="B294" s="3">
        <v>279</v>
      </c>
      <c r="C294" s="3" t="s">
        <v>282</v>
      </c>
      <c r="D294" s="3" t="s">
        <v>5285</v>
      </c>
      <c r="E294" s="3" t="s">
        <v>2387</v>
      </c>
      <c r="F294" s="3" t="s">
        <v>2422</v>
      </c>
      <c r="G294" s="3" t="s">
        <v>11</v>
      </c>
      <c r="H294" s="32" t="s">
        <v>2318</v>
      </c>
      <c r="I294" s="33">
        <v>870811.16666666663</v>
      </c>
      <c r="J294" s="17">
        <v>4188.97</v>
      </c>
      <c r="K294" s="17">
        <f t="shared" si="8"/>
        <v>4188.97</v>
      </c>
      <c r="L294" s="38">
        <v>4188.97</v>
      </c>
      <c r="M294" s="48">
        <f t="shared" si="9"/>
        <v>3647801852.8316669</v>
      </c>
      <c r="N294" s="34" t="s">
        <v>7341</v>
      </c>
      <c r="O294" s="48">
        <f>(45.5*M294)/(SUM($M$16:$M$2953)+SUM(Comerciales!$O$16:$O$1436))</f>
        <v>0.17309537748966417</v>
      </c>
      <c r="P294" s="49"/>
      <c r="Q294" s="59"/>
      <c r="R294" s="59"/>
      <c r="S294" s="49"/>
      <c r="T294" s="49"/>
      <c r="U294" s="49"/>
      <c r="V294" s="49"/>
    </row>
    <row r="295" spans="2:22" ht="24" customHeight="1" x14ac:dyDescent="0.35">
      <c r="B295" s="3">
        <v>280</v>
      </c>
      <c r="C295" s="3" t="s">
        <v>282</v>
      </c>
      <c r="D295" s="3" t="s">
        <v>5285</v>
      </c>
      <c r="E295" s="3" t="s">
        <v>1169</v>
      </c>
      <c r="F295" s="3" t="s">
        <v>2422</v>
      </c>
      <c r="G295" s="3" t="s">
        <v>11</v>
      </c>
      <c r="H295" s="32" t="s">
        <v>2318</v>
      </c>
      <c r="I295" s="33">
        <v>440708</v>
      </c>
      <c r="J295" s="17">
        <v>4188.97</v>
      </c>
      <c r="K295" s="17">
        <f t="shared" si="8"/>
        <v>4188.97</v>
      </c>
      <c r="L295" s="38">
        <v>4188.97</v>
      </c>
      <c r="M295" s="48">
        <f t="shared" si="9"/>
        <v>1846112590.7600002</v>
      </c>
      <c r="N295" s="34" t="s">
        <v>7341</v>
      </c>
      <c r="O295" s="48">
        <f>(45.5*M295)/(SUM($M$16:$M$2953)+SUM(Comerciales!$O$16:$O$1436))</f>
        <v>8.7601675934772985E-2</v>
      </c>
      <c r="P295" s="49"/>
      <c r="Q295" s="59"/>
      <c r="R295" s="59"/>
      <c r="S295" s="49"/>
      <c r="T295" s="49"/>
      <c r="U295" s="49"/>
      <c r="V295" s="49"/>
    </row>
    <row r="296" spans="2:22" ht="24" customHeight="1" x14ac:dyDescent="0.35">
      <c r="B296" s="3">
        <v>281</v>
      </c>
      <c r="C296" s="3" t="s">
        <v>283</v>
      </c>
      <c r="D296" s="3" t="s">
        <v>5286</v>
      </c>
      <c r="E296" s="3" t="s">
        <v>6012</v>
      </c>
      <c r="F296" s="3" t="s">
        <v>2356</v>
      </c>
      <c r="G296" s="3" t="s">
        <v>18</v>
      </c>
      <c r="H296" s="32" t="s">
        <v>2356</v>
      </c>
      <c r="I296" s="33">
        <v>294.90909090909088</v>
      </c>
      <c r="J296" s="17">
        <v>206454</v>
      </c>
      <c r="K296" s="17">
        <f t="shared" si="8"/>
        <v>206454</v>
      </c>
      <c r="L296" s="38">
        <v>206454</v>
      </c>
      <c r="M296" s="48">
        <f t="shared" si="9"/>
        <v>60885161.454545446</v>
      </c>
      <c r="N296" s="34" t="s">
        <v>7341</v>
      </c>
      <c r="O296" s="48">
        <f>(45.5*M296)/(SUM($M$16:$M$2953)+SUM(Comerciales!$O$16:$O$1436))</f>
        <v>2.8891207446787893E-3</v>
      </c>
      <c r="P296" s="49"/>
      <c r="Q296" s="59"/>
      <c r="R296" s="59"/>
      <c r="S296" s="49"/>
      <c r="T296" s="49"/>
      <c r="U296" s="49"/>
      <c r="V296" s="49"/>
    </row>
    <row r="297" spans="2:22" ht="24" customHeight="1" x14ac:dyDescent="0.35">
      <c r="B297" s="3">
        <v>282</v>
      </c>
      <c r="C297" s="3" t="s">
        <v>283</v>
      </c>
      <c r="D297" s="3" t="s">
        <v>5286</v>
      </c>
      <c r="E297" s="3" t="s">
        <v>6013</v>
      </c>
      <c r="F297" s="3" t="s">
        <v>2356</v>
      </c>
      <c r="G297" s="3" t="s">
        <v>18</v>
      </c>
      <c r="H297" s="32" t="s">
        <v>2349</v>
      </c>
      <c r="I297" s="33">
        <v>240</v>
      </c>
      <c r="J297" s="17">
        <v>61936.2</v>
      </c>
      <c r="K297" s="17">
        <f t="shared" si="8"/>
        <v>61936.2</v>
      </c>
      <c r="L297" s="38">
        <v>61936.2</v>
      </c>
      <c r="M297" s="48">
        <f t="shared" si="9"/>
        <v>14864688</v>
      </c>
      <c r="N297" s="34" t="s">
        <v>7341</v>
      </c>
      <c r="O297" s="48">
        <f>(45.5*M297)/(SUM($M$16:$M$2953)+SUM(Comerciales!$O$16:$O$1436))</f>
        <v>7.0535870215339132E-4</v>
      </c>
      <c r="P297" s="49"/>
      <c r="Q297" s="59"/>
      <c r="R297" s="59"/>
      <c r="S297" s="49"/>
      <c r="T297" s="49"/>
      <c r="U297" s="49"/>
      <c r="V297" s="49"/>
    </row>
    <row r="298" spans="2:22" ht="24" customHeight="1" x14ac:dyDescent="0.35">
      <c r="B298" s="3">
        <v>283</v>
      </c>
      <c r="C298" s="3" t="s">
        <v>284</v>
      </c>
      <c r="D298" s="3" t="s">
        <v>285</v>
      </c>
      <c r="E298" s="3" t="s">
        <v>3564</v>
      </c>
      <c r="F298" s="3" t="s">
        <v>2422</v>
      </c>
      <c r="G298" s="3" t="s">
        <v>11</v>
      </c>
      <c r="H298" s="32" t="s">
        <v>2381</v>
      </c>
      <c r="I298" s="33">
        <v>4.4000000000000004</v>
      </c>
      <c r="J298" s="17">
        <v>94266.6</v>
      </c>
      <c r="K298" s="17">
        <f t="shared" si="8"/>
        <v>94266.6</v>
      </c>
      <c r="L298" s="38">
        <v>94266.6</v>
      </c>
      <c r="M298" s="48">
        <f t="shared" si="9"/>
        <v>414773.04000000004</v>
      </c>
      <c r="N298" s="34" t="s">
        <v>7341</v>
      </c>
      <c r="O298" s="48">
        <f>(45.5*M298)/(SUM($M$16:$M$2953)+SUM(Comerciales!$O$16:$O$1436))</f>
        <v>1.9681797100794627E-5</v>
      </c>
      <c r="P298" s="49"/>
      <c r="Q298" s="59"/>
      <c r="R298" s="59"/>
      <c r="S298" s="49"/>
      <c r="T298" s="49"/>
      <c r="U298" s="49"/>
      <c r="V298" s="49"/>
    </row>
    <row r="299" spans="2:22" ht="24" customHeight="1" x14ac:dyDescent="0.35">
      <c r="B299" s="3">
        <v>284</v>
      </c>
      <c r="C299" s="3" t="s">
        <v>286</v>
      </c>
      <c r="D299" s="3" t="s">
        <v>287</v>
      </c>
      <c r="E299" s="3" t="s">
        <v>6014</v>
      </c>
      <c r="F299" s="3" t="s">
        <v>3582</v>
      </c>
      <c r="G299" s="3" t="s">
        <v>18</v>
      </c>
      <c r="H299" s="32" t="s">
        <v>3713</v>
      </c>
      <c r="I299" s="33">
        <v>2</v>
      </c>
      <c r="J299" s="17">
        <v>334724</v>
      </c>
      <c r="K299" s="17">
        <f t="shared" si="8"/>
        <v>358824</v>
      </c>
      <c r="L299" s="38" t="s">
        <v>7053</v>
      </c>
      <c r="M299" s="48">
        <f t="shared" si="9"/>
        <v>717648</v>
      </c>
      <c r="N299" s="34" t="s">
        <v>7341</v>
      </c>
      <c r="O299" s="48">
        <f>(45.5*M299)/(SUM($M$16:$M$2953)+SUM(Comerciales!$O$16:$O$1436))</f>
        <v>3.4053810068733163E-5</v>
      </c>
      <c r="P299" s="49"/>
      <c r="Q299" s="59"/>
      <c r="R299" s="59"/>
      <c r="S299" s="49"/>
      <c r="T299" s="49"/>
      <c r="U299" s="49"/>
      <c r="V299" s="49"/>
    </row>
    <row r="300" spans="2:22" ht="24" customHeight="1" x14ac:dyDescent="0.35">
      <c r="B300" s="3">
        <v>285</v>
      </c>
      <c r="C300" s="3" t="s">
        <v>286</v>
      </c>
      <c r="D300" s="3" t="s">
        <v>287</v>
      </c>
      <c r="E300" s="3" t="s">
        <v>6015</v>
      </c>
      <c r="F300" s="3" t="s">
        <v>3582</v>
      </c>
      <c r="G300" s="3" t="s">
        <v>18</v>
      </c>
      <c r="H300" s="32" t="s">
        <v>3713</v>
      </c>
      <c r="I300" s="33">
        <v>2</v>
      </c>
      <c r="J300" s="17">
        <v>312828</v>
      </c>
      <c r="K300" s="17">
        <f t="shared" si="8"/>
        <v>335352</v>
      </c>
      <c r="L300" s="38" t="s">
        <v>7053</v>
      </c>
      <c r="M300" s="48">
        <f t="shared" si="9"/>
        <v>670704</v>
      </c>
      <c r="N300" s="34" t="s">
        <v>7341</v>
      </c>
      <c r="O300" s="48">
        <f>(45.5*M300)/(SUM($M$16:$M$2953)+SUM(Comerciales!$O$16:$O$1436))</f>
        <v>3.1826224873948797E-5</v>
      </c>
      <c r="P300" s="49"/>
      <c r="Q300" s="59"/>
      <c r="R300" s="59"/>
      <c r="S300" s="49"/>
      <c r="T300" s="49"/>
      <c r="U300" s="49"/>
      <c r="V300" s="49"/>
    </row>
    <row r="301" spans="2:22" ht="24" customHeight="1" x14ac:dyDescent="0.35">
      <c r="B301" s="3">
        <v>286</v>
      </c>
      <c r="C301" s="3" t="s">
        <v>2628</v>
      </c>
      <c r="D301" s="3" t="s">
        <v>288</v>
      </c>
      <c r="E301" s="3" t="s">
        <v>6016</v>
      </c>
      <c r="F301" s="3" t="s">
        <v>3580</v>
      </c>
      <c r="G301" s="3" t="s">
        <v>18</v>
      </c>
      <c r="H301" s="32" t="s">
        <v>2628</v>
      </c>
      <c r="I301" s="33">
        <v>1</v>
      </c>
      <c r="J301" s="17">
        <v>312800</v>
      </c>
      <c r="K301" s="17">
        <f t="shared" si="8"/>
        <v>335322</v>
      </c>
      <c r="L301" s="38" t="s">
        <v>2628</v>
      </c>
      <c r="M301" s="48">
        <f t="shared" si="9"/>
        <v>335322</v>
      </c>
      <c r="N301" s="34" t="s">
        <v>7341</v>
      </c>
      <c r="O301" s="48">
        <f>(45.5*M301)/(SUM($M$16:$M$2953)+SUM(Comerciales!$O$16:$O$1436))</f>
        <v>1.5911688877928653E-5</v>
      </c>
      <c r="P301" s="49"/>
      <c r="Q301" s="59"/>
      <c r="R301" s="59"/>
      <c r="S301" s="49"/>
      <c r="T301" s="49"/>
      <c r="U301" s="49"/>
      <c r="V301" s="49"/>
    </row>
    <row r="302" spans="2:22" ht="24" customHeight="1" x14ac:dyDescent="0.35">
      <c r="B302" s="3">
        <v>287</v>
      </c>
      <c r="C302" s="3" t="s">
        <v>2628</v>
      </c>
      <c r="D302" s="3" t="s">
        <v>288</v>
      </c>
      <c r="E302" s="3" t="s">
        <v>6017</v>
      </c>
      <c r="F302" s="3" t="s">
        <v>3580</v>
      </c>
      <c r="G302" s="3" t="s">
        <v>18</v>
      </c>
      <c r="H302" s="32" t="s">
        <v>2628</v>
      </c>
      <c r="I302" s="33">
        <v>1</v>
      </c>
      <c r="J302" s="17">
        <v>312800</v>
      </c>
      <c r="K302" s="17">
        <f t="shared" si="8"/>
        <v>335322</v>
      </c>
      <c r="L302" s="38" t="s">
        <v>2628</v>
      </c>
      <c r="M302" s="48">
        <f t="shared" si="9"/>
        <v>335322</v>
      </c>
      <c r="N302" s="34" t="s">
        <v>7341</v>
      </c>
      <c r="O302" s="48">
        <f>(45.5*M302)/(SUM($M$16:$M$2953)+SUM(Comerciales!$O$16:$O$1436))</f>
        <v>1.5911688877928653E-5</v>
      </c>
      <c r="P302" s="49"/>
      <c r="Q302" s="59"/>
      <c r="R302" s="59"/>
      <c r="S302" s="49"/>
      <c r="T302" s="49"/>
      <c r="U302" s="49"/>
      <c r="V302" s="49"/>
    </row>
    <row r="303" spans="2:22" ht="24" customHeight="1" x14ac:dyDescent="0.35">
      <c r="B303" s="3">
        <v>288</v>
      </c>
      <c r="C303" s="3" t="s">
        <v>2628</v>
      </c>
      <c r="D303" s="3" t="s">
        <v>288</v>
      </c>
      <c r="E303" s="3" t="s">
        <v>6018</v>
      </c>
      <c r="F303" s="3" t="s">
        <v>3580</v>
      </c>
      <c r="G303" s="3" t="s">
        <v>18</v>
      </c>
      <c r="H303" s="32" t="s">
        <v>2628</v>
      </c>
      <c r="I303" s="33">
        <v>1</v>
      </c>
      <c r="J303" s="17"/>
      <c r="K303" s="17">
        <f t="shared" si="8"/>
        <v>0</v>
      </c>
      <c r="L303" s="38" t="s">
        <v>2628</v>
      </c>
      <c r="M303" s="48">
        <f t="shared" si="9"/>
        <v>100</v>
      </c>
      <c r="N303" s="34" t="s">
        <v>7343</v>
      </c>
      <c r="O303" s="48">
        <f>(45.5*M303)/(SUM($M$16:$M$2953)+SUM(Comerciales!$O$16:$O$1436))</f>
        <v>4.745196819155514E-9</v>
      </c>
      <c r="P303" s="49"/>
      <c r="Q303" s="59"/>
      <c r="R303" s="59"/>
      <c r="S303" s="49"/>
      <c r="T303" s="49"/>
      <c r="U303" s="49"/>
      <c r="V303" s="49"/>
    </row>
    <row r="304" spans="2:22" ht="24" customHeight="1" x14ac:dyDescent="0.35">
      <c r="B304" s="3">
        <v>289</v>
      </c>
      <c r="C304" s="3" t="s">
        <v>2628</v>
      </c>
      <c r="D304" s="3" t="s">
        <v>288</v>
      </c>
      <c r="E304" s="3" t="s">
        <v>6019</v>
      </c>
      <c r="F304" s="3" t="s">
        <v>3580</v>
      </c>
      <c r="G304" s="3" t="s">
        <v>18</v>
      </c>
      <c r="H304" s="32" t="s">
        <v>2628</v>
      </c>
      <c r="I304" s="33">
        <v>1</v>
      </c>
      <c r="J304" s="17"/>
      <c r="K304" s="17">
        <f t="shared" si="8"/>
        <v>0</v>
      </c>
      <c r="L304" s="38" t="s">
        <v>2628</v>
      </c>
      <c r="M304" s="48">
        <f t="shared" si="9"/>
        <v>100</v>
      </c>
      <c r="N304" s="34" t="s">
        <v>7343</v>
      </c>
      <c r="O304" s="48">
        <f>(45.5*M304)/(SUM($M$16:$M$2953)+SUM(Comerciales!$O$16:$O$1436))</f>
        <v>4.745196819155514E-9</v>
      </c>
      <c r="P304" s="49"/>
      <c r="Q304" s="59"/>
      <c r="R304" s="59"/>
      <c r="S304" s="49"/>
      <c r="T304" s="49"/>
      <c r="U304" s="49"/>
      <c r="V304" s="49"/>
    </row>
    <row r="305" spans="2:22" ht="24" customHeight="1" x14ac:dyDescent="0.35">
      <c r="B305" s="3">
        <v>290</v>
      </c>
      <c r="C305" s="3" t="s">
        <v>2628</v>
      </c>
      <c r="D305" s="3" t="s">
        <v>288</v>
      </c>
      <c r="E305" s="3" t="s">
        <v>6020</v>
      </c>
      <c r="F305" s="3" t="s">
        <v>3580</v>
      </c>
      <c r="G305" s="3" t="s">
        <v>18</v>
      </c>
      <c r="H305" s="32" t="s">
        <v>2628</v>
      </c>
      <c r="I305" s="33">
        <v>1</v>
      </c>
      <c r="J305" s="17">
        <v>250262</v>
      </c>
      <c r="K305" s="17">
        <f t="shared" si="8"/>
        <v>268281</v>
      </c>
      <c r="L305" s="38" t="s">
        <v>2628</v>
      </c>
      <c r="M305" s="48">
        <f t="shared" si="9"/>
        <v>268281</v>
      </c>
      <c r="N305" s="34" t="s">
        <v>7341</v>
      </c>
      <c r="O305" s="48">
        <f>(45.5*M305)/(SUM($M$16:$M$2953)+SUM(Comerciales!$O$16:$O$1436))</f>
        <v>1.2730461478398604E-5</v>
      </c>
      <c r="P305" s="49"/>
      <c r="Q305" s="59"/>
      <c r="R305" s="59"/>
      <c r="S305" s="49"/>
      <c r="T305" s="49"/>
      <c r="U305" s="49"/>
      <c r="V305" s="49"/>
    </row>
    <row r="306" spans="2:22" ht="24" customHeight="1" x14ac:dyDescent="0.35">
      <c r="B306" s="3">
        <v>291</v>
      </c>
      <c r="C306" s="3" t="s">
        <v>2628</v>
      </c>
      <c r="D306" s="3" t="s">
        <v>288</v>
      </c>
      <c r="E306" s="3" t="s">
        <v>6021</v>
      </c>
      <c r="F306" s="3" t="s">
        <v>3580</v>
      </c>
      <c r="G306" s="3" t="s">
        <v>18</v>
      </c>
      <c r="H306" s="32" t="s">
        <v>2628</v>
      </c>
      <c r="I306" s="33">
        <v>1</v>
      </c>
      <c r="J306" s="17">
        <v>250262</v>
      </c>
      <c r="K306" s="17">
        <f t="shared" si="8"/>
        <v>268281</v>
      </c>
      <c r="L306" s="38" t="s">
        <v>2628</v>
      </c>
      <c r="M306" s="48">
        <f t="shared" si="9"/>
        <v>268281</v>
      </c>
      <c r="N306" s="34" t="s">
        <v>7341</v>
      </c>
      <c r="O306" s="48">
        <f>(45.5*M306)/(SUM($M$16:$M$2953)+SUM(Comerciales!$O$16:$O$1436))</f>
        <v>1.2730461478398604E-5</v>
      </c>
      <c r="P306" s="49"/>
      <c r="Q306" s="59"/>
      <c r="R306" s="59"/>
      <c r="S306" s="49"/>
      <c r="T306" s="49"/>
      <c r="U306" s="49"/>
      <c r="V306" s="49"/>
    </row>
    <row r="307" spans="2:22" ht="24" customHeight="1" x14ac:dyDescent="0.35">
      <c r="B307" s="3">
        <v>292</v>
      </c>
      <c r="C307" s="3" t="s">
        <v>289</v>
      </c>
      <c r="D307" s="3" t="s">
        <v>5287</v>
      </c>
      <c r="E307" s="3" t="s">
        <v>2572</v>
      </c>
      <c r="F307" s="3" t="s">
        <v>2422</v>
      </c>
      <c r="G307" s="3" t="s">
        <v>11</v>
      </c>
      <c r="H307" s="32" t="s">
        <v>2318</v>
      </c>
      <c r="I307" s="33">
        <v>102680.75</v>
      </c>
      <c r="J307" s="17">
        <v>4636.8</v>
      </c>
      <c r="K307" s="17">
        <f t="shared" si="8"/>
        <v>4636.8</v>
      </c>
      <c r="L307" s="38">
        <v>4636.8</v>
      </c>
      <c r="M307" s="48">
        <f t="shared" si="9"/>
        <v>476110101.60000002</v>
      </c>
      <c r="N307" s="34" t="s">
        <v>7341</v>
      </c>
      <c r="O307" s="48">
        <f>(45.5*M307)/(SUM($M$16:$M$2953)+SUM(Comerciales!$O$16:$O$1436))</f>
        <v>2.2592361396801285E-2</v>
      </c>
      <c r="P307" s="49"/>
      <c r="Q307" s="59"/>
      <c r="R307" s="59"/>
      <c r="S307" s="49"/>
      <c r="T307" s="49"/>
      <c r="U307" s="49"/>
      <c r="V307" s="49"/>
    </row>
    <row r="308" spans="2:22" ht="24" customHeight="1" x14ac:dyDescent="0.35">
      <c r="B308" s="3">
        <v>293</v>
      </c>
      <c r="C308" s="3" t="s">
        <v>289</v>
      </c>
      <c r="D308" s="3" t="s">
        <v>5287</v>
      </c>
      <c r="E308" s="3" t="s">
        <v>6022</v>
      </c>
      <c r="F308" s="3" t="s">
        <v>2417</v>
      </c>
      <c r="G308" s="3" t="s">
        <v>11</v>
      </c>
      <c r="H308" s="32" t="s">
        <v>2490</v>
      </c>
      <c r="I308" s="33">
        <v>8831.5</v>
      </c>
      <c r="J308" s="17">
        <v>1074</v>
      </c>
      <c r="K308" s="17">
        <f t="shared" si="8"/>
        <v>1151</v>
      </c>
      <c r="L308" s="38" t="s">
        <v>7053</v>
      </c>
      <c r="M308" s="48">
        <f t="shared" si="9"/>
        <v>10165056.5</v>
      </c>
      <c r="N308" s="34" t="s">
        <v>7343</v>
      </c>
      <c r="O308" s="48">
        <f>(45.5*M308)/(SUM($M$16:$M$2953)+SUM(Comerciales!$O$16:$O$1436))</f>
        <v>4.8235193770336076E-4</v>
      </c>
      <c r="P308" s="49"/>
      <c r="Q308" s="59"/>
      <c r="R308" s="59"/>
      <c r="S308" s="49"/>
      <c r="T308" s="49"/>
      <c r="U308" s="49"/>
      <c r="V308" s="49"/>
    </row>
    <row r="309" spans="2:22" ht="24" customHeight="1" x14ac:dyDescent="0.35">
      <c r="B309" s="3">
        <v>294</v>
      </c>
      <c r="C309" s="3" t="s">
        <v>2628</v>
      </c>
      <c r="D309" s="3" t="s">
        <v>5287</v>
      </c>
      <c r="E309" s="3" t="s">
        <v>3362</v>
      </c>
      <c r="F309" s="3" t="s">
        <v>2422</v>
      </c>
      <c r="G309" s="3" t="s">
        <v>11</v>
      </c>
      <c r="H309" s="32" t="s">
        <v>2628</v>
      </c>
      <c r="I309" s="33">
        <v>970</v>
      </c>
      <c r="J309" s="17">
        <v>622</v>
      </c>
      <c r="K309" s="17">
        <f t="shared" si="8"/>
        <v>667</v>
      </c>
      <c r="L309" s="38" t="s">
        <v>2628</v>
      </c>
      <c r="M309" s="48">
        <f t="shared" si="9"/>
        <v>646990</v>
      </c>
      <c r="N309" s="34" t="s">
        <v>7343</v>
      </c>
      <c r="O309" s="48">
        <f>(45.5*M309)/(SUM($M$16:$M$2953)+SUM(Comerciales!$O$16:$O$1436))</f>
        <v>3.0700948900254257E-5</v>
      </c>
      <c r="P309" s="49"/>
      <c r="Q309" s="59"/>
      <c r="R309" s="59"/>
      <c r="S309" s="49"/>
      <c r="T309" s="49"/>
      <c r="U309" s="49"/>
      <c r="V309" s="49"/>
    </row>
    <row r="310" spans="2:22" ht="24" customHeight="1" x14ac:dyDescent="0.35">
      <c r="B310" s="3">
        <v>295</v>
      </c>
      <c r="C310" s="3" t="s">
        <v>289</v>
      </c>
      <c r="D310" s="3" t="s">
        <v>5287</v>
      </c>
      <c r="E310" s="3" t="s">
        <v>6023</v>
      </c>
      <c r="F310" s="3" t="s">
        <v>2422</v>
      </c>
      <c r="G310" s="3" t="s">
        <v>11</v>
      </c>
      <c r="H310" s="32" t="s">
        <v>2318</v>
      </c>
      <c r="I310" s="33">
        <v>160.125</v>
      </c>
      <c r="J310" s="17">
        <v>9273.6</v>
      </c>
      <c r="K310" s="17">
        <f t="shared" si="8"/>
        <v>9273.6</v>
      </c>
      <c r="L310" s="38">
        <v>9273.6</v>
      </c>
      <c r="M310" s="48">
        <f t="shared" si="9"/>
        <v>1484935.2</v>
      </c>
      <c r="N310" s="34" t="s">
        <v>7343</v>
      </c>
      <c r="O310" s="48">
        <f>(45.5*M310)/(SUM($M$16:$M$2953)+SUM(Comerciales!$O$16:$O$1436))</f>
        <v>7.0463097876920564E-5</v>
      </c>
      <c r="P310" s="49"/>
      <c r="Q310" s="59"/>
      <c r="R310" s="59"/>
      <c r="S310" s="49"/>
      <c r="T310" s="49"/>
      <c r="U310" s="49"/>
      <c r="V310" s="49"/>
    </row>
    <row r="311" spans="2:22" ht="24" customHeight="1" x14ac:dyDescent="0.35">
      <c r="B311" s="3">
        <v>296</v>
      </c>
      <c r="C311" s="3" t="s">
        <v>289</v>
      </c>
      <c r="D311" s="3" t="s">
        <v>5287</v>
      </c>
      <c r="E311" s="3" t="s">
        <v>2323</v>
      </c>
      <c r="F311" s="3" t="s">
        <v>2422</v>
      </c>
      <c r="G311" s="3" t="s">
        <v>11</v>
      </c>
      <c r="H311" s="32" t="s">
        <v>2320</v>
      </c>
      <c r="I311" s="33">
        <v>2</v>
      </c>
      <c r="J311" s="17">
        <v>3091.2</v>
      </c>
      <c r="K311" s="17">
        <f t="shared" si="8"/>
        <v>3091.2</v>
      </c>
      <c r="L311" s="38">
        <v>3091.2</v>
      </c>
      <c r="M311" s="48">
        <f t="shared" si="9"/>
        <v>6182.4</v>
      </c>
      <c r="N311" s="34" t="s">
        <v>7343</v>
      </c>
      <c r="O311" s="48">
        <f>(45.5*M311)/(SUM($M$16:$M$2953)+SUM(Comerciales!$O$16:$O$1436))</f>
        <v>2.9336704814747047E-7</v>
      </c>
      <c r="P311" s="49"/>
      <c r="Q311" s="59"/>
      <c r="R311" s="59"/>
      <c r="S311" s="49"/>
      <c r="T311" s="49"/>
      <c r="U311" s="49"/>
      <c r="V311" s="49"/>
    </row>
    <row r="312" spans="2:22" ht="24" customHeight="1" x14ac:dyDescent="0.35">
      <c r="B312" s="3">
        <v>297</v>
      </c>
      <c r="C312" s="3" t="s">
        <v>2628</v>
      </c>
      <c r="D312" s="3" t="s">
        <v>5288</v>
      </c>
      <c r="E312" s="3" t="s">
        <v>191</v>
      </c>
      <c r="F312" s="3" t="s">
        <v>6888</v>
      </c>
      <c r="G312" s="3" t="s">
        <v>11</v>
      </c>
      <c r="H312" s="32" t="s">
        <v>2628</v>
      </c>
      <c r="I312" s="33">
        <v>1</v>
      </c>
      <c r="J312" s="17"/>
      <c r="K312" s="17">
        <f t="shared" si="8"/>
        <v>0</v>
      </c>
      <c r="L312" s="38" t="s">
        <v>2628</v>
      </c>
      <c r="M312" s="48">
        <f t="shared" si="9"/>
        <v>100</v>
      </c>
      <c r="N312" s="34" t="s">
        <v>7343</v>
      </c>
      <c r="O312" s="48">
        <f>(45.5*M312)/(SUM($M$16:$M$2953)+SUM(Comerciales!$O$16:$O$1436))</f>
        <v>4.745196819155514E-9</v>
      </c>
      <c r="P312" s="49"/>
      <c r="Q312" s="59"/>
      <c r="R312" s="59"/>
      <c r="S312" s="49"/>
      <c r="T312" s="49"/>
      <c r="U312" s="49"/>
      <c r="V312" s="49"/>
    </row>
    <row r="313" spans="2:22" ht="24" customHeight="1" x14ac:dyDescent="0.35">
      <c r="B313" s="3">
        <v>298</v>
      </c>
      <c r="C313" s="3" t="s">
        <v>2628</v>
      </c>
      <c r="D313" s="3" t="s">
        <v>5288</v>
      </c>
      <c r="E313" s="3" t="s">
        <v>35</v>
      </c>
      <c r="F313" s="3" t="s">
        <v>2317</v>
      </c>
      <c r="G313" s="3" t="s">
        <v>11</v>
      </c>
      <c r="H313" s="32" t="s">
        <v>2628</v>
      </c>
      <c r="I313" s="33">
        <v>1</v>
      </c>
      <c r="J313" s="17"/>
      <c r="K313" s="17">
        <f t="shared" si="8"/>
        <v>0</v>
      </c>
      <c r="L313" s="38" t="s">
        <v>2628</v>
      </c>
      <c r="M313" s="48">
        <f t="shared" si="9"/>
        <v>100</v>
      </c>
      <c r="N313" s="34" t="s">
        <v>7343</v>
      </c>
      <c r="O313" s="48">
        <f>(45.5*M313)/(SUM($M$16:$M$2953)+SUM(Comerciales!$O$16:$O$1436))</f>
        <v>4.745196819155514E-9</v>
      </c>
      <c r="P313" s="49"/>
      <c r="Q313" s="59"/>
      <c r="R313" s="59"/>
      <c r="S313" s="49"/>
      <c r="T313" s="49"/>
      <c r="U313" s="49"/>
      <c r="V313" s="49"/>
    </row>
    <row r="314" spans="2:22" ht="24" customHeight="1" x14ac:dyDescent="0.35">
      <c r="B314" s="3">
        <v>299</v>
      </c>
      <c r="C314" s="3" t="s">
        <v>291</v>
      </c>
      <c r="D314" s="3" t="s">
        <v>292</v>
      </c>
      <c r="E314" s="3" t="s">
        <v>6024</v>
      </c>
      <c r="F314" s="3" t="s">
        <v>2356</v>
      </c>
      <c r="G314" s="3" t="s">
        <v>18</v>
      </c>
      <c r="H314" s="32" t="s">
        <v>2349</v>
      </c>
      <c r="I314" s="33">
        <v>2</v>
      </c>
      <c r="J314" s="17">
        <v>4592000</v>
      </c>
      <c r="K314" s="17">
        <f t="shared" si="8"/>
        <v>4922624</v>
      </c>
      <c r="L314" s="38" t="s">
        <v>7053</v>
      </c>
      <c r="M314" s="48">
        <f t="shared" si="9"/>
        <v>9845248</v>
      </c>
      <c r="N314" s="34" t="s">
        <v>7341</v>
      </c>
      <c r="O314" s="48">
        <f>(45.5*M314)/(SUM($M$16:$M$2953)+SUM(Comerciales!$O$16:$O$1436))</f>
        <v>4.6717639493397184E-4</v>
      </c>
      <c r="P314" s="49"/>
      <c r="Q314" s="59"/>
      <c r="R314" s="59"/>
      <c r="S314" s="49"/>
      <c r="T314" s="49"/>
      <c r="U314" s="49"/>
      <c r="V314" s="49"/>
    </row>
    <row r="315" spans="2:22" ht="24" customHeight="1" x14ac:dyDescent="0.35">
      <c r="B315" s="3">
        <v>300</v>
      </c>
      <c r="C315" s="3" t="s">
        <v>2628</v>
      </c>
      <c r="D315" s="3" t="s">
        <v>5289</v>
      </c>
      <c r="E315" s="3" t="s">
        <v>6025</v>
      </c>
      <c r="F315" s="3" t="s">
        <v>2422</v>
      </c>
      <c r="G315" s="3" t="s">
        <v>11</v>
      </c>
      <c r="H315" s="32" t="s">
        <v>2628</v>
      </c>
      <c r="I315" s="33">
        <v>1</v>
      </c>
      <c r="J315" s="17"/>
      <c r="K315" s="17">
        <f t="shared" si="8"/>
        <v>0</v>
      </c>
      <c r="L315" s="38" t="s">
        <v>2628</v>
      </c>
      <c r="M315" s="48">
        <f t="shared" si="9"/>
        <v>100</v>
      </c>
      <c r="N315" s="34" t="s">
        <v>7343</v>
      </c>
      <c r="O315" s="48">
        <f>(45.5*M315)/(SUM($M$16:$M$2953)+SUM(Comerciales!$O$16:$O$1436))</f>
        <v>4.745196819155514E-9</v>
      </c>
      <c r="P315" s="49"/>
      <c r="Q315" s="59"/>
      <c r="R315" s="59"/>
      <c r="S315" s="49"/>
      <c r="T315" s="49"/>
      <c r="U315" s="49"/>
      <c r="V315" s="49"/>
    </row>
    <row r="316" spans="2:22" ht="24" customHeight="1" x14ac:dyDescent="0.35">
      <c r="B316" s="3">
        <v>301</v>
      </c>
      <c r="C316" s="3" t="s">
        <v>2628</v>
      </c>
      <c r="D316" s="3" t="s">
        <v>5290</v>
      </c>
      <c r="E316" s="3" t="s">
        <v>6026</v>
      </c>
      <c r="F316" s="3" t="s">
        <v>2318</v>
      </c>
      <c r="G316" s="3" t="s">
        <v>11</v>
      </c>
      <c r="H316" s="32" t="s">
        <v>2318</v>
      </c>
      <c r="I316" s="33">
        <v>1</v>
      </c>
      <c r="J316" s="17"/>
      <c r="K316" s="17">
        <f t="shared" si="8"/>
        <v>0</v>
      </c>
      <c r="L316" s="38" t="s">
        <v>7053</v>
      </c>
      <c r="M316" s="48">
        <f t="shared" si="9"/>
        <v>100</v>
      </c>
      <c r="N316" s="34" t="s">
        <v>7343</v>
      </c>
      <c r="O316" s="48">
        <f>(45.5*M316)/(SUM($M$16:$M$2953)+SUM(Comerciales!$O$16:$O$1436))</f>
        <v>4.745196819155514E-9</v>
      </c>
      <c r="P316" s="49"/>
      <c r="Q316" s="59"/>
      <c r="R316" s="59"/>
      <c r="S316" s="49"/>
      <c r="T316" s="49"/>
      <c r="U316" s="49"/>
      <c r="V316" s="49"/>
    </row>
    <row r="317" spans="2:22" ht="24" customHeight="1" x14ac:dyDescent="0.35">
      <c r="B317" s="3">
        <v>302</v>
      </c>
      <c r="C317" s="3" t="s">
        <v>295</v>
      </c>
      <c r="D317" s="3" t="s">
        <v>296</v>
      </c>
      <c r="E317" s="3" t="s">
        <v>760</v>
      </c>
      <c r="F317" s="3" t="s">
        <v>2356</v>
      </c>
      <c r="G317" s="3" t="s">
        <v>18</v>
      </c>
      <c r="H317" s="32" t="s">
        <v>2349</v>
      </c>
      <c r="I317" s="33">
        <v>2</v>
      </c>
      <c r="J317" s="17">
        <v>1066300</v>
      </c>
      <c r="K317" s="17">
        <f t="shared" si="8"/>
        <v>1066300</v>
      </c>
      <c r="L317" s="38">
        <v>1066300</v>
      </c>
      <c r="M317" s="48">
        <f t="shared" si="9"/>
        <v>2132600</v>
      </c>
      <c r="N317" s="34" t="s">
        <v>7341</v>
      </c>
      <c r="O317" s="48">
        <f>(45.5*M317)/(SUM($M$16:$M$2953)+SUM(Comerciales!$O$16:$O$1436))</f>
        <v>1.0119606736531049E-4</v>
      </c>
      <c r="P317" s="49"/>
      <c r="Q317" s="59"/>
      <c r="R317" s="59"/>
      <c r="S317" s="49"/>
      <c r="T317" s="49"/>
      <c r="U317" s="49"/>
      <c r="V317" s="49"/>
    </row>
    <row r="318" spans="2:22" ht="24" customHeight="1" x14ac:dyDescent="0.35">
      <c r="B318" s="3">
        <v>303</v>
      </c>
      <c r="C318" s="3" t="s">
        <v>295</v>
      </c>
      <c r="D318" s="3" t="s">
        <v>5291</v>
      </c>
      <c r="E318" s="3" t="s">
        <v>760</v>
      </c>
      <c r="F318" s="3" t="s">
        <v>6889</v>
      </c>
      <c r="G318" s="3" t="s">
        <v>80</v>
      </c>
      <c r="H318" s="32" t="s">
        <v>2628</v>
      </c>
      <c r="I318" s="33">
        <v>18</v>
      </c>
      <c r="J318" s="17">
        <v>1066300</v>
      </c>
      <c r="K318" s="17">
        <f t="shared" si="8"/>
        <v>1066300</v>
      </c>
      <c r="L318" s="38">
        <v>1066300</v>
      </c>
      <c r="M318" s="48">
        <f t="shared" si="9"/>
        <v>19193400</v>
      </c>
      <c r="N318" s="34" t="s">
        <v>7341</v>
      </c>
      <c r="O318" s="48">
        <f>(45.5*M318)/(SUM($M$16:$M$2953)+SUM(Comerciales!$O$16:$O$1436))</f>
        <v>9.1076460628779438E-4</v>
      </c>
      <c r="P318" s="49"/>
      <c r="Q318" s="59"/>
      <c r="R318" s="59"/>
      <c r="S318" s="49"/>
      <c r="T318" s="49"/>
      <c r="U318" s="49"/>
      <c r="V318" s="49"/>
    </row>
    <row r="319" spans="2:22" ht="24" customHeight="1" x14ac:dyDescent="0.35">
      <c r="B319" s="3">
        <v>304</v>
      </c>
      <c r="C319" s="3" t="s">
        <v>298</v>
      </c>
      <c r="D319" s="3" t="s">
        <v>5292</v>
      </c>
      <c r="E319" s="3" t="s">
        <v>6027</v>
      </c>
      <c r="F319" s="3" t="s">
        <v>2422</v>
      </c>
      <c r="G319" s="3" t="s">
        <v>11</v>
      </c>
      <c r="H319" s="32" t="s">
        <v>2318</v>
      </c>
      <c r="I319" s="33">
        <v>2</v>
      </c>
      <c r="J319" s="17">
        <v>32394</v>
      </c>
      <c r="K319" s="17">
        <f t="shared" si="8"/>
        <v>32394</v>
      </c>
      <c r="L319" s="38">
        <v>32394</v>
      </c>
      <c r="M319" s="48">
        <f t="shared" si="9"/>
        <v>64788</v>
      </c>
      <c r="N319" s="34" t="s">
        <v>7343</v>
      </c>
      <c r="O319" s="48">
        <f>(45.5*M319)/(SUM($M$16:$M$2953)+SUM(Comerciales!$O$16:$O$1436))</f>
        <v>3.0743181151944742E-6</v>
      </c>
      <c r="P319" s="49"/>
      <c r="Q319" s="59"/>
      <c r="R319" s="59"/>
      <c r="S319" s="49"/>
      <c r="T319" s="49"/>
      <c r="U319" s="49"/>
      <c r="V319" s="49"/>
    </row>
    <row r="320" spans="2:22" ht="24" customHeight="1" x14ac:dyDescent="0.35">
      <c r="B320" s="3">
        <v>305</v>
      </c>
      <c r="C320" s="3" t="s">
        <v>298</v>
      </c>
      <c r="D320" s="3" t="s">
        <v>5292</v>
      </c>
      <c r="E320" s="3" t="s">
        <v>6028</v>
      </c>
      <c r="F320" s="3" t="s">
        <v>2422</v>
      </c>
      <c r="G320" s="3" t="s">
        <v>11</v>
      </c>
      <c r="H320" s="32" t="s">
        <v>2318</v>
      </c>
      <c r="I320" s="33">
        <v>2</v>
      </c>
      <c r="J320" s="17">
        <v>21596</v>
      </c>
      <c r="K320" s="17">
        <f t="shared" si="8"/>
        <v>21596</v>
      </c>
      <c r="L320" s="38">
        <v>21596</v>
      </c>
      <c r="M320" s="48">
        <f t="shared" si="9"/>
        <v>43192</v>
      </c>
      <c r="N320" s="34" t="s">
        <v>7343</v>
      </c>
      <c r="O320" s="48">
        <f>(45.5*M320)/(SUM($M$16:$M$2953)+SUM(Comerciales!$O$16:$O$1436))</f>
        <v>2.0495454101296496E-6</v>
      </c>
      <c r="P320" s="49"/>
      <c r="Q320" s="59"/>
      <c r="R320" s="59"/>
      <c r="S320" s="49"/>
      <c r="T320" s="49"/>
      <c r="U320" s="49"/>
      <c r="V320" s="49"/>
    </row>
    <row r="321" spans="2:22" ht="24" customHeight="1" x14ac:dyDescent="0.35">
      <c r="B321" s="3">
        <v>306</v>
      </c>
      <c r="C321" s="3" t="s">
        <v>2628</v>
      </c>
      <c r="D321" s="3" t="s">
        <v>5292</v>
      </c>
      <c r="E321" s="3" t="s">
        <v>6029</v>
      </c>
      <c r="F321" s="3" t="s">
        <v>2422</v>
      </c>
      <c r="G321" s="3" t="s">
        <v>11</v>
      </c>
      <c r="H321" s="32" t="s">
        <v>2628</v>
      </c>
      <c r="I321" s="33">
        <v>1</v>
      </c>
      <c r="J321" s="17"/>
      <c r="K321" s="17">
        <f t="shared" si="8"/>
        <v>0</v>
      </c>
      <c r="L321" s="38" t="s">
        <v>2628</v>
      </c>
      <c r="M321" s="48">
        <f t="shared" si="9"/>
        <v>100</v>
      </c>
      <c r="N321" s="34" t="s">
        <v>7343</v>
      </c>
      <c r="O321" s="48">
        <f>(45.5*M321)/(SUM($M$16:$M$2953)+SUM(Comerciales!$O$16:$O$1436))</f>
        <v>4.745196819155514E-9</v>
      </c>
      <c r="P321" s="49"/>
      <c r="Q321" s="59"/>
      <c r="R321" s="59"/>
      <c r="S321" s="49"/>
      <c r="T321" s="49"/>
      <c r="U321" s="49"/>
      <c r="V321" s="49"/>
    </row>
    <row r="322" spans="2:22" ht="24" customHeight="1" x14ac:dyDescent="0.35">
      <c r="B322" s="3">
        <v>307</v>
      </c>
      <c r="C322" s="3" t="s">
        <v>299</v>
      </c>
      <c r="D322" s="3" t="s">
        <v>300</v>
      </c>
      <c r="E322" s="3" t="s">
        <v>6030</v>
      </c>
      <c r="F322" s="3" t="s">
        <v>2422</v>
      </c>
      <c r="G322" s="3" t="s">
        <v>11</v>
      </c>
      <c r="H322" s="32" t="s">
        <v>2320</v>
      </c>
      <c r="I322" s="33">
        <v>2</v>
      </c>
      <c r="J322" s="17">
        <v>2852</v>
      </c>
      <c r="K322" s="17">
        <f t="shared" si="8"/>
        <v>3057</v>
      </c>
      <c r="L322" s="38" t="s">
        <v>7053</v>
      </c>
      <c r="M322" s="48">
        <f t="shared" si="9"/>
        <v>6114</v>
      </c>
      <c r="N322" s="34" t="s">
        <v>7343</v>
      </c>
      <c r="O322" s="48">
        <f>(45.5*M322)/(SUM($M$16:$M$2953)+SUM(Comerciales!$O$16:$O$1436))</f>
        <v>2.9012133352316812E-7</v>
      </c>
      <c r="P322" s="49"/>
      <c r="Q322" s="59"/>
      <c r="R322" s="59"/>
      <c r="S322" s="49"/>
      <c r="T322" s="49"/>
      <c r="U322" s="49"/>
      <c r="V322" s="49"/>
    </row>
    <row r="323" spans="2:22" ht="24" customHeight="1" x14ac:dyDescent="0.35">
      <c r="B323" s="3">
        <v>308</v>
      </c>
      <c r="C323" s="3" t="s">
        <v>302</v>
      </c>
      <c r="D323" s="3" t="s">
        <v>301</v>
      </c>
      <c r="E323" s="3" t="s">
        <v>2401</v>
      </c>
      <c r="F323" s="3" t="s">
        <v>2422</v>
      </c>
      <c r="G323" s="3" t="s">
        <v>11</v>
      </c>
      <c r="H323" s="32" t="s">
        <v>2318</v>
      </c>
      <c r="I323" s="33">
        <v>2</v>
      </c>
      <c r="J323" s="17">
        <v>881</v>
      </c>
      <c r="K323" s="17">
        <f t="shared" si="8"/>
        <v>944</v>
      </c>
      <c r="L323" s="38" t="s">
        <v>7053</v>
      </c>
      <c r="M323" s="48">
        <f t="shared" si="9"/>
        <v>1888</v>
      </c>
      <c r="N323" s="34" t="s">
        <v>7343</v>
      </c>
      <c r="O323" s="48">
        <f>(45.5*M323)/(SUM($M$16:$M$2953)+SUM(Comerciales!$O$16:$O$1436))</f>
        <v>8.958931594565609E-8</v>
      </c>
      <c r="P323" s="49"/>
      <c r="Q323" s="59"/>
      <c r="R323" s="59"/>
      <c r="S323" s="49"/>
      <c r="T323" s="49"/>
      <c r="U323" s="49"/>
      <c r="V323" s="49"/>
    </row>
    <row r="324" spans="2:22" ht="24" customHeight="1" x14ac:dyDescent="0.35">
      <c r="B324" s="3">
        <v>309</v>
      </c>
      <c r="C324" s="3" t="s">
        <v>302</v>
      </c>
      <c r="D324" s="3" t="s">
        <v>301</v>
      </c>
      <c r="E324" s="3" t="s">
        <v>2355</v>
      </c>
      <c r="F324" s="3" t="s">
        <v>2422</v>
      </c>
      <c r="G324" s="3" t="s">
        <v>11</v>
      </c>
      <c r="H324" s="32" t="s">
        <v>2628</v>
      </c>
      <c r="I324" s="33">
        <v>1</v>
      </c>
      <c r="J324" s="17"/>
      <c r="K324" s="17">
        <f t="shared" si="8"/>
        <v>0</v>
      </c>
      <c r="L324" s="38" t="s">
        <v>2628</v>
      </c>
      <c r="M324" s="48">
        <f t="shared" si="9"/>
        <v>100</v>
      </c>
      <c r="N324" s="34" t="s">
        <v>7343</v>
      </c>
      <c r="O324" s="48">
        <f>(45.5*M324)/(SUM($M$16:$M$2953)+SUM(Comerciales!$O$16:$O$1436))</f>
        <v>4.745196819155514E-9</v>
      </c>
      <c r="P324" s="49"/>
      <c r="Q324" s="59"/>
      <c r="R324" s="59"/>
      <c r="S324" s="49"/>
      <c r="T324" s="49"/>
      <c r="U324" s="49"/>
      <c r="V324" s="49"/>
    </row>
    <row r="325" spans="2:22" ht="24" customHeight="1" x14ac:dyDescent="0.35">
      <c r="B325" s="3">
        <v>310</v>
      </c>
      <c r="C325" s="3" t="s">
        <v>302</v>
      </c>
      <c r="D325" s="3" t="s">
        <v>303</v>
      </c>
      <c r="E325" s="3" t="s">
        <v>6031</v>
      </c>
      <c r="F325" s="3" t="s">
        <v>2422</v>
      </c>
      <c r="G325" s="3" t="s">
        <v>11</v>
      </c>
      <c r="H325" s="32" t="s">
        <v>2320</v>
      </c>
      <c r="I325" s="33">
        <v>2</v>
      </c>
      <c r="J325" s="17">
        <v>4618</v>
      </c>
      <c r="K325" s="17">
        <f t="shared" si="8"/>
        <v>4950</v>
      </c>
      <c r="L325" s="38" t="s">
        <v>7053</v>
      </c>
      <c r="M325" s="48">
        <f t="shared" si="9"/>
        <v>9900</v>
      </c>
      <c r="N325" s="34" t="s">
        <v>7343</v>
      </c>
      <c r="O325" s="48">
        <f>(45.5*M325)/(SUM($M$16:$M$2953)+SUM(Comerciales!$O$16:$O$1436))</f>
        <v>4.6977448509639586E-7</v>
      </c>
      <c r="P325" s="49"/>
      <c r="Q325" s="59"/>
      <c r="R325" s="59"/>
      <c r="S325" s="49"/>
      <c r="T325" s="49"/>
      <c r="U325" s="49"/>
      <c r="V325" s="49"/>
    </row>
    <row r="326" spans="2:22" ht="24" customHeight="1" x14ac:dyDescent="0.35">
      <c r="B326" s="3">
        <v>311</v>
      </c>
      <c r="C326" s="3" t="s">
        <v>304</v>
      </c>
      <c r="D326" s="3" t="s">
        <v>305</v>
      </c>
      <c r="E326" s="3" t="s">
        <v>6032</v>
      </c>
      <c r="F326" s="3" t="s">
        <v>6879</v>
      </c>
      <c r="G326" s="3" t="s">
        <v>18</v>
      </c>
      <c r="H326" s="32" t="s">
        <v>2349</v>
      </c>
      <c r="I326" s="33">
        <v>3</v>
      </c>
      <c r="J326" s="17">
        <v>20949105</v>
      </c>
      <c r="K326" s="17">
        <f t="shared" si="8"/>
        <v>22457441</v>
      </c>
      <c r="L326" s="38" t="s">
        <v>7053</v>
      </c>
      <c r="M326" s="48">
        <f t="shared" si="9"/>
        <v>67372323</v>
      </c>
      <c r="N326" s="34" t="s">
        <v>7341</v>
      </c>
      <c r="O326" s="48">
        <f>(45.5*M326)/(SUM($M$16:$M$2953)+SUM(Comerciales!$O$16:$O$1436))</f>
        <v>3.1969493279871784E-3</v>
      </c>
      <c r="P326" s="49"/>
      <c r="Q326" s="59"/>
      <c r="R326" s="59"/>
      <c r="S326" s="49"/>
      <c r="T326" s="49"/>
      <c r="U326" s="49"/>
      <c r="V326" s="49"/>
    </row>
    <row r="327" spans="2:22" ht="24" customHeight="1" x14ac:dyDescent="0.35">
      <c r="B327" s="3">
        <v>312</v>
      </c>
      <c r="C327" s="3" t="s">
        <v>306</v>
      </c>
      <c r="D327" s="3" t="s">
        <v>307</v>
      </c>
      <c r="E327" s="3" t="s">
        <v>308</v>
      </c>
      <c r="F327" s="3" t="s">
        <v>2318</v>
      </c>
      <c r="G327" s="3" t="s">
        <v>11</v>
      </c>
      <c r="H327" s="32" t="s">
        <v>2318</v>
      </c>
      <c r="I327" s="33">
        <v>1</v>
      </c>
      <c r="J327" s="17">
        <v>27940</v>
      </c>
      <c r="K327" s="17">
        <f t="shared" si="8"/>
        <v>27940</v>
      </c>
      <c r="L327" s="38">
        <v>27940</v>
      </c>
      <c r="M327" s="48">
        <f t="shared" si="9"/>
        <v>27940</v>
      </c>
      <c r="N327" s="34" t="s">
        <v>7343</v>
      </c>
      <c r="O327" s="48">
        <f>(45.5*M327)/(SUM($M$16:$M$2953)+SUM(Comerciales!$O$16:$O$1436))</f>
        <v>1.3258079912720504E-6</v>
      </c>
      <c r="P327" s="49"/>
      <c r="Q327" s="59"/>
      <c r="R327" s="59"/>
      <c r="S327" s="49"/>
      <c r="T327" s="49"/>
      <c r="U327" s="49"/>
      <c r="V327" s="49"/>
    </row>
    <row r="328" spans="2:22" ht="24" customHeight="1" x14ac:dyDescent="0.35">
      <c r="B328" s="3">
        <v>313</v>
      </c>
      <c r="C328" s="3" t="s">
        <v>2628</v>
      </c>
      <c r="D328" s="3" t="s">
        <v>307</v>
      </c>
      <c r="E328" s="3" t="s">
        <v>309</v>
      </c>
      <c r="F328" s="3" t="s">
        <v>6890</v>
      </c>
      <c r="G328" s="3" t="s">
        <v>11</v>
      </c>
      <c r="H328" s="32" t="s">
        <v>2628</v>
      </c>
      <c r="I328" s="33">
        <v>1</v>
      </c>
      <c r="J328" s="17">
        <v>6924</v>
      </c>
      <c r="K328" s="17">
        <f t="shared" si="8"/>
        <v>7423</v>
      </c>
      <c r="L328" s="38" t="s">
        <v>2628</v>
      </c>
      <c r="M328" s="48">
        <f t="shared" si="9"/>
        <v>7423</v>
      </c>
      <c r="N328" s="34" t="s">
        <v>7343</v>
      </c>
      <c r="O328" s="48">
        <f>(45.5*M328)/(SUM($M$16:$M$2953)+SUM(Comerciales!$O$16:$O$1436))</f>
        <v>3.5223595988591376E-7</v>
      </c>
      <c r="P328" s="49"/>
      <c r="Q328" s="59"/>
      <c r="R328" s="59"/>
      <c r="S328" s="49"/>
      <c r="T328" s="49"/>
      <c r="U328" s="49"/>
      <c r="V328" s="49"/>
    </row>
    <row r="329" spans="2:22" ht="24" customHeight="1" x14ac:dyDescent="0.35">
      <c r="B329" s="3">
        <v>314</v>
      </c>
      <c r="C329" s="3" t="s">
        <v>310</v>
      </c>
      <c r="D329" s="3" t="s">
        <v>2988</v>
      </c>
      <c r="E329" s="3" t="s">
        <v>3334</v>
      </c>
      <c r="F329" s="3" t="s">
        <v>2422</v>
      </c>
      <c r="G329" s="3" t="s">
        <v>11</v>
      </c>
      <c r="H329" s="32" t="s">
        <v>2318</v>
      </c>
      <c r="I329" s="33">
        <v>4319688.083333333</v>
      </c>
      <c r="J329" s="17">
        <v>60</v>
      </c>
      <c r="K329" s="17">
        <f t="shared" si="8"/>
        <v>64</v>
      </c>
      <c r="L329" s="38" t="s">
        <v>7053</v>
      </c>
      <c r="M329" s="48">
        <f t="shared" si="9"/>
        <v>276460037.33333331</v>
      </c>
      <c r="N329" s="34" t="s">
        <v>7341</v>
      </c>
      <c r="O329" s="48">
        <f>(45.5*M329)/(SUM($M$16:$M$2953)+SUM(Comerciales!$O$16:$O$1436))</f>
        <v>1.3118572897777478E-2</v>
      </c>
      <c r="P329" s="49"/>
      <c r="Q329" s="59"/>
      <c r="R329" s="59"/>
      <c r="S329" s="49"/>
      <c r="T329" s="49"/>
      <c r="U329" s="49"/>
      <c r="V329" s="49"/>
    </row>
    <row r="330" spans="2:22" ht="24" customHeight="1" x14ac:dyDescent="0.35">
      <c r="B330" s="3">
        <v>315</v>
      </c>
      <c r="C330" s="3" t="s">
        <v>310</v>
      </c>
      <c r="D330" s="3" t="s">
        <v>2988</v>
      </c>
      <c r="E330" s="3" t="s">
        <v>2386</v>
      </c>
      <c r="F330" s="3" t="s">
        <v>2422</v>
      </c>
      <c r="G330" s="3" t="s">
        <v>11</v>
      </c>
      <c r="H330" s="32" t="s">
        <v>2318</v>
      </c>
      <c r="I330" s="33">
        <v>2009323.25</v>
      </c>
      <c r="J330" s="17">
        <v>76</v>
      </c>
      <c r="K330" s="17">
        <f t="shared" si="8"/>
        <v>81</v>
      </c>
      <c r="L330" s="38" t="s">
        <v>7053</v>
      </c>
      <c r="M330" s="48">
        <f t="shared" si="9"/>
        <v>162755183.25</v>
      </c>
      <c r="N330" s="34" t="s">
        <v>7341</v>
      </c>
      <c r="O330" s="48">
        <f>(45.5*M330)/(SUM($M$16:$M$2953)+SUM(Comerciales!$O$16:$O$1436))</f>
        <v>7.7230537785897271E-3</v>
      </c>
      <c r="P330" s="49"/>
      <c r="Q330" s="59"/>
      <c r="R330" s="59"/>
      <c r="S330" s="49"/>
      <c r="T330" s="49"/>
      <c r="U330" s="49"/>
      <c r="V330" s="49"/>
    </row>
    <row r="331" spans="2:22" ht="24" customHeight="1" x14ac:dyDescent="0.35">
      <c r="B331" s="3">
        <v>316</v>
      </c>
      <c r="C331" s="3" t="s">
        <v>310</v>
      </c>
      <c r="D331" s="3" t="s">
        <v>2988</v>
      </c>
      <c r="E331" s="3" t="s">
        <v>3333</v>
      </c>
      <c r="F331" s="3" t="s">
        <v>2422</v>
      </c>
      <c r="G331" s="3" t="s">
        <v>11</v>
      </c>
      <c r="H331" s="32" t="s">
        <v>2318</v>
      </c>
      <c r="I331" s="33">
        <v>158849.75</v>
      </c>
      <c r="J331" s="17">
        <v>1063</v>
      </c>
      <c r="K331" s="17">
        <f t="shared" si="8"/>
        <v>1140</v>
      </c>
      <c r="L331" s="38" t="s">
        <v>7053</v>
      </c>
      <c r="M331" s="48">
        <f t="shared" si="9"/>
        <v>181088715</v>
      </c>
      <c r="N331" s="34" t="s">
        <v>7341</v>
      </c>
      <c r="O331" s="48">
        <f>(45.5*M331)/(SUM($M$16:$M$2953)+SUM(Comerciales!$O$16:$O$1436))</f>
        <v>8.5930159440295931E-3</v>
      </c>
      <c r="P331" s="49"/>
      <c r="Q331" s="59"/>
      <c r="R331" s="59"/>
      <c r="S331" s="49"/>
      <c r="T331" s="49"/>
      <c r="U331" s="49"/>
      <c r="V331" s="49"/>
    </row>
    <row r="332" spans="2:22" ht="24" customHeight="1" x14ac:dyDescent="0.35">
      <c r="B332" s="3">
        <v>317</v>
      </c>
      <c r="C332" s="3" t="s">
        <v>310</v>
      </c>
      <c r="D332" s="3" t="s">
        <v>2988</v>
      </c>
      <c r="E332" s="3" t="s">
        <v>3324</v>
      </c>
      <c r="F332" s="3" t="s">
        <v>2422</v>
      </c>
      <c r="G332" s="3" t="s">
        <v>11</v>
      </c>
      <c r="H332" s="32" t="s">
        <v>2318</v>
      </c>
      <c r="I332" s="33">
        <v>79059.166666666672</v>
      </c>
      <c r="J332" s="17">
        <v>92</v>
      </c>
      <c r="K332" s="17">
        <f t="shared" si="8"/>
        <v>99</v>
      </c>
      <c r="L332" s="38" t="s">
        <v>7053</v>
      </c>
      <c r="M332" s="48">
        <f t="shared" si="9"/>
        <v>7826857.5000000009</v>
      </c>
      <c r="N332" s="34" t="s">
        <v>7341</v>
      </c>
      <c r="O332" s="48">
        <f>(45.5*M332)/(SUM($M$16:$M$2953)+SUM(Comerciales!$O$16:$O$1436))</f>
        <v>3.7139979312983482E-4</v>
      </c>
      <c r="P332" s="49"/>
      <c r="Q332" s="59"/>
      <c r="R332" s="59"/>
      <c r="S332" s="49"/>
      <c r="T332" s="49"/>
      <c r="U332" s="49"/>
      <c r="V332" s="49"/>
    </row>
    <row r="333" spans="2:22" ht="24" customHeight="1" x14ac:dyDescent="0.35">
      <c r="B333" s="3">
        <v>318</v>
      </c>
      <c r="C333" s="3" t="s">
        <v>311</v>
      </c>
      <c r="D333" s="3" t="s">
        <v>312</v>
      </c>
      <c r="E333" s="3" t="s">
        <v>3513</v>
      </c>
      <c r="F333" s="3" t="s">
        <v>2422</v>
      </c>
      <c r="G333" s="3" t="s">
        <v>11</v>
      </c>
      <c r="H333" s="32" t="s">
        <v>2318</v>
      </c>
      <c r="I333" s="33">
        <v>104112.75</v>
      </c>
      <c r="J333" s="17">
        <v>5151.7999999999993</v>
      </c>
      <c r="K333" s="17">
        <f t="shared" si="8"/>
        <v>5151.7999999999993</v>
      </c>
      <c r="L333" s="38">
        <v>5151.7999999999993</v>
      </c>
      <c r="M333" s="48">
        <f t="shared" si="9"/>
        <v>536368065.44999993</v>
      </c>
      <c r="N333" s="34" t="s">
        <v>7341</v>
      </c>
      <c r="O333" s="48">
        <f>(45.5*M333)/(SUM($M$16:$M$2953)+SUM(Comerciales!$O$16:$O$1436))</f>
        <v>2.5451720380699362E-2</v>
      </c>
      <c r="P333" s="49"/>
      <c r="Q333" s="59"/>
      <c r="R333" s="59"/>
      <c r="S333" s="49"/>
      <c r="T333" s="49"/>
      <c r="U333" s="49"/>
      <c r="V333" s="49"/>
    </row>
    <row r="334" spans="2:22" ht="24" customHeight="1" x14ac:dyDescent="0.35">
      <c r="B334" s="3">
        <v>319</v>
      </c>
      <c r="C334" s="3" t="s">
        <v>311</v>
      </c>
      <c r="D334" s="3" t="s">
        <v>312</v>
      </c>
      <c r="E334" s="3" t="s">
        <v>2484</v>
      </c>
      <c r="F334" s="3" t="s">
        <v>2422</v>
      </c>
      <c r="G334" s="3" t="s">
        <v>11</v>
      </c>
      <c r="H334" s="32" t="s">
        <v>2318</v>
      </c>
      <c r="I334" s="33">
        <v>57914.142857142855</v>
      </c>
      <c r="J334" s="17">
        <v>10303.599999999999</v>
      </c>
      <c r="K334" s="17">
        <f t="shared" si="8"/>
        <v>10303.599999999999</v>
      </c>
      <c r="L334" s="38">
        <v>10303.599999999999</v>
      </c>
      <c r="M334" s="48">
        <f t="shared" si="9"/>
        <v>596724162.342857</v>
      </c>
      <c r="N334" s="34" t="s">
        <v>7341</v>
      </c>
      <c r="O334" s="48">
        <f>(45.5*M334)/(SUM($M$16:$M$2953)+SUM(Comerciales!$O$16:$O$1436))</f>
        <v>2.8315735970625634E-2</v>
      </c>
      <c r="P334" s="49"/>
      <c r="Q334" s="59"/>
      <c r="R334" s="59"/>
      <c r="S334" s="49"/>
      <c r="T334" s="49"/>
      <c r="U334" s="49"/>
      <c r="V334" s="49"/>
    </row>
    <row r="335" spans="2:22" ht="24" customHeight="1" x14ac:dyDescent="0.35">
      <c r="B335" s="3">
        <v>320</v>
      </c>
      <c r="C335" s="3" t="s">
        <v>311</v>
      </c>
      <c r="D335" s="3" t="s">
        <v>312</v>
      </c>
      <c r="E335" s="3" t="s">
        <v>2566</v>
      </c>
      <c r="F335" s="3" t="s">
        <v>2422</v>
      </c>
      <c r="G335" s="3" t="s">
        <v>11</v>
      </c>
      <c r="H335" s="32" t="s">
        <v>2318</v>
      </c>
      <c r="I335" s="33">
        <v>15369.166666666666</v>
      </c>
      <c r="J335" s="17">
        <v>2575.8999999999996</v>
      </c>
      <c r="K335" s="17">
        <f t="shared" si="8"/>
        <v>2575.8999999999996</v>
      </c>
      <c r="L335" s="38">
        <v>2575.8999999999996</v>
      </c>
      <c r="M335" s="48">
        <f t="shared" si="9"/>
        <v>39589436.416666657</v>
      </c>
      <c r="N335" s="34" t="s">
        <v>7343</v>
      </c>
      <c r="O335" s="48">
        <f>(45.5*M335)/(SUM($M$16:$M$2953)+SUM(Comerciales!$O$16:$O$1436))</f>
        <v>1.8785966775652606E-3</v>
      </c>
      <c r="P335" s="49"/>
      <c r="Q335" s="59"/>
      <c r="R335" s="59"/>
      <c r="S335" s="49"/>
      <c r="T335" s="49"/>
      <c r="U335" s="49"/>
      <c r="V335" s="49"/>
    </row>
    <row r="336" spans="2:22" ht="24" customHeight="1" x14ac:dyDescent="0.35">
      <c r="B336" s="3">
        <v>321</v>
      </c>
      <c r="C336" s="3" t="s">
        <v>310</v>
      </c>
      <c r="D336" s="3" t="s">
        <v>5293</v>
      </c>
      <c r="E336" s="3" t="s">
        <v>6033</v>
      </c>
      <c r="F336" s="3" t="s">
        <v>2375</v>
      </c>
      <c r="G336" s="3" t="s">
        <v>11</v>
      </c>
      <c r="H336" s="32" t="s">
        <v>2375</v>
      </c>
      <c r="I336" s="33">
        <v>2431</v>
      </c>
      <c r="J336" s="17">
        <v>6782</v>
      </c>
      <c r="K336" s="17">
        <f t="shared" ref="K336:K399" si="10">IF(ISNUMBER(L336),MIN(L336,ROUND((J336*(1+$K$10)),0)),ROUND((J336*(1+$K$10)),0))</f>
        <v>7270</v>
      </c>
      <c r="L336" s="38" t="s">
        <v>7053</v>
      </c>
      <c r="M336" s="48">
        <f t="shared" ref="M336:M399" si="11">IF(K336=0,100*I336,I336*K336)</f>
        <v>17673370</v>
      </c>
      <c r="N336" s="34" t="s">
        <v>7343</v>
      </c>
      <c r="O336" s="48">
        <f>(45.5*M336)/(SUM($M$16:$M$2953)+SUM(Comerciales!$O$16:$O$1436))</f>
        <v>8.3863619107758477E-4</v>
      </c>
      <c r="P336" s="49"/>
      <c r="Q336" s="59"/>
      <c r="R336" s="59"/>
      <c r="S336" s="49"/>
      <c r="T336" s="49"/>
      <c r="U336" s="49"/>
      <c r="V336" s="49"/>
    </row>
    <row r="337" spans="2:22" ht="24" customHeight="1" x14ac:dyDescent="0.35">
      <c r="B337" s="3">
        <v>322</v>
      </c>
      <c r="C337" s="3" t="s">
        <v>310</v>
      </c>
      <c r="D337" s="3" t="s">
        <v>5293</v>
      </c>
      <c r="E337" s="3" t="s">
        <v>6034</v>
      </c>
      <c r="F337" s="3" t="s">
        <v>2375</v>
      </c>
      <c r="G337" s="3" t="s">
        <v>11</v>
      </c>
      <c r="H337" s="32" t="s">
        <v>2375</v>
      </c>
      <c r="I337" s="33">
        <v>1</v>
      </c>
      <c r="J337" s="17">
        <v>2469</v>
      </c>
      <c r="K337" s="17">
        <f t="shared" si="10"/>
        <v>2647</v>
      </c>
      <c r="L337" s="38" t="s">
        <v>2628</v>
      </c>
      <c r="M337" s="48">
        <f t="shared" si="11"/>
        <v>2647</v>
      </c>
      <c r="N337" s="34" t="s">
        <v>7343</v>
      </c>
      <c r="O337" s="48">
        <f>(45.5*M337)/(SUM($M$16:$M$2953)+SUM(Comerciales!$O$16:$O$1436))</f>
        <v>1.2560535980304644E-7</v>
      </c>
      <c r="P337" s="49"/>
      <c r="Q337" s="59"/>
      <c r="R337" s="59"/>
      <c r="S337" s="49"/>
      <c r="T337" s="49"/>
      <c r="U337" s="49"/>
      <c r="V337" s="49"/>
    </row>
    <row r="338" spans="2:22" ht="24" customHeight="1" x14ac:dyDescent="0.35">
      <c r="B338" s="3">
        <v>323</v>
      </c>
      <c r="C338" s="3" t="s">
        <v>313</v>
      </c>
      <c r="D338" s="3" t="s">
        <v>314</v>
      </c>
      <c r="E338" s="3" t="s">
        <v>6035</v>
      </c>
      <c r="F338" s="3" t="s">
        <v>6879</v>
      </c>
      <c r="G338" s="3" t="s">
        <v>18</v>
      </c>
      <c r="H338" s="32" t="s">
        <v>6879</v>
      </c>
      <c r="I338" s="33">
        <v>2</v>
      </c>
      <c r="J338" s="17">
        <v>444298.875</v>
      </c>
      <c r="K338" s="17">
        <f t="shared" si="10"/>
        <v>444298.875</v>
      </c>
      <c r="L338" s="38">
        <v>444298.875</v>
      </c>
      <c r="M338" s="48">
        <f t="shared" si="11"/>
        <v>888597.75</v>
      </c>
      <c r="N338" s="34" t="s">
        <v>7341</v>
      </c>
      <c r="O338" s="48">
        <f>(45.5*M338)/(SUM($M$16:$M$2953)+SUM(Comerciales!$O$16:$O$1436))</f>
        <v>4.2165712168087462E-5</v>
      </c>
      <c r="P338" s="49"/>
      <c r="Q338" s="59"/>
      <c r="R338" s="59"/>
      <c r="S338" s="49"/>
      <c r="T338" s="49"/>
      <c r="U338" s="49"/>
      <c r="V338" s="49"/>
    </row>
    <row r="339" spans="2:22" ht="24" customHeight="1" x14ac:dyDescent="0.35">
      <c r="B339" s="3">
        <v>324</v>
      </c>
      <c r="C339" s="3" t="s">
        <v>313</v>
      </c>
      <c r="D339" s="3" t="s">
        <v>314</v>
      </c>
      <c r="E339" s="3" t="s">
        <v>6036</v>
      </c>
      <c r="F339" s="3" t="s">
        <v>6879</v>
      </c>
      <c r="G339" s="3" t="s">
        <v>18</v>
      </c>
      <c r="H339" s="32" t="s">
        <v>6879</v>
      </c>
      <c r="I339" s="33">
        <v>2</v>
      </c>
      <c r="J339" s="17">
        <v>79973.789999999994</v>
      </c>
      <c r="K339" s="17">
        <f t="shared" si="10"/>
        <v>79973.789999999994</v>
      </c>
      <c r="L339" s="38">
        <v>79973.789999999994</v>
      </c>
      <c r="M339" s="48">
        <f t="shared" si="11"/>
        <v>159947.57999999999</v>
      </c>
      <c r="N339" s="34" t="s">
        <v>7341</v>
      </c>
      <c r="O339" s="48">
        <f>(45.5*M339)/(SUM($M$16:$M$2953)+SUM(Comerciales!$O$16:$O$1436))</f>
        <v>7.5898274784762202E-6</v>
      </c>
      <c r="P339" s="49"/>
      <c r="Q339" s="59"/>
      <c r="R339" s="59"/>
      <c r="S339" s="49"/>
      <c r="T339" s="49"/>
      <c r="U339" s="49"/>
      <c r="V339" s="49"/>
    </row>
    <row r="340" spans="2:22" ht="24" customHeight="1" x14ac:dyDescent="0.35">
      <c r="B340" s="3">
        <v>325</v>
      </c>
      <c r="C340" s="3" t="s">
        <v>317</v>
      </c>
      <c r="D340" s="3" t="s">
        <v>318</v>
      </c>
      <c r="E340" s="3" t="s">
        <v>6037</v>
      </c>
      <c r="F340" s="3" t="s">
        <v>2422</v>
      </c>
      <c r="G340" s="3" t="s">
        <v>11</v>
      </c>
      <c r="H340" s="32" t="s">
        <v>2318</v>
      </c>
      <c r="I340" s="33">
        <v>450.81818181818181</v>
      </c>
      <c r="J340" s="17">
        <v>1818</v>
      </c>
      <c r="K340" s="17">
        <f t="shared" si="10"/>
        <v>1949</v>
      </c>
      <c r="L340" s="38" t="s">
        <v>7053</v>
      </c>
      <c r="M340" s="48">
        <f t="shared" si="11"/>
        <v>878644.63636363635</v>
      </c>
      <c r="N340" s="34" t="s">
        <v>7343</v>
      </c>
      <c r="O340" s="48">
        <f>(45.5*M340)/(SUM($M$16:$M$2953)+SUM(Comerciales!$O$16:$O$1436))</f>
        <v>4.1693417336407798E-5</v>
      </c>
      <c r="P340" s="49"/>
      <c r="Q340" s="59"/>
      <c r="R340" s="59"/>
      <c r="S340" s="49"/>
      <c r="T340" s="49"/>
      <c r="U340" s="49"/>
      <c r="V340" s="49"/>
    </row>
    <row r="341" spans="2:22" ht="24" customHeight="1" x14ac:dyDescent="0.35">
      <c r="B341" s="3">
        <v>326</v>
      </c>
      <c r="C341" s="3" t="s">
        <v>2628</v>
      </c>
      <c r="D341" s="3" t="s">
        <v>5294</v>
      </c>
      <c r="E341" s="3" t="s">
        <v>3446</v>
      </c>
      <c r="F341" s="3" t="s">
        <v>2616</v>
      </c>
      <c r="G341" s="3" t="s">
        <v>3657</v>
      </c>
      <c r="H341" s="32" t="s">
        <v>2490</v>
      </c>
      <c r="I341" s="33">
        <v>22.916666666666664</v>
      </c>
      <c r="J341" s="17"/>
      <c r="K341" s="17">
        <f t="shared" si="10"/>
        <v>0</v>
      </c>
      <c r="L341" s="38" t="s">
        <v>7053</v>
      </c>
      <c r="M341" s="48">
        <f t="shared" si="11"/>
        <v>2291.6666666666665</v>
      </c>
      <c r="N341" s="34" t="s">
        <v>7343</v>
      </c>
      <c r="O341" s="48">
        <f>(45.5*M341)/(SUM($M$16:$M$2953)+SUM(Comerciales!$O$16:$O$1436))</f>
        <v>1.0874409377231385E-7</v>
      </c>
      <c r="P341" s="49"/>
      <c r="Q341" s="59"/>
      <c r="R341" s="59"/>
      <c r="S341" s="49"/>
      <c r="T341" s="49"/>
      <c r="U341" s="49"/>
      <c r="V341" s="49"/>
    </row>
    <row r="342" spans="2:22" ht="24" customHeight="1" x14ac:dyDescent="0.35">
      <c r="B342" s="3">
        <v>327</v>
      </c>
      <c r="C342" s="3" t="s">
        <v>2628</v>
      </c>
      <c r="D342" s="3" t="s">
        <v>5294</v>
      </c>
      <c r="E342" s="3" t="s">
        <v>6038</v>
      </c>
      <c r="F342" s="3" t="s">
        <v>2616</v>
      </c>
      <c r="G342" s="3" t="s">
        <v>3657</v>
      </c>
      <c r="H342" s="32" t="s">
        <v>2490</v>
      </c>
      <c r="I342" s="33">
        <v>11.666666666666668</v>
      </c>
      <c r="J342" s="17">
        <v>127260</v>
      </c>
      <c r="K342" s="17">
        <f t="shared" si="10"/>
        <v>136423</v>
      </c>
      <c r="L342" s="38" t="s">
        <v>7053</v>
      </c>
      <c r="M342" s="48">
        <f t="shared" si="11"/>
        <v>1591601.6666666667</v>
      </c>
      <c r="N342" s="34" t="s">
        <v>7341</v>
      </c>
      <c r="O342" s="48">
        <f>(45.5*M342)/(SUM($M$16:$M$2953)+SUM(Comerciales!$O$16:$O$1436))</f>
        <v>7.5524631660292815E-5</v>
      </c>
      <c r="P342" s="49"/>
      <c r="Q342" s="59"/>
      <c r="R342" s="59"/>
      <c r="S342" s="49"/>
      <c r="T342" s="49"/>
      <c r="U342" s="49"/>
      <c r="V342" s="49"/>
    </row>
    <row r="343" spans="2:22" ht="24" customHeight="1" x14ac:dyDescent="0.35">
      <c r="B343" s="3">
        <v>328</v>
      </c>
      <c r="C343" s="3" t="s">
        <v>316</v>
      </c>
      <c r="D343" s="3" t="s">
        <v>5295</v>
      </c>
      <c r="E343" s="3">
        <v>0.01</v>
      </c>
      <c r="F343" s="3" t="s">
        <v>3580</v>
      </c>
      <c r="G343" s="3" t="s">
        <v>159</v>
      </c>
      <c r="H343" s="32" t="s">
        <v>2628</v>
      </c>
      <c r="I343" s="33">
        <v>754</v>
      </c>
      <c r="J343" s="17">
        <v>73143</v>
      </c>
      <c r="K343" s="17">
        <f t="shared" si="10"/>
        <v>78409</v>
      </c>
      <c r="L343" s="38" t="s">
        <v>2628</v>
      </c>
      <c r="M343" s="48">
        <f t="shared" si="11"/>
        <v>59120386</v>
      </c>
      <c r="N343" s="34" t="s">
        <v>7341</v>
      </c>
      <c r="O343" s="48">
        <f>(45.5*M343)/(SUM($M$16:$M$2953)+SUM(Comerciales!$O$16:$O$1436))</f>
        <v>2.8053786759444617E-3</v>
      </c>
      <c r="P343" s="49"/>
      <c r="Q343" s="59"/>
      <c r="R343" s="59"/>
      <c r="S343" s="49"/>
      <c r="T343" s="49"/>
      <c r="U343" s="49"/>
      <c r="V343" s="49"/>
    </row>
    <row r="344" spans="2:22" ht="24" customHeight="1" x14ac:dyDescent="0.35">
      <c r="B344" s="3">
        <v>329</v>
      </c>
      <c r="C344" s="3" t="s">
        <v>316</v>
      </c>
      <c r="D344" s="3" t="s">
        <v>5295</v>
      </c>
      <c r="E344" s="3" t="s">
        <v>6022</v>
      </c>
      <c r="F344" s="3" t="s">
        <v>2356</v>
      </c>
      <c r="G344" s="3" t="s">
        <v>18</v>
      </c>
      <c r="H344" s="32" t="s">
        <v>2349</v>
      </c>
      <c r="I344" s="33">
        <v>301.66666666666663</v>
      </c>
      <c r="J344" s="17">
        <v>1375</v>
      </c>
      <c r="K344" s="17">
        <f t="shared" si="10"/>
        <v>1474</v>
      </c>
      <c r="L344" s="38" t="s">
        <v>7053</v>
      </c>
      <c r="M344" s="48">
        <f t="shared" si="11"/>
        <v>444656.66666666663</v>
      </c>
      <c r="N344" s="34" t="s">
        <v>7343</v>
      </c>
      <c r="O344" s="48">
        <f>(45.5*M344)/(SUM($M$16:$M$2953)+SUM(Comerciales!$O$16:$O$1436))</f>
        <v>2.1099834002829599E-5</v>
      </c>
      <c r="P344" s="49"/>
      <c r="Q344" s="59"/>
      <c r="R344" s="59"/>
      <c r="S344" s="49"/>
      <c r="T344" s="49"/>
      <c r="U344" s="49"/>
      <c r="V344" s="49"/>
    </row>
    <row r="345" spans="2:22" ht="24" customHeight="1" x14ac:dyDescent="0.35">
      <c r="B345" s="3">
        <v>330</v>
      </c>
      <c r="C345" s="3" t="s">
        <v>729</v>
      </c>
      <c r="D345" s="3" t="s">
        <v>5295</v>
      </c>
      <c r="E345" s="3">
        <v>1E-4</v>
      </c>
      <c r="F345" s="3" t="s">
        <v>2616</v>
      </c>
      <c r="G345" s="3" t="s">
        <v>3657</v>
      </c>
      <c r="H345" s="32" t="s">
        <v>2490</v>
      </c>
      <c r="I345" s="33">
        <v>165</v>
      </c>
      <c r="J345" s="17">
        <v>24381</v>
      </c>
      <c r="K345" s="17">
        <f t="shared" si="10"/>
        <v>26136</v>
      </c>
      <c r="L345" s="38" t="s">
        <v>7053</v>
      </c>
      <c r="M345" s="48">
        <f t="shared" si="11"/>
        <v>4312440</v>
      </c>
      <c r="N345" s="34" t="s">
        <v>7343</v>
      </c>
      <c r="O345" s="48">
        <f>(45.5*M345)/(SUM($M$16:$M$2953)+SUM(Comerciales!$O$16:$O$1436))</f>
        <v>2.0463376570799003E-4</v>
      </c>
      <c r="P345" s="49"/>
      <c r="Q345" s="59"/>
      <c r="R345" s="59"/>
      <c r="S345" s="49"/>
      <c r="T345" s="49"/>
      <c r="U345" s="49"/>
      <c r="V345" s="49"/>
    </row>
    <row r="346" spans="2:22" ht="24" customHeight="1" x14ac:dyDescent="0.35">
      <c r="B346" s="3">
        <v>331</v>
      </c>
      <c r="C346" s="3" t="s">
        <v>319</v>
      </c>
      <c r="D346" s="3" t="s">
        <v>320</v>
      </c>
      <c r="E346" s="3" t="s">
        <v>2401</v>
      </c>
      <c r="F346" s="3" t="s">
        <v>2422</v>
      </c>
      <c r="G346" s="3" t="s">
        <v>11</v>
      </c>
      <c r="H346" s="32" t="s">
        <v>2318</v>
      </c>
      <c r="I346" s="33">
        <v>84</v>
      </c>
      <c r="J346" s="17">
        <v>5994</v>
      </c>
      <c r="K346" s="17">
        <f t="shared" si="10"/>
        <v>6426</v>
      </c>
      <c r="L346" s="38" t="s">
        <v>7053</v>
      </c>
      <c r="M346" s="48">
        <f t="shared" si="11"/>
        <v>539784</v>
      </c>
      <c r="N346" s="34" t="s">
        <v>7343</v>
      </c>
      <c r="O346" s="48">
        <f>(45.5*M346)/(SUM($M$16:$M$2953)+SUM(Comerciales!$O$16:$O$1436))</f>
        <v>2.5613813198310397E-5</v>
      </c>
      <c r="P346" s="49"/>
      <c r="Q346" s="59"/>
      <c r="R346" s="59"/>
      <c r="S346" s="49"/>
      <c r="T346" s="49"/>
      <c r="U346" s="49"/>
      <c r="V346" s="49"/>
    </row>
    <row r="347" spans="2:22" ht="24" customHeight="1" x14ac:dyDescent="0.35">
      <c r="B347" s="3">
        <v>332</v>
      </c>
      <c r="C347" s="3" t="s">
        <v>321</v>
      </c>
      <c r="D347" s="3" t="s">
        <v>322</v>
      </c>
      <c r="E347" s="3" t="s">
        <v>6039</v>
      </c>
      <c r="F347" s="3" t="s">
        <v>6879</v>
      </c>
      <c r="G347" s="3" t="s">
        <v>18</v>
      </c>
      <c r="H347" s="32" t="s">
        <v>6879</v>
      </c>
      <c r="I347" s="33">
        <v>2</v>
      </c>
      <c r="J347" s="17">
        <v>5023554</v>
      </c>
      <c r="K347" s="17">
        <f t="shared" si="10"/>
        <v>5385250</v>
      </c>
      <c r="L347" s="38" t="s">
        <v>7053</v>
      </c>
      <c r="M347" s="48">
        <f t="shared" si="11"/>
        <v>10770500</v>
      </c>
      <c r="N347" s="34" t="s">
        <v>7341</v>
      </c>
      <c r="O347" s="48">
        <f>(45.5*M347)/(SUM($M$16:$M$2953)+SUM(Comerciales!$O$16:$O$1436))</f>
        <v>5.1108142340714456E-4</v>
      </c>
      <c r="P347" s="49"/>
      <c r="Q347" s="59"/>
      <c r="R347" s="59"/>
      <c r="S347" s="49"/>
      <c r="T347" s="49"/>
      <c r="U347" s="49"/>
      <c r="V347" s="49"/>
    </row>
    <row r="348" spans="2:22" ht="24" customHeight="1" x14ac:dyDescent="0.35">
      <c r="B348" s="3">
        <v>333</v>
      </c>
      <c r="C348" s="3" t="s">
        <v>325</v>
      </c>
      <c r="D348" s="3" t="s">
        <v>326</v>
      </c>
      <c r="E348" s="3" t="s">
        <v>2401</v>
      </c>
      <c r="F348" s="3" t="s">
        <v>2349</v>
      </c>
      <c r="G348" s="3" t="s">
        <v>6995</v>
      </c>
      <c r="H348" s="32" t="s">
        <v>2349</v>
      </c>
      <c r="I348" s="33">
        <v>49.875</v>
      </c>
      <c r="J348" s="17">
        <v>1060178</v>
      </c>
      <c r="K348" s="17">
        <f t="shared" si="10"/>
        <v>1060178</v>
      </c>
      <c r="L348" s="38">
        <v>1060178</v>
      </c>
      <c r="M348" s="48">
        <f t="shared" si="11"/>
        <v>52876377.75</v>
      </c>
      <c r="N348" s="34" t="s">
        <v>7341</v>
      </c>
      <c r="O348" s="48">
        <f>(45.5*M348)/(SUM($M$16:$M$2953)+SUM(Comerciales!$O$16:$O$1436))</f>
        <v>2.5090881950776537E-3</v>
      </c>
      <c r="P348" s="49"/>
      <c r="Q348" s="59"/>
      <c r="R348" s="59"/>
      <c r="S348" s="49"/>
      <c r="T348" s="49"/>
      <c r="U348" s="49"/>
      <c r="V348" s="49"/>
    </row>
    <row r="349" spans="2:22" ht="24" customHeight="1" x14ac:dyDescent="0.35">
      <c r="B349" s="3">
        <v>334</v>
      </c>
      <c r="C349" s="3" t="s">
        <v>327</v>
      </c>
      <c r="D349" s="3" t="s">
        <v>328</v>
      </c>
      <c r="E349" s="3" t="s">
        <v>2355</v>
      </c>
      <c r="F349" s="3" t="s">
        <v>2422</v>
      </c>
      <c r="G349" s="3" t="s">
        <v>11</v>
      </c>
      <c r="H349" s="32" t="s">
        <v>2318</v>
      </c>
      <c r="I349" s="33">
        <v>10887.166666666666</v>
      </c>
      <c r="J349" s="17">
        <v>866</v>
      </c>
      <c r="K349" s="17">
        <f t="shared" si="10"/>
        <v>928</v>
      </c>
      <c r="L349" s="38" t="s">
        <v>7053</v>
      </c>
      <c r="M349" s="48">
        <f t="shared" si="11"/>
        <v>10103290.666666666</v>
      </c>
      <c r="N349" s="34" t="s">
        <v>7343</v>
      </c>
      <c r="O349" s="48">
        <f>(45.5*M349)/(SUM($M$16:$M$2953)+SUM(Comerciales!$O$16:$O$1436))</f>
        <v>4.7942102734470251E-4</v>
      </c>
      <c r="P349" s="49"/>
      <c r="Q349" s="59"/>
      <c r="R349" s="59"/>
      <c r="S349" s="49"/>
      <c r="T349" s="49"/>
      <c r="U349" s="49"/>
      <c r="V349" s="49"/>
    </row>
    <row r="350" spans="2:22" ht="24" customHeight="1" x14ac:dyDescent="0.35">
      <c r="B350" s="3">
        <v>335</v>
      </c>
      <c r="C350" s="3" t="s">
        <v>330</v>
      </c>
      <c r="D350" s="3" t="s">
        <v>331</v>
      </c>
      <c r="E350" s="3" t="s">
        <v>6024</v>
      </c>
      <c r="F350" s="3" t="s">
        <v>6891</v>
      </c>
      <c r="G350" s="3" t="s">
        <v>3654</v>
      </c>
      <c r="H350" s="32" t="s">
        <v>2347</v>
      </c>
      <c r="I350" s="33">
        <v>1309.3333333333333</v>
      </c>
      <c r="J350" s="17">
        <v>777.17142857142858</v>
      </c>
      <c r="K350" s="17">
        <f t="shared" si="10"/>
        <v>833</v>
      </c>
      <c r="L350" s="38" t="s">
        <v>7053</v>
      </c>
      <c r="M350" s="48">
        <f t="shared" si="11"/>
        <v>1090674.6666666665</v>
      </c>
      <c r="N350" s="34" t="s">
        <v>7343</v>
      </c>
      <c r="O350" s="48">
        <f>(45.5*M350)/(SUM($M$16:$M$2953)+SUM(Comerciales!$O$16:$O$1436))</f>
        <v>5.1754659590001662E-5</v>
      </c>
      <c r="P350" s="49"/>
      <c r="Q350" s="59"/>
      <c r="R350" s="59"/>
      <c r="S350" s="49"/>
      <c r="T350" s="49"/>
      <c r="U350" s="49"/>
      <c r="V350" s="49"/>
    </row>
    <row r="351" spans="2:22" ht="24" customHeight="1" x14ac:dyDescent="0.35">
      <c r="B351" s="3">
        <v>336</v>
      </c>
      <c r="C351" s="3" t="s">
        <v>332</v>
      </c>
      <c r="D351" s="3" t="s">
        <v>5296</v>
      </c>
      <c r="E351" s="3" t="s">
        <v>6040</v>
      </c>
      <c r="F351" s="3" t="s">
        <v>6891</v>
      </c>
      <c r="G351" s="3" t="s">
        <v>3654</v>
      </c>
      <c r="H351" s="32" t="s">
        <v>2347</v>
      </c>
      <c r="I351" s="33">
        <v>132358</v>
      </c>
      <c r="J351" s="17">
        <v>705</v>
      </c>
      <c r="K351" s="17">
        <f t="shared" si="10"/>
        <v>756</v>
      </c>
      <c r="L351" s="38" t="s">
        <v>7053</v>
      </c>
      <c r="M351" s="48">
        <f t="shared" si="11"/>
        <v>100062648</v>
      </c>
      <c r="N351" s="34" t="s">
        <v>7341</v>
      </c>
      <c r="O351" s="48">
        <f>(45.5*M351)/(SUM($M$16:$M$2953)+SUM(Comerciales!$O$16:$O$1436))</f>
        <v>4.7481695900587779E-3</v>
      </c>
      <c r="P351" s="49"/>
      <c r="Q351" s="59"/>
      <c r="R351" s="59"/>
      <c r="S351" s="49"/>
      <c r="T351" s="49"/>
      <c r="U351" s="49"/>
      <c r="V351" s="49"/>
    </row>
    <row r="352" spans="2:22" ht="24" customHeight="1" x14ac:dyDescent="0.35">
      <c r="B352" s="3">
        <v>337</v>
      </c>
      <c r="C352" s="3" t="s">
        <v>333</v>
      </c>
      <c r="D352" s="3" t="s">
        <v>334</v>
      </c>
      <c r="E352" s="3" t="s">
        <v>2397</v>
      </c>
      <c r="F352" s="3" t="s">
        <v>2422</v>
      </c>
      <c r="G352" s="3" t="s">
        <v>11</v>
      </c>
      <c r="H352" s="32" t="s">
        <v>2318</v>
      </c>
      <c r="I352" s="33">
        <v>60782</v>
      </c>
      <c r="J352" s="17">
        <v>847</v>
      </c>
      <c r="K352" s="17">
        <f t="shared" si="10"/>
        <v>908</v>
      </c>
      <c r="L352" s="38" t="s">
        <v>7053</v>
      </c>
      <c r="M352" s="48">
        <f t="shared" si="11"/>
        <v>55190056</v>
      </c>
      <c r="N352" s="34" t="s">
        <v>7341</v>
      </c>
      <c r="O352" s="48">
        <f>(45.5*M352)/(SUM($M$16:$M$2953)+SUM(Comerciales!$O$16:$O$1436))</f>
        <v>2.6188767818021465E-3</v>
      </c>
      <c r="P352" s="49"/>
      <c r="Q352" s="59"/>
      <c r="R352" s="59"/>
      <c r="S352" s="49"/>
      <c r="T352" s="49"/>
      <c r="U352" s="49"/>
      <c r="V352" s="49"/>
    </row>
    <row r="353" spans="2:22" ht="24" customHeight="1" x14ac:dyDescent="0.35">
      <c r="B353" s="3">
        <v>338</v>
      </c>
      <c r="C353" s="3" t="s">
        <v>333</v>
      </c>
      <c r="D353" s="3" t="s">
        <v>334</v>
      </c>
      <c r="E353" s="3" t="s">
        <v>6041</v>
      </c>
      <c r="F353" s="3" t="s">
        <v>2417</v>
      </c>
      <c r="G353" s="3" t="s">
        <v>11</v>
      </c>
      <c r="H353" s="32" t="s">
        <v>2490</v>
      </c>
      <c r="I353" s="33">
        <v>10169.75</v>
      </c>
      <c r="J353" s="17">
        <v>7999</v>
      </c>
      <c r="K353" s="17">
        <f t="shared" si="10"/>
        <v>8575</v>
      </c>
      <c r="L353" s="38" t="s">
        <v>7053</v>
      </c>
      <c r="M353" s="48">
        <f t="shared" si="11"/>
        <v>87205606.25</v>
      </c>
      <c r="N353" s="34" t="s">
        <v>7341</v>
      </c>
      <c r="O353" s="48">
        <f>(45.5*M353)/(SUM($M$16:$M$2953)+SUM(Comerciales!$O$16:$O$1436))</f>
        <v>4.1380776539002816E-3</v>
      </c>
      <c r="P353" s="49"/>
      <c r="Q353" s="59"/>
      <c r="R353" s="59"/>
      <c r="S353" s="49"/>
      <c r="T353" s="49"/>
      <c r="U353" s="49"/>
      <c r="V353" s="49"/>
    </row>
    <row r="354" spans="2:22" ht="24" customHeight="1" x14ac:dyDescent="0.35">
      <c r="B354" s="3">
        <v>339</v>
      </c>
      <c r="C354" s="3" t="s">
        <v>335</v>
      </c>
      <c r="D354" s="3" t="s">
        <v>334</v>
      </c>
      <c r="E354" s="3" t="s">
        <v>6042</v>
      </c>
      <c r="F354" s="3" t="s">
        <v>2616</v>
      </c>
      <c r="G354" s="3" t="s">
        <v>3657</v>
      </c>
      <c r="H354" s="32" t="s">
        <v>2490</v>
      </c>
      <c r="I354" s="33">
        <v>129</v>
      </c>
      <c r="J354" s="17">
        <v>11499</v>
      </c>
      <c r="K354" s="17">
        <f t="shared" si="10"/>
        <v>12327</v>
      </c>
      <c r="L354" s="38" t="s">
        <v>7053</v>
      </c>
      <c r="M354" s="48">
        <f t="shared" si="11"/>
        <v>1590183</v>
      </c>
      <c r="N354" s="34" t="s">
        <v>7343</v>
      </c>
      <c r="O354" s="48">
        <f>(45.5*M354)/(SUM($M$16:$M$2953)+SUM(Comerciales!$O$16:$O$1436))</f>
        <v>7.5457313134751723E-5</v>
      </c>
      <c r="P354" s="49"/>
      <c r="Q354" s="59"/>
      <c r="R354" s="59"/>
      <c r="S354" s="49"/>
      <c r="T354" s="49"/>
      <c r="U354" s="49"/>
      <c r="V354" s="49"/>
    </row>
    <row r="355" spans="2:22" ht="24" customHeight="1" x14ac:dyDescent="0.35">
      <c r="B355" s="3">
        <v>340</v>
      </c>
      <c r="C355" s="3" t="s">
        <v>336</v>
      </c>
      <c r="D355" s="3" t="s">
        <v>5297</v>
      </c>
      <c r="E355" s="3" t="s">
        <v>6009</v>
      </c>
      <c r="F355" s="3" t="s">
        <v>2356</v>
      </c>
      <c r="G355" s="3" t="s">
        <v>18</v>
      </c>
      <c r="H355" s="32" t="s">
        <v>2349</v>
      </c>
      <c r="I355" s="33">
        <v>516.41666666666663</v>
      </c>
      <c r="J355" s="17">
        <v>13095</v>
      </c>
      <c r="K355" s="17">
        <f t="shared" si="10"/>
        <v>14038</v>
      </c>
      <c r="L355" s="38" t="s">
        <v>7053</v>
      </c>
      <c r="M355" s="48">
        <f t="shared" si="11"/>
        <v>7249457.166666666</v>
      </c>
      <c r="N355" s="34" t="s">
        <v>7343</v>
      </c>
      <c r="O355" s="48">
        <f>(45.5*M355)/(SUM($M$16:$M$2953)+SUM(Comerciales!$O$16:$O$1436))</f>
        <v>3.4400101087870807E-4</v>
      </c>
      <c r="P355" s="49"/>
      <c r="Q355" s="59"/>
      <c r="R355" s="59"/>
      <c r="S355" s="49"/>
      <c r="T355" s="49"/>
      <c r="U355" s="49"/>
      <c r="V355" s="49"/>
    </row>
    <row r="356" spans="2:22" ht="24" customHeight="1" x14ac:dyDescent="0.35">
      <c r="B356" s="3">
        <v>341</v>
      </c>
      <c r="C356" s="3" t="s">
        <v>337</v>
      </c>
      <c r="D356" s="3" t="s">
        <v>338</v>
      </c>
      <c r="E356" s="3" t="s">
        <v>3289</v>
      </c>
      <c r="F356" s="3" t="s">
        <v>2356</v>
      </c>
      <c r="G356" s="3" t="s">
        <v>18</v>
      </c>
      <c r="H356" s="32" t="s">
        <v>2628</v>
      </c>
      <c r="I356" s="33">
        <v>4</v>
      </c>
      <c r="J356" s="17">
        <v>36199</v>
      </c>
      <c r="K356" s="17">
        <f t="shared" si="10"/>
        <v>38805</v>
      </c>
      <c r="L356" s="38" t="s">
        <v>2628</v>
      </c>
      <c r="M356" s="48">
        <f t="shared" si="11"/>
        <v>155220</v>
      </c>
      <c r="N356" s="34" t="s">
        <v>7341</v>
      </c>
      <c r="O356" s="48">
        <f>(45.5*M356)/(SUM($M$16:$M$2953)+SUM(Comerciales!$O$16:$O$1436))</f>
        <v>7.3654945026931878E-6</v>
      </c>
      <c r="P356" s="49"/>
      <c r="Q356" s="59"/>
      <c r="R356" s="59"/>
      <c r="S356" s="49"/>
      <c r="T356" s="49"/>
      <c r="U356" s="49"/>
      <c r="V356" s="49"/>
    </row>
    <row r="357" spans="2:22" ht="24" customHeight="1" x14ac:dyDescent="0.35">
      <c r="B357" s="3">
        <v>342</v>
      </c>
      <c r="C357" s="3" t="s">
        <v>337</v>
      </c>
      <c r="D357" s="3" t="s">
        <v>338</v>
      </c>
      <c r="E357" s="3" t="s">
        <v>6043</v>
      </c>
      <c r="F357" s="3" t="s">
        <v>2356</v>
      </c>
      <c r="G357" s="3" t="s">
        <v>18</v>
      </c>
      <c r="H357" s="32" t="s">
        <v>2356</v>
      </c>
      <c r="I357" s="33">
        <v>2</v>
      </c>
      <c r="J357" s="17"/>
      <c r="K357" s="17">
        <f t="shared" si="10"/>
        <v>0</v>
      </c>
      <c r="L357" s="38" t="s">
        <v>7053</v>
      </c>
      <c r="M357" s="48">
        <f t="shared" si="11"/>
        <v>200</v>
      </c>
      <c r="N357" s="34" t="s">
        <v>7343</v>
      </c>
      <c r="O357" s="48">
        <f>(45.5*M357)/(SUM($M$16:$M$2953)+SUM(Comerciales!$O$16:$O$1436))</f>
        <v>9.4903936383110279E-9</v>
      </c>
      <c r="P357" s="49"/>
      <c r="Q357" s="59"/>
      <c r="R357" s="59"/>
      <c r="S357" s="49"/>
      <c r="T357" s="49"/>
      <c r="U357" s="49"/>
      <c r="V357" s="49"/>
    </row>
    <row r="358" spans="2:22" ht="24" customHeight="1" x14ac:dyDescent="0.35">
      <c r="B358" s="3">
        <v>343</v>
      </c>
      <c r="C358" s="3" t="s">
        <v>342</v>
      </c>
      <c r="D358" s="3" t="s">
        <v>343</v>
      </c>
      <c r="E358" s="3" t="s">
        <v>3336</v>
      </c>
      <c r="F358" s="3" t="s">
        <v>3580</v>
      </c>
      <c r="G358" s="3" t="s">
        <v>11</v>
      </c>
      <c r="H358" s="32" t="s">
        <v>7025</v>
      </c>
      <c r="I358" s="33">
        <v>142700.41666666666</v>
      </c>
      <c r="J358" s="17">
        <v>8538</v>
      </c>
      <c r="K358" s="17">
        <f t="shared" si="10"/>
        <v>9153</v>
      </c>
      <c r="L358" s="38" t="s">
        <v>7053</v>
      </c>
      <c r="M358" s="48">
        <f t="shared" si="11"/>
        <v>1306136913.75</v>
      </c>
      <c r="N358" s="34" t="s">
        <v>7341</v>
      </c>
      <c r="O358" s="48">
        <f>(45.5*M358)/(SUM($M$16:$M$2953)+SUM(Comerciales!$O$16:$O$1436))</f>
        <v>6.1978767285080991E-2</v>
      </c>
      <c r="P358" s="49"/>
      <c r="Q358" s="59"/>
      <c r="R358" s="59"/>
      <c r="S358" s="49"/>
      <c r="T358" s="49"/>
      <c r="U358" s="49"/>
      <c r="V358" s="49"/>
    </row>
    <row r="359" spans="2:22" ht="24" customHeight="1" x14ac:dyDescent="0.35">
      <c r="B359" s="3">
        <v>344</v>
      </c>
      <c r="C359" s="3" t="s">
        <v>342</v>
      </c>
      <c r="D359" s="3" t="s">
        <v>343</v>
      </c>
      <c r="E359" s="3" t="s">
        <v>6044</v>
      </c>
      <c r="F359" s="3" t="s">
        <v>3580</v>
      </c>
      <c r="G359" s="3" t="s">
        <v>11</v>
      </c>
      <c r="H359" s="32" t="s">
        <v>7025</v>
      </c>
      <c r="I359" s="33">
        <v>42900.833333333336</v>
      </c>
      <c r="J359" s="17">
        <v>16801</v>
      </c>
      <c r="K359" s="17">
        <f t="shared" si="10"/>
        <v>18011</v>
      </c>
      <c r="L359" s="38" t="s">
        <v>7053</v>
      </c>
      <c r="M359" s="48">
        <f t="shared" si="11"/>
        <v>772686909.16666675</v>
      </c>
      <c r="N359" s="34" t="s">
        <v>7341</v>
      </c>
      <c r="O359" s="48">
        <f>(45.5*M359)/(SUM($M$16:$M$2953)+SUM(Comerciales!$O$16:$O$1436))</f>
        <v>3.6665514635807722E-2</v>
      </c>
      <c r="P359" s="49"/>
      <c r="Q359" s="59"/>
      <c r="R359" s="59"/>
      <c r="S359" s="49"/>
      <c r="T359" s="49"/>
      <c r="U359" s="49"/>
      <c r="V359" s="49"/>
    </row>
    <row r="360" spans="2:22" ht="24" customHeight="1" x14ac:dyDescent="0.35">
      <c r="B360" s="3">
        <v>345</v>
      </c>
      <c r="C360" s="3" t="s">
        <v>346</v>
      </c>
      <c r="D360" s="3" t="s">
        <v>347</v>
      </c>
      <c r="E360" s="3" t="s">
        <v>2323</v>
      </c>
      <c r="F360" s="3" t="s">
        <v>2422</v>
      </c>
      <c r="G360" s="3" t="s">
        <v>11</v>
      </c>
      <c r="H360" s="32" t="s">
        <v>2318</v>
      </c>
      <c r="I360" s="33">
        <v>82700.416666666672</v>
      </c>
      <c r="J360" s="17">
        <v>352.29999999999995</v>
      </c>
      <c r="K360" s="17">
        <f t="shared" si="10"/>
        <v>352.29999999999995</v>
      </c>
      <c r="L360" s="38">
        <v>352.29999999999995</v>
      </c>
      <c r="M360" s="48">
        <f t="shared" si="11"/>
        <v>29135356.791666664</v>
      </c>
      <c r="N360" s="34" t="s">
        <v>7341</v>
      </c>
      <c r="O360" s="48">
        <f>(45.5*M360)/(SUM($M$16:$M$2953)+SUM(Comerciales!$O$16:$O$1436))</f>
        <v>1.3825300237277766E-3</v>
      </c>
      <c r="P360" s="49"/>
      <c r="Q360" s="59"/>
      <c r="R360" s="59"/>
      <c r="S360" s="49"/>
      <c r="T360" s="49"/>
      <c r="U360" s="49"/>
      <c r="V360" s="49"/>
    </row>
    <row r="361" spans="2:22" ht="24" customHeight="1" x14ac:dyDescent="0.35">
      <c r="B361" s="3">
        <v>346</v>
      </c>
      <c r="C361" s="3" t="s">
        <v>346</v>
      </c>
      <c r="D361" s="3" t="s">
        <v>347</v>
      </c>
      <c r="E361" s="3" t="s">
        <v>6045</v>
      </c>
      <c r="F361" s="3" t="s">
        <v>2349</v>
      </c>
      <c r="G361" s="3" t="s">
        <v>348</v>
      </c>
      <c r="H361" s="32" t="s">
        <v>2349</v>
      </c>
      <c r="I361" s="33">
        <v>7.2222222222222223</v>
      </c>
      <c r="J361" s="17">
        <v>1889611</v>
      </c>
      <c r="K361" s="17">
        <f t="shared" si="10"/>
        <v>2025663</v>
      </c>
      <c r="L361" s="38" t="s">
        <v>7053</v>
      </c>
      <c r="M361" s="48">
        <f t="shared" si="11"/>
        <v>14629788.333333334</v>
      </c>
      <c r="N361" s="34" t="s">
        <v>7341</v>
      </c>
      <c r="O361" s="48">
        <f>(45.5*M361)/(SUM($M$16:$M$2953)+SUM(Comerciales!$O$16:$O$1436))</f>
        <v>6.9421225064251785E-4</v>
      </c>
      <c r="P361" s="49"/>
      <c r="Q361" s="59"/>
      <c r="R361" s="59"/>
      <c r="S361" s="49"/>
      <c r="T361" s="49"/>
      <c r="U361" s="49"/>
      <c r="V361" s="49"/>
    </row>
    <row r="362" spans="2:22" ht="24" customHeight="1" x14ac:dyDescent="0.35">
      <c r="B362" s="3">
        <v>347</v>
      </c>
      <c r="C362" s="3" t="s">
        <v>346</v>
      </c>
      <c r="D362" s="3" t="s">
        <v>347</v>
      </c>
      <c r="E362" s="3" t="s">
        <v>6046</v>
      </c>
      <c r="F362" s="3" t="s">
        <v>3597</v>
      </c>
      <c r="G362" s="3" t="s">
        <v>348</v>
      </c>
      <c r="H362" s="32" t="s">
        <v>2349</v>
      </c>
      <c r="I362" s="33">
        <v>1</v>
      </c>
      <c r="J362" s="17">
        <v>1889611</v>
      </c>
      <c r="K362" s="17">
        <f t="shared" si="10"/>
        <v>2025663</v>
      </c>
      <c r="L362" s="38" t="s">
        <v>7053</v>
      </c>
      <c r="M362" s="48">
        <f t="shared" si="11"/>
        <v>2025663</v>
      </c>
      <c r="N362" s="34" t="s">
        <v>7341</v>
      </c>
      <c r="O362" s="48">
        <f>(45.5*M362)/(SUM($M$16:$M$2953)+SUM(Comerciales!$O$16:$O$1436))</f>
        <v>9.6121696242810147E-5</v>
      </c>
      <c r="P362" s="49"/>
      <c r="Q362" s="59"/>
      <c r="R362" s="59"/>
      <c r="S362" s="49"/>
      <c r="T362" s="49"/>
      <c r="U362" s="49"/>
      <c r="V362" s="49"/>
    </row>
    <row r="363" spans="2:22" ht="24" customHeight="1" x14ac:dyDescent="0.35">
      <c r="B363" s="3">
        <v>348</v>
      </c>
      <c r="C363" s="3" t="s">
        <v>346</v>
      </c>
      <c r="D363" s="3" t="s">
        <v>5298</v>
      </c>
      <c r="E363" s="3" t="s">
        <v>6047</v>
      </c>
      <c r="F363" s="3" t="s">
        <v>2349</v>
      </c>
      <c r="G363" s="3" t="s">
        <v>18</v>
      </c>
      <c r="H363" s="32" t="s">
        <v>2628</v>
      </c>
      <c r="I363" s="33">
        <v>1</v>
      </c>
      <c r="J363" s="17">
        <v>608875</v>
      </c>
      <c r="K363" s="17">
        <f t="shared" si="10"/>
        <v>652714</v>
      </c>
      <c r="L363" s="38" t="s">
        <v>2628</v>
      </c>
      <c r="M363" s="48">
        <f t="shared" si="11"/>
        <v>652714</v>
      </c>
      <c r="N363" s="34" t="s">
        <v>7341</v>
      </c>
      <c r="O363" s="48">
        <f>(45.5*M363)/(SUM($M$16:$M$2953)+SUM(Comerciales!$O$16:$O$1436))</f>
        <v>3.0972563966182722E-5</v>
      </c>
      <c r="P363" s="49"/>
      <c r="Q363" s="59"/>
      <c r="R363" s="59"/>
      <c r="S363" s="49"/>
      <c r="T363" s="49"/>
      <c r="U363" s="49"/>
      <c r="V363" s="49"/>
    </row>
    <row r="364" spans="2:22" ht="24" customHeight="1" x14ac:dyDescent="0.35">
      <c r="B364" s="3">
        <v>349</v>
      </c>
      <c r="C364" s="3" t="s">
        <v>349</v>
      </c>
      <c r="D364" s="3" t="s">
        <v>350</v>
      </c>
      <c r="E364" s="3" t="s">
        <v>2434</v>
      </c>
      <c r="F364" s="3" t="s">
        <v>2422</v>
      </c>
      <c r="G364" s="3" t="s">
        <v>11</v>
      </c>
      <c r="H364" s="32" t="s">
        <v>2318</v>
      </c>
      <c r="I364" s="33">
        <v>2104.4166666666665</v>
      </c>
      <c r="J364" s="17">
        <v>88541</v>
      </c>
      <c r="K364" s="17">
        <f t="shared" si="10"/>
        <v>94916</v>
      </c>
      <c r="L364" s="38" t="s">
        <v>7053</v>
      </c>
      <c r="M364" s="48">
        <f t="shared" si="11"/>
        <v>199742812.33333331</v>
      </c>
      <c r="N364" s="34" t="s">
        <v>7341</v>
      </c>
      <c r="O364" s="48">
        <f>(45.5*M364)/(SUM($M$16:$M$2953)+SUM(Comerciales!$O$16:$O$1436))</f>
        <v>9.4781895773330994E-3</v>
      </c>
      <c r="P364" s="49"/>
      <c r="Q364" s="59"/>
      <c r="R364" s="59"/>
      <c r="S364" s="49"/>
      <c r="T364" s="49"/>
      <c r="U364" s="49"/>
      <c r="V364" s="49"/>
    </row>
    <row r="365" spans="2:22" ht="24" customHeight="1" x14ac:dyDescent="0.35">
      <c r="B365" s="3">
        <v>350</v>
      </c>
      <c r="C365" s="3" t="s">
        <v>349</v>
      </c>
      <c r="D365" s="3" t="s">
        <v>350</v>
      </c>
      <c r="E365" s="3" t="s">
        <v>2451</v>
      </c>
      <c r="F365" s="3" t="s">
        <v>2422</v>
      </c>
      <c r="G365" s="3" t="s">
        <v>11</v>
      </c>
      <c r="H365" s="32" t="s">
        <v>2320</v>
      </c>
      <c r="I365" s="33">
        <v>365</v>
      </c>
      <c r="J365" s="17">
        <v>86429</v>
      </c>
      <c r="K365" s="17">
        <f t="shared" si="10"/>
        <v>92652</v>
      </c>
      <c r="L365" s="38" t="s">
        <v>7053</v>
      </c>
      <c r="M365" s="48">
        <f t="shared" si="11"/>
        <v>33817980</v>
      </c>
      <c r="N365" s="34" t="s">
        <v>7341</v>
      </c>
      <c r="O365" s="48">
        <f>(45.5*M365)/(SUM($M$16:$M$2953)+SUM(Comerciales!$O$16:$O$1436))</f>
        <v>1.6047297112626478E-3</v>
      </c>
      <c r="P365" s="49"/>
      <c r="Q365" s="59"/>
      <c r="R365" s="59"/>
      <c r="S365" s="49"/>
      <c r="T365" s="49"/>
      <c r="U365" s="49"/>
      <c r="V365" s="49"/>
    </row>
    <row r="366" spans="2:22" ht="24" customHeight="1" x14ac:dyDescent="0.35">
      <c r="B366" s="3">
        <v>351</v>
      </c>
      <c r="C366" s="3" t="s">
        <v>351</v>
      </c>
      <c r="D366" s="3" t="s">
        <v>352</v>
      </c>
      <c r="E366" s="3">
        <v>0.93600000000000005</v>
      </c>
      <c r="F366" s="3" t="s">
        <v>3623</v>
      </c>
      <c r="G366" s="3" t="s">
        <v>11</v>
      </c>
      <c r="H366" s="32" t="s">
        <v>2360</v>
      </c>
      <c r="I366" s="33">
        <v>177</v>
      </c>
      <c r="J366" s="17">
        <v>383.79948863636298</v>
      </c>
      <c r="K366" s="17">
        <f t="shared" si="10"/>
        <v>411</v>
      </c>
      <c r="L366" s="38" t="s">
        <v>7053</v>
      </c>
      <c r="M366" s="48">
        <f t="shared" si="11"/>
        <v>72747</v>
      </c>
      <c r="N366" s="34" t="s">
        <v>7343</v>
      </c>
      <c r="O366" s="48">
        <f>(45.5*M366)/(SUM($M$16:$M$2953)+SUM(Comerciales!$O$16:$O$1436))</f>
        <v>3.4519883300310615E-6</v>
      </c>
      <c r="P366" s="49"/>
      <c r="Q366" s="59"/>
      <c r="R366" s="59"/>
      <c r="S366" s="49"/>
      <c r="T366" s="49"/>
      <c r="U366" s="49"/>
      <c r="V366" s="49"/>
    </row>
    <row r="367" spans="2:22" ht="24" customHeight="1" x14ac:dyDescent="0.35">
      <c r="B367" s="3">
        <v>352</v>
      </c>
      <c r="C367" s="3" t="s">
        <v>2628</v>
      </c>
      <c r="D367" s="3" t="s">
        <v>5299</v>
      </c>
      <c r="E367" s="3" t="s">
        <v>2321</v>
      </c>
      <c r="F367" s="3" t="s">
        <v>2613</v>
      </c>
      <c r="G367" s="3" t="s">
        <v>18</v>
      </c>
      <c r="H367" s="32" t="s">
        <v>2628</v>
      </c>
      <c r="I367" s="33">
        <v>1</v>
      </c>
      <c r="J367" s="17"/>
      <c r="K367" s="17">
        <f t="shared" si="10"/>
        <v>0</v>
      </c>
      <c r="L367" s="38" t="s">
        <v>2628</v>
      </c>
      <c r="M367" s="48">
        <f t="shared" si="11"/>
        <v>100</v>
      </c>
      <c r="N367" s="34" t="s">
        <v>7343</v>
      </c>
      <c r="O367" s="48">
        <f>(45.5*M367)/(SUM($M$16:$M$2953)+SUM(Comerciales!$O$16:$O$1436))</f>
        <v>4.745196819155514E-9</v>
      </c>
      <c r="P367" s="49"/>
      <c r="Q367" s="59"/>
      <c r="R367" s="59"/>
      <c r="S367" s="49"/>
      <c r="T367" s="49"/>
      <c r="U367" s="49"/>
      <c r="V367" s="49"/>
    </row>
    <row r="368" spans="2:22" ht="24" customHeight="1" x14ac:dyDescent="0.35">
      <c r="B368" s="3">
        <v>353</v>
      </c>
      <c r="C368" s="3" t="s">
        <v>354</v>
      </c>
      <c r="D368" s="3" t="s">
        <v>355</v>
      </c>
      <c r="E368" s="3" t="s">
        <v>6048</v>
      </c>
      <c r="F368" s="3" t="s">
        <v>3594</v>
      </c>
      <c r="G368" s="3" t="s">
        <v>3654</v>
      </c>
      <c r="H368" s="32" t="s">
        <v>2561</v>
      </c>
      <c r="I368" s="33">
        <v>182540.33333333331</v>
      </c>
      <c r="J368" s="17">
        <v>43</v>
      </c>
      <c r="K368" s="17">
        <f t="shared" si="10"/>
        <v>46</v>
      </c>
      <c r="L368" s="38" t="s">
        <v>7053</v>
      </c>
      <c r="M368" s="48">
        <f t="shared" si="11"/>
        <v>8396855.3333333321</v>
      </c>
      <c r="N368" s="34" t="s">
        <v>7341</v>
      </c>
      <c r="O368" s="48">
        <f>(45.5*M368)/(SUM($M$16:$M$2953)+SUM(Comerciales!$O$16:$O$1436))</f>
        <v>3.9844731218642338E-4</v>
      </c>
      <c r="P368" s="49"/>
      <c r="Q368" s="59"/>
      <c r="R368" s="59"/>
      <c r="S368" s="49"/>
      <c r="T368" s="49"/>
      <c r="U368" s="49"/>
      <c r="V368" s="49"/>
    </row>
    <row r="369" spans="2:22" ht="24" customHeight="1" x14ac:dyDescent="0.35">
      <c r="B369" s="3">
        <v>354</v>
      </c>
      <c r="C369" s="3" t="s">
        <v>354</v>
      </c>
      <c r="D369" s="3" t="s">
        <v>355</v>
      </c>
      <c r="E369" s="3" t="s">
        <v>6049</v>
      </c>
      <c r="F369" s="3" t="s">
        <v>3594</v>
      </c>
      <c r="G369" s="3" t="s">
        <v>3654</v>
      </c>
      <c r="H369" s="32" t="s">
        <v>2561</v>
      </c>
      <c r="I369" s="33">
        <v>93891.666666666657</v>
      </c>
      <c r="J369" s="17">
        <v>49</v>
      </c>
      <c r="K369" s="17">
        <f t="shared" si="10"/>
        <v>53</v>
      </c>
      <c r="L369" s="38" t="s">
        <v>7053</v>
      </c>
      <c r="M369" s="48">
        <f t="shared" si="11"/>
        <v>4976258.333333333</v>
      </c>
      <c r="N369" s="34" t="s">
        <v>7341</v>
      </c>
      <c r="O369" s="48">
        <f>(45.5*M369)/(SUM($M$16:$M$2953)+SUM(Comerciales!$O$16:$O$1436))</f>
        <v>2.3613325214629451E-4</v>
      </c>
      <c r="P369" s="49"/>
      <c r="Q369" s="59"/>
      <c r="R369" s="59"/>
      <c r="S369" s="49"/>
      <c r="T369" s="49"/>
      <c r="U369" s="49"/>
      <c r="V369" s="49"/>
    </row>
    <row r="370" spans="2:22" ht="24" customHeight="1" x14ac:dyDescent="0.35">
      <c r="B370" s="3">
        <v>355</v>
      </c>
      <c r="C370" s="3" t="s">
        <v>354</v>
      </c>
      <c r="D370" s="3" t="s">
        <v>355</v>
      </c>
      <c r="E370" s="3" t="s">
        <v>6049</v>
      </c>
      <c r="F370" s="3" t="s">
        <v>3594</v>
      </c>
      <c r="G370" s="3" t="s">
        <v>3645</v>
      </c>
      <c r="H370" s="32" t="s">
        <v>2347</v>
      </c>
      <c r="I370" s="33">
        <v>53735</v>
      </c>
      <c r="J370" s="17">
        <v>54</v>
      </c>
      <c r="K370" s="17">
        <f t="shared" si="10"/>
        <v>58</v>
      </c>
      <c r="L370" s="38" t="s">
        <v>7053</v>
      </c>
      <c r="M370" s="48">
        <f t="shared" si="11"/>
        <v>3116630</v>
      </c>
      <c r="N370" s="34" t="s">
        <v>7341</v>
      </c>
      <c r="O370" s="48">
        <f>(45.5*M370)/(SUM($M$16:$M$2953)+SUM(Comerciales!$O$16:$O$1436))</f>
        <v>1.4789022762484648E-4</v>
      </c>
      <c r="P370" s="49"/>
      <c r="Q370" s="59"/>
      <c r="R370" s="59"/>
      <c r="S370" s="49"/>
      <c r="T370" s="49"/>
      <c r="U370" s="49"/>
      <c r="V370" s="49"/>
    </row>
    <row r="371" spans="2:22" ht="24" customHeight="1" x14ac:dyDescent="0.35">
      <c r="B371" s="3">
        <v>356</v>
      </c>
      <c r="C371" s="3" t="s">
        <v>2632</v>
      </c>
      <c r="D371" s="3" t="s">
        <v>5300</v>
      </c>
      <c r="E371" s="3" t="s">
        <v>26</v>
      </c>
      <c r="F371" s="3" t="s">
        <v>2317</v>
      </c>
      <c r="G371" s="3" t="s">
        <v>11</v>
      </c>
      <c r="H371" s="32" t="s">
        <v>2628</v>
      </c>
      <c r="I371" s="33">
        <v>1</v>
      </c>
      <c r="J371" s="17"/>
      <c r="K371" s="17">
        <f t="shared" si="10"/>
        <v>0</v>
      </c>
      <c r="L371" s="38" t="s">
        <v>2628</v>
      </c>
      <c r="M371" s="48">
        <f t="shared" si="11"/>
        <v>100</v>
      </c>
      <c r="N371" s="34" t="s">
        <v>7343</v>
      </c>
      <c r="O371" s="48">
        <f>(45.5*M371)/(SUM($M$16:$M$2953)+SUM(Comerciales!$O$16:$O$1436))</f>
        <v>4.745196819155514E-9</v>
      </c>
      <c r="P371" s="49"/>
      <c r="Q371" s="59"/>
      <c r="R371" s="59"/>
      <c r="S371" s="49"/>
      <c r="T371" s="49"/>
      <c r="U371" s="49"/>
      <c r="V371" s="49"/>
    </row>
    <row r="372" spans="2:22" ht="24" customHeight="1" x14ac:dyDescent="0.35">
      <c r="B372" s="3">
        <v>357</v>
      </c>
      <c r="C372" s="3" t="s">
        <v>358</v>
      </c>
      <c r="D372" s="3" t="s">
        <v>359</v>
      </c>
      <c r="E372" s="3" t="s">
        <v>2516</v>
      </c>
      <c r="F372" s="3" t="s">
        <v>3582</v>
      </c>
      <c r="G372" s="3" t="s">
        <v>18</v>
      </c>
      <c r="H372" s="32" t="s">
        <v>2349</v>
      </c>
      <c r="I372" s="33">
        <v>13</v>
      </c>
      <c r="J372" s="17">
        <v>1724510</v>
      </c>
      <c r="K372" s="17">
        <f t="shared" si="10"/>
        <v>1724510</v>
      </c>
      <c r="L372" s="38">
        <v>1724510</v>
      </c>
      <c r="M372" s="48">
        <f t="shared" si="11"/>
        <v>22418630</v>
      </c>
      <c r="N372" s="34" t="s">
        <v>7341</v>
      </c>
      <c r="O372" s="48">
        <f>(45.5*M372)/(SUM($M$16:$M$2953)+SUM(Comerciales!$O$16:$O$1436))</f>
        <v>1.0638081176582437E-3</v>
      </c>
      <c r="P372" s="49"/>
      <c r="Q372" s="59"/>
      <c r="R372" s="59"/>
      <c r="S372" s="49"/>
      <c r="T372" s="49"/>
      <c r="U372" s="49"/>
      <c r="V372" s="49"/>
    </row>
    <row r="373" spans="2:22" ht="24" customHeight="1" x14ac:dyDescent="0.35">
      <c r="B373" s="3">
        <v>358</v>
      </c>
      <c r="C373" s="3" t="s">
        <v>360</v>
      </c>
      <c r="D373" s="3" t="s">
        <v>361</v>
      </c>
      <c r="E373" s="3" t="s">
        <v>2486</v>
      </c>
      <c r="F373" s="3" t="s">
        <v>3582</v>
      </c>
      <c r="G373" s="3" t="s">
        <v>18</v>
      </c>
      <c r="H373" s="32" t="s">
        <v>2349</v>
      </c>
      <c r="I373" s="33">
        <v>50.25</v>
      </c>
      <c r="J373" s="17">
        <v>659986.80000000005</v>
      </c>
      <c r="K373" s="17">
        <f t="shared" si="10"/>
        <v>659986.80000000005</v>
      </c>
      <c r="L373" s="38">
        <v>659986.80000000005</v>
      </c>
      <c r="M373" s="48">
        <f t="shared" si="11"/>
        <v>33164336.700000003</v>
      </c>
      <c r="N373" s="34" t="s">
        <v>7341</v>
      </c>
      <c r="O373" s="48">
        <f>(45.5*M373)/(SUM($M$16:$M$2953)+SUM(Comerciales!$O$16:$O$1436))</f>
        <v>1.5737130501824249E-3</v>
      </c>
      <c r="P373" s="49"/>
      <c r="Q373" s="59"/>
      <c r="R373" s="59"/>
      <c r="S373" s="49"/>
      <c r="T373" s="49"/>
      <c r="U373" s="49"/>
      <c r="V373" s="49"/>
    </row>
    <row r="374" spans="2:22" ht="24" customHeight="1" x14ac:dyDescent="0.35">
      <c r="B374" s="3">
        <v>359</v>
      </c>
      <c r="C374" s="3" t="s">
        <v>360</v>
      </c>
      <c r="D374" s="3" t="s">
        <v>361</v>
      </c>
      <c r="E374" s="3" t="s">
        <v>2423</v>
      </c>
      <c r="F374" s="3" t="s">
        <v>3582</v>
      </c>
      <c r="G374" s="3" t="s">
        <v>18</v>
      </c>
      <c r="H374" s="32" t="s">
        <v>2349</v>
      </c>
      <c r="I374" s="33">
        <v>44.083333333333336</v>
      </c>
      <c r="J374" s="17">
        <v>2199956</v>
      </c>
      <c r="K374" s="17">
        <f t="shared" si="10"/>
        <v>2199956</v>
      </c>
      <c r="L374" s="38">
        <v>2199956</v>
      </c>
      <c r="M374" s="48">
        <f t="shared" si="11"/>
        <v>96981393.666666672</v>
      </c>
      <c r="N374" s="34" t="s">
        <v>7341</v>
      </c>
      <c r="O374" s="48">
        <f>(45.5*M374)/(SUM($M$16:$M$2953)+SUM(Comerciales!$O$16:$O$1436))</f>
        <v>4.6019580074433538E-3</v>
      </c>
      <c r="P374" s="49"/>
      <c r="Q374" s="59"/>
      <c r="R374" s="59"/>
      <c r="S374" s="49"/>
      <c r="T374" s="49"/>
      <c r="U374" s="49"/>
      <c r="V374" s="49"/>
    </row>
    <row r="375" spans="2:22" ht="24" customHeight="1" x14ac:dyDescent="0.35">
      <c r="B375" s="3">
        <v>360</v>
      </c>
      <c r="C375" s="3" t="s">
        <v>2628</v>
      </c>
      <c r="D375" s="3" t="s">
        <v>5301</v>
      </c>
      <c r="E375" s="3" t="s">
        <v>363</v>
      </c>
      <c r="F375" s="3" t="s">
        <v>2356</v>
      </c>
      <c r="G375" s="3" t="s">
        <v>364</v>
      </c>
      <c r="H375" s="32" t="s">
        <v>2628</v>
      </c>
      <c r="I375" s="33">
        <v>1</v>
      </c>
      <c r="J375" s="17"/>
      <c r="K375" s="17">
        <f t="shared" si="10"/>
        <v>0</v>
      </c>
      <c r="L375" s="38" t="s">
        <v>2628</v>
      </c>
      <c r="M375" s="48">
        <f t="shared" si="11"/>
        <v>100</v>
      </c>
      <c r="N375" s="34" t="s">
        <v>7343</v>
      </c>
      <c r="O375" s="48">
        <f>(45.5*M375)/(SUM($M$16:$M$2953)+SUM(Comerciales!$O$16:$O$1436))</f>
        <v>4.745196819155514E-9</v>
      </c>
      <c r="P375" s="49"/>
      <c r="Q375" s="59"/>
      <c r="R375" s="59"/>
      <c r="S375" s="49"/>
      <c r="T375" s="49"/>
      <c r="U375" s="49"/>
      <c r="V375" s="49"/>
    </row>
    <row r="376" spans="2:22" ht="24" customHeight="1" x14ac:dyDescent="0.35">
      <c r="B376" s="3">
        <v>361</v>
      </c>
      <c r="C376" s="3" t="s">
        <v>2628</v>
      </c>
      <c r="D376" s="3" t="s">
        <v>5301</v>
      </c>
      <c r="E376" s="3" t="s">
        <v>367</v>
      </c>
      <c r="F376" s="3" t="s">
        <v>2356</v>
      </c>
      <c r="G376" s="3" t="s">
        <v>364</v>
      </c>
      <c r="H376" s="32" t="s">
        <v>2628</v>
      </c>
      <c r="I376" s="33">
        <v>1</v>
      </c>
      <c r="J376" s="17">
        <v>17000</v>
      </c>
      <c r="K376" s="17">
        <f t="shared" si="10"/>
        <v>18224</v>
      </c>
      <c r="L376" s="38" t="s">
        <v>2628</v>
      </c>
      <c r="M376" s="48">
        <f t="shared" si="11"/>
        <v>18224</v>
      </c>
      <c r="N376" s="34" t="s">
        <v>7343</v>
      </c>
      <c r="O376" s="48">
        <f>(45.5*M376)/(SUM($M$16:$M$2953)+SUM(Comerciales!$O$16:$O$1436))</f>
        <v>8.6476466832290083E-7</v>
      </c>
      <c r="P376" s="49"/>
      <c r="Q376" s="59"/>
      <c r="R376" s="59"/>
      <c r="S376" s="49"/>
      <c r="T376" s="49"/>
      <c r="U376" s="49"/>
      <c r="V376" s="49"/>
    </row>
    <row r="377" spans="2:22" ht="24" customHeight="1" x14ac:dyDescent="0.35">
      <c r="B377" s="3">
        <v>362</v>
      </c>
      <c r="C377" s="3" t="s">
        <v>2628</v>
      </c>
      <c r="D377" s="3" t="s">
        <v>5301</v>
      </c>
      <c r="E377" s="3" t="s">
        <v>6050</v>
      </c>
      <c r="F377" s="3" t="s">
        <v>6892</v>
      </c>
      <c r="G377" s="3" t="s">
        <v>364</v>
      </c>
      <c r="H377" s="32" t="s">
        <v>2628</v>
      </c>
      <c r="I377" s="33">
        <v>1</v>
      </c>
      <c r="J377" s="17"/>
      <c r="K377" s="17">
        <f t="shared" si="10"/>
        <v>0</v>
      </c>
      <c r="L377" s="38" t="s">
        <v>2628</v>
      </c>
      <c r="M377" s="48">
        <f t="shared" si="11"/>
        <v>100</v>
      </c>
      <c r="N377" s="34" t="s">
        <v>7343</v>
      </c>
      <c r="O377" s="48">
        <f>(45.5*M377)/(SUM($M$16:$M$2953)+SUM(Comerciales!$O$16:$O$1436))</f>
        <v>4.745196819155514E-9</v>
      </c>
      <c r="P377" s="49"/>
      <c r="Q377" s="59"/>
      <c r="R377" s="59"/>
      <c r="S377" s="49"/>
      <c r="T377" s="49"/>
      <c r="U377" s="49"/>
      <c r="V377" s="49"/>
    </row>
    <row r="378" spans="2:22" ht="24" customHeight="1" x14ac:dyDescent="0.35">
      <c r="B378" s="3">
        <v>363</v>
      </c>
      <c r="C378" s="3" t="s">
        <v>2628</v>
      </c>
      <c r="D378" s="3" t="s">
        <v>5301</v>
      </c>
      <c r="E378" s="3" t="s">
        <v>366</v>
      </c>
      <c r="F378" s="3" t="s">
        <v>2356</v>
      </c>
      <c r="G378" s="3" t="s">
        <v>364</v>
      </c>
      <c r="H378" s="32" t="s">
        <v>2628</v>
      </c>
      <c r="I378" s="33">
        <v>1</v>
      </c>
      <c r="J378" s="17"/>
      <c r="K378" s="17">
        <f t="shared" si="10"/>
        <v>0</v>
      </c>
      <c r="L378" s="38" t="s">
        <v>2628</v>
      </c>
      <c r="M378" s="48">
        <f t="shared" si="11"/>
        <v>100</v>
      </c>
      <c r="N378" s="34" t="s">
        <v>7343</v>
      </c>
      <c r="O378" s="48">
        <f>(45.5*M378)/(SUM($M$16:$M$2953)+SUM(Comerciales!$O$16:$O$1436))</f>
        <v>4.745196819155514E-9</v>
      </c>
      <c r="P378" s="49"/>
      <c r="Q378" s="59"/>
      <c r="R378" s="59"/>
      <c r="S378" s="49"/>
      <c r="T378" s="49"/>
      <c r="U378" s="49"/>
      <c r="V378" s="49"/>
    </row>
    <row r="379" spans="2:22" ht="24" customHeight="1" x14ac:dyDescent="0.35">
      <c r="B379" s="3">
        <v>364</v>
      </c>
      <c r="C379" s="3" t="s">
        <v>371</v>
      </c>
      <c r="D379" s="3" t="s">
        <v>372</v>
      </c>
      <c r="E379" s="3" t="s">
        <v>6051</v>
      </c>
      <c r="F379" s="3" t="s">
        <v>2390</v>
      </c>
      <c r="G379" s="3" t="s">
        <v>3656</v>
      </c>
      <c r="H379" s="32" t="s">
        <v>2490</v>
      </c>
      <c r="I379" s="33">
        <v>9761</v>
      </c>
      <c r="J379" s="17">
        <v>112</v>
      </c>
      <c r="K379" s="17">
        <f t="shared" si="10"/>
        <v>120</v>
      </c>
      <c r="L379" s="38" t="s">
        <v>7053</v>
      </c>
      <c r="M379" s="48">
        <f t="shared" si="11"/>
        <v>1171320</v>
      </c>
      <c r="N379" s="34" t="s">
        <v>7343</v>
      </c>
      <c r="O379" s="48">
        <f>(45.5*M379)/(SUM($M$16:$M$2953)+SUM(Comerciales!$O$16:$O$1436))</f>
        <v>5.5581439382132364E-5</v>
      </c>
      <c r="P379" s="49"/>
      <c r="Q379" s="59"/>
      <c r="R379" s="59"/>
      <c r="S379" s="49"/>
      <c r="T379" s="49"/>
      <c r="U379" s="49"/>
      <c r="V379" s="49"/>
    </row>
    <row r="380" spans="2:22" ht="24" customHeight="1" x14ac:dyDescent="0.35">
      <c r="B380" s="3">
        <v>365</v>
      </c>
      <c r="C380" s="3" t="s">
        <v>373</v>
      </c>
      <c r="D380" s="3" t="s">
        <v>374</v>
      </c>
      <c r="E380" s="3" t="s">
        <v>2401</v>
      </c>
      <c r="F380" s="3" t="s">
        <v>2349</v>
      </c>
      <c r="G380" s="3" t="s">
        <v>3646</v>
      </c>
      <c r="H380" s="32" t="s">
        <v>2349</v>
      </c>
      <c r="I380" s="33">
        <v>38.583333333333336</v>
      </c>
      <c r="J380" s="17">
        <v>2957419</v>
      </c>
      <c r="K380" s="17">
        <f t="shared" si="10"/>
        <v>2957419</v>
      </c>
      <c r="L380" s="38">
        <v>2957419</v>
      </c>
      <c r="M380" s="48">
        <f t="shared" si="11"/>
        <v>114107083.08333334</v>
      </c>
      <c r="N380" s="34" t="s">
        <v>7341</v>
      </c>
      <c r="O380" s="48">
        <f>(45.5*M380)/(SUM($M$16:$M$2953)+SUM(Comerciales!$O$16:$O$1436))</f>
        <v>5.4146056769014727E-3</v>
      </c>
      <c r="P380" s="49"/>
      <c r="Q380" s="59"/>
      <c r="R380" s="59"/>
      <c r="S380" s="49"/>
      <c r="T380" s="49"/>
      <c r="U380" s="49"/>
      <c r="V380" s="49"/>
    </row>
    <row r="381" spans="2:22" ht="24" customHeight="1" x14ac:dyDescent="0.35">
      <c r="B381" s="3">
        <v>366</v>
      </c>
      <c r="C381" s="3" t="s">
        <v>119</v>
      </c>
      <c r="D381" s="3" t="s">
        <v>375</v>
      </c>
      <c r="E381" s="3">
        <v>0.11</v>
      </c>
      <c r="F381" s="3" t="s">
        <v>2616</v>
      </c>
      <c r="G381" s="3" t="s">
        <v>3656</v>
      </c>
      <c r="H381" s="32" t="s">
        <v>2490</v>
      </c>
      <c r="I381" s="33">
        <v>1266</v>
      </c>
      <c r="J381" s="17"/>
      <c r="K381" s="17">
        <f t="shared" si="10"/>
        <v>0</v>
      </c>
      <c r="L381" s="38" t="s">
        <v>7053</v>
      </c>
      <c r="M381" s="48">
        <f t="shared" si="11"/>
        <v>126600</v>
      </c>
      <c r="N381" s="34" t="s">
        <v>7343</v>
      </c>
      <c r="O381" s="48">
        <f>(45.5*M381)/(SUM($M$16:$M$2953)+SUM(Comerciales!$O$16:$O$1436))</f>
        <v>6.0074191730508798E-6</v>
      </c>
      <c r="P381" s="49"/>
      <c r="Q381" s="59"/>
      <c r="R381" s="59"/>
      <c r="S381" s="49"/>
      <c r="T381" s="49"/>
      <c r="U381" s="49"/>
      <c r="V381" s="49"/>
    </row>
    <row r="382" spans="2:22" ht="24" customHeight="1" x14ac:dyDescent="0.35">
      <c r="B382" s="3">
        <v>367</v>
      </c>
      <c r="C382" s="3" t="s">
        <v>376</v>
      </c>
      <c r="D382" s="3" t="s">
        <v>377</v>
      </c>
      <c r="E382" s="3" t="s">
        <v>6052</v>
      </c>
      <c r="F382" s="3" t="s">
        <v>2356</v>
      </c>
      <c r="G382" s="3" t="s">
        <v>3670</v>
      </c>
      <c r="H382" s="32" t="s">
        <v>2443</v>
      </c>
      <c r="I382" s="33">
        <v>35.75</v>
      </c>
      <c r="J382" s="17">
        <v>8577244.7999999989</v>
      </c>
      <c r="K382" s="17">
        <f t="shared" si="10"/>
        <v>8577244.7999999989</v>
      </c>
      <c r="L382" s="38">
        <v>8577244.7999999989</v>
      </c>
      <c r="M382" s="48">
        <f t="shared" si="11"/>
        <v>306636501.59999996</v>
      </c>
      <c r="N382" s="34" t="s">
        <v>7341</v>
      </c>
      <c r="O382" s="48">
        <f>(45.5*M382)/(SUM($M$16:$M$2953)+SUM(Comerciales!$O$16:$O$1436))</f>
        <v>1.4550505520292944E-2</v>
      </c>
      <c r="P382" s="49"/>
      <c r="Q382" s="59"/>
      <c r="R382" s="59"/>
      <c r="S382" s="49"/>
      <c r="T382" s="49"/>
      <c r="U382" s="49"/>
      <c r="V382" s="49"/>
    </row>
    <row r="383" spans="2:22" ht="24" customHeight="1" x14ac:dyDescent="0.35">
      <c r="B383" s="3">
        <v>368</v>
      </c>
      <c r="C383" s="3" t="s">
        <v>378</v>
      </c>
      <c r="D383" s="3" t="s">
        <v>5302</v>
      </c>
      <c r="E383" s="3" t="s">
        <v>6053</v>
      </c>
      <c r="F383" s="3" t="s">
        <v>2422</v>
      </c>
      <c r="G383" s="3" t="s">
        <v>11</v>
      </c>
      <c r="H383" s="32" t="s">
        <v>2320</v>
      </c>
      <c r="I383" s="33">
        <v>2</v>
      </c>
      <c r="J383" s="17">
        <v>1706</v>
      </c>
      <c r="K383" s="17">
        <f t="shared" si="10"/>
        <v>1829</v>
      </c>
      <c r="L383" s="38" t="s">
        <v>7053</v>
      </c>
      <c r="M383" s="48">
        <f t="shared" si="11"/>
        <v>3658</v>
      </c>
      <c r="N383" s="34" t="s">
        <v>7343</v>
      </c>
      <c r="O383" s="48">
        <f>(45.5*M383)/(SUM($M$16:$M$2953)+SUM(Comerciales!$O$16:$O$1436))</f>
        <v>1.7357929964470869E-7</v>
      </c>
      <c r="P383" s="49"/>
      <c r="Q383" s="59"/>
      <c r="R383" s="59"/>
      <c r="S383" s="49"/>
      <c r="T383" s="49"/>
      <c r="U383" s="49"/>
      <c r="V383" s="49"/>
    </row>
    <row r="384" spans="2:22" ht="24" customHeight="1" x14ac:dyDescent="0.35">
      <c r="B384" s="3">
        <v>369</v>
      </c>
      <c r="C384" s="3" t="s">
        <v>2628</v>
      </c>
      <c r="D384" s="3" t="s">
        <v>5302</v>
      </c>
      <c r="E384" s="3" t="s">
        <v>6054</v>
      </c>
      <c r="F384" s="3" t="s">
        <v>2422</v>
      </c>
      <c r="G384" s="3" t="s">
        <v>11</v>
      </c>
      <c r="H384" s="32" t="s">
        <v>2628</v>
      </c>
      <c r="I384" s="33">
        <v>1</v>
      </c>
      <c r="J384" s="17">
        <v>856</v>
      </c>
      <c r="K384" s="17">
        <f t="shared" si="10"/>
        <v>918</v>
      </c>
      <c r="L384" s="38" t="s">
        <v>2628</v>
      </c>
      <c r="M384" s="48">
        <f t="shared" si="11"/>
        <v>918</v>
      </c>
      <c r="N384" s="34" t="s">
        <v>7343</v>
      </c>
      <c r="O384" s="48">
        <f>(45.5*M384)/(SUM($M$16:$M$2953)+SUM(Comerciales!$O$16:$O$1436))</f>
        <v>4.3560906799847612E-8</v>
      </c>
      <c r="P384" s="49"/>
      <c r="Q384" s="59"/>
      <c r="R384" s="59"/>
      <c r="S384" s="49"/>
      <c r="T384" s="49"/>
      <c r="U384" s="49"/>
      <c r="V384" s="49"/>
    </row>
    <row r="385" spans="2:22" ht="24" customHeight="1" x14ac:dyDescent="0.35">
      <c r="B385" s="3">
        <v>370</v>
      </c>
      <c r="C385" s="3" t="s">
        <v>368</v>
      </c>
      <c r="D385" s="3" t="s">
        <v>2993</v>
      </c>
      <c r="E385" s="3" t="s">
        <v>369</v>
      </c>
      <c r="F385" s="3" t="s">
        <v>2350</v>
      </c>
      <c r="G385" s="3" t="s">
        <v>77</v>
      </c>
      <c r="H385" s="32" t="s">
        <v>2360</v>
      </c>
      <c r="I385" s="33">
        <v>2302.090909090909</v>
      </c>
      <c r="J385" s="17"/>
      <c r="K385" s="17">
        <f t="shared" si="10"/>
        <v>0</v>
      </c>
      <c r="L385" s="38" t="s">
        <v>7053</v>
      </c>
      <c r="M385" s="48">
        <f t="shared" si="11"/>
        <v>230209.09090909091</v>
      </c>
      <c r="N385" s="34" t="s">
        <v>7343</v>
      </c>
      <c r="O385" s="48">
        <f>(45.5*M385)/(SUM($M$16:$M$2953)+SUM(Comerciales!$O$16:$O$1436))</f>
        <v>1.0923874459225007E-5</v>
      </c>
      <c r="P385" s="49"/>
      <c r="Q385" s="59"/>
      <c r="R385" s="59"/>
      <c r="S385" s="49"/>
      <c r="T385" s="49"/>
      <c r="U385" s="49"/>
      <c r="V385" s="49"/>
    </row>
    <row r="386" spans="2:22" ht="24" customHeight="1" x14ac:dyDescent="0.35">
      <c r="B386" s="3">
        <v>371</v>
      </c>
      <c r="C386" s="3" t="s">
        <v>368</v>
      </c>
      <c r="D386" s="3" t="s">
        <v>2993</v>
      </c>
      <c r="E386" s="3" t="s">
        <v>2184</v>
      </c>
      <c r="F386" s="3" t="s">
        <v>3580</v>
      </c>
      <c r="G386" s="3" t="s">
        <v>370</v>
      </c>
      <c r="H386" s="32" t="s">
        <v>2490</v>
      </c>
      <c r="I386" s="33">
        <v>2</v>
      </c>
      <c r="J386" s="17"/>
      <c r="K386" s="17">
        <f t="shared" si="10"/>
        <v>0</v>
      </c>
      <c r="L386" s="38" t="s">
        <v>7053</v>
      </c>
      <c r="M386" s="48">
        <f t="shared" si="11"/>
        <v>200</v>
      </c>
      <c r="N386" s="34" t="s">
        <v>7343</v>
      </c>
      <c r="O386" s="48">
        <f>(45.5*M386)/(SUM($M$16:$M$2953)+SUM(Comerciales!$O$16:$O$1436))</f>
        <v>9.4903936383110279E-9</v>
      </c>
      <c r="P386" s="49"/>
      <c r="Q386" s="59"/>
      <c r="R386" s="59"/>
      <c r="S386" s="49"/>
      <c r="T386" s="49"/>
      <c r="U386" s="49"/>
      <c r="V386" s="49"/>
    </row>
    <row r="387" spans="2:22" ht="24" customHeight="1" x14ac:dyDescent="0.35">
      <c r="B387" s="3">
        <v>372</v>
      </c>
      <c r="C387" s="3" t="s">
        <v>2628</v>
      </c>
      <c r="D387" s="3" t="s">
        <v>5303</v>
      </c>
      <c r="E387" s="3" t="s">
        <v>2401</v>
      </c>
      <c r="F387" s="3" t="s">
        <v>2422</v>
      </c>
      <c r="G387" s="3" t="s">
        <v>11</v>
      </c>
      <c r="H387" s="32" t="s">
        <v>2628</v>
      </c>
      <c r="I387" s="33">
        <v>1</v>
      </c>
      <c r="J387" s="17"/>
      <c r="K387" s="17">
        <f t="shared" si="10"/>
        <v>0</v>
      </c>
      <c r="L387" s="38" t="s">
        <v>2628</v>
      </c>
      <c r="M387" s="48">
        <f t="shared" si="11"/>
        <v>100</v>
      </c>
      <c r="N387" s="34" t="s">
        <v>7343</v>
      </c>
      <c r="O387" s="48">
        <f>(45.5*M387)/(SUM($M$16:$M$2953)+SUM(Comerciales!$O$16:$O$1436))</f>
        <v>4.745196819155514E-9</v>
      </c>
      <c r="P387" s="49"/>
      <c r="Q387" s="59"/>
      <c r="R387" s="59"/>
      <c r="S387" s="49"/>
      <c r="T387" s="49"/>
      <c r="U387" s="49"/>
      <c r="V387" s="49"/>
    </row>
    <row r="388" spans="2:22" ht="24" customHeight="1" x14ac:dyDescent="0.35">
      <c r="B388" s="3">
        <v>373</v>
      </c>
      <c r="C388" s="3" t="s">
        <v>729</v>
      </c>
      <c r="D388" s="3" t="s">
        <v>5304</v>
      </c>
      <c r="E388" s="3" t="s">
        <v>3495</v>
      </c>
      <c r="F388" s="3" t="s">
        <v>2370</v>
      </c>
      <c r="G388" s="3" t="s">
        <v>11</v>
      </c>
      <c r="H388" s="32" t="s">
        <v>2628</v>
      </c>
      <c r="I388" s="33">
        <v>1</v>
      </c>
      <c r="J388" s="17"/>
      <c r="K388" s="17">
        <f t="shared" si="10"/>
        <v>0</v>
      </c>
      <c r="L388" s="38" t="s">
        <v>2628</v>
      </c>
      <c r="M388" s="48">
        <f t="shared" si="11"/>
        <v>100</v>
      </c>
      <c r="N388" s="34" t="s">
        <v>7343</v>
      </c>
      <c r="O388" s="48">
        <f>(45.5*M388)/(SUM($M$16:$M$2953)+SUM(Comerciales!$O$16:$O$1436))</f>
        <v>4.745196819155514E-9</v>
      </c>
      <c r="P388" s="49"/>
      <c r="Q388" s="59"/>
      <c r="R388" s="59"/>
      <c r="S388" s="49"/>
      <c r="T388" s="49"/>
      <c r="U388" s="49"/>
      <c r="V388" s="49"/>
    </row>
    <row r="389" spans="2:22" ht="24" customHeight="1" x14ac:dyDescent="0.35">
      <c r="B389" s="3">
        <v>374</v>
      </c>
      <c r="C389" s="3" t="s">
        <v>2628</v>
      </c>
      <c r="D389" s="3" t="s">
        <v>5305</v>
      </c>
      <c r="E389" s="3" t="s">
        <v>1272</v>
      </c>
      <c r="F389" s="3" t="s">
        <v>2359</v>
      </c>
      <c r="G389" s="3" t="s">
        <v>6996</v>
      </c>
      <c r="H389" s="32" t="s">
        <v>2628</v>
      </c>
      <c r="I389" s="33">
        <v>1</v>
      </c>
      <c r="J389" s="17"/>
      <c r="K389" s="17">
        <f t="shared" si="10"/>
        <v>0</v>
      </c>
      <c r="L389" s="38" t="s">
        <v>2628</v>
      </c>
      <c r="M389" s="48">
        <f t="shared" si="11"/>
        <v>100</v>
      </c>
      <c r="N389" s="34" t="s">
        <v>7343</v>
      </c>
      <c r="O389" s="48">
        <f>(45.5*M389)/(SUM($M$16:$M$2953)+SUM(Comerciales!$O$16:$O$1436))</f>
        <v>4.745196819155514E-9</v>
      </c>
      <c r="P389" s="49"/>
      <c r="Q389" s="59"/>
      <c r="R389" s="59"/>
      <c r="S389" s="49"/>
      <c r="T389" s="49"/>
      <c r="U389" s="49"/>
      <c r="V389" s="49"/>
    </row>
    <row r="390" spans="2:22" ht="24" customHeight="1" x14ac:dyDescent="0.35">
      <c r="B390" s="3">
        <v>375</v>
      </c>
      <c r="C390" s="3" t="s">
        <v>380</v>
      </c>
      <c r="D390" s="3" t="s">
        <v>381</v>
      </c>
      <c r="E390" s="3" t="s">
        <v>3338</v>
      </c>
      <c r="F390" s="3" t="s">
        <v>2359</v>
      </c>
      <c r="G390" s="3" t="s">
        <v>3656</v>
      </c>
      <c r="H390" s="32" t="s">
        <v>2490</v>
      </c>
      <c r="I390" s="33">
        <v>1860</v>
      </c>
      <c r="J390" s="17">
        <v>1887</v>
      </c>
      <c r="K390" s="17">
        <f t="shared" si="10"/>
        <v>2023</v>
      </c>
      <c r="L390" s="38" t="s">
        <v>7053</v>
      </c>
      <c r="M390" s="48">
        <f t="shared" si="11"/>
        <v>3762780</v>
      </c>
      <c r="N390" s="34" t="s">
        <v>7343</v>
      </c>
      <c r="O390" s="48">
        <f>(45.5*M390)/(SUM($M$16:$M$2953)+SUM(Comerciales!$O$16:$O$1436))</f>
        <v>1.7855131687181984E-4</v>
      </c>
      <c r="P390" s="49"/>
      <c r="Q390" s="59"/>
      <c r="R390" s="59"/>
      <c r="S390" s="49"/>
      <c r="T390" s="49"/>
      <c r="U390" s="49"/>
      <c r="V390" s="49"/>
    </row>
    <row r="391" spans="2:22" ht="24" customHeight="1" x14ac:dyDescent="0.35">
      <c r="B391" s="3">
        <v>376</v>
      </c>
      <c r="C391" s="3" t="s">
        <v>383</v>
      </c>
      <c r="D391" s="3" t="s">
        <v>384</v>
      </c>
      <c r="E391" s="3" t="s">
        <v>6055</v>
      </c>
      <c r="F391" s="3" t="s">
        <v>3632</v>
      </c>
      <c r="G391" s="3" t="s">
        <v>3656</v>
      </c>
      <c r="H391" s="32" t="s">
        <v>2360</v>
      </c>
      <c r="I391" s="33">
        <v>16586.5</v>
      </c>
      <c r="J391" s="17">
        <v>3373</v>
      </c>
      <c r="K391" s="17">
        <f t="shared" si="10"/>
        <v>3616</v>
      </c>
      <c r="L391" s="38" t="s">
        <v>7053</v>
      </c>
      <c r="M391" s="48">
        <f t="shared" si="11"/>
        <v>59976784</v>
      </c>
      <c r="N391" s="34" t="s">
        <v>7343</v>
      </c>
      <c r="O391" s="48">
        <f>(45.5*M391)/(SUM($M$16:$M$2953)+SUM(Comerciales!$O$16:$O$1436))</f>
        <v>2.846016446599773E-3</v>
      </c>
      <c r="P391" s="49"/>
      <c r="Q391" s="59"/>
      <c r="R391" s="59"/>
      <c r="S391" s="49"/>
      <c r="T391" s="49"/>
      <c r="U391" s="49"/>
      <c r="V391" s="49"/>
    </row>
    <row r="392" spans="2:22" ht="24" customHeight="1" x14ac:dyDescent="0.35">
      <c r="B392" s="3">
        <v>377</v>
      </c>
      <c r="C392" s="3" t="s">
        <v>385</v>
      </c>
      <c r="D392" s="3" t="s">
        <v>386</v>
      </c>
      <c r="E392" s="3" t="s">
        <v>2572</v>
      </c>
      <c r="F392" s="3" t="s">
        <v>2616</v>
      </c>
      <c r="G392" s="3" t="s">
        <v>3657</v>
      </c>
      <c r="H392" s="32" t="s">
        <v>2490</v>
      </c>
      <c r="I392" s="33">
        <v>633.16666666666674</v>
      </c>
      <c r="J392" s="17">
        <v>3723.75</v>
      </c>
      <c r="K392" s="17">
        <f t="shared" si="10"/>
        <v>3723.75</v>
      </c>
      <c r="L392" s="38">
        <v>3723.75</v>
      </c>
      <c r="M392" s="48">
        <f t="shared" si="11"/>
        <v>2357754.3750000005</v>
      </c>
      <c r="N392" s="34" t="s">
        <v>7343</v>
      </c>
      <c r="O392" s="48">
        <f>(45.5*M392)/(SUM($M$16:$M$2953)+SUM(Comerciales!$O$16:$O$1436))</f>
        <v>1.1188008560599997E-4</v>
      </c>
      <c r="P392" s="49"/>
      <c r="Q392" s="59"/>
      <c r="R392" s="59"/>
      <c r="S392" s="49"/>
      <c r="T392" s="49"/>
      <c r="U392" s="49"/>
      <c r="V392" s="49"/>
    </row>
    <row r="393" spans="2:22" ht="24" customHeight="1" x14ac:dyDescent="0.35">
      <c r="B393" s="3">
        <v>378</v>
      </c>
      <c r="C393" s="3" t="s">
        <v>387</v>
      </c>
      <c r="D393" s="3" t="s">
        <v>390</v>
      </c>
      <c r="E393" s="3" t="s">
        <v>389</v>
      </c>
      <c r="F393" s="3" t="s">
        <v>2422</v>
      </c>
      <c r="G393" s="3" t="s">
        <v>11</v>
      </c>
      <c r="H393" s="32" t="s">
        <v>2318</v>
      </c>
      <c r="I393" s="33">
        <v>296760.83333333331</v>
      </c>
      <c r="J393" s="17">
        <v>189</v>
      </c>
      <c r="K393" s="17">
        <f t="shared" si="10"/>
        <v>203</v>
      </c>
      <c r="L393" s="38" t="s">
        <v>7053</v>
      </c>
      <c r="M393" s="48">
        <f t="shared" si="11"/>
        <v>60242449.166666664</v>
      </c>
      <c r="N393" s="34" t="s">
        <v>7341</v>
      </c>
      <c r="O393" s="48">
        <f>(45.5*M393)/(SUM($M$16:$M$2953)+SUM(Comerciales!$O$16:$O$1436))</f>
        <v>2.8586227816380437E-3</v>
      </c>
      <c r="P393" s="49"/>
      <c r="Q393" s="59"/>
      <c r="R393" s="59"/>
      <c r="S393" s="49"/>
      <c r="T393" s="49"/>
      <c r="U393" s="49"/>
      <c r="V393" s="49"/>
    </row>
    <row r="394" spans="2:22" ht="24" customHeight="1" x14ac:dyDescent="0.35">
      <c r="B394" s="3">
        <v>379</v>
      </c>
      <c r="C394" s="3" t="s">
        <v>387</v>
      </c>
      <c r="D394" s="3" t="s">
        <v>390</v>
      </c>
      <c r="E394" s="3" t="s">
        <v>3439</v>
      </c>
      <c r="F394" s="3" t="s">
        <v>2422</v>
      </c>
      <c r="G394" s="3" t="s">
        <v>11</v>
      </c>
      <c r="H394" s="32" t="s">
        <v>2318</v>
      </c>
      <c r="I394" s="33">
        <v>237375.58333333334</v>
      </c>
      <c r="J394" s="17">
        <v>265</v>
      </c>
      <c r="K394" s="17">
        <f t="shared" si="10"/>
        <v>284</v>
      </c>
      <c r="L394" s="38" t="s">
        <v>7053</v>
      </c>
      <c r="M394" s="48">
        <f t="shared" si="11"/>
        <v>67414665.666666672</v>
      </c>
      <c r="N394" s="34" t="s">
        <v>7341</v>
      </c>
      <c r="O394" s="48">
        <f>(45.5*M394)/(SUM($M$16:$M$2953)+SUM(Comerciales!$O$16:$O$1436))</f>
        <v>3.1989585708589907E-3</v>
      </c>
      <c r="P394" s="49"/>
      <c r="Q394" s="59"/>
      <c r="R394" s="59"/>
      <c r="S394" s="49"/>
      <c r="T394" s="49"/>
      <c r="U394" s="49"/>
      <c r="V394" s="49"/>
    </row>
    <row r="395" spans="2:22" ht="24" customHeight="1" x14ac:dyDescent="0.35">
      <c r="B395" s="3">
        <v>380</v>
      </c>
      <c r="C395" s="3" t="s">
        <v>387</v>
      </c>
      <c r="D395" s="3" t="s">
        <v>390</v>
      </c>
      <c r="E395" s="3" t="s">
        <v>94</v>
      </c>
      <c r="F395" s="3" t="s">
        <v>2422</v>
      </c>
      <c r="G395" s="3" t="s">
        <v>11</v>
      </c>
      <c r="H395" s="32" t="s">
        <v>2318</v>
      </c>
      <c r="I395" s="33">
        <v>115243.16666666667</v>
      </c>
      <c r="J395" s="17">
        <v>747</v>
      </c>
      <c r="K395" s="17">
        <f t="shared" si="10"/>
        <v>801</v>
      </c>
      <c r="L395" s="38" t="s">
        <v>7053</v>
      </c>
      <c r="M395" s="48">
        <f t="shared" si="11"/>
        <v>92309776.5</v>
      </c>
      <c r="N395" s="34" t="s">
        <v>7341</v>
      </c>
      <c r="O395" s="48">
        <f>(45.5*M395)/(SUM($M$16:$M$2953)+SUM(Comerciales!$O$16:$O$1436))</f>
        <v>4.3802805782475638E-3</v>
      </c>
      <c r="P395" s="49"/>
      <c r="Q395" s="59"/>
      <c r="R395" s="59"/>
      <c r="S395" s="49"/>
      <c r="T395" s="49"/>
      <c r="U395" s="49"/>
      <c r="V395" s="49"/>
    </row>
    <row r="396" spans="2:22" ht="24" customHeight="1" x14ac:dyDescent="0.35">
      <c r="B396" s="3">
        <v>381</v>
      </c>
      <c r="C396" s="3" t="s">
        <v>394</v>
      </c>
      <c r="D396" s="3" t="s">
        <v>395</v>
      </c>
      <c r="E396" s="3" t="s">
        <v>2391</v>
      </c>
      <c r="F396" s="3" t="s">
        <v>3598</v>
      </c>
      <c r="G396" s="3" t="s">
        <v>3656</v>
      </c>
      <c r="H396" s="32" t="s">
        <v>2360</v>
      </c>
      <c r="I396" s="33">
        <v>5512.5</v>
      </c>
      <c r="J396" s="17">
        <v>5494</v>
      </c>
      <c r="K396" s="17">
        <f t="shared" si="10"/>
        <v>5890</v>
      </c>
      <c r="L396" s="38" t="s">
        <v>7053</v>
      </c>
      <c r="M396" s="48">
        <f t="shared" si="11"/>
        <v>32468625</v>
      </c>
      <c r="N396" s="34" t="s">
        <v>7343</v>
      </c>
      <c r="O396" s="48">
        <f>(45.5*M396)/(SUM($M$16:$M$2953)+SUM(Comerciales!$O$16:$O$1436))</f>
        <v>1.5407001607235318E-3</v>
      </c>
      <c r="P396" s="49"/>
      <c r="Q396" s="59"/>
      <c r="R396" s="59"/>
      <c r="S396" s="49"/>
      <c r="T396" s="49"/>
      <c r="U396" s="49"/>
      <c r="V396" s="49"/>
    </row>
    <row r="397" spans="2:22" ht="24" customHeight="1" x14ac:dyDescent="0.35">
      <c r="B397" s="3">
        <v>382</v>
      </c>
      <c r="C397" s="3" t="s">
        <v>2628</v>
      </c>
      <c r="D397" s="3" t="s">
        <v>5306</v>
      </c>
      <c r="E397" s="3" t="s">
        <v>102</v>
      </c>
      <c r="F397" s="3" t="s">
        <v>3598</v>
      </c>
      <c r="G397" s="3" t="s">
        <v>2429</v>
      </c>
      <c r="H397" s="32" t="s">
        <v>2628</v>
      </c>
      <c r="I397" s="33">
        <v>1</v>
      </c>
      <c r="J397" s="17"/>
      <c r="K397" s="17">
        <f t="shared" si="10"/>
        <v>0</v>
      </c>
      <c r="L397" s="38" t="s">
        <v>2628</v>
      </c>
      <c r="M397" s="48">
        <f t="shared" si="11"/>
        <v>100</v>
      </c>
      <c r="N397" s="34" t="s">
        <v>7343</v>
      </c>
      <c r="O397" s="48">
        <f>(45.5*M397)/(SUM($M$16:$M$2953)+SUM(Comerciales!$O$16:$O$1436))</f>
        <v>4.745196819155514E-9</v>
      </c>
      <c r="P397" s="49"/>
      <c r="Q397" s="59"/>
      <c r="R397" s="59"/>
      <c r="S397" s="49"/>
      <c r="T397" s="49"/>
      <c r="U397" s="49"/>
      <c r="V397" s="49"/>
    </row>
    <row r="398" spans="2:22" ht="24" customHeight="1" x14ac:dyDescent="0.35">
      <c r="B398" s="3">
        <v>383</v>
      </c>
      <c r="C398" s="3" t="s">
        <v>391</v>
      </c>
      <c r="D398" s="3" t="s">
        <v>396</v>
      </c>
      <c r="E398" s="3" t="s">
        <v>6056</v>
      </c>
      <c r="F398" s="3" t="s">
        <v>3598</v>
      </c>
      <c r="G398" s="3" t="s">
        <v>3656</v>
      </c>
      <c r="H398" s="32" t="s">
        <v>2360</v>
      </c>
      <c r="I398" s="33">
        <v>2</v>
      </c>
      <c r="J398" s="17">
        <v>7243</v>
      </c>
      <c r="K398" s="17">
        <f t="shared" si="10"/>
        <v>7764</v>
      </c>
      <c r="L398" s="38" t="s">
        <v>7053</v>
      </c>
      <c r="M398" s="48">
        <f t="shared" si="11"/>
        <v>15528</v>
      </c>
      <c r="N398" s="34" t="s">
        <v>7343</v>
      </c>
      <c r="O398" s="48">
        <f>(45.5*M398)/(SUM($M$16:$M$2953)+SUM(Comerciales!$O$16:$O$1436))</f>
        <v>7.368341620784681E-7</v>
      </c>
      <c r="P398" s="49"/>
      <c r="Q398" s="59"/>
      <c r="R398" s="59"/>
      <c r="S398" s="49"/>
      <c r="T398" s="49"/>
      <c r="U398" s="49"/>
      <c r="V398" s="49"/>
    </row>
    <row r="399" spans="2:22" ht="24" customHeight="1" x14ac:dyDescent="0.35">
      <c r="B399" s="3">
        <v>384</v>
      </c>
      <c r="C399" s="3" t="s">
        <v>391</v>
      </c>
      <c r="D399" s="3" t="s">
        <v>5307</v>
      </c>
      <c r="E399" s="3" t="s">
        <v>6057</v>
      </c>
      <c r="F399" s="3" t="s">
        <v>3598</v>
      </c>
      <c r="G399" s="3" t="s">
        <v>3656</v>
      </c>
      <c r="H399" s="32" t="s">
        <v>2360</v>
      </c>
      <c r="I399" s="33">
        <v>42</v>
      </c>
      <c r="J399" s="17">
        <v>1220</v>
      </c>
      <c r="K399" s="17">
        <f t="shared" si="10"/>
        <v>1308</v>
      </c>
      <c r="L399" s="38" t="s">
        <v>7053</v>
      </c>
      <c r="M399" s="48">
        <f t="shared" si="11"/>
        <v>54936</v>
      </c>
      <c r="N399" s="34" t="s">
        <v>7343</v>
      </c>
      <c r="O399" s="48">
        <f>(45.5*M399)/(SUM($M$16:$M$2953)+SUM(Comerciales!$O$16:$O$1436))</f>
        <v>2.6068213245712729E-6</v>
      </c>
      <c r="P399" s="49"/>
      <c r="Q399" s="59"/>
      <c r="R399" s="59"/>
      <c r="S399" s="49"/>
      <c r="T399" s="49"/>
      <c r="U399" s="49"/>
      <c r="V399" s="49"/>
    </row>
    <row r="400" spans="2:22" ht="24" customHeight="1" x14ac:dyDescent="0.35">
      <c r="B400" s="3">
        <v>385</v>
      </c>
      <c r="C400" s="3" t="s">
        <v>391</v>
      </c>
      <c r="D400" s="3" t="s">
        <v>5308</v>
      </c>
      <c r="E400" s="3" t="s">
        <v>6058</v>
      </c>
      <c r="F400" s="3" t="s">
        <v>3598</v>
      </c>
      <c r="G400" s="3" t="s">
        <v>3656</v>
      </c>
      <c r="H400" s="32" t="s">
        <v>2360</v>
      </c>
      <c r="I400" s="33">
        <v>18</v>
      </c>
      <c r="J400" s="17">
        <v>874</v>
      </c>
      <c r="K400" s="17">
        <f t="shared" ref="K400:K463" si="12">IF(ISNUMBER(L400),MIN(L400,ROUND((J400*(1+$K$10)),0)),ROUND((J400*(1+$K$10)),0))</f>
        <v>937</v>
      </c>
      <c r="L400" s="38" t="s">
        <v>7053</v>
      </c>
      <c r="M400" s="48">
        <f t="shared" ref="M400:M463" si="13">IF(K400=0,100*I400,I400*K400)</f>
        <v>16866</v>
      </c>
      <c r="N400" s="34" t="s">
        <v>7343</v>
      </c>
      <c r="O400" s="48">
        <f>(45.5*M400)/(SUM($M$16:$M$2953)+SUM(Comerciales!$O$16:$O$1436))</f>
        <v>8.0032489551876891E-7</v>
      </c>
      <c r="P400" s="49"/>
      <c r="Q400" s="59"/>
      <c r="R400" s="59"/>
      <c r="S400" s="49"/>
      <c r="T400" s="49"/>
      <c r="U400" s="49"/>
      <c r="V400" s="49"/>
    </row>
    <row r="401" spans="2:22" ht="24" customHeight="1" x14ac:dyDescent="0.35">
      <c r="B401" s="3">
        <v>386</v>
      </c>
      <c r="C401" s="3" t="s">
        <v>391</v>
      </c>
      <c r="D401" s="3" t="s">
        <v>5309</v>
      </c>
      <c r="E401" s="3" t="s">
        <v>6059</v>
      </c>
      <c r="F401" s="3" t="s">
        <v>3598</v>
      </c>
      <c r="G401" s="3" t="s">
        <v>3656</v>
      </c>
      <c r="H401" s="32" t="s">
        <v>2360</v>
      </c>
      <c r="I401" s="33">
        <v>1499</v>
      </c>
      <c r="J401" s="17">
        <v>1092</v>
      </c>
      <c r="K401" s="17">
        <f t="shared" si="12"/>
        <v>1171</v>
      </c>
      <c r="L401" s="38" t="s">
        <v>7053</v>
      </c>
      <c r="M401" s="48">
        <f t="shared" si="13"/>
        <v>1755329</v>
      </c>
      <c r="N401" s="34" t="s">
        <v>7343</v>
      </c>
      <c r="O401" s="48">
        <f>(45.5*M401)/(SUM($M$16:$M$2953)+SUM(Comerciales!$O$16:$O$1436))</f>
        <v>8.3293815873714281E-5</v>
      </c>
      <c r="P401" s="49"/>
      <c r="Q401" s="59"/>
      <c r="R401" s="59"/>
      <c r="S401" s="49"/>
      <c r="T401" s="49"/>
      <c r="U401" s="49"/>
      <c r="V401" s="49"/>
    </row>
    <row r="402" spans="2:22" ht="24" customHeight="1" x14ac:dyDescent="0.35">
      <c r="B402" s="3">
        <v>387</v>
      </c>
      <c r="C402" s="3" t="s">
        <v>397</v>
      </c>
      <c r="D402" s="3" t="s">
        <v>398</v>
      </c>
      <c r="E402" s="3" t="s">
        <v>6060</v>
      </c>
      <c r="F402" s="3" t="s">
        <v>2356</v>
      </c>
      <c r="G402" s="3" t="s">
        <v>18</v>
      </c>
      <c r="H402" s="32" t="s">
        <v>2349</v>
      </c>
      <c r="I402" s="33">
        <v>2531.8888888888887</v>
      </c>
      <c r="J402" s="17">
        <v>19600</v>
      </c>
      <c r="K402" s="17">
        <f t="shared" si="12"/>
        <v>21011</v>
      </c>
      <c r="L402" s="38" t="s">
        <v>7053</v>
      </c>
      <c r="M402" s="48">
        <f t="shared" si="13"/>
        <v>53197517.44444444</v>
      </c>
      <c r="N402" s="34" t="s">
        <v>7343</v>
      </c>
      <c r="O402" s="48">
        <f>(45.5*M402)/(SUM($M$16:$M$2953)+SUM(Comerciales!$O$16:$O$1436))</f>
        <v>2.5243269056434768E-3</v>
      </c>
      <c r="P402" s="49"/>
      <c r="Q402" s="59"/>
      <c r="R402" s="59"/>
      <c r="S402" s="49"/>
      <c r="T402" s="49"/>
      <c r="U402" s="49"/>
      <c r="V402" s="49"/>
    </row>
    <row r="403" spans="2:22" ht="24" customHeight="1" x14ac:dyDescent="0.35">
      <c r="B403" s="3">
        <v>388</v>
      </c>
      <c r="C403" s="3" t="s">
        <v>393</v>
      </c>
      <c r="D403" s="3" t="s">
        <v>399</v>
      </c>
      <c r="E403" s="3" t="s">
        <v>6061</v>
      </c>
      <c r="F403" s="3" t="s">
        <v>3598</v>
      </c>
      <c r="G403" s="3" t="s">
        <v>3656</v>
      </c>
      <c r="H403" s="32" t="s">
        <v>2360</v>
      </c>
      <c r="I403" s="33">
        <v>36029.333333333336</v>
      </c>
      <c r="J403" s="17">
        <v>189</v>
      </c>
      <c r="K403" s="17">
        <f t="shared" si="12"/>
        <v>203</v>
      </c>
      <c r="L403" s="38" t="s">
        <v>7053</v>
      </c>
      <c r="M403" s="48">
        <f t="shared" si="13"/>
        <v>7313954.666666667</v>
      </c>
      <c r="N403" s="34" t="s">
        <v>7341</v>
      </c>
      <c r="O403" s="48">
        <f>(45.5*M403)/(SUM($M$16:$M$2953)+SUM(Comerciales!$O$16:$O$1436))</f>
        <v>3.4706154419714293E-4</v>
      </c>
      <c r="P403" s="49"/>
      <c r="Q403" s="59"/>
      <c r="R403" s="59"/>
      <c r="S403" s="49"/>
      <c r="T403" s="49"/>
      <c r="U403" s="49"/>
      <c r="V403" s="49"/>
    </row>
    <row r="404" spans="2:22" ht="24" customHeight="1" x14ac:dyDescent="0.35">
      <c r="B404" s="3">
        <v>389</v>
      </c>
      <c r="C404" s="3" t="s">
        <v>101</v>
      </c>
      <c r="D404" s="3" t="s">
        <v>5310</v>
      </c>
      <c r="E404" s="3" t="s">
        <v>102</v>
      </c>
      <c r="F404" s="3" t="s">
        <v>3598</v>
      </c>
      <c r="G404" s="3" t="s">
        <v>3656</v>
      </c>
      <c r="H404" s="32" t="s">
        <v>2360</v>
      </c>
      <c r="I404" s="33">
        <v>13047.5</v>
      </c>
      <c r="J404" s="17">
        <v>973</v>
      </c>
      <c r="K404" s="17">
        <f t="shared" si="12"/>
        <v>1043</v>
      </c>
      <c r="L404" s="38" t="s">
        <v>7053</v>
      </c>
      <c r="M404" s="48">
        <f t="shared" si="13"/>
        <v>13608542.5</v>
      </c>
      <c r="N404" s="34" t="s">
        <v>7343</v>
      </c>
      <c r="O404" s="48">
        <f>(45.5*M404)/(SUM($M$16:$M$2953)+SUM(Comerciales!$O$16:$O$1436))</f>
        <v>6.4575212584342615E-4</v>
      </c>
      <c r="P404" s="49"/>
      <c r="Q404" s="59"/>
      <c r="R404" s="59"/>
      <c r="S404" s="49"/>
      <c r="T404" s="49"/>
      <c r="U404" s="49"/>
      <c r="V404" s="49"/>
    </row>
    <row r="405" spans="2:22" ht="24" customHeight="1" x14ac:dyDescent="0.35">
      <c r="B405" s="3">
        <v>390</v>
      </c>
      <c r="C405" s="3" t="s">
        <v>729</v>
      </c>
      <c r="D405" s="3" t="s">
        <v>5310</v>
      </c>
      <c r="E405" s="3" t="s">
        <v>103</v>
      </c>
      <c r="F405" s="3" t="s">
        <v>2417</v>
      </c>
      <c r="G405" s="3" t="s">
        <v>3656</v>
      </c>
      <c r="H405" s="32" t="s">
        <v>2490</v>
      </c>
      <c r="I405" s="33">
        <v>2</v>
      </c>
      <c r="J405" s="17">
        <v>2609</v>
      </c>
      <c r="K405" s="17">
        <f t="shared" si="12"/>
        <v>2797</v>
      </c>
      <c r="L405" s="38" t="s">
        <v>7053</v>
      </c>
      <c r="M405" s="48">
        <f t="shared" si="13"/>
        <v>5594</v>
      </c>
      <c r="N405" s="34" t="s">
        <v>7343</v>
      </c>
      <c r="O405" s="48">
        <f>(45.5*M405)/(SUM($M$16:$M$2953)+SUM(Comerciales!$O$16:$O$1436))</f>
        <v>2.6544631006355944E-7</v>
      </c>
      <c r="P405" s="49"/>
      <c r="Q405" s="59"/>
      <c r="R405" s="59"/>
      <c r="S405" s="49"/>
      <c r="T405" s="49"/>
      <c r="U405" s="49"/>
      <c r="V405" s="49"/>
    </row>
    <row r="406" spans="2:22" ht="24" customHeight="1" x14ac:dyDescent="0.35">
      <c r="B406" s="3">
        <v>391</v>
      </c>
      <c r="C406" s="3" t="s">
        <v>2634</v>
      </c>
      <c r="D406" s="3" t="s">
        <v>400</v>
      </c>
      <c r="E406" s="3" t="s">
        <v>6062</v>
      </c>
      <c r="F406" s="3" t="s">
        <v>3597</v>
      </c>
      <c r="G406" s="3" t="s">
        <v>18</v>
      </c>
      <c r="H406" s="32" t="s">
        <v>2356</v>
      </c>
      <c r="I406" s="33">
        <v>260.66666666666663</v>
      </c>
      <c r="J406" s="17"/>
      <c r="K406" s="17">
        <f t="shared" si="12"/>
        <v>0</v>
      </c>
      <c r="L406" s="38" t="s">
        <v>7053</v>
      </c>
      <c r="M406" s="48">
        <f t="shared" si="13"/>
        <v>26066.666666666664</v>
      </c>
      <c r="N406" s="34" t="s">
        <v>7343</v>
      </c>
      <c r="O406" s="48">
        <f>(45.5*M406)/(SUM($M$16:$M$2953)+SUM(Comerciales!$O$16:$O$1436))</f>
        <v>1.2369146375265371E-6</v>
      </c>
      <c r="P406" s="49"/>
      <c r="Q406" s="59"/>
      <c r="R406" s="59"/>
      <c r="S406" s="49"/>
      <c r="T406" s="49"/>
      <c r="U406" s="49"/>
      <c r="V406" s="49"/>
    </row>
    <row r="407" spans="2:22" ht="24" customHeight="1" x14ac:dyDescent="0.35">
      <c r="B407" s="3">
        <v>392</v>
      </c>
      <c r="C407" s="3" t="s">
        <v>2628</v>
      </c>
      <c r="D407" s="3" t="s">
        <v>5311</v>
      </c>
      <c r="E407" s="3" t="s">
        <v>6063</v>
      </c>
      <c r="F407" s="3" t="s">
        <v>3598</v>
      </c>
      <c r="G407" s="3" t="s">
        <v>2429</v>
      </c>
      <c r="H407" s="32" t="s">
        <v>2628</v>
      </c>
      <c r="I407" s="33">
        <v>1</v>
      </c>
      <c r="J407" s="17"/>
      <c r="K407" s="17">
        <f t="shared" si="12"/>
        <v>0</v>
      </c>
      <c r="L407" s="38" t="s">
        <v>2628</v>
      </c>
      <c r="M407" s="48">
        <f t="shared" si="13"/>
        <v>100</v>
      </c>
      <c r="N407" s="34" t="s">
        <v>7343</v>
      </c>
      <c r="O407" s="48">
        <f>(45.5*M407)/(SUM($M$16:$M$2953)+SUM(Comerciales!$O$16:$O$1436))</f>
        <v>4.745196819155514E-9</v>
      </c>
      <c r="P407" s="49"/>
      <c r="Q407" s="59"/>
      <c r="R407" s="59"/>
      <c r="S407" s="49"/>
      <c r="T407" s="49"/>
      <c r="U407" s="49"/>
      <c r="V407" s="49"/>
    </row>
    <row r="408" spans="2:22" ht="24" customHeight="1" x14ac:dyDescent="0.35">
      <c r="B408" s="3">
        <v>393</v>
      </c>
      <c r="C408" s="3" t="s">
        <v>391</v>
      </c>
      <c r="D408" s="3" t="s">
        <v>5312</v>
      </c>
      <c r="E408" s="3" t="s">
        <v>392</v>
      </c>
      <c r="F408" s="3" t="s">
        <v>3598</v>
      </c>
      <c r="G408" s="3" t="s">
        <v>3656</v>
      </c>
      <c r="H408" s="32" t="s">
        <v>2360</v>
      </c>
      <c r="I408" s="33">
        <v>2</v>
      </c>
      <c r="J408" s="17">
        <v>2333</v>
      </c>
      <c r="K408" s="17">
        <f t="shared" si="12"/>
        <v>2501</v>
      </c>
      <c r="L408" s="38" t="s">
        <v>7053</v>
      </c>
      <c r="M408" s="48">
        <f t="shared" si="13"/>
        <v>5002</v>
      </c>
      <c r="N408" s="34" t="s">
        <v>7343</v>
      </c>
      <c r="O408" s="48">
        <f>(45.5*M408)/(SUM($M$16:$M$2953)+SUM(Comerciales!$O$16:$O$1436))</f>
        <v>2.3735474489415878E-7</v>
      </c>
      <c r="P408" s="49"/>
      <c r="Q408" s="59"/>
      <c r="R408" s="59"/>
      <c r="S408" s="49"/>
      <c r="T408" s="49"/>
      <c r="U408" s="49"/>
      <c r="V408" s="49"/>
    </row>
    <row r="409" spans="2:22" ht="24" customHeight="1" x14ac:dyDescent="0.35">
      <c r="B409" s="3">
        <v>394</v>
      </c>
      <c r="C409" s="3" t="s">
        <v>397</v>
      </c>
      <c r="D409" s="3" t="s">
        <v>401</v>
      </c>
      <c r="E409" s="3" t="s">
        <v>6207</v>
      </c>
      <c r="F409" s="3" t="s">
        <v>2362</v>
      </c>
      <c r="G409" s="3" t="s">
        <v>6993</v>
      </c>
      <c r="H409" s="32" t="s">
        <v>2402</v>
      </c>
      <c r="I409" s="33">
        <v>3717</v>
      </c>
      <c r="J409" s="17">
        <v>1108</v>
      </c>
      <c r="K409" s="17">
        <f t="shared" si="12"/>
        <v>1188</v>
      </c>
      <c r="L409" s="38" t="s">
        <v>7053</v>
      </c>
      <c r="M409" s="48">
        <f t="shared" si="13"/>
        <v>4415796</v>
      </c>
      <c r="N409" s="34" t="s">
        <v>7343</v>
      </c>
      <c r="O409" s="48">
        <f>(45.5*M409)/(SUM($M$16:$M$2953)+SUM(Comerciales!$O$16:$O$1436))</f>
        <v>2.0953821133239641E-4</v>
      </c>
      <c r="P409" s="49"/>
      <c r="Q409" s="59"/>
      <c r="R409" s="59"/>
      <c r="S409" s="49"/>
      <c r="T409" s="49"/>
      <c r="U409" s="49"/>
      <c r="V409" s="49"/>
    </row>
    <row r="410" spans="2:22" ht="24" customHeight="1" x14ac:dyDescent="0.35">
      <c r="B410" s="3">
        <v>395</v>
      </c>
      <c r="C410" s="3" t="s">
        <v>397</v>
      </c>
      <c r="D410" s="3" t="s">
        <v>5313</v>
      </c>
      <c r="E410" s="3" t="s">
        <v>6064</v>
      </c>
      <c r="F410" s="3" t="s">
        <v>2356</v>
      </c>
      <c r="G410" s="3" t="s">
        <v>18</v>
      </c>
      <c r="H410" s="32" t="s">
        <v>2356</v>
      </c>
      <c r="I410" s="33">
        <v>2110.4166666666665</v>
      </c>
      <c r="J410" s="17">
        <v>809</v>
      </c>
      <c r="K410" s="17">
        <f t="shared" si="12"/>
        <v>867</v>
      </c>
      <c r="L410" s="38" t="s">
        <v>7053</v>
      </c>
      <c r="M410" s="48">
        <f t="shared" si="13"/>
        <v>1829731.2499999998</v>
      </c>
      <c r="N410" s="34" t="s">
        <v>7343</v>
      </c>
      <c r="O410" s="48">
        <f>(45.5*M410)/(SUM($M$16:$M$2953)+SUM(Comerciales!$O$16:$O$1436))</f>
        <v>8.6824349074094399E-5</v>
      </c>
      <c r="P410" s="49"/>
      <c r="Q410" s="59"/>
      <c r="R410" s="59"/>
      <c r="S410" s="49"/>
      <c r="T410" s="49"/>
      <c r="U410" s="49"/>
      <c r="V410" s="49"/>
    </row>
    <row r="411" spans="2:22" ht="24" customHeight="1" x14ac:dyDescent="0.35">
      <c r="B411" s="3">
        <v>396</v>
      </c>
      <c r="C411" s="3" t="s">
        <v>393</v>
      </c>
      <c r="D411" s="3" t="s">
        <v>402</v>
      </c>
      <c r="E411" s="3" t="s">
        <v>3343</v>
      </c>
      <c r="F411" s="3" t="s">
        <v>3598</v>
      </c>
      <c r="G411" s="3" t="s">
        <v>3656</v>
      </c>
      <c r="H411" s="32" t="s">
        <v>2360</v>
      </c>
      <c r="I411" s="33">
        <v>42025.666666666664</v>
      </c>
      <c r="J411" s="17">
        <v>713</v>
      </c>
      <c r="K411" s="17">
        <f t="shared" si="12"/>
        <v>764</v>
      </c>
      <c r="L411" s="38" t="s">
        <v>7053</v>
      </c>
      <c r="M411" s="48">
        <f t="shared" si="13"/>
        <v>32107609.333333332</v>
      </c>
      <c r="N411" s="34" t="s">
        <v>7341</v>
      </c>
      <c r="O411" s="48">
        <f>(45.5*M411)/(SUM($M$16:$M$2953)+SUM(Comerciales!$O$16:$O$1436))</f>
        <v>1.5235692567922121E-3</v>
      </c>
      <c r="P411" s="49"/>
      <c r="Q411" s="59"/>
      <c r="R411" s="59"/>
      <c r="S411" s="49"/>
      <c r="T411" s="49"/>
      <c r="U411" s="49"/>
      <c r="V411" s="49"/>
    </row>
    <row r="412" spans="2:22" ht="24" customHeight="1" x14ac:dyDescent="0.35">
      <c r="B412" s="3">
        <v>397</v>
      </c>
      <c r="C412" s="3" t="s">
        <v>393</v>
      </c>
      <c r="D412" s="3" t="s">
        <v>402</v>
      </c>
      <c r="E412" s="3" t="s">
        <v>6061</v>
      </c>
      <c r="F412" s="3" t="s">
        <v>6868</v>
      </c>
      <c r="G412" s="3" t="s">
        <v>3656</v>
      </c>
      <c r="H412" s="32" t="s">
        <v>2360</v>
      </c>
      <c r="I412" s="33">
        <v>41015.333333333336</v>
      </c>
      <c r="J412" s="17">
        <v>2976</v>
      </c>
      <c r="K412" s="17">
        <f t="shared" si="12"/>
        <v>3190</v>
      </c>
      <c r="L412" s="38" t="s">
        <v>7053</v>
      </c>
      <c r="M412" s="48">
        <f t="shared" si="13"/>
        <v>130838913.33333334</v>
      </c>
      <c r="N412" s="34" t="s">
        <v>7341</v>
      </c>
      <c r="O412" s="48">
        <f>(45.5*M412)/(SUM($M$16:$M$2953)+SUM(Comerciales!$O$16:$O$1436))</f>
        <v>6.2085639537109725E-3</v>
      </c>
      <c r="P412" s="49"/>
      <c r="Q412" s="59"/>
      <c r="R412" s="59"/>
      <c r="S412" s="49"/>
      <c r="T412" s="49"/>
      <c r="U412" s="49"/>
      <c r="V412" s="49"/>
    </row>
    <row r="413" spans="2:22" ht="24" customHeight="1" x14ac:dyDescent="0.35">
      <c r="B413" s="3">
        <v>398</v>
      </c>
      <c r="C413" s="3" t="s">
        <v>2628</v>
      </c>
      <c r="D413" s="3" t="s">
        <v>5314</v>
      </c>
      <c r="E413" s="3" t="s">
        <v>6065</v>
      </c>
      <c r="F413" s="3" t="s">
        <v>2350</v>
      </c>
      <c r="G413" s="3" t="s">
        <v>2429</v>
      </c>
      <c r="H413" s="32" t="s">
        <v>2628</v>
      </c>
      <c r="I413" s="33">
        <v>1</v>
      </c>
      <c r="J413" s="17">
        <v>16667</v>
      </c>
      <c r="K413" s="17">
        <f t="shared" si="12"/>
        <v>17867</v>
      </c>
      <c r="L413" s="38" t="s">
        <v>2628</v>
      </c>
      <c r="M413" s="48">
        <f t="shared" si="13"/>
        <v>17867</v>
      </c>
      <c r="N413" s="34" t="s">
        <v>7343</v>
      </c>
      <c r="O413" s="48">
        <f>(45.5*M413)/(SUM($M$16:$M$2953)+SUM(Comerciales!$O$16:$O$1436))</f>
        <v>8.478243156785156E-7</v>
      </c>
      <c r="P413" s="49"/>
      <c r="Q413" s="59"/>
      <c r="R413" s="59"/>
      <c r="S413" s="49"/>
      <c r="T413" s="49"/>
      <c r="U413" s="49"/>
      <c r="V413" s="49"/>
    </row>
    <row r="414" spans="2:22" ht="24" customHeight="1" x14ac:dyDescent="0.35">
      <c r="B414" s="3">
        <v>399</v>
      </c>
      <c r="C414" s="3" t="s">
        <v>404</v>
      </c>
      <c r="D414" s="3" t="s">
        <v>405</v>
      </c>
      <c r="E414" s="3" t="s">
        <v>2492</v>
      </c>
      <c r="F414" s="3" t="s">
        <v>2422</v>
      </c>
      <c r="G414" s="3" t="s">
        <v>11</v>
      </c>
      <c r="H414" s="32" t="s">
        <v>2628</v>
      </c>
      <c r="I414" s="33">
        <v>4035</v>
      </c>
      <c r="J414" s="17">
        <v>1396</v>
      </c>
      <c r="K414" s="17">
        <f t="shared" si="12"/>
        <v>1497</v>
      </c>
      <c r="L414" s="38" t="s">
        <v>2628</v>
      </c>
      <c r="M414" s="48">
        <f t="shared" si="13"/>
        <v>6040395</v>
      </c>
      <c r="N414" s="34" t="s">
        <v>7343</v>
      </c>
      <c r="O414" s="48">
        <f>(45.5*M414)/(SUM($M$16:$M$2953)+SUM(Comerciales!$O$16:$O$1436))</f>
        <v>2.8662863140442867E-4</v>
      </c>
      <c r="P414" s="49"/>
      <c r="Q414" s="59"/>
      <c r="R414" s="59"/>
      <c r="S414" s="49"/>
      <c r="T414" s="49"/>
      <c r="U414" s="49"/>
      <c r="V414" s="49"/>
    </row>
    <row r="415" spans="2:22" ht="24" customHeight="1" x14ac:dyDescent="0.35">
      <c r="B415" s="3">
        <v>400</v>
      </c>
      <c r="C415" s="3" t="s">
        <v>404</v>
      </c>
      <c r="D415" s="3" t="s">
        <v>405</v>
      </c>
      <c r="E415" s="3" t="s">
        <v>2589</v>
      </c>
      <c r="F415" s="3" t="s">
        <v>2422</v>
      </c>
      <c r="G415" s="3" t="s">
        <v>11</v>
      </c>
      <c r="H415" s="32" t="s">
        <v>2318</v>
      </c>
      <c r="I415" s="33">
        <v>239.2</v>
      </c>
      <c r="J415" s="17">
        <v>1396</v>
      </c>
      <c r="K415" s="17">
        <f t="shared" si="12"/>
        <v>1497</v>
      </c>
      <c r="L415" s="38" t="s">
        <v>7053</v>
      </c>
      <c r="M415" s="48">
        <f t="shared" si="13"/>
        <v>358082.39999999997</v>
      </c>
      <c r="N415" s="34" t="s">
        <v>7343</v>
      </c>
      <c r="O415" s="48">
        <f>(45.5*M415)/(SUM($M$16:$M$2953)+SUM(Comerciales!$O$16:$O$1436))</f>
        <v>1.6991714654755723E-5</v>
      </c>
      <c r="P415" s="49"/>
      <c r="Q415" s="59"/>
      <c r="R415" s="59"/>
      <c r="S415" s="49"/>
      <c r="T415" s="49"/>
      <c r="U415" s="49"/>
      <c r="V415" s="49"/>
    </row>
    <row r="416" spans="2:22" ht="24" customHeight="1" x14ac:dyDescent="0.35">
      <c r="B416" s="3">
        <v>401</v>
      </c>
      <c r="C416" s="3" t="s">
        <v>404</v>
      </c>
      <c r="D416" s="3" t="s">
        <v>405</v>
      </c>
      <c r="E416" s="3" t="s">
        <v>6066</v>
      </c>
      <c r="F416" s="3" t="s">
        <v>2356</v>
      </c>
      <c r="G416" s="3" t="s">
        <v>18</v>
      </c>
      <c r="H416" s="32" t="s">
        <v>2628</v>
      </c>
      <c r="I416" s="33">
        <v>24</v>
      </c>
      <c r="J416" s="17">
        <v>5989</v>
      </c>
      <c r="K416" s="17">
        <f t="shared" si="12"/>
        <v>6420</v>
      </c>
      <c r="L416" s="38" t="s">
        <v>2628</v>
      </c>
      <c r="M416" s="48">
        <f t="shared" si="13"/>
        <v>154080</v>
      </c>
      <c r="N416" s="34" t="s">
        <v>7343</v>
      </c>
      <c r="O416" s="48">
        <f>(45.5*M416)/(SUM($M$16:$M$2953)+SUM(Comerciales!$O$16:$O$1436))</f>
        <v>7.311399258954815E-6</v>
      </c>
      <c r="P416" s="49"/>
      <c r="Q416" s="59"/>
      <c r="R416" s="59"/>
      <c r="S416" s="49"/>
      <c r="T416" s="49"/>
      <c r="U416" s="49"/>
      <c r="V416" s="49"/>
    </row>
    <row r="417" spans="2:22" ht="24" customHeight="1" x14ac:dyDescent="0.35">
      <c r="B417" s="3">
        <v>402</v>
      </c>
      <c r="C417" s="3" t="s">
        <v>404</v>
      </c>
      <c r="D417" s="3" t="s">
        <v>405</v>
      </c>
      <c r="E417" s="3" t="s">
        <v>2397</v>
      </c>
      <c r="F417" s="3" t="s">
        <v>2356</v>
      </c>
      <c r="G417" s="3" t="s">
        <v>18</v>
      </c>
      <c r="H417" s="32" t="s">
        <v>2349</v>
      </c>
      <c r="I417" s="33">
        <v>8.1</v>
      </c>
      <c r="J417" s="17"/>
      <c r="K417" s="17">
        <f t="shared" si="12"/>
        <v>0</v>
      </c>
      <c r="L417" s="38" t="s">
        <v>7053</v>
      </c>
      <c r="M417" s="48">
        <f t="shared" si="13"/>
        <v>810</v>
      </c>
      <c r="N417" s="34" t="s">
        <v>7343</v>
      </c>
      <c r="O417" s="48">
        <f>(45.5*M417)/(SUM($M$16:$M$2953)+SUM(Comerciales!$O$16:$O$1436))</f>
        <v>3.8436094235159657E-8</v>
      </c>
      <c r="P417" s="49"/>
      <c r="Q417" s="59"/>
      <c r="R417" s="59"/>
      <c r="S417" s="49"/>
      <c r="T417" s="49"/>
      <c r="U417" s="49"/>
      <c r="V417" s="49"/>
    </row>
    <row r="418" spans="2:22" ht="24" customHeight="1" x14ac:dyDescent="0.35">
      <c r="B418" s="3">
        <v>403</v>
      </c>
      <c r="C418" s="3" t="s">
        <v>404</v>
      </c>
      <c r="D418" s="3" t="s">
        <v>405</v>
      </c>
      <c r="E418" s="3" t="s">
        <v>6067</v>
      </c>
      <c r="F418" s="3" t="s">
        <v>6893</v>
      </c>
      <c r="G418" s="3" t="s">
        <v>11</v>
      </c>
      <c r="H418" s="32" t="s">
        <v>2628</v>
      </c>
      <c r="I418" s="33">
        <v>1</v>
      </c>
      <c r="J418" s="17">
        <v>22024</v>
      </c>
      <c r="K418" s="17">
        <f t="shared" si="12"/>
        <v>23610</v>
      </c>
      <c r="L418" s="38" t="s">
        <v>2628</v>
      </c>
      <c r="M418" s="48">
        <f t="shared" si="13"/>
        <v>23610</v>
      </c>
      <c r="N418" s="34" t="s">
        <v>7343</v>
      </c>
      <c r="O418" s="48">
        <f>(45.5*M418)/(SUM($M$16:$M$2953)+SUM(Comerciales!$O$16:$O$1436))</f>
        <v>1.1203409690026169E-6</v>
      </c>
      <c r="P418" s="49"/>
      <c r="Q418" s="59"/>
      <c r="R418" s="59"/>
      <c r="S418" s="49"/>
      <c r="T418" s="49"/>
      <c r="U418" s="49"/>
      <c r="V418" s="49"/>
    </row>
    <row r="419" spans="2:22" ht="24" customHeight="1" x14ac:dyDescent="0.35">
      <c r="B419" s="3">
        <v>404</v>
      </c>
      <c r="C419" s="3" t="s">
        <v>2632</v>
      </c>
      <c r="D419" s="3" t="s">
        <v>5315</v>
      </c>
      <c r="E419" s="3" t="s">
        <v>146</v>
      </c>
      <c r="F419" s="3" t="s">
        <v>2317</v>
      </c>
      <c r="G419" s="3" t="s">
        <v>11</v>
      </c>
      <c r="H419" s="32" t="s">
        <v>2628</v>
      </c>
      <c r="I419" s="33">
        <v>1</v>
      </c>
      <c r="J419" s="17"/>
      <c r="K419" s="17">
        <f t="shared" si="12"/>
        <v>0</v>
      </c>
      <c r="L419" s="38" t="s">
        <v>2628</v>
      </c>
      <c r="M419" s="48">
        <f t="shared" si="13"/>
        <v>100</v>
      </c>
      <c r="N419" s="34" t="s">
        <v>7343</v>
      </c>
      <c r="O419" s="48">
        <f>(45.5*M419)/(SUM($M$16:$M$2953)+SUM(Comerciales!$O$16:$O$1436))</f>
        <v>4.745196819155514E-9</v>
      </c>
      <c r="P419" s="49"/>
      <c r="Q419" s="59"/>
      <c r="R419" s="59"/>
      <c r="S419" s="49"/>
      <c r="T419" s="49"/>
      <c r="U419" s="49"/>
      <c r="V419" s="49"/>
    </row>
    <row r="420" spans="2:22" ht="24" customHeight="1" x14ac:dyDescent="0.35">
      <c r="B420" s="3">
        <v>405</v>
      </c>
      <c r="C420" s="3" t="s">
        <v>406</v>
      </c>
      <c r="D420" s="3" t="s">
        <v>407</v>
      </c>
      <c r="E420" s="3" t="s">
        <v>2401</v>
      </c>
      <c r="F420" s="3" t="s">
        <v>2356</v>
      </c>
      <c r="G420" s="3" t="s">
        <v>18</v>
      </c>
      <c r="H420" s="32" t="s">
        <v>2349</v>
      </c>
      <c r="I420" s="33">
        <v>319.25</v>
      </c>
      <c r="J420" s="17">
        <v>1220622</v>
      </c>
      <c r="K420" s="17">
        <f t="shared" si="12"/>
        <v>1220622</v>
      </c>
      <c r="L420" s="38">
        <v>1220622</v>
      </c>
      <c r="M420" s="48">
        <f t="shared" si="13"/>
        <v>389683573.5</v>
      </c>
      <c r="N420" s="34" t="s">
        <v>7341</v>
      </c>
      <c r="O420" s="48">
        <f>(45.5*M420)/(SUM($M$16:$M$2953)+SUM(Comerciales!$O$16:$O$1436))</f>
        <v>1.8491252534493539E-2</v>
      </c>
      <c r="P420" s="49"/>
      <c r="Q420" s="59"/>
      <c r="R420" s="59"/>
      <c r="S420" s="49"/>
      <c r="T420" s="49"/>
      <c r="U420" s="49"/>
      <c r="V420" s="49"/>
    </row>
    <row r="421" spans="2:22" ht="24" customHeight="1" x14ac:dyDescent="0.35">
      <c r="B421" s="3">
        <v>406</v>
      </c>
      <c r="C421" s="3" t="s">
        <v>729</v>
      </c>
      <c r="D421" s="3" t="s">
        <v>407</v>
      </c>
      <c r="E421" s="3" t="s">
        <v>6068</v>
      </c>
      <c r="F421" s="3" t="s">
        <v>3580</v>
      </c>
      <c r="G421" s="3" t="s">
        <v>2395</v>
      </c>
      <c r="H421" s="32" t="s">
        <v>2628</v>
      </c>
      <c r="I421" s="33">
        <v>1</v>
      </c>
      <c r="J421" s="17"/>
      <c r="K421" s="17">
        <f t="shared" si="12"/>
        <v>0</v>
      </c>
      <c r="L421" s="38" t="s">
        <v>2628</v>
      </c>
      <c r="M421" s="48">
        <f t="shared" si="13"/>
        <v>100</v>
      </c>
      <c r="N421" s="34" t="s">
        <v>7343</v>
      </c>
      <c r="O421" s="48">
        <f>(45.5*M421)/(SUM($M$16:$M$2953)+SUM(Comerciales!$O$16:$O$1436))</f>
        <v>4.745196819155514E-9</v>
      </c>
      <c r="P421" s="49"/>
      <c r="Q421" s="59"/>
      <c r="R421" s="59"/>
      <c r="S421" s="49"/>
      <c r="T421" s="49"/>
      <c r="U421" s="49"/>
      <c r="V421" s="49"/>
    </row>
    <row r="422" spans="2:22" ht="24" customHeight="1" x14ac:dyDescent="0.35">
      <c r="B422" s="3">
        <v>407</v>
      </c>
      <c r="C422" s="3" t="s">
        <v>729</v>
      </c>
      <c r="D422" s="3" t="s">
        <v>407</v>
      </c>
      <c r="E422" s="3" t="s">
        <v>3459</v>
      </c>
      <c r="F422" s="3" t="s">
        <v>6894</v>
      </c>
      <c r="G422" s="3" t="s">
        <v>3657</v>
      </c>
      <c r="H422" s="32" t="s">
        <v>2490</v>
      </c>
      <c r="I422" s="33">
        <v>1</v>
      </c>
      <c r="J422" s="17"/>
      <c r="K422" s="17">
        <f t="shared" si="12"/>
        <v>0</v>
      </c>
      <c r="L422" s="38" t="s">
        <v>7053</v>
      </c>
      <c r="M422" s="48">
        <f t="shared" si="13"/>
        <v>100</v>
      </c>
      <c r="N422" s="34" t="s">
        <v>7343</v>
      </c>
      <c r="O422" s="48">
        <f>(45.5*M422)/(SUM($M$16:$M$2953)+SUM(Comerciales!$O$16:$O$1436))</f>
        <v>4.745196819155514E-9</v>
      </c>
      <c r="P422" s="49"/>
      <c r="Q422" s="59"/>
      <c r="R422" s="59"/>
      <c r="S422" s="49"/>
      <c r="T422" s="49"/>
      <c r="U422" s="49"/>
      <c r="V422" s="49"/>
    </row>
    <row r="423" spans="2:22" ht="24" customHeight="1" x14ac:dyDescent="0.35">
      <c r="B423" s="3">
        <v>408</v>
      </c>
      <c r="C423" s="3" t="s">
        <v>408</v>
      </c>
      <c r="D423" s="3" t="s">
        <v>409</v>
      </c>
      <c r="E423" s="3" t="s">
        <v>2355</v>
      </c>
      <c r="F423" s="3" t="s">
        <v>2422</v>
      </c>
      <c r="G423" s="3" t="s">
        <v>11</v>
      </c>
      <c r="H423" s="32" t="s">
        <v>2318</v>
      </c>
      <c r="I423" s="33">
        <v>3238.7272727272725</v>
      </c>
      <c r="J423" s="17">
        <v>4561</v>
      </c>
      <c r="K423" s="17">
        <f t="shared" si="12"/>
        <v>4561</v>
      </c>
      <c r="L423" s="38">
        <v>4561</v>
      </c>
      <c r="M423" s="48">
        <f t="shared" si="13"/>
        <v>14771835.09090909</v>
      </c>
      <c r="N423" s="34" t="s">
        <v>7343</v>
      </c>
      <c r="O423" s="48">
        <f>(45.5*M423)/(SUM($M$16:$M$2953)+SUM(Comerciales!$O$16:$O$1436))</f>
        <v>7.009526488647161E-4</v>
      </c>
      <c r="P423" s="49"/>
      <c r="Q423" s="59"/>
      <c r="R423" s="59"/>
      <c r="S423" s="49"/>
      <c r="T423" s="49"/>
      <c r="U423" s="49"/>
      <c r="V423" s="49"/>
    </row>
    <row r="424" spans="2:22" ht="24" customHeight="1" x14ac:dyDescent="0.35">
      <c r="B424" s="3">
        <v>409</v>
      </c>
      <c r="C424" s="3" t="s">
        <v>408</v>
      </c>
      <c r="D424" s="3" t="s">
        <v>409</v>
      </c>
      <c r="E424" s="3" t="s">
        <v>2413</v>
      </c>
      <c r="F424" s="3" t="s">
        <v>2422</v>
      </c>
      <c r="G424" s="3" t="s">
        <v>11</v>
      </c>
      <c r="H424" s="32" t="s">
        <v>2318</v>
      </c>
      <c r="I424" s="33">
        <v>2443.75</v>
      </c>
      <c r="J424" s="17">
        <v>13683</v>
      </c>
      <c r="K424" s="17">
        <f t="shared" si="12"/>
        <v>13683</v>
      </c>
      <c r="L424" s="38">
        <v>13683</v>
      </c>
      <c r="M424" s="48">
        <f t="shared" si="13"/>
        <v>33437831.25</v>
      </c>
      <c r="N424" s="34" t="s">
        <v>7343</v>
      </c>
      <c r="O424" s="48">
        <f>(45.5*M424)/(SUM($M$16:$M$2953)+SUM(Comerciales!$O$16:$O$1436))</f>
        <v>1.5866909048695883E-3</v>
      </c>
      <c r="P424" s="49"/>
      <c r="Q424" s="59"/>
      <c r="R424" s="59"/>
      <c r="S424" s="49"/>
      <c r="T424" s="49"/>
      <c r="U424" s="49"/>
      <c r="V424" s="49"/>
    </row>
    <row r="425" spans="2:22" ht="24" customHeight="1" x14ac:dyDescent="0.35">
      <c r="B425" s="3">
        <v>410</v>
      </c>
      <c r="C425" s="3" t="s">
        <v>729</v>
      </c>
      <c r="D425" s="3" t="s">
        <v>411</v>
      </c>
      <c r="E425" s="3" t="s">
        <v>6069</v>
      </c>
      <c r="F425" s="3" t="s">
        <v>3580</v>
      </c>
      <c r="G425" s="3" t="s">
        <v>11</v>
      </c>
      <c r="H425" s="32" t="s">
        <v>2628</v>
      </c>
      <c r="I425" s="33">
        <v>1</v>
      </c>
      <c r="J425" s="17">
        <v>118440</v>
      </c>
      <c r="K425" s="17">
        <f t="shared" si="12"/>
        <v>126968</v>
      </c>
      <c r="L425" s="38" t="s">
        <v>2628</v>
      </c>
      <c r="M425" s="48">
        <f t="shared" si="13"/>
        <v>126968</v>
      </c>
      <c r="N425" s="34" t="s">
        <v>7341</v>
      </c>
      <c r="O425" s="48">
        <f>(45.5*M425)/(SUM($M$16:$M$2953)+SUM(Comerciales!$O$16:$O$1436))</f>
        <v>6.0248814973453724E-6</v>
      </c>
      <c r="P425" s="49"/>
      <c r="Q425" s="59"/>
      <c r="R425" s="59"/>
      <c r="S425" s="49"/>
      <c r="T425" s="49"/>
      <c r="U425" s="49"/>
      <c r="V425" s="49"/>
    </row>
    <row r="426" spans="2:22" ht="24" customHeight="1" x14ac:dyDescent="0.35">
      <c r="B426" s="3">
        <v>411</v>
      </c>
      <c r="C426" s="3" t="s">
        <v>2635</v>
      </c>
      <c r="D426" s="3" t="s">
        <v>2998</v>
      </c>
      <c r="E426" s="3" t="s">
        <v>3345</v>
      </c>
      <c r="F426" s="3" t="s">
        <v>2318</v>
      </c>
      <c r="G426" s="3" t="s">
        <v>11</v>
      </c>
      <c r="H426" s="32" t="s">
        <v>2318</v>
      </c>
      <c r="I426" s="33">
        <v>1</v>
      </c>
      <c r="J426" s="17"/>
      <c r="K426" s="17">
        <f t="shared" si="12"/>
        <v>0</v>
      </c>
      <c r="L426" s="38" t="s">
        <v>7053</v>
      </c>
      <c r="M426" s="48">
        <f t="shared" si="13"/>
        <v>100</v>
      </c>
      <c r="N426" s="34" t="s">
        <v>7343</v>
      </c>
      <c r="O426" s="48">
        <f>(45.5*M426)/(SUM($M$16:$M$2953)+SUM(Comerciales!$O$16:$O$1436))</f>
        <v>4.745196819155514E-9</v>
      </c>
      <c r="P426" s="49"/>
      <c r="Q426" s="59"/>
      <c r="R426" s="59"/>
      <c r="S426" s="49"/>
      <c r="T426" s="49"/>
      <c r="U426" s="49"/>
      <c r="V426" s="49"/>
    </row>
    <row r="427" spans="2:22" ht="24" customHeight="1" x14ac:dyDescent="0.35">
      <c r="B427" s="3">
        <v>412</v>
      </c>
      <c r="C427" s="3" t="s">
        <v>415</v>
      </c>
      <c r="D427" s="3" t="s">
        <v>416</v>
      </c>
      <c r="E427" s="3" t="s">
        <v>3346</v>
      </c>
      <c r="F427" s="3" t="s">
        <v>3598</v>
      </c>
      <c r="G427" s="3" t="s">
        <v>3656</v>
      </c>
      <c r="H427" s="32" t="s">
        <v>2360</v>
      </c>
      <c r="I427" s="33">
        <v>2</v>
      </c>
      <c r="J427" s="17">
        <v>2436</v>
      </c>
      <c r="K427" s="17">
        <f t="shared" si="12"/>
        <v>2611</v>
      </c>
      <c r="L427" s="38" t="s">
        <v>7053</v>
      </c>
      <c r="M427" s="48">
        <f t="shared" si="13"/>
        <v>5222</v>
      </c>
      <c r="N427" s="34" t="s">
        <v>7343</v>
      </c>
      <c r="O427" s="48">
        <f>(45.5*M427)/(SUM($M$16:$M$2953)+SUM(Comerciales!$O$16:$O$1436))</f>
        <v>2.4779417789630092E-7</v>
      </c>
      <c r="P427" s="49"/>
      <c r="Q427" s="59"/>
      <c r="R427" s="59"/>
      <c r="S427" s="49"/>
      <c r="T427" s="49"/>
      <c r="U427" s="49"/>
      <c r="V427" s="49"/>
    </row>
    <row r="428" spans="2:22" ht="24" customHeight="1" x14ac:dyDescent="0.35">
      <c r="B428" s="3">
        <v>413</v>
      </c>
      <c r="C428" s="3" t="s">
        <v>729</v>
      </c>
      <c r="D428" s="3" t="s">
        <v>5316</v>
      </c>
      <c r="E428" s="3" t="s">
        <v>6070</v>
      </c>
      <c r="F428" s="3" t="s">
        <v>3602</v>
      </c>
      <c r="G428" s="3" t="s">
        <v>76</v>
      </c>
      <c r="H428" s="32" t="s">
        <v>2628</v>
      </c>
      <c r="I428" s="33">
        <v>1</v>
      </c>
      <c r="J428" s="17"/>
      <c r="K428" s="17">
        <f t="shared" si="12"/>
        <v>0</v>
      </c>
      <c r="L428" s="38" t="s">
        <v>2628</v>
      </c>
      <c r="M428" s="48">
        <f t="shared" si="13"/>
        <v>100</v>
      </c>
      <c r="N428" s="34" t="s">
        <v>7343</v>
      </c>
      <c r="O428" s="48">
        <f>(45.5*M428)/(SUM($M$16:$M$2953)+SUM(Comerciales!$O$16:$O$1436))</f>
        <v>4.745196819155514E-9</v>
      </c>
      <c r="P428" s="49"/>
      <c r="Q428" s="59"/>
      <c r="R428" s="59"/>
      <c r="S428" s="49"/>
      <c r="T428" s="49"/>
      <c r="U428" s="49"/>
      <c r="V428" s="49"/>
    </row>
    <row r="429" spans="2:22" ht="24" customHeight="1" x14ac:dyDescent="0.35">
      <c r="B429" s="3">
        <v>414</v>
      </c>
      <c r="C429" s="3" t="s">
        <v>418</v>
      </c>
      <c r="D429" s="3" t="s">
        <v>419</v>
      </c>
      <c r="E429" s="3" t="s">
        <v>2321</v>
      </c>
      <c r="F429" s="3" t="s">
        <v>2422</v>
      </c>
      <c r="G429" s="3" t="s">
        <v>11</v>
      </c>
      <c r="H429" s="32" t="s">
        <v>2318</v>
      </c>
      <c r="I429" s="33">
        <v>227002</v>
      </c>
      <c r="J429" s="17">
        <v>973</v>
      </c>
      <c r="K429" s="17">
        <f t="shared" si="12"/>
        <v>973</v>
      </c>
      <c r="L429" s="38">
        <v>973</v>
      </c>
      <c r="M429" s="48">
        <f t="shared" si="13"/>
        <v>220872946</v>
      </c>
      <c r="N429" s="34" t="s">
        <v>7341</v>
      </c>
      <c r="O429" s="48">
        <f>(45.5*M429)/(SUM($M$16:$M$2953)+SUM(Comerciales!$O$16:$O$1436))</f>
        <v>1.0480856007967075E-2</v>
      </c>
      <c r="P429" s="49"/>
      <c r="Q429" s="59"/>
      <c r="R429" s="59"/>
      <c r="S429" s="49"/>
      <c r="T429" s="49"/>
      <c r="U429" s="49"/>
      <c r="V429" s="49"/>
    </row>
    <row r="430" spans="2:22" ht="24" customHeight="1" x14ac:dyDescent="0.35">
      <c r="B430" s="3">
        <v>415</v>
      </c>
      <c r="C430" s="3" t="s">
        <v>418</v>
      </c>
      <c r="D430" s="3" t="s">
        <v>419</v>
      </c>
      <c r="E430" s="3" t="s">
        <v>2323</v>
      </c>
      <c r="F430" s="3" t="s">
        <v>2422</v>
      </c>
      <c r="G430" s="3" t="s">
        <v>11</v>
      </c>
      <c r="H430" s="32" t="s">
        <v>2318</v>
      </c>
      <c r="I430" s="33">
        <v>1711</v>
      </c>
      <c r="J430" s="17">
        <v>486.5</v>
      </c>
      <c r="K430" s="17">
        <f t="shared" si="12"/>
        <v>486.5</v>
      </c>
      <c r="L430" s="38">
        <v>486.5</v>
      </c>
      <c r="M430" s="48">
        <f t="shared" si="13"/>
        <v>832401.5</v>
      </c>
      <c r="N430" s="34" t="s">
        <v>7343</v>
      </c>
      <c r="O430" s="48">
        <f>(45.5*M430)/(SUM($M$16:$M$2953)+SUM(Comerciales!$O$16:$O$1436))</f>
        <v>3.949908950060278E-5</v>
      </c>
      <c r="P430" s="49"/>
      <c r="Q430" s="59"/>
      <c r="R430" s="59"/>
      <c r="S430" s="49"/>
      <c r="T430" s="49"/>
      <c r="U430" s="49"/>
      <c r="V430" s="49"/>
    </row>
    <row r="431" spans="2:22" ht="24" customHeight="1" x14ac:dyDescent="0.35">
      <c r="B431" s="3">
        <v>416</v>
      </c>
      <c r="C431" s="3" t="s">
        <v>420</v>
      </c>
      <c r="D431" s="3" t="s">
        <v>421</v>
      </c>
      <c r="E431" s="3" t="s">
        <v>3348</v>
      </c>
      <c r="F431" s="3" t="s">
        <v>2616</v>
      </c>
      <c r="G431" s="3" t="s">
        <v>3657</v>
      </c>
      <c r="H431" s="32" t="s">
        <v>2490</v>
      </c>
      <c r="I431" s="33">
        <v>233.25</v>
      </c>
      <c r="J431" s="17">
        <v>9056.8050000000021</v>
      </c>
      <c r="K431" s="17">
        <f t="shared" si="12"/>
        <v>9056.8050000000021</v>
      </c>
      <c r="L431" s="38">
        <v>9056.8050000000021</v>
      </c>
      <c r="M431" s="48">
        <f t="shared" si="13"/>
        <v>2112499.7662500003</v>
      </c>
      <c r="N431" s="34" t="s">
        <v>7343</v>
      </c>
      <c r="O431" s="48">
        <f>(45.5*M431)/(SUM($M$16:$M$2953)+SUM(Comerciales!$O$16:$O$1436))</f>
        <v>1.0024227171276268E-4</v>
      </c>
      <c r="P431" s="49"/>
      <c r="Q431" s="59"/>
      <c r="R431" s="59"/>
      <c r="S431" s="49"/>
      <c r="T431" s="49"/>
      <c r="U431" s="49"/>
      <c r="V431" s="49"/>
    </row>
    <row r="432" spans="2:22" ht="24" customHeight="1" x14ac:dyDescent="0.35">
      <c r="B432" s="3">
        <v>417</v>
      </c>
      <c r="C432" s="3" t="s">
        <v>420</v>
      </c>
      <c r="D432" s="3" t="s">
        <v>421</v>
      </c>
      <c r="E432" s="3" t="s">
        <v>3347</v>
      </c>
      <c r="F432" s="3" t="s">
        <v>2616</v>
      </c>
      <c r="G432" s="3" t="s">
        <v>3657</v>
      </c>
      <c r="H432" s="32" t="s">
        <v>2490</v>
      </c>
      <c r="I432" s="33">
        <v>191.75</v>
      </c>
      <c r="J432" s="17">
        <v>27170.414999999997</v>
      </c>
      <c r="K432" s="17">
        <f t="shared" si="12"/>
        <v>27170.414999999997</v>
      </c>
      <c r="L432" s="38">
        <v>27170.414999999997</v>
      </c>
      <c r="M432" s="48">
        <f t="shared" si="13"/>
        <v>5209927.0762499999</v>
      </c>
      <c r="N432" s="34" t="s">
        <v>7343</v>
      </c>
      <c r="O432" s="48">
        <f>(45.5*M432)/(SUM($M$16:$M$2953)+SUM(Comerciales!$O$16:$O$1436))</f>
        <v>2.4722129390253685E-4</v>
      </c>
      <c r="P432" s="49"/>
      <c r="Q432" s="59"/>
      <c r="R432" s="59"/>
      <c r="S432" s="49"/>
      <c r="T432" s="49"/>
      <c r="U432" s="49"/>
      <c r="V432" s="49"/>
    </row>
    <row r="433" spans="2:22" ht="24" customHeight="1" x14ac:dyDescent="0.35">
      <c r="B433" s="3">
        <v>418</v>
      </c>
      <c r="C433" s="3" t="s">
        <v>729</v>
      </c>
      <c r="D433" s="3" t="s">
        <v>424</v>
      </c>
      <c r="E433" s="3" t="s">
        <v>3459</v>
      </c>
      <c r="F433" s="3" t="s">
        <v>2616</v>
      </c>
      <c r="G433" s="3" t="s">
        <v>11</v>
      </c>
      <c r="H433" s="32" t="s">
        <v>2490</v>
      </c>
      <c r="I433" s="33">
        <v>83.333333333333343</v>
      </c>
      <c r="J433" s="17">
        <v>2380</v>
      </c>
      <c r="K433" s="17">
        <f t="shared" si="12"/>
        <v>2551</v>
      </c>
      <c r="L433" s="38" t="s">
        <v>7053</v>
      </c>
      <c r="M433" s="48">
        <f t="shared" si="13"/>
        <v>212583.33333333334</v>
      </c>
      <c r="N433" s="34" t="s">
        <v>7343</v>
      </c>
      <c r="O433" s="48">
        <f>(45.5*M433)/(SUM($M$16:$M$2953)+SUM(Comerciales!$O$16:$O$1436))</f>
        <v>1.0087497571388097E-5</v>
      </c>
      <c r="P433" s="49"/>
      <c r="Q433" s="59"/>
      <c r="R433" s="59"/>
      <c r="S433" s="49"/>
      <c r="T433" s="49"/>
      <c r="U433" s="49"/>
      <c r="V433" s="49"/>
    </row>
    <row r="434" spans="2:22" ht="24" customHeight="1" x14ac:dyDescent="0.35">
      <c r="B434" s="3">
        <v>419</v>
      </c>
      <c r="C434" s="3" t="s">
        <v>729</v>
      </c>
      <c r="D434" s="3" t="s">
        <v>424</v>
      </c>
      <c r="E434" s="3" t="s">
        <v>3295</v>
      </c>
      <c r="F434" s="3" t="s">
        <v>6895</v>
      </c>
      <c r="G434" s="3" t="s">
        <v>370</v>
      </c>
      <c r="H434" s="32" t="s">
        <v>2490</v>
      </c>
      <c r="I434" s="33">
        <v>2</v>
      </c>
      <c r="J434" s="17">
        <v>5064</v>
      </c>
      <c r="K434" s="17">
        <f t="shared" si="12"/>
        <v>5429</v>
      </c>
      <c r="L434" s="38" t="s">
        <v>7053</v>
      </c>
      <c r="M434" s="48">
        <f t="shared" si="13"/>
        <v>10858</v>
      </c>
      <c r="N434" s="34" t="s">
        <v>7343</v>
      </c>
      <c r="O434" s="48">
        <f>(45.5*M434)/(SUM($M$16:$M$2953)+SUM(Comerciales!$O$16:$O$1436))</f>
        <v>5.1523347062390565E-7</v>
      </c>
      <c r="P434" s="49"/>
      <c r="Q434" s="59"/>
      <c r="R434" s="59"/>
      <c r="S434" s="49"/>
      <c r="T434" s="49"/>
      <c r="U434" s="49"/>
      <c r="V434" s="49"/>
    </row>
    <row r="435" spans="2:22" ht="24" customHeight="1" x14ac:dyDescent="0.35">
      <c r="B435" s="3">
        <v>420</v>
      </c>
      <c r="C435" s="3" t="s">
        <v>426</v>
      </c>
      <c r="D435" s="3" t="s">
        <v>2999</v>
      </c>
      <c r="E435" s="3" t="s">
        <v>2451</v>
      </c>
      <c r="F435" s="3" t="s">
        <v>2422</v>
      </c>
      <c r="G435" s="3" t="s">
        <v>11</v>
      </c>
      <c r="H435" s="32" t="s">
        <v>2318</v>
      </c>
      <c r="I435" s="33">
        <v>111103.16666666667</v>
      </c>
      <c r="J435" s="17">
        <v>262</v>
      </c>
      <c r="K435" s="17">
        <f t="shared" si="12"/>
        <v>281</v>
      </c>
      <c r="L435" s="38" t="s">
        <v>7053</v>
      </c>
      <c r="M435" s="48">
        <f t="shared" si="13"/>
        <v>31219989.833333336</v>
      </c>
      <c r="N435" s="34" t="s">
        <v>7341</v>
      </c>
      <c r="O435" s="48">
        <f>(45.5*M435)/(SUM($M$16:$M$2953)+SUM(Comerciales!$O$16:$O$1436))</f>
        <v>1.4814499645120082E-3</v>
      </c>
      <c r="P435" s="49"/>
      <c r="Q435" s="59"/>
      <c r="R435" s="59"/>
      <c r="S435" s="49"/>
      <c r="T435" s="49"/>
      <c r="U435" s="49"/>
      <c r="V435" s="49"/>
    </row>
    <row r="436" spans="2:22" ht="24" customHeight="1" x14ac:dyDescent="0.35">
      <c r="B436" s="3">
        <v>421</v>
      </c>
      <c r="C436" s="3" t="s">
        <v>426</v>
      </c>
      <c r="D436" s="3" t="s">
        <v>5317</v>
      </c>
      <c r="E436" s="3" t="s">
        <v>2434</v>
      </c>
      <c r="F436" s="3" t="s">
        <v>4234</v>
      </c>
      <c r="G436" s="3" t="s">
        <v>11</v>
      </c>
      <c r="H436" s="32" t="s">
        <v>2628</v>
      </c>
      <c r="I436" s="33">
        <v>1</v>
      </c>
      <c r="J436" s="17"/>
      <c r="K436" s="17">
        <f t="shared" si="12"/>
        <v>0</v>
      </c>
      <c r="L436" s="38" t="s">
        <v>2628</v>
      </c>
      <c r="M436" s="48">
        <f t="shared" si="13"/>
        <v>100</v>
      </c>
      <c r="N436" s="34" t="s">
        <v>7343</v>
      </c>
      <c r="O436" s="48">
        <f>(45.5*M436)/(SUM($M$16:$M$2953)+SUM(Comerciales!$O$16:$O$1436))</f>
        <v>4.745196819155514E-9</v>
      </c>
      <c r="P436" s="49"/>
      <c r="Q436" s="59"/>
      <c r="R436" s="59"/>
      <c r="S436" s="49"/>
      <c r="T436" s="49"/>
      <c r="U436" s="49"/>
      <c r="V436" s="49"/>
    </row>
    <row r="437" spans="2:22" ht="24" customHeight="1" x14ac:dyDescent="0.35">
      <c r="B437" s="3">
        <v>422</v>
      </c>
      <c r="C437" s="3" t="s">
        <v>426</v>
      </c>
      <c r="D437" s="3" t="s">
        <v>5318</v>
      </c>
      <c r="E437" s="3" t="s">
        <v>6071</v>
      </c>
      <c r="F437" s="3" t="s">
        <v>2356</v>
      </c>
      <c r="G437" s="3" t="s">
        <v>18</v>
      </c>
      <c r="H437" s="32" t="s">
        <v>2356</v>
      </c>
      <c r="I437" s="33">
        <v>2</v>
      </c>
      <c r="J437" s="17"/>
      <c r="K437" s="17">
        <f t="shared" si="12"/>
        <v>0</v>
      </c>
      <c r="L437" s="38" t="s">
        <v>7053</v>
      </c>
      <c r="M437" s="48">
        <f t="shared" si="13"/>
        <v>200</v>
      </c>
      <c r="N437" s="34" t="s">
        <v>7343</v>
      </c>
      <c r="O437" s="48">
        <f>(45.5*M437)/(SUM($M$16:$M$2953)+SUM(Comerciales!$O$16:$O$1436))</f>
        <v>9.4903936383110279E-9</v>
      </c>
      <c r="P437" s="49"/>
      <c r="Q437" s="59"/>
      <c r="R437" s="59"/>
      <c r="S437" s="49"/>
      <c r="T437" s="49"/>
      <c r="U437" s="49"/>
      <c r="V437" s="49"/>
    </row>
    <row r="438" spans="2:22" ht="24" customHeight="1" x14ac:dyDescent="0.35">
      <c r="B438" s="3">
        <v>423</v>
      </c>
      <c r="C438" s="3" t="s">
        <v>427</v>
      </c>
      <c r="D438" s="3" t="s">
        <v>428</v>
      </c>
      <c r="E438" s="3" t="s">
        <v>2387</v>
      </c>
      <c r="F438" s="3" t="s">
        <v>2422</v>
      </c>
      <c r="G438" s="3" t="s">
        <v>11</v>
      </c>
      <c r="H438" s="32" t="s">
        <v>2318</v>
      </c>
      <c r="I438" s="33">
        <v>549708.25</v>
      </c>
      <c r="J438" s="17">
        <v>52</v>
      </c>
      <c r="K438" s="17">
        <f t="shared" si="12"/>
        <v>56</v>
      </c>
      <c r="L438" s="38" t="s">
        <v>7053</v>
      </c>
      <c r="M438" s="48">
        <f t="shared" si="13"/>
        <v>30783662</v>
      </c>
      <c r="N438" s="34" t="s">
        <v>7341</v>
      </c>
      <c r="O438" s="48">
        <f>(45.5*M438)/(SUM($M$16:$M$2953)+SUM(Comerciales!$O$16:$O$1436))</f>
        <v>1.4607453500435845E-3</v>
      </c>
      <c r="P438" s="49"/>
      <c r="Q438" s="59"/>
      <c r="R438" s="59"/>
      <c r="S438" s="49"/>
      <c r="T438" s="49"/>
      <c r="U438" s="49"/>
      <c r="V438" s="49"/>
    </row>
    <row r="439" spans="2:22" ht="24" customHeight="1" x14ac:dyDescent="0.35">
      <c r="B439" s="3">
        <v>424</v>
      </c>
      <c r="C439" s="3" t="s">
        <v>429</v>
      </c>
      <c r="D439" s="3" t="s">
        <v>3000</v>
      </c>
      <c r="E439" s="3" t="s">
        <v>6072</v>
      </c>
      <c r="F439" s="3" t="s">
        <v>6870</v>
      </c>
      <c r="G439" s="3" t="s">
        <v>11</v>
      </c>
      <c r="H439" s="32" t="s">
        <v>2318</v>
      </c>
      <c r="I439" s="33">
        <v>95530.166666666672</v>
      </c>
      <c r="J439" s="17"/>
      <c r="K439" s="17">
        <f t="shared" si="12"/>
        <v>0</v>
      </c>
      <c r="L439" s="38" t="s">
        <v>7053</v>
      </c>
      <c r="M439" s="48">
        <f t="shared" si="13"/>
        <v>9553016.6666666679</v>
      </c>
      <c r="N439" s="34" t="s">
        <v>7341</v>
      </c>
      <c r="O439" s="48">
        <f>(45.5*M439)/(SUM($M$16:$M$2953)+SUM(Comerciales!$O$16:$O$1436))</f>
        <v>4.5330944300006279E-4</v>
      </c>
      <c r="P439" s="49"/>
      <c r="Q439" s="59"/>
      <c r="R439" s="59"/>
      <c r="S439" s="49"/>
      <c r="T439" s="49"/>
      <c r="U439" s="49"/>
      <c r="V439" s="49"/>
    </row>
    <row r="440" spans="2:22" ht="24" customHeight="1" x14ac:dyDescent="0.35">
      <c r="B440" s="3">
        <v>425</v>
      </c>
      <c r="C440" s="3" t="s">
        <v>429</v>
      </c>
      <c r="D440" s="3" t="s">
        <v>3000</v>
      </c>
      <c r="E440" s="3" t="s">
        <v>3349</v>
      </c>
      <c r="F440" s="3" t="s">
        <v>2417</v>
      </c>
      <c r="G440" s="3" t="s">
        <v>11</v>
      </c>
      <c r="H440" s="32" t="s">
        <v>2490</v>
      </c>
      <c r="I440" s="33">
        <v>5088</v>
      </c>
      <c r="J440" s="17">
        <v>303</v>
      </c>
      <c r="K440" s="17">
        <f t="shared" si="12"/>
        <v>325</v>
      </c>
      <c r="L440" s="38" t="s">
        <v>7053</v>
      </c>
      <c r="M440" s="48">
        <f t="shared" si="13"/>
        <v>1653600</v>
      </c>
      <c r="N440" s="34" t="s">
        <v>7343</v>
      </c>
      <c r="O440" s="48">
        <f>(45.5*M440)/(SUM($M$16:$M$2953)+SUM(Comerciales!$O$16:$O$1436))</f>
        <v>7.8466574601555576E-5</v>
      </c>
      <c r="P440" s="49"/>
      <c r="Q440" s="59"/>
      <c r="R440" s="59"/>
      <c r="S440" s="49"/>
      <c r="T440" s="49"/>
      <c r="U440" s="49"/>
      <c r="V440" s="49"/>
    </row>
    <row r="441" spans="2:22" ht="24" customHeight="1" x14ac:dyDescent="0.35">
      <c r="B441" s="3">
        <v>426</v>
      </c>
      <c r="C441" s="3" t="s">
        <v>430</v>
      </c>
      <c r="D441" s="3" t="s">
        <v>431</v>
      </c>
      <c r="E441" s="3" t="s">
        <v>1169</v>
      </c>
      <c r="F441" s="3" t="s">
        <v>2422</v>
      </c>
      <c r="G441" s="3" t="s">
        <v>11</v>
      </c>
      <c r="H441" s="32" t="s">
        <v>2318</v>
      </c>
      <c r="I441" s="33">
        <v>487705.5</v>
      </c>
      <c r="J441" s="17">
        <v>350.65</v>
      </c>
      <c r="K441" s="17">
        <f t="shared" si="12"/>
        <v>350.65</v>
      </c>
      <c r="L441" s="38">
        <v>350.65</v>
      </c>
      <c r="M441" s="48">
        <f t="shared" si="13"/>
        <v>171013933.57499999</v>
      </c>
      <c r="N441" s="34" t="s">
        <v>7341</v>
      </c>
      <c r="O441" s="48">
        <f>(45.5*M441)/(SUM($M$16:$M$2953)+SUM(Comerciales!$O$16:$O$1436))</f>
        <v>8.114947736313622E-3</v>
      </c>
      <c r="P441" s="49"/>
      <c r="Q441" s="59"/>
      <c r="R441" s="59"/>
      <c r="S441" s="49"/>
      <c r="T441" s="49"/>
      <c r="U441" s="49"/>
      <c r="V441" s="49"/>
    </row>
    <row r="442" spans="2:22" ht="24" customHeight="1" x14ac:dyDescent="0.35">
      <c r="B442" s="3">
        <v>427</v>
      </c>
      <c r="C442" s="3" t="s">
        <v>430</v>
      </c>
      <c r="D442" s="3" t="s">
        <v>431</v>
      </c>
      <c r="E442" s="3" t="s">
        <v>2387</v>
      </c>
      <c r="F442" s="3" t="s">
        <v>2422</v>
      </c>
      <c r="G442" s="3" t="s">
        <v>11</v>
      </c>
      <c r="H442" s="32" t="s">
        <v>2318</v>
      </c>
      <c r="I442" s="33">
        <v>442921.66666666669</v>
      </c>
      <c r="J442" s="17">
        <v>701.3</v>
      </c>
      <c r="K442" s="17">
        <f t="shared" si="12"/>
        <v>701.3</v>
      </c>
      <c r="L442" s="38">
        <v>701.3</v>
      </c>
      <c r="M442" s="48">
        <f t="shared" si="13"/>
        <v>310620964.83333331</v>
      </c>
      <c r="N442" s="34" t="s">
        <v>7341</v>
      </c>
      <c r="O442" s="48">
        <f>(45.5*M442)/(SUM($M$16:$M$2953)+SUM(Comerciales!$O$16:$O$1436))</f>
        <v>1.4739576142901499E-2</v>
      </c>
      <c r="P442" s="49"/>
      <c r="Q442" s="59"/>
      <c r="R442" s="59"/>
      <c r="S442" s="49"/>
      <c r="T442" s="49"/>
      <c r="U442" s="49"/>
      <c r="V442" s="49"/>
    </row>
    <row r="443" spans="2:22" ht="24" customHeight="1" x14ac:dyDescent="0.35">
      <c r="B443" s="3">
        <v>428</v>
      </c>
      <c r="C443" s="3" t="s">
        <v>430</v>
      </c>
      <c r="D443" s="3" t="s">
        <v>431</v>
      </c>
      <c r="E443" s="3" t="s">
        <v>2323</v>
      </c>
      <c r="F443" s="3" t="s">
        <v>2422</v>
      </c>
      <c r="G443" s="3" t="s">
        <v>11</v>
      </c>
      <c r="H443" s="32" t="s">
        <v>2318</v>
      </c>
      <c r="I443" s="33">
        <v>66461.75</v>
      </c>
      <c r="J443" s="17">
        <v>1402.6</v>
      </c>
      <c r="K443" s="17">
        <f t="shared" si="12"/>
        <v>1402.6</v>
      </c>
      <c r="L443" s="38">
        <v>1402.6</v>
      </c>
      <c r="M443" s="48">
        <f t="shared" si="13"/>
        <v>93219250.549999997</v>
      </c>
      <c r="N443" s="34" t="s">
        <v>7341</v>
      </c>
      <c r="O443" s="48">
        <f>(45.5*M443)/(SUM($M$16:$M$2953)+SUM(Comerciales!$O$16:$O$1436))</f>
        <v>4.4234369119392084E-3</v>
      </c>
      <c r="P443" s="49"/>
      <c r="Q443" s="59"/>
      <c r="R443" s="59"/>
      <c r="S443" s="49"/>
      <c r="T443" s="49"/>
      <c r="U443" s="49"/>
      <c r="V443" s="49"/>
    </row>
    <row r="444" spans="2:22" ht="24" customHeight="1" x14ac:dyDescent="0.35">
      <c r="B444" s="3">
        <v>429</v>
      </c>
      <c r="C444" s="3" t="s">
        <v>430</v>
      </c>
      <c r="D444" s="3" t="s">
        <v>431</v>
      </c>
      <c r="E444" s="3" t="s">
        <v>6073</v>
      </c>
      <c r="F444" s="3" t="s">
        <v>2318</v>
      </c>
      <c r="G444" s="3" t="s">
        <v>11</v>
      </c>
      <c r="H444" s="32" t="s">
        <v>2628</v>
      </c>
      <c r="I444" s="33">
        <v>1</v>
      </c>
      <c r="J444" s="17">
        <v>173</v>
      </c>
      <c r="K444" s="17">
        <f t="shared" si="12"/>
        <v>185</v>
      </c>
      <c r="L444" s="38" t="s">
        <v>2628</v>
      </c>
      <c r="M444" s="48">
        <f t="shared" si="13"/>
        <v>185</v>
      </c>
      <c r="N444" s="34" t="s">
        <v>7343</v>
      </c>
      <c r="O444" s="48">
        <f>(45.5*M444)/(SUM($M$16:$M$2953)+SUM(Comerciales!$O$16:$O$1436))</f>
        <v>8.7786141154376997E-9</v>
      </c>
      <c r="P444" s="49"/>
      <c r="Q444" s="59"/>
      <c r="R444" s="59"/>
      <c r="S444" s="49"/>
      <c r="T444" s="49"/>
      <c r="U444" s="49"/>
      <c r="V444" s="49"/>
    </row>
    <row r="445" spans="2:22" ht="24" customHeight="1" x14ac:dyDescent="0.35">
      <c r="B445" s="3">
        <v>430</v>
      </c>
      <c r="C445" s="3" t="s">
        <v>243</v>
      </c>
      <c r="D445" s="3" t="s">
        <v>5319</v>
      </c>
      <c r="E445" s="3" t="s">
        <v>6074</v>
      </c>
      <c r="F445" s="3" t="s">
        <v>2422</v>
      </c>
      <c r="G445" s="3" t="s">
        <v>11</v>
      </c>
      <c r="H445" s="32" t="s">
        <v>2318</v>
      </c>
      <c r="I445" s="33">
        <v>17632.5</v>
      </c>
      <c r="J445" s="17">
        <v>4642</v>
      </c>
      <c r="K445" s="17">
        <f t="shared" si="12"/>
        <v>4976</v>
      </c>
      <c r="L445" s="38" t="s">
        <v>7053</v>
      </c>
      <c r="M445" s="48">
        <f t="shared" si="13"/>
        <v>87739320</v>
      </c>
      <c r="N445" s="34" t="s">
        <v>7341</v>
      </c>
      <c r="O445" s="48">
        <f>(45.5*M445)/(SUM($M$16:$M$2953)+SUM(Comerciales!$O$16:$O$1436))</f>
        <v>4.1634034217886773E-3</v>
      </c>
      <c r="P445" s="49"/>
      <c r="Q445" s="59"/>
      <c r="R445" s="59"/>
      <c r="S445" s="49"/>
      <c r="T445" s="49"/>
      <c r="U445" s="49"/>
      <c r="V445" s="49"/>
    </row>
    <row r="446" spans="2:22" ht="24" customHeight="1" x14ac:dyDescent="0.35">
      <c r="B446" s="3">
        <v>431</v>
      </c>
      <c r="C446" s="3" t="s">
        <v>243</v>
      </c>
      <c r="D446" s="3" t="s">
        <v>5319</v>
      </c>
      <c r="E446" s="3" t="s">
        <v>6075</v>
      </c>
      <c r="F446" s="3" t="s">
        <v>2422</v>
      </c>
      <c r="G446" s="3" t="s">
        <v>11</v>
      </c>
      <c r="H446" s="32" t="s">
        <v>2318</v>
      </c>
      <c r="I446" s="33">
        <v>1750</v>
      </c>
      <c r="J446" s="17">
        <v>5571</v>
      </c>
      <c r="K446" s="17">
        <f t="shared" si="12"/>
        <v>5972</v>
      </c>
      <c r="L446" s="38" t="s">
        <v>7053</v>
      </c>
      <c r="M446" s="48">
        <f t="shared" si="13"/>
        <v>10451000</v>
      </c>
      <c r="N446" s="34" t="s">
        <v>7343</v>
      </c>
      <c r="O446" s="48">
        <f>(45.5*M446)/(SUM($M$16:$M$2953)+SUM(Comerciales!$O$16:$O$1436))</f>
        <v>4.9592051956994269E-4</v>
      </c>
      <c r="P446" s="49"/>
      <c r="Q446" s="59"/>
      <c r="R446" s="59"/>
      <c r="S446" s="49"/>
      <c r="T446" s="49"/>
      <c r="U446" s="49"/>
      <c r="V446" s="49"/>
    </row>
    <row r="447" spans="2:22" ht="24" customHeight="1" x14ac:dyDescent="0.35">
      <c r="B447" s="3">
        <v>432</v>
      </c>
      <c r="C447" s="3" t="s">
        <v>432</v>
      </c>
      <c r="D447" s="3" t="s">
        <v>433</v>
      </c>
      <c r="E447" s="3" t="s">
        <v>6076</v>
      </c>
      <c r="F447" s="3" t="s">
        <v>2422</v>
      </c>
      <c r="G447" s="3" t="s">
        <v>11</v>
      </c>
      <c r="H447" s="32" t="s">
        <v>2320</v>
      </c>
      <c r="I447" s="33">
        <v>2027.1111111111111</v>
      </c>
      <c r="J447" s="17">
        <v>4574</v>
      </c>
      <c r="K447" s="17">
        <f t="shared" si="12"/>
        <v>4903</v>
      </c>
      <c r="L447" s="38" t="s">
        <v>7053</v>
      </c>
      <c r="M447" s="48">
        <f t="shared" si="13"/>
        <v>9938925.777777778</v>
      </c>
      <c r="N447" s="34" t="s">
        <v>7343</v>
      </c>
      <c r="O447" s="48">
        <f>(45.5*M447)/(SUM($M$16:$M$2953)+SUM(Comerciales!$O$16:$O$1436))</f>
        <v>4.7162158986533852E-4</v>
      </c>
      <c r="P447" s="49"/>
      <c r="Q447" s="59"/>
      <c r="R447" s="59"/>
      <c r="S447" s="49"/>
      <c r="T447" s="49"/>
      <c r="U447" s="49"/>
      <c r="V447" s="49"/>
    </row>
    <row r="448" spans="2:22" ht="24" customHeight="1" x14ac:dyDescent="0.35">
      <c r="B448" s="3">
        <v>433</v>
      </c>
      <c r="C448" s="3" t="s">
        <v>432</v>
      </c>
      <c r="D448" s="3" t="s">
        <v>433</v>
      </c>
      <c r="E448" s="3" t="s">
        <v>6077</v>
      </c>
      <c r="F448" s="3" t="s">
        <v>2422</v>
      </c>
      <c r="G448" s="3" t="s">
        <v>11</v>
      </c>
      <c r="H448" s="32" t="s">
        <v>2320</v>
      </c>
      <c r="I448" s="33">
        <v>901</v>
      </c>
      <c r="J448" s="17">
        <v>2299</v>
      </c>
      <c r="K448" s="17">
        <f t="shared" si="12"/>
        <v>2465</v>
      </c>
      <c r="L448" s="38" t="s">
        <v>7053</v>
      </c>
      <c r="M448" s="48">
        <f t="shared" si="13"/>
        <v>2220965</v>
      </c>
      <c r="N448" s="34" t="s">
        <v>7343</v>
      </c>
      <c r="O448" s="48">
        <f>(45.5*M448)/(SUM($M$16:$M$2953)+SUM(Comerciales!$O$16:$O$1436))</f>
        <v>1.0538916053455725E-4</v>
      </c>
      <c r="P448" s="49"/>
      <c r="Q448" s="59"/>
      <c r="R448" s="59"/>
      <c r="S448" s="49"/>
      <c r="T448" s="49"/>
      <c r="U448" s="49"/>
      <c r="V448" s="49"/>
    </row>
    <row r="449" spans="2:22" ht="24" customHeight="1" x14ac:dyDescent="0.35">
      <c r="B449" s="3">
        <v>434</v>
      </c>
      <c r="C449" s="3" t="s">
        <v>432</v>
      </c>
      <c r="D449" s="3" t="s">
        <v>433</v>
      </c>
      <c r="E449" s="3" t="s">
        <v>6078</v>
      </c>
      <c r="F449" s="3" t="s">
        <v>2422</v>
      </c>
      <c r="G449" s="3" t="s">
        <v>11</v>
      </c>
      <c r="H449" s="32" t="s">
        <v>2320</v>
      </c>
      <c r="I449" s="33">
        <v>92</v>
      </c>
      <c r="J449" s="17">
        <v>12628</v>
      </c>
      <c r="K449" s="17">
        <f t="shared" si="12"/>
        <v>13537</v>
      </c>
      <c r="L449" s="38" t="s">
        <v>7053</v>
      </c>
      <c r="M449" s="48">
        <f t="shared" si="13"/>
        <v>1245404</v>
      </c>
      <c r="N449" s="34" t="s">
        <v>7343</v>
      </c>
      <c r="O449" s="48">
        <f>(45.5*M449)/(SUM($M$16:$M$2953)+SUM(Comerciales!$O$16:$O$1436))</f>
        <v>5.9096870993635531E-5</v>
      </c>
      <c r="P449" s="49"/>
      <c r="Q449" s="59"/>
      <c r="R449" s="59"/>
      <c r="S449" s="49"/>
      <c r="T449" s="49"/>
      <c r="U449" s="49"/>
      <c r="V449" s="49"/>
    </row>
    <row r="450" spans="2:22" ht="24" customHeight="1" x14ac:dyDescent="0.35">
      <c r="B450" s="3">
        <v>435</v>
      </c>
      <c r="C450" s="3" t="s">
        <v>434</v>
      </c>
      <c r="D450" s="3" t="s">
        <v>5320</v>
      </c>
      <c r="E450" s="3" t="s">
        <v>6079</v>
      </c>
      <c r="F450" s="3" t="s">
        <v>2356</v>
      </c>
      <c r="G450" s="3" t="s">
        <v>18</v>
      </c>
      <c r="H450" s="32" t="s">
        <v>2349</v>
      </c>
      <c r="I450" s="33">
        <v>39.181818181818187</v>
      </c>
      <c r="J450" s="17">
        <v>75857</v>
      </c>
      <c r="K450" s="17">
        <f t="shared" si="12"/>
        <v>81319</v>
      </c>
      <c r="L450" s="38" t="s">
        <v>7053</v>
      </c>
      <c r="M450" s="48">
        <f t="shared" si="13"/>
        <v>3186226.2727272729</v>
      </c>
      <c r="N450" s="34" t="s">
        <v>7341</v>
      </c>
      <c r="O450" s="48">
        <f>(45.5*M450)/(SUM($M$16:$M$2953)+SUM(Comerciales!$O$16:$O$1436))</f>
        <v>1.5119270774455182E-4</v>
      </c>
      <c r="P450" s="49"/>
      <c r="Q450" s="59"/>
      <c r="R450" s="59"/>
      <c r="S450" s="49"/>
      <c r="T450" s="49"/>
      <c r="U450" s="49"/>
      <c r="V450" s="49"/>
    </row>
    <row r="451" spans="2:22" ht="24" customHeight="1" x14ac:dyDescent="0.35">
      <c r="B451" s="3">
        <v>436</v>
      </c>
      <c r="C451" s="3" t="s">
        <v>435</v>
      </c>
      <c r="D451" s="3" t="s">
        <v>436</v>
      </c>
      <c r="E451" s="3" t="s">
        <v>6080</v>
      </c>
      <c r="F451" s="3" t="s">
        <v>3582</v>
      </c>
      <c r="G451" s="3" t="s">
        <v>18</v>
      </c>
      <c r="H451" s="32" t="s">
        <v>2349</v>
      </c>
      <c r="I451" s="33">
        <v>11.714285714285714</v>
      </c>
      <c r="J451" s="17">
        <v>7586582.7714600004</v>
      </c>
      <c r="K451" s="17">
        <f t="shared" si="12"/>
        <v>7586582.7714600004</v>
      </c>
      <c r="L451" s="38">
        <v>7586582.7714600004</v>
      </c>
      <c r="M451" s="48">
        <f t="shared" si="13"/>
        <v>88871398.179959998</v>
      </c>
      <c r="N451" s="34" t="s">
        <v>7341</v>
      </c>
      <c r="O451" s="48">
        <f>(45.5*M451)/(SUM($M$16:$M$2953)+SUM(Comerciales!$O$16:$O$1436))</f>
        <v>4.2171227595744929E-3</v>
      </c>
      <c r="P451" s="49"/>
      <c r="Q451" s="59"/>
      <c r="R451" s="59"/>
      <c r="S451" s="49"/>
      <c r="T451" s="49"/>
      <c r="U451" s="49"/>
      <c r="V451" s="49"/>
    </row>
    <row r="452" spans="2:22" ht="24" customHeight="1" x14ac:dyDescent="0.35">
      <c r="B452" s="3">
        <v>437</v>
      </c>
      <c r="C452" s="3" t="s">
        <v>2628</v>
      </c>
      <c r="D452" s="3" t="s">
        <v>5321</v>
      </c>
      <c r="E452" s="3" t="s">
        <v>6081</v>
      </c>
      <c r="F452" s="3" t="s">
        <v>3580</v>
      </c>
      <c r="G452" s="3" t="s">
        <v>159</v>
      </c>
      <c r="H452" s="32" t="s">
        <v>2628</v>
      </c>
      <c r="I452" s="33">
        <v>1</v>
      </c>
      <c r="J452" s="17"/>
      <c r="K452" s="17">
        <f t="shared" si="12"/>
        <v>0</v>
      </c>
      <c r="L452" s="38" t="s">
        <v>2628</v>
      </c>
      <c r="M452" s="48">
        <f t="shared" si="13"/>
        <v>100</v>
      </c>
      <c r="N452" s="34" t="s">
        <v>7343</v>
      </c>
      <c r="O452" s="48">
        <f>(45.5*M452)/(SUM($M$16:$M$2953)+SUM(Comerciales!$O$16:$O$1436))</f>
        <v>4.745196819155514E-9</v>
      </c>
      <c r="P452" s="49"/>
      <c r="Q452" s="59"/>
      <c r="R452" s="59"/>
      <c r="S452" s="49"/>
      <c r="T452" s="49"/>
      <c r="U452" s="49"/>
      <c r="V452" s="49"/>
    </row>
    <row r="453" spans="2:22" ht="24" customHeight="1" x14ac:dyDescent="0.35">
      <c r="B453" s="3">
        <v>438</v>
      </c>
      <c r="C453" s="3" t="s">
        <v>439</v>
      </c>
      <c r="D453" s="3" t="s">
        <v>438</v>
      </c>
      <c r="E453" s="3" t="s">
        <v>1169</v>
      </c>
      <c r="F453" s="3" t="s">
        <v>3582</v>
      </c>
      <c r="G453" s="3" t="s">
        <v>18</v>
      </c>
      <c r="H453" s="32" t="s">
        <v>2349</v>
      </c>
      <c r="I453" s="33">
        <v>22.75</v>
      </c>
      <c r="J453" s="17">
        <v>1850618.125</v>
      </c>
      <c r="K453" s="17">
        <f t="shared" si="12"/>
        <v>1850618.125</v>
      </c>
      <c r="L453" s="38">
        <v>1850618.125</v>
      </c>
      <c r="M453" s="48">
        <f t="shared" si="13"/>
        <v>42101562.34375</v>
      </c>
      <c r="N453" s="34" t="s">
        <v>7341</v>
      </c>
      <c r="O453" s="48">
        <f>(45.5*M453)/(SUM($M$16:$M$2953)+SUM(Comerciales!$O$16:$O$1436))</f>
        <v>1.9978019971504004E-3</v>
      </c>
      <c r="P453" s="49"/>
      <c r="Q453" s="59"/>
      <c r="R453" s="59"/>
      <c r="S453" s="49"/>
      <c r="T453" s="49"/>
      <c r="U453" s="49"/>
      <c r="V453" s="49"/>
    </row>
    <row r="454" spans="2:22" ht="24" customHeight="1" x14ac:dyDescent="0.35">
      <c r="B454" s="3">
        <v>439</v>
      </c>
      <c r="C454" s="3" t="s">
        <v>439</v>
      </c>
      <c r="D454" s="3" t="s">
        <v>438</v>
      </c>
      <c r="E454" s="3" t="s">
        <v>3352</v>
      </c>
      <c r="F454" s="3" t="s">
        <v>3582</v>
      </c>
      <c r="G454" s="3" t="s">
        <v>18</v>
      </c>
      <c r="H454" s="32" t="s">
        <v>2349</v>
      </c>
      <c r="I454" s="33">
        <v>2</v>
      </c>
      <c r="J454" s="17">
        <v>2590865.375</v>
      </c>
      <c r="K454" s="17">
        <f t="shared" si="12"/>
        <v>2590865.375</v>
      </c>
      <c r="L454" s="38">
        <v>2590865.375</v>
      </c>
      <c r="M454" s="48">
        <f t="shared" si="13"/>
        <v>5181730.75</v>
      </c>
      <c r="N454" s="34" t="s">
        <v>7341</v>
      </c>
      <c r="O454" s="48">
        <f>(45.5*M454)/(SUM($M$16:$M$2953)+SUM(Comerciales!$O$16:$O$1436))</f>
        <v>2.4588332272620315E-4</v>
      </c>
      <c r="P454" s="49"/>
      <c r="Q454" s="59"/>
      <c r="R454" s="59"/>
      <c r="S454" s="49"/>
      <c r="T454" s="49"/>
      <c r="U454" s="49"/>
      <c r="V454" s="49"/>
    </row>
    <row r="455" spans="2:22" ht="24" customHeight="1" x14ac:dyDescent="0.35">
      <c r="B455" s="3">
        <v>440</v>
      </c>
      <c r="C455" s="3" t="s">
        <v>2628</v>
      </c>
      <c r="D455" s="3" t="s">
        <v>438</v>
      </c>
      <c r="E455" s="3" t="s">
        <v>2589</v>
      </c>
      <c r="F455" s="3" t="s">
        <v>3582</v>
      </c>
      <c r="G455" s="3" t="s">
        <v>18</v>
      </c>
      <c r="H455" s="32" t="s">
        <v>2628</v>
      </c>
      <c r="I455" s="33">
        <v>1</v>
      </c>
      <c r="J455" s="17"/>
      <c r="K455" s="17">
        <f t="shared" si="12"/>
        <v>0</v>
      </c>
      <c r="L455" s="38" t="s">
        <v>2628</v>
      </c>
      <c r="M455" s="48">
        <f t="shared" si="13"/>
        <v>100</v>
      </c>
      <c r="N455" s="34" t="s">
        <v>7343</v>
      </c>
      <c r="O455" s="48">
        <f>(45.5*M455)/(SUM($M$16:$M$2953)+SUM(Comerciales!$O$16:$O$1436))</f>
        <v>4.745196819155514E-9</v>
      </c>
      <c r="P455" s="49"/>
      <c r="Q455" s="59"/>
      <c r="R455" s="59"/>
      <c r="S455" s="49"/>
      <c r="T455" s="49"/>
      <c r="U455" s="49"/>
      <c r="V455" s="49"/>
    </row>
    <row r="456" spans="2:22" ht="24" customHeight="1" x14ac:dyDescent="0.35">
      <c r="B456" s="3">
        <v>441</v>
      </c>
      <c r="C456" s="3" t="s">
        <v>440</v>
      </c>
      <c r="D456" s="3" t="s">
        <v>5322</v>
      </c>
      <c r="E456" s="3" t="s">
        <v>6082</v>
      </c>
      <c r="F456" s="3" t="s">
        <v>2422</v>
      </c>
      <c r="G456" s="3" t="s">
        <v>11</v>
      </c>
      <c r="H456" s="32" t="s">
        <v>2318</v>
      </c>
      <c r="I456" s="33">
        <v>4537.5</v>
      </c>
      <c r="J456" s="17">
        <v>98674.375</v>
      </c>
      <c r="K456" s="17">
        <f t="shared" si="12"/>
        <v>98674.375</v>
      </c>
      <c r="L456" s="38">
        <v>98674.375</v>
      </c>
      <c r="M456" s="48">
        <f t="shared" si="13"/>
        <v>447734976.5625</v>
      </c>
      <c r="N456" s="34" t="s">
        <v>7341</v>
      </c>
      <c r="O456" s="48">
        <f>(45.5*M456)/(SUM($M$16:$M$2953)+SUM(Comerciales!$O$16:$O$1436))</f>
        <v>2.1245905866090434E-2</v>
      </c>
      <c r="P456" s="49"/>
      <c r="Q456" s="59"/>
      <c r="R456" s="59"/>
      <c r="S456" s="49"/>
      <c r="T456" s="49"/>
      <c r="U456" s="49"/>
      <c r="V456" s="49"/>
    </row>
    <row r="457" spans="2:22" ht="24" customHeight="1" x14ac:dyDescent="0.35">
      <c r="B457" s="3">
        <v>442</v>
      </c>
      <c r="C457" s="3" t="s">
        <v>440</v>
      </c>
      <c r="D457" s="3" t="s">
        <v>5322</v>
      </c>
      <c r="E457" s="3" t="s">
        <v>6083</v>
      </c>
      <c r="F457" s="3" t="s">
        <v>2422</v>
      </c>
      <c r="G457" s="3" t="s">
        <v>11</v>
      </c>
      <c r="H457" s="32" t="s">
        <v>2318</v>
      </c>
      <c r="I457" s="33">
        <v>4254.545454545455</v>
      </c>
      <c r="J457" s="17">
        <v>120996.25</v>
      </c>
      <c r="K457" s="17">
        <f t="shared" si="12"/>
        <v>120996.25</v>
      </c>
      <c r="L457" s="38">
        <v>120996.25</v>
      </c>
      <c r="M457" s="48">
        <f t="shared" si="13"/>
        <v>514784045.4545455</v>
      </c>
      <c r="N457" s="34" t="s">
        <v>7341</v>
      </c>
      <c r="O457" s="48">
        <f>(45.5*M457)/(SUM($M$16:$M$2953)+SUM(Comerciales!$O$16:$O$1436))</f>
        <v>2.4427516150429165E-2</v>
      </c>
      <c r="P457" s="49"/>
      <c r="Q457" s="59"/>
      <c r="R457" s="59"/>
      <c r="S457" s="49"/>
      <c r="T457" s="49"/>
      <c r="U457" s="49"/>
      <c r="V457" s="49"/>
    </row>
    <row r="458" spans="2:22" ht="24" customHeight="1" x14ac:dyDescent="0.35">
      <c r="B458" s="3">
        <v>443</v>
      </c>
      <c r="C458" s="3" t="s">
        <v>442</v>
      </c>
      <c r="D458" s="3" t="s">
        <v>443</v>
      </c>
      <c r="E458" s="3" t="s">
        <v>2397</v>
      </c>
      <c r="F458" s="3" t="s">
        <v>2422</v>
      </c>
      <c r="G458" s="3" t="s">
        <v>11</v>
      </c>
      <c r="H458" s="32" t="s">
        <v>2318</v>
      </c>
      <c r="I458" s="33">
        <v>35</v>
      </c>
      <c r="J458" s="17">
        <v>454285</v>
      </c>
      <c r="K458" s="17">
        <f t="shared" si="12"/>
        <v>454285</v>
      </c>
      <c r="L458" s="38">
        <v>454285</v>
      </c>
      <c r="M458" s="48">
        <f t="shared" si="13"/>
        <v>15899975</v>
      </c>
      <c r="N458" s="34" t="s">
        <v>7341</v>
      </c>
      <c r="O458" s="48">
        <f>(45.5*M458)/(SUM($M$16:$M$2953)+SUM(Comerciales!$O$16:$O$1436))</f>
        <v>7.5448510794652189E-4</v>
      </c>
      <c r="P458" s="49"/>
      <c r="Q458" s="59"/>
      <c r="R458" s="59"/>
      <c r="S458" s="49"/>
      <c r="T458" s="49"/>
      <c r="U458" s="49"/>
      <c r="V458" s="49"/>
    </row>
    <row r="459" spans="2:22" ht="24" customHeight="1" x14ac:dyDescent="0.35">
      <c r="B459" s="3">
        <v>444</v>
      </c>
      <c r="C459" s="3" t="s">
        <v>442</v>
      </c>
      <c r="D459" s="3" t="s">
        <v>443</v>
      </c>
      <c r="E459" s="3" t="s">
        <v>2401</v>
      </c>
      <c r="F459" s="3" t="s">
        <v>2422</v>
      </c>
      <c r="G459" s="3" t="s">
        <v>11</v>
      </c>
      <c r="H459" s="32" t="s">
        <v>2320</v>
      </c>
      <c r="I459" s="33">
        <v>1</v>
      </c>
      <c r="J459" s="17">
        <v>79650</v>
      </c>
      <c r="K459" s="17">
        <f t="shared" si="12"/>
        <v>85385</v>
      </c>
      <c r="L459" s="38" t="s">
        <v>7053</v>
      </c>
      <c r="M459" s="48">
        <f t="shared" si="13"/>
        <v>85385</v>
      </c>
      <c r="N459" s="34" t="s">
        <v>7341</v>
      </c>
      <c r="O459" s="48">
        <f>(45.5*M459)/(SUM($M$16:$M$2953)+SUM(Comerciales!$O$16:$O$1436))</f>
        <v>4.0516863040359353E-6</v>
      </c>
      <c r="P459" s="49"/>
      <c r="Q459" s="59"/>
      <c r="R459" s="59"/>
      <c r="S459" s="49"/>
      <c r="T459" s="49"/>
      <c r="U459" s="49"/>
      <c r="V459" s="49"/>
    </row>
    <row r="460" spans="2:22" ht="24" customHeight="1" x14ac:dyDescent="0.35">
      <c r="B460" s="3">
        <v>445</v>
      </c>
      <c r="C460" s="3" t="s">
        <v>444</v>
      </c>
      <c r="D460" s="3" t="s">
        <v>445</v>
      </c>
      <c r="E460" s="3" t="s">
        <v>2355</v>
      </c>
      <c r="F460" s="3" t="s">
        <v>3582</v>
      </c>
      <c r="G460" s="3" t="s">
        <v>18</v>
      </c>
      <c r="H460" s="32" t="s">
        <v>2349</v>
      </c>
      <c r="I460" s="33">
        <v>5.916666666666667</v>
      </c>
      <c r="J460" s="17">
        <v>13901564.000000002</v>
      </c>
      <c r="K460" s="17">
        <f t="shared" si="12"/>
        <v>13901564.000000002</v>
      </c>
      <c r="L460" s="38">
        <v>13901564.000000002</v>
      </c>
      <c r="M460" s="48">
        <f t="shared" si="13"/>
        <v>82250920.333333343</v>
      </c>
      <c r="N460" s="34" t="s">
        <v>7341</v>
      </c>
      <c r="O460" s="48">
        <f>(45.5*M460)/(SUM($M$16:$M$2953)+SUM(Comerciales!$O$16:$O$1436))</f>
        <v>3.9029680553834692E-3</v>
      </c>
      <c r="P460" s="49"/>
      <c r="Q460" s="59"/>
      <c r="R460" s="59"/>
      <c r="S460" s="49"/>
      <c r="T460" s="49"/>
      <c r="U460" s="49"/>
      <c r="V460" s="49"/>
    </row>
    <row r="461" spans="2:22" ht="24" customHeight="1" x14ac:dyDescent="0.35">
      <c r="B461" s="3">
        <v>446</v>
      </c>
      <c r="C461" s="3" t="s">
        <v>446</v>
      </c>
      <c r="D461" s="3" t="s">
        <v>447</v>
      </c>
      <c r="E461" s="3" t="s">
        <v>2400</v>
      </c>
      <c r="F461" s="3" t="s">
        <v>2616</v>
      </c>
      <c r="G461" s="3" t="s">
        <v>3657</v>
      </c>
      <c r="H461" s="32" t="s">
        <v>2490</v>
      </c>
      <c r="I461" s="33">
        <v>435.58333333333331</v>
      </c>
      <c r="J461" s="17">
        <v>8565.2000000000007</v>
      </c>
      <c r="K461" s="17">
        <f t="shared" si="12"/>
        <v>8565.2000000000007</v>
      </c>
      <c r="L461" s="38">
        <v>8565.2000000000007</v>
      </c>
      <c r="M461" s="48">
        <f t="shared" si="13"/>
        <v>3730858.3666666667</v>
      </c>
      <c r="N461" s="34" t="s">
        <v>7343</v>
      </c>
      <c r="O461" s="48">
        <f>(45.5*M461)/(SUM($M$16:$M$2953)+SUM(Comerciales!$O$16:$O$1436))</f>
        <v>1.7703657254226402E-4</v>
      </c>
      <c r="P461" s="49"/>
      <c r="Q461" s="59"/>
      <c r="R461" s="59"/>
      <c r="S461" s="49"/>
      <c r="T461" s="49"/>
      <c r="U461" s="49"/>
      <c r="V461" s="49"/>
    </row>
    <row r="462" spans="2:22" ht="24" customHeight="1" x14ac:dyDescent="0.35">
      <c r="B462" s="3">
        <v>447</v>
      </c>
      <c r="C462" s="3" t="s">
        <v>449</v>
      </c>
      <c r="D462" s="3" t="s">
        <v>450</v>
      </c>
      <c r="E462" s="3" t="s">
        <v>6084</v>
      </c>
      <c r="F462" s="3" t="s">
        <v>2616</v>
      </c>
      <c r="G462" s="3" t="s">
        <v>3657</v>
      </c>
      <c r="H462" s="32" t="s">
        <v>2490</v>
      </c>
      <c r="I462" s="33">
        <v>4790.5</v>
      </c>
      <c r="J462" s="17">
        <v>4656.1000000000004</v>
      </c>
      <c r="K462" s="17">
        <f t="shared" si="12"/>
        <v>4656.1000000000004</v>
      </c>
      <c r="L462" s="38">
        <v>4656.1000000000004</v>
      </c>
      <c r="M462" s="48">
        <f t="shared" si="13"/>
        <v>22305047.050000001</v>
      </c>
      <c r="N462" s="34" t="s">
        <v>7343</v>
      </c>
      <c r="O462" s="48">
        <f>(45.5*M462)/(SUM($M$16:$M$2953)+SUM(Comerciales!$O$16:$O$1436))</f>
        <v>1.0584183831277407E-3</v>
      </c>
      <c r="P462" s="49"/>
      <c r="Q462" s="59"/>
      <c r="R462" s="59"/>
      <c r="S462" s="49"/>
      <c r="T462" s="49"/>
      <c r="U462" s="49"/>
      <c r="V462" s="49"/>
    </row>
    <row r="463" spans="2:22" ht="24" customHeight="1" x14ac:dyDescent="0.35">
      <c r="B463" s="3">
        <v>448</v>
      </c>
      <c r="C463" s="3" t="s">
        <v>2628</v>
      </c>
      <c r="D463" s="3" t="s">
        <v>451</v>
      </c>
      <c r="E463" s="3" t="s">
        <v>3289</v>
      </c>
      <c r="F463" s="3" t="s">
        <v>2616</v>
      </c>
      <c r="G463" s="3" t="s">
        <v>159</v>
      </c>
      <c r="H463" s="32" t="s">
        <v>2628</v>
      </c>
      <c r="I463" s="33">
        <v>1</v>
      </c>
      <c r="J463" s="17"/>
      <c r="K463" s="17">
        <f t="shared" si="12"/>
        <v>0</v>
      </c>
      <c r="L463" s="38" t="s">
        <v>2628</v>
      </c>
      <c r="M463" s="48">
        <f t="shared" si="13"/>
        <v>100</v>
      </c>
      <c r="N463" s="34" t="s">
        <v>7343</v>
      </c>
      <c r="O463" s="48">
        <f>(45.5*M463)/(SUM($M$16:$M$2953)+SUM(Comerciales!$O$16:$O$1436))</f>
        <v>4.745196819155514E-9</v>
      </c>
      <c r="P463" s="49"/>
      <c r="Q463" s="59"/>
      <c r="R463" s="59"/>
      <c r="S463" s="49"/>
      <c r="T463" s="49"/>
      <c r="U463" s="49"/>
      <c r="V463" s="49"/>
    </row>
    <row r="464" spans="2:22" ht="24" customHeight="1" x14ac:dyDescent="0.35">
      <c r="B464" s="3">
        <v>449</v>
      </c>
      <c r="C464" s="3" t="s">
        <v>453</v>
      </c>
      <c r="D464" s="3" t="s">
        <v>454</v>
      </c>
      <c r="E464" s="3" t="s">
        <v>2401</v>
      </c>
      <c r="F464" s="3" t="s">
        <v>2318</v>
      </c>
      <c r="G464" s="3" t="s">
        <v>11</v>
      </c>
      <c r="H464" s="32" t="s">
        <v>2318</v>
      </c>
      <c r="I464" s="33">
        <v>41400.166666666664</v>
      </c>
      <c r="J464" s="17">
        <v>18622</v>
      </c>
      <c r="K464" s="17">
        <f t="shared" ref="K464:K527" si="14">IF(ISNUMBER(L464),MIN(L464,ROUND((J464*(1+$K$10)),0)),ROUND((J464*(1+$K$10)),0))</f>
        <v>18622</v>
      </c>
      <c r="L464" s="38">
        <v>18622</v>
      </c>
      <c r="M464" s="48">
        <f t="shared" ref="M464:M527" si="15">IF(K464=0,100*I464,I464*K464)</f>
        <v>770953903.66666663</v>
      </c>
      <c r="N464" s="34" t="s">
        <v>7341</v>
      </c>
      <c r="O464" s="48">
        <f>(45.5*M464)/(SUM($M$16:$M$2953)+SUM(Comerciales!$O$16:$O$1436))</f>
        <v>3.6583280113945925E-2</v>
      </c>
      <c r="P464" s="49"/>
      <c r="Q464" s="59"/>
      <c r="R464" s="59"/>
      <c r="S464" s="49"/>
      <c r="T464" s="49"/>
      <c r="U464" s="49"/>
      <c r="V464" s="49"/>
    </row>
    <row r="465" spans="2:22" ht="24" customHeight="1" x14ac:dyDescent="0.35">
      <c r="B465" s="3">
        <v>450</v>
      </c>
      <c r="C465" s="3" t="s">
        <v>453</v>
      </c>
      <c r="D465" s="3" t="s">
        <v>454</v>
      </c>
      <c r="E465" s="3" t="s">
        <v>2355</v>
      </c>
      <c r="F465" s="3" t="s">
        <v>2318</v>
      </c>
      <c r="G465" s="3" t="s">
        <v>11</v>
      </c>
      <c r="H465" s="32" t="s">
        <v>2318</v>
      </c>
      <c r="I465" s="33">
        <v>9822.1666666666661</v>
      </c>
      <c r="J465" s="17">
        <v>9311</v>
      </c>
      <c r="K465" s="17">
        <f t="shared" si="14"/>
        <v>9311</v>
      </c>
      <c r="L465" s="38">
        <v>9311</v>
      </c>
      <c r="M465" s="48">
        <f t="shared" si="15"/>
        <v>91454193.833333328</v>
      </c>
      <c r="N465" s="34" t="s">
        <v>7341</v>
      </c>
      <c r="O465" s="48">
        <f>(45.5*M465)/(SUM($M$16:$M$2953)+SUM(Comerciales!$O$16:$O$1436))</f>
        <v>4.3396814967636508E-3</v>
      </c>
      <c r="P465" s="49"/>
      <c r="Q465" s="59"/>
      <c r="R465" s="59"/>
      <c r="S465" s="49"/>
      <c r="T465" s="49"/>
      <c r="U465" s="49"/>
      <c r="V465" s="49"/>
    </row>
    <row r="466" spans="2:22" ht="24" customHeight="1" x14ac:dyDescent="0.35">
      <c r="B466" s="3">
        <v>451</v>
      </c>
      <c r="C466" s="3" t="s">
        <v>453</v>
      </c>
      <c r="D466" s="3" t="s">
        <v>454</v>
      </c>
      <c r="E466" s="3" t="s">
        <v>3295</v>
      </c>
      <c r="F466" s="3" t="s">
        <v>2616</v>
      </c>
      <c r="G466" s="3" t="s">
        <v>11</v>
      </c>
      <c r="H466" s="32" t="s">
        <v>2490</v>
      </c>
      <c r="I466" s="33">
        <v>666.66666666666674</v>
      </c>
      <c r="J466" s="17"/>
      <c r="K466" s="17">
        <f t="shared" si="14"/>
        <v>0</v>
      </c>
      <c r="L466" s="38" t="s">
        <v>7053</v>
      </c>
      <c r="M466" s="48">
        <f t="shared" si="15"/>
        <v>66666.666666666672</v>
      </c>
      <c r="N466" s="34" t="s">
        <v>7343</v>
      </c>
      <c r="O466" s="48">
        <f>(45.5*M466)/(SUM($M$16:$M$2953)+SUM(Comerciales!$O$16:$O$1436))</f>
        <v>3.1634645461036758E-6</v>
      </c>
      <c r="P466" s="49"/>
      <c r="Q466" s="59"/>
      <c r="R466" s="59"/>
      <c r="S466" s="49"/>
      <c r="T466" s="49"/>
      <c r="U466" s="49"/>
      <c r="V466" s="49"/>
    </row>
    <row r="467" spans="2:22" ht="24" customHeight="1" x14ac:dyDescent="0.35">
      <c r="B467" s="3">
        <v>452</v>
      </c>
      <c r="C467" s="3" t="s">
        <v>453</v>
      </c>
      <c r="D467" s="3" t="s">
        <v>454</v>
      </c>
      <c r="E467" s="3" t="s">
        <v>2384</v>
      </c>
      <c r="F467" s="3" t="s">
        <v>2318</v>
      </c>
      <c r="G467" s="3" t="s">
        <v>11</v>
      </c>
      <c r="H467" s="32" t="s">
        <v>2318</v>
      </c>
      <c r="I467" s="33">
        <v>2</v>
      </c>
      <c r="J467" s="17"/>
      <c r="K467" s="17">
        <f t="shared" si="14"/>
        <v>0</v>
      </c>
      <c r="L467" s="38" t="s">
        <v>7053</v>
      </c>
      <c r="M467" s="48">
        <f t="shared" si="15"/>
        <v>200</v>
      </c>
      <c r="N467" s="34" t="s">
        <v>7343</v>
      </c>
      <c r="O467" s="48">
        <f>(45.5*M467)/(SUM($M$16:$M$2953)+SUM(Comerciales!$O$16:$O$1436))</f>
        <v>9.4903936383110279E-9</v>
      </c>
      <c r="P467" s="49"/>
      <c r="Q467" s="59"/>
      <c r="R467" s="59"/>
      <c r="S467" s="49"/>
      <c r="T467" s="49"/>
      <c r="U467" s="49"/>
      <c r="V467" s="49"/>
    </row>
    <row r="468" spans="2:22" ht="24" customHeight="1" x14ac:dyDescent="0.35">
      <c r="B468" s="3">
        <v>453</v>
      </c>
      <c r="C468" s="3" t="s">
        <v>2628</v>
      </c>
      <c r="D468" s="3" t="s">
        <v>5323</v>
      </c>
      <c r="E468" s="3" t="s">
        <v>362</v>
      </c>
      <c r="F468" s="3" t="s">
        <v>2362</v>
      </c>
      <c r="G468" s="3" t="s">
        <v>63</v>
      </c>
      <c r="H468" s="32" t="s">
        <v>2628</v>
      </c>
      <c r="I468" s="33">
        <v>1</v>
      </c>
      <c r="J468" s="17"/>
      <c r="K468" s="17">
        <f t="shared" si="14"/>
        <v>0</v>
      </c>
      <c r="L468" s="38" t="s">
        <v>2628</v>
      </c>
      <c r="M468" s="48">
        <f t="shared" si="15"/>
        <v>100</v>
      </c>
      <c r="N468" s="34" t="s">
        <v>7343</v>
      </c>
      <c r="O468" s="48">
        <f>(45.5*M468)/(SUM($M$16:$M$2953)+SUM(Comerciales!$O$16:$O$1436))</f>
        <v>4.745196819155514E-9</v>
      </c>
      <c r="P468" s="49"/>
      <c r="Q468" s="59"/>
      <c r="R468" s="59"/>
      <c r="S468" s="49"/>
      <c r="T468" s="49"/>
      <c r="U468" s="49"/>
      <c r="V468" s="49"/>
    </row>
    <row r="469" spans="2:22" ht="24" customHeight="1" x14ac:dyDescent="0.35">
      <c r="B469" s="3">
        <v>454</v>
      </c>
      <c r="C469" s="3" t="s">
        <v>455</v>
      </c>
      <c r="D469" s="3" t="s">
        <v>456</v>
      </c>
      <c r="E469" s="3" t="s">
        <v>2582</v>
      </c>
      <c r="F469" s="3" t="s">
        <v>2422</v>
      </c>
      <c r="G469" s="3" t="s">
        <v>11</v>
      </c>
      <c r="H469" s="32" t="s">
        <v>2318</v>
      </c>
      <c r="I469" s="33">
        <v>20081.083333333332</v>
      </c>
      <c r="J469" s="17">
        <v>326</v>
      </c>
      <c r="K469" s="17">
        <f t="shared" si="14"/>
        <v>349</v>
      </c>
      <c r="L469" s="38" t="s">
        <v>7053</v>
      </c>
      <c r="M469" s="48">
        <f t="shared" si="15"/>
        <v>7008298.083333333</v>
      </c>
      <c r="N469" s="34" t="s">
        <v>7343</v>
      </c>
      <c r="O469" s="48">
        <f>(45.5*M469)/(SUM($M$16:$M$2953)+SUM(Comerciales!$O$16:$O$1436))</f>
        <v>3.3255753772727014E-4</v>
      </c>
      <c r="P469" s="49"/>
      <c r="Q469" s="59"/>
      <c r="R469" s="59"/>
      <c r="S469" s="49"/>
      <c r="T469" s="49"/>
      <c r="U469" s="49"/>
      <c r="V469" s="49"/>
    </row>
    <row r="470" spans="2:22" ht="24" customHeight="1" x14ac:dyDescent="0.35">
      <c r="B470" s="3">
        <v>455</v>
      </c>
      <c r="C470" s="3" t="s">
        <v>455</v>
      </c>
      <c r="D470" s="3" t="s">
        <v>456</v>
      </c>
      <c r="E470" s="3" t="s">
        <v>2406</v>
      </c>
      <c r="F470" s="3" t="s">
        <v>2422</v>
      </c>
      <c r="G470" s="3" t="s">
        <v>11</v>
      </c>
      <c r="H470" s="32" t="s">
        <v>2318</v>
      </c>
      <c r="I470" s="33">
        <v>3992</v>
      </c>
      <c r="J470" s="17">
        <v>4187</v>
      </c>
      <c r="K470" s="17">
        <f t="shared" si="14"/>
        <v>4488</v>
      </c>
      <c r="L470" s="38" t="s">
        <v>7053</v>
      </c>
      <c r="M470" s="48">
        <f t="shared" si="15"/>
        <v>17916096</v>
      </c>
      <c r="N470" s="34" t="s">
        <v>7343</v>
      </c>
      <c r="O470" s="48">
        <f>(45.5*M470)/(SUM($M$16:$M$2953)+SUM(Comerciales!$O$16:$O$1436))</f>
        <v>8.501540175088482E-4</v>
      </c>
      <c r="P470" s="49"/>
      <c r="Q470" s="59"/>
      <c r="R470" s="59"/>
      <c r="S470" s="49"/>
      <c r="T470" s="49"/>
      <c r="U470" s="49"/>
      <c r="V470" s="49"/>
    </row>
    <row r="471" spans="2:22" ht="24" customHeight="1" x14ac:dyDescent="0.35">
      <c r="B471" s="3">
        <v>456</v>
      </c>
      <c r="C471" s="3" t="s">
        <v>458</v>
      </c>
      <c r="D471" s="3" t="s">
        <v>459</v>
      </c>
      <c r="E471" s="3" t="s">
        <v>6085</v>
      </c>
      <c r="F471" s="3" t="s">
        <v>2616</v>
      </c>
      <c r="G471" s="3" t="s">
        <v>3657</v>
      </c>
      <c r="H471" s="32" t="s">
        <v>2490</v>
      </c>
      <c r="I471" s="33">
        <v>1261.8333333333335</v>
      </c>
      <c r="J471" s="17">
        <v>11333.232</v>
      </c>
      <c r="K471" s="17">
        <f t="shared" si="14"/>
        <v>11333.232</v>
      </c>
      <c r="L471" s="38">
        <v>11333.232</v>
      </c>
      <c r="M471" s="48">
        <f t="shared" si="15"/>
        <v>14300649.912000002</v>
      </c>
      <c r="N471" s="34" t="s">
        <v>7343</v>
      </c>
      <c r="O471" s="48">
        <f>(45.5*M471)/(SUM($M$16:$M$2953)+SUM(Comerciales!$O$16:$O$1436))</f>
        <v>6.7859398474278982E-4</v>
      </c>
      <c r="P471" s="49"/>
      <c r="Q471" s="59"/>
      <c r="R471" s="59"/>
      <c r="S471" s="49"/>
      <c r="T471" s="49"/>
      <c r="U471" s="49"/>
      <c r="V471" s="49"/>
    </row>
    <row r="472" spans="2:22" ht="24" customHeight="1" x14ac:dyDescent="0.35">
      <c r="B472" s="3">
        <v>457</v>
      </c>
      <c r="C472" s="3" t="s">
        <v>460</v>
      </c>
      <c r="D472" s="3" t="s">
        <v>461</v>
      </c>
      <c r="E472" s="3" t="s">
        <v>6086</v>
      </c>
      <c r="F472" s="3" t="s">
        <v>2435</v>
      </c>
      <c r="G472" s="3" t="s">
        <v>11</v>
      </c>
      <c r="H472" s="32" t="s">
        <v>2490</v>
      </c>
      <c r="I472" s="33">
        <v>867</v>
      </c>
      <c r="J472" s="17">
        <v>274</v>
      </c>
      <c r="K472" s="17">
        <f t="shared" si="14"/>
        <v>294</v>
      </c>
      <c r="L472" s="38" t="s">
        <v>7053</v>
      </c>
      <c r="M472" s="48">
        <f t="shared" si="15"/>
        <v>254898</v>
      </c>
      <c r="N472" s="34" t="s">
        <v>7343</v>
      </c>
      <c r="O472" s="48">
        <f>(45.5*M472)/(SUM($M$16:$M$2953)+SUM(Comerciales!$O$16:$O$1436))</f>
        <v>1.2095411788091021E-5</v>
      </c>
      <c r="P472" s="49"/>
      <c r="Q472" s="59"/>
      <c r="R472" s="59"/>
      <c r="S472" s="49"/>
      <c r="T472" s="49"/>
      <c r="U472" s="49"/>
      <c r="V472" s="49"/>
    </row>
    <row r="473" spans="2:22" ht="24" customHeight="1" x14ac:dyDescent="0.35">
      <c r="B473" s="3">
        <v>458</v>
      </c>
      <c r="C473" s="3" t="s">
        <v>460</v>
      </c>
      <c r="D473" s="3" t="s">
        <v>461</v>
      </c>
      <c r="E473" s="3" t="s">
        <v>6087</v>
      </c>
      <c r="F473" s="3" t="s">
        <v>2435</v>
      </c>
      <c r="G473" s="3" t="s">
        <v>11</v>
      </c>
      <c r="H473" s="32" t="s">
        <v>2490</v>
      </c>
      <c r="I473" s="33">
        <v>657</v>
      </c>
      <c r="J473" s="17">
        <v>32</v>
      </c>
      <c r="K473" s="17">
        <f t="shared" si="14"/>
        <v>34</v>
      </c>
      <c r="L473" s="38" t="s">
        <v>7053</v>
      </c>
      <c r="M473" s="48">
        <f t="shared" si="15"/>
        <v>22338</v>
      </c>
      <c r="N473" s="34" t="s">
        <v>7343</v>
      </c>
      <c r="O473" s="48">
        <f>(45.5*M473)/(SUM($M$16:$M$2953)+SUM(Comerciales!$O$16:$O$1436))</f>
        <v>1.0599820654629586E-6</v>
      </c>
      <c r="P473" s="49"/>
      <c r="Q473" s="59"/>
      <c r="R473" s="59"/>
      <c r="S473" s="49"/>
      <c r="T473" s="49"/>
      <c r="U473" s="49"/>
      <c r="V473" s="49"/>
    </row>
    <row r="474" spans="2:22" ht="24" customHeight="1" x14ac:dyDescent="0.35">
      <c r="B474" s="3">
        <v>459</v>
      </c>
      <c r="C474" s="3" t="s">
        <v>460</v>
      </c>
      <c r="D474" s="3" t="s">
        <v>461</v>
      </c>
      <c r="E474" s="3" t="s">
        <v>3439</v>
      </c>
      <c r="F474" s="3" t="s">
        <v>2422</v>
      </c>
      <c r="G474" s="3" t="s">
        <v>11</v>
      </c>
      <c r="H474" s="32" t="s">
        <v>2628</v>
      </c>
      <c r="I474" s="33">
        <v>1</v>
      </c>
      <c r="J474" s="17">
        <v>17296</v>
      </c>
      <c r="K474" s="17">
        <f t="shared" si="14"/>
        <v>18541</v>
      </c>
      <c r="L474" s="38" t="s">
        <v>2628</v>
      </c>
      <c r="M474" s="48">
        <f t="shared" si="15"/>
        <v>18541</v>
      </c>
      <c r="N474" s="34" t="s">
        <v>7343</v>
      </c>
      <c r="O474" s="48">
        <f>(45.5*M474)/(SUM($M$16:$M$2953)+SUM(Comerciales!$O$16:$O$1436))</f>
        <v>8.7980694223962373E-7</v>
      </c>
      <c r="P474" s="49"/>
      <c r="Q474" s="59"/>
      <c r="R474" s="59"/>
      <c r="S474" s="49"/>
      <c r="T474" s="49"/>
      <c r="U474" s="49"/>
      <c r="V474" s="49"/>
    </row>
    <row r="475" spans="2:22" ht="24" customHeight="1" x14ac:dyDescent="0.35">
      <c r="B475" s="3">
        <v>460</v>
      </c>
      <c r="C475" s="3" t="s">
        <v>460</v>
      </c>
      <c r="D475" s="3" t="s">
        <v>462</v>
      </c>
      <c r="E475" s="3" t="s">
        <v>6088</v>
      </c>
      <c r="F475" s="3" t="s">
        <v>2435</v>
      </c>
      <c r="G475" s="3" t="s">
        <v>11</v>
      </c>
      <c r="H475" s="32" t="s">
        <v>2490</v>
      </c>
      <c r="I475" s="33">
        <v>2</v>
      </c>
      <c r="J475" s="17">
        <v>33012</v>
      </c>
      <c r="K475" s="17">
        <f t="shared" si="14"/>
        <v>35389</v>
      </c>
      <c r="L475" s="38" t="s">
        <v>7053</v>
      </c>
      <c r="M475" s="48">
        <f t="shared" si="15"/>
        <v>70778</v>
      </c>
      <c r="N475" s="34" t="s">
        <v>7343</v>
      </c>
      <c r="O475" s="48">
        <f>(45.5*M475)/(SUM($M$16:$M$2953)+SUM(Comerciales!$O$16:$O$1436))</f>
        <v>3.3585554046618893E-6</v>
      </c>
      <c r="P475" s="49"/>
      <c r="Q475" s="59"/>
      <c r="R475" s="59"/>
      <c r="S475" s="49"/>
      <c r="T475" s="49"/>
      <c r="U475" s="49"/>
      <c r="V475" s="49"/>
    </row>
    <row r="476" spans="2:22" ht="24" customHeight="1" x14ac:dyDescent="0.35">
      <c r="B476" s="3">
        <v>461</v>
      </c>
      <c r="C476" s="3" t="s">
        <v>2628</v>
      </c>
      <c r="D476" s="3" t="s">
        <v>5324</v>
      </c>
      <c r="E476" s="3" t="s">
        <v>6089</v>
      </c>
      <c r="F476" s="3" t="s">
        <v>2422</v>
      </c>
      <c r="G476" s="3" t="s">
        <v>11</v>
      </c>
      <c r="H476" s="32" t="s">
        <v>2628</v>
      </c>
      <c r="I476" s="33">
        <v>1</v>
      </c>
      <c r="J476" s="17">
        <v>1400</v>
      </c>
      <c r="K476" s="17">
        <f t="shared" si="14"/>
        <v>1501</v>
      </c>
      <c r="L476" s="38" t="s">
        <v>2628</v>
      </c>
      <c r="M476" s="48">
        <f t="shared" si="15"/>
        <v>1501</v>
      </c>
      <c r="N476" s="34" t="s">
        <v>7343</v>
      </c>
      <c r="O476" s="48">
        <f>(45.5*M476)/(SUM($M$16:$M$2953)+SUM(Comerciales!$O$16:$O$1436))</f>
        <v>7.1225404255524258E-8</v>
      </c>
      <c r="P476" s="49"/>
      <c r="Q476" s="59"/>
      <c r="R476" s="59"/>
      <c r="S476" s="49"/>
      <c r="T476" s="49"/>
      <c r="U476" s="49"/>
      <c r="V476" s="49"/>
    </row>
    <row r="477" spans="2:22" ht="24" customHeight="1" x14ac:dyDescent="0.35">
      <c r="B477" s="3">
        <v>462</v>
      </c>
      <c r="C477" s="3" t="s">
        <v>120</v>
      </c>
      <c r="D477" s="3" t="s">
        <v>5325</v>
      </c>
      <c r="E477" s="3" t="s">
        <v>6090</v>
      </c>
      <c r="F477" s="3" t="s">
        <v>2494</v>
      </c>
      <c r="G477" s="3" t="s">
        <v>1340</v>
      </c>
      <c r="H477" s="32" t="s">
        <v>2494</v>
      </c>
      <c r="I477" s="33">
        <v>1</v>
      </c>
      <c r="J477" s="17"/>
      <c r="K477" s="17">
        <f t="shared" si="14"/>
        <v>0</v>
      </c>
      <c r="L477" s="38" t="s">
        <v>2628</v>
      </c>
      <c r="M477" s="48">
        <f t="shared" si="15"/>
        <v>100</v>
      </c>
      <c r="N477" s="34" t="s">
        <v>7343</v>
      </c>
      <c r="O477" s="48">
        <f>(45.5*M477)/(SUM($M$16:$M$2953)+SUM(Comerciales!$O$16:$O$1436))</f>
        <v>4.745196819155514E-9</v>
      </c>
      <c r="P477" s="49"/>
      <c r="Q477" s="59"/>
      <c r="R477" s="59"/>
      <c r="S477" s="49"/>
      <c r="T477" s="49"/>
      <c r="U477" s="49"/>
      <c r="V477" s="49"/>
    </row>
    <row r="478" spans="2:22" ht="24" customHeight="1" x14ac:dyDescent="0.35">
      <c r="B478" s="3">
        <v>463</v>
      </c>
      <c r="C478" s="3" t="s">
        <v>463</v>
      </c>
      <c r="D478" s="3" t="s">
        <v>464</v>
      </c>
      <c r="E478" s="3" t="s">
        <v>2355</v>
      </c>
      <c r="F478" s="3" t="s">
        <v>2356</v>
      </c>
      <c r="G478" s="3" t="s">
        <v>18</v>
      </c>
      <c r="H478" s="32" t="s">
        <v>2349</v>
      </c>
      <c r="I478" s="33">
        <v>382</v>
      </c>
      <c r="J478" s="17">
        <v>16908</v>
      </c>
      <c r="K478" s="17">
        <f t="shared" si="14"/>
        <v>18125</v>
      </c>
      <c r="L478" s="38" t="s">
        <v>7053</v>
      </c>
      <c r="M478" s="48">
        <f t="shared" si="15"/>
        <v>6923750</v>
      </c>
      <c r="N478" s="34" t="s">
        <v>7343</v>
      </c>
      <c r="O478" s="48">
        <f>(45.5*M478)/(SUM($M$16:$M$2953)+SUM(Comerciales!$O$16:$O$1436))</f>
        <v>3.2854556476627988E-4</v>
      </c>
      <c r="P478" s="49"/>
      <c r="Q478" s="59"/>
      <c r="R478" s="59"/>
      <c r="S478" s="49"/>
      <c r="T478" s="49"/>
      <c r="U478" s="49"/>
      <c r="V478" s="49"/>
    </row>
    <row r="479" spans="2:22" ht="24" customHeight="1" x14ac:dyDescent="0.35">
      <c r="B479" s="3">
        <v>464</v>
      </c>
      <c r="C479" s="3" t="s">
        <v>466</v>
      </c>
      <c r="D479" s="3" t="s">
        <v>467</v>
      </c>
      <c r="E479" s="3" t="s">
        <v>2384</v>
      </c>
      <c r="F479" s="3" t="s">
        <v>2422</v>
      </c>
      <c r="G479" s="3" t="s">
        <v>11</v>
      </c>
      <c r="H479" s="32" t="s">
        <v>2320</v>
      </c>
      <c r="I479" s="33">
        <v>1391</v>
      </c>
      <c r="J479" s="17">
        <v>606</v>
      </c>
      <c r="K479" s="17">
        <f t="shared" si="14"/>
        <v>650</v>
      </c>
      <c r="L479" s="38" t="s">
        <v>7053</v>
      </c>
      <c r="M479" s="48">
        <f t="shared" si="15"/>
        <v>904150</v>
      </c>
      <c r="N479" s="34" t="s">
        <v>7343</v>
      </c>
      <c r="O479" s="48">
        <f>(45.5*M479)/(SUM($M$16:$M$2953)+SUM(Comerciales!$O$16:$O$1436))</f>
        <v>4.2903697040394573E-5</v>
      </c>
      <c r="P479" s="49"/>
      <c r="Q479" s="59"/>
      <c r="R479" s="59"/>
      <c r="S479" s="49"/>
      <c r="T479" s="49"/>
      <c r="U479" s="49"/>
      <c r="V479" s="49"/>
    </row>
    <row r="480" spans="2:22" ht="24" customHeight="1" x14ac:dyDescent="0.35">
      <c r="B480" s="3">
        <v>465</v>
      </c>
      <c r="C480" s="3" t="s">
        <v>466</v>
      </c>
      <c r="D480" s="3" t="s">
        <v>467</v>
      </c>
      <c r="E480" s="3" t="s">
        <v>6091</v>
      </c>
      <c r="F480" s="3" t="s">
        <v>2435</v>
      </c>
      <c r="G480" s="3" t="s">
        <v>11</v>
      </c>
      <c r="H480" s="32" t="s">
        <v>2490</v>
      </c>
      <c r="I480" s="33">
        <v>660</v>
      </c>
      <c r="J480" s="17">
        <v>127</v>
      </c>
      <c r="K480" s="17">
        <f t="shared" si="14"/>
        <v>136</v>
      </c>
      <c r="L480" s="38" t="s">
        <v>7053</v>
      </c>
      <c r="M480" s="48">
        <f t="shared" si="15"/>
        <v>89760</v>
      </c>
      <c r="N480" s="34" t="s">
        <v>7343</v>
      </c>
      <c r="O480" s="48">
        <f>(45.5*M480)/(SUM($M$16:$M$2953)+SUM(Comerciales!$O$16:$O$1436))</f>
        <v>4.2592886648739893E-6</v>
      </c>
      <c r="P480" s="49"/>
      <c r="Q480" s="59"/>
      <c r="R480" s="59"/>
      <c r="S480" s="49"/>
      <c r="T480" s="49"/>
      <c r="U480" s="49"/>
      <c r="V480" s="49"/>
    </row>
    <row r="481" spans="2:22" ht="24" customHeight="1" x14ac:dyDescent="0.35">
      <c r="B481" s="3">
        <v>466</v>
      </c>
      <c r="C481" s="3" t="s">
        <v>468</v>
      </c>
      <c r="D481" s="3" t="s">
        <v>469</v>
      </c>
      <c r="E481" s="3" t="s">
        <v>6049</v>
      </c>
      <c r="F481" s="3" t="s">
        <v>3594</v>
      </c>
      <c r="G481" s="3" t="s">
        <v>3654</v>
      </c>
      <c r="H481" s="32" t="s">
        <v>2561</v>
      </c>
      <c r="I481" s="33">
        <v>121144.33333333333</v>
      </c>
      <c r="J481" s="17">
        <v>99</v>
      </c>
      <c r="K481" s="17">
        <f t="shared" si="14"/>
        <v>106</v>
      </c>
      <c r="L481" s="38" t="s">
        <v>7053</v>
      </c>
      <c r="M481" s="48">
        <f t="shared" si="15"/>
        <v>12841299.333333332</v>
      </c>
      <c r="N481" s="34" t="s">
        <v>7341</v>
      </c>
      <c r="O481" s="48">
        <f>(45.5*M481)/(SUM($M$16:$M$2953)+SUM(Comerciales!$O$16:$O$1436))</f>
        <v>6.093449275035715E-4</v>
      </c>
      <c r="P481" s="49"/>
      <c r="Q481" s="59"/>
      <c r="R481" s="59"/>
      <c r="S481" s="49"/>
      <c r="T481" s="49"/>
      <c r="U481" s="49"/>
      <c r="V481" s="49"/>
    </row>
    <row r="482" spans="2:22" ht="24" customHeight="1" x14ac:dyDescent="0.35">
      <c r="B482" s="3">
        <v>467</v>
      </c>
      <c r="C482" s="3" t="s">
        <v>468</v>
      </c>
      <c r="D482" s="3" t="s">
        <v>469</v>
      </c>
      <c r="E482" s="3" t="s">
        <v>6092</v>
      </c>
      <c r="F482" s="3" t="s">
        <v>3594</v>
      </c>
      <c r="G482" s="3" t="s">
        <v>3654</v>
      </c>
      <c r="H482" s="32" t="s">
        <v>2561</v>
      </c>
      <c r="I482" s="33">
        <v>22961.666666666664</v>
      </c>
      <c r="J482" s="17">
        <v>206</v>
      </c>
      <c r="K482" s="17">
        <f t="shared" si="14"/>
        <v>221</v>
      </c>
      <c r="L482" s="38" t="s">
        <v>7053</v>
      </c>
      <c r="M482" s="48">
        <f t="shared" si="15"/>
        <v>5074528.333333333</v>
      </c>
      <c r="N482" s="34" t="s">
        <v>7343</v>
      </c>
      <c r="O482" s="48">
        <f>(45.5*M482)/(SUM($M$16:$M$2953)+SUM(Comerciales!$O$16:$O$1436))</f>
        <v>2.4079635706047861E-4</v>
      </c>
      <c r="P482" s="49"/>
      <c r="Q482" s="59"/>
      <c r="R482" s="59"/>
      <c r="S482" s="49"/>
      <c r="T482" s="49"/>
      <c r="U482" s="49"/>
      <c r="V482" s="49"/>
    </row>
    <row r="483" spans="2:22" ht="24" customHeight="1" x14ac:dyDescent="0.35">
      <c r="B483" s="3">
        <v>468</v>
      </c>
      <c r="C483" s="3" t="s">
        <v>468</v>
      </c>
      <c r="D483" s="3" t="s">
        <v>469</v>
      </c>
      <c r="E483" s="3" t="s">
        <v>3357</v>
      </c>
      <c r="F483" s="3" t="s">
        <v>2601</v>
      </c>
      <c r="G483" s="3" t="s">
        <v>6997</v>
      </c>
      <c r="H483" s="32" t="s">
        <v>2628</v>
      </c>
      <c r="I483" s="33">
        <v>2109.6666666666665</v>
      </c>
      <c r="J483" s="17">
        <v>29744</v>
      </c>
      <c r="K483" s="17">
        <f t="shared" si="14"/>
        <v>31886</v>
      </c>
      <c r="L483" s="38" t="s">
        <v>2628</v>
      </c>
      <c r="M483" s="48">
        <f t="shared" si="15"/>
        <v>67268831.333333328</v>
      </c>
      <c r="N483" s="34" t="s">
        <v>7343</v>
      </c>
      <c r="O483" s="48">
        <f>(45.5*M483)/(SUM($M$16:$M$2953)+SUM(Comerciales!$O$16:$O$1436))</f>
        <v>3.1920384447124204E-3</v>
      </c>
      <c r="P483" s="49"/>
      <c r="Q483" s="59"/>
      <c r="R483" s="59"/>
      <c r="S483" s="49"/>
      <c r="T483" s="49"/>
      <c r="U483" s="49"/>
      <c r="V483" s="49"/>
    </row>
    <row r="484" spans="2:22" ht="24" customHeight="1" x14ac:dyDescent="0.35">
      <c r="B484" s="3">
        <v>469</v>
      </c>
      <c r="C484" s="3" t="s">
        <v>471</v>
      </c>
      <c r="D484" s="3" t="s">
        <v>469</v>
      </c>
      <c r="E484" s="3" t="s">
        <v>2406</v>
      </c>
      <c r="F484" s="3" t="s">
        <v>2318</v>
      </c>
      <c r="G484" s="3" t="s">
        <v>11</v>
      </c>
      <c r="H484" s="32" t="s">
        <v>2318</v>
      </c>
      <c r="I484" s="33">
        <v>132.22222222222223</v>
      </c>
      <c r="J484" s="17">
        <v>3675.81</v>
      </c>
      <c r="K484" s="17">
        <f t="shared" si="14"/>
        <v>3675.81</v>
      </c>
      <c r="L484" s="38">
        <v>3675.81</v>
      </c>
      <c r="M484" s="48">
        <f t="shared" si="15"/>
        <v>486023.76666666666</v>
      </c>
      <c r="N484" s="34" t="s">
        <v>7343</v>
      </c>
      <c r="O484" s="48">
        <f>(45.5*M484)/(SUM($M$16:$M$2953)+SUM(Comerciales!$O$16:$O$1436))</f>
        <v>2.3062784316206481E-5</v>
      </c>
      <c r="P484" s="49"/>
      <c r="Q484" s="59"/>
      <c r="R484" s="59"/>
      <c r="S484" s="49"/>
      <c r="T484" s="49"/>
      <c r="U484" s="49"/>
      <c r="V484" s="49"/>
    </row>
    <row r="485" spans="2:22" ht="24" customHeight="1" x14ac:dyDescent="0.35">
      <c r="B485" s="3">
        <v>470</v>
      </c>
      <c r="C485" s="3" t="s">
        <v>471</v>
      </c>
      <c r="D485" s="3" t="s">
        <v>469</v>
      </c>
      <c r="E485" s="3" t="s">
        <v>2404</v>
      </c>
      <c r="F485" s="3" t="s">
        <v>3613</v>
      </c>
      <c r="G485" s="3" t="s">
        <v>11</v>
      </c>
      <c r="H485" s="32" t="s">
        <v>2318</v>
      </c>
      <c r="I485" s="33">
        <v>50</v>
      </c>
      <c r="J485" s="17">
        <v>11027.43</v>
      </c>
      <c r="K485" s="17">
        <f t="shared" si="14"/>
        <v>11027.43</v>
      </c>
      <c r="L485" s="38">
        <v>11027.43</v>
      </c>
      <c r="M485" s="48">
        <f t="shared" si="15"/>
        <v>551371.5</v>
      </c>
      <c r="N485" s="34" t="s">
        <v>7343</v>
      </c>
      <c r="O485" s="48">
        <f>(45.5*M485)/(SUM($M$16:$M$2953)+SUM(Comerciales!$O$16:$O$1436))</f>
        <v>2.6163662879730043E-5</v>
      </c>
      <c r="P485" s="49"/>
      <c r="Q485" s="59"/>
      <c r="R485" s="59"/>
      <c r="S485" s="49"/>
      <c r="T485" s="49"/>
      <c r="U485" s="49"/>
      <c r="V485" s="49"/>
    </row>
    <row r="486" spans="2:22" ht="24" customHeight="1" x14ac:dyDescent="0.35">
      <c r="B486" s="3">
        <v>471</v>
      </c>
      <c r="C486" s="3" t="s">
        <v>2636</v>
      </c>
      <c r="D486" s="3" t="s">
        <v>469</v>
      </c>
      <c r="E486" s="3" t="s">
        <v>6093</v>
      </c>
      <c r="F486" s="3" t="s">
        <v>2616</v>
      </c>
      <c r="G486" s="3" t="s">
        <v>3654</v>
      </c>
      <c r="H486" s="32" t="s">
        <v>2490</v>
      </c>
      <c r="I486" s="33">
        <v>1</v>
      </c>
      <c r="J486" s="17">
        <v>11248.13</v>
      </c>
      <c r="K486" s="17">
        <f t="shared" si="14"/>
        <v>12058</v>
      </c>
      <c r="L486" s="38" t="s">
        <v>7053</v>
      </c>
      <c r="M486" s="48">
        <f t="shared" si="15"/>
        <v>12058</v>
      </c>
      <c r="N486" s="34" t="s">
        <v>7343</v>
      </c>
      <c r="O486" s="48">
        <f>(45.5*M486)/(SUM($M$16:$M$2953)+SUM(Comerciales!$O$16:$O$1436))</f>
        <v>5.7217583245377186E-7</v>
      </c>
      <c r="P486" s="49"/>
      <c r="Q486" s="59"/>
      <c r="R486" s="59"/>
      <c r="S486" s="49"/>
      <c r="T486" s="49"/>
      <c r="U486" s="49"/>
      <c r="V486" s="49"/>
    </row>
    <row r="487" spans="2:22" ht="24" customHeight="1" x14ac:dyDescent="0.35">
      <c r="B487" s="3">
        <v>472</v>
      </c>
      <c r="C487" s="3" t="s">
        <v>2628</v>
      </c>
      <c r="D487" s="3" t="s">
        <v>469</v>
      </c>
      <c r="E487" s="3" t="s">
        <v>3516</v>
      </c>
      <c r="F487" s="3" t="s">
        <v>3594</v>
      </c>
      <c r="G487" s="3" t="s">
        <v>11</v>
      </c>
      <c r="H487" s="32" t="s">
        <v>2628</v>
      </c>
      <c r="I487" s="33">
        <v>1</v>
      </c>
      <c r="J487" s="17">
        <v>72858</v>
      </c>
      <c r="K487" s="17">
        <f t="shared" si="14"/>
        <v>78104</v>
      </c>
      <c r="L487" s="38" t="s">
        <v>2628</v>
      </c>
      <c r="M487" s="48">
        <f t="shared" si="15"/>
        <v>78104</v>
      </c>
      <c r="N487" s="34" t="s">
        <v>7341</v>
      </c>
      <c r="O487" s="48">
        <f>(45.5*M487)/(SUM($M$16:$M$2953)+SUM(Comerciales!$O$16:$O$1436))</f>
        <v>3.7061885236332225E-6</v>
      </c>
      <c r="P487" s="49"/>
      <c r="Q487" s="59"/>
      <c r="R487" s="59"/>
      <c r="S487" s="49"/>
      <c r="T487" s="49"/>
      <c r="U487" s="49"/>
      <c r="V487" s="49"/>
    </row>
    <row r="488" spans="2:22" ht="24" customHeight="1" x14ac:dyDescent="0.35">
      <c r="B488" s="3">
        <v>473</v>
      </c>
      <c r="C488" s="3" t="s">
        <v>475</v>
      </c>
      <c r="D488" s="3" t="s">
        <v>476</v>
      </c>
      <c r="E488" s="3" t="s">
        <v>3359</v>
      </c>
      <c r="F488" s="3" t="s">
        <v>2409</v>
      </c>
      <c r="G488" s="3" t="s">
        <v>3654</v>
      </c>
      <c r="H488" s="32" t="s">
        <v>7026</v>
      </c>
      <c r="I488" s="33">
        <v>108871</v>
      </c>
      <c r="J488" s="17">
        <v>137520</v>
      </c>
      <c r="K488" s="17">
        <f t="shared" si="14"/>
        <v>137520</v>
      </c>
      <c r="L488" s="38">
        <v>137520</v>
      </c>
      <c r="M488" s="48">
        <f t="shared" si="15"/>
        <v>14971939920</v>
      </c>
      <c r="N488" s="34" t="s">
        <v>7341</v>
      </c>
      <c r="O488" s="48">
        <f>(45.5*M488)/(SUM($M$16:$M$2953)+SUM(Comerciales!$O$16:$O$1436))</f>
        <v>0.71044801684971459</v>
      </c>
      <c r="P488" s="49"/>
      <c r="Q488" s="59"/>
      <c r="R488" s="59"/>
      <c r="S488" s="49"/>
      <c r="T488" s="49"/>
      <c r="U488" s="49"/>
      <c r="V488" s="49"/>
    </row>
    <row r="489" spans="2:22" ht="24" customHeight="1" x14ac:dyDescent="0.35">
      <c r="B489" s="3">
        <v>474</v>
      </c>
      <c r="C489" s="3" t="s">
        <v>475</v>
      </c>
      <c r="D489" s="3" t="s">
        <v>476</v>
      </c>
      <c r="E489" s="3" t="s">
        <v>3358</v>
      </c>
      <c r="F489" s="3" t="s">
        <v>3633</v>
      </c>
      <c r="G489" s="3" t="s">
        <v>3654</v>
      </c>
      <c r="H489" s="32" t="s">
        <v>2347</v>
      </c>
      <c r="I489" s="33">
        <v>56450</v>
      </c>
      <c r="J489" s="17">
        <v>929.06</v>
      </c>
      <c r="K489" s="17">
        <f t="shared" si="14"/>
        <v>929.06</v>
      </c>
      <c r="L489" s="38">
        <v>929.06</v>
      </c>
      <c r="M489" s="48">
        <f t="shared" si="15"/>
        <v>52445437</v>
      </c>
      <c r="N489" s="34" t="s">
        <v>7341</v>
      </c>
      <c r="O489" s="48">
        <f>(45.5*M489)/(SUM($M$16:$M$2953)+SUM(Comerciales!$O$16:$O$1436))</f>
        <v>2.4886392083162089E-3</v>
      </c>
      <c r="P489" s="49"/>
      <c r="Q489" s="59"/>
      <c r="R489" s="59"/>
      <c r="S489" s="49"/>
      <c r="T489" s="49"/>
      <c r="U489" s="49"/>
      <c r="V489" s="49"/>
    </row>
    <row r="490" spans="2:22" ht="24" customHeight="1" x14ac:dyDescent="0.35">
      <c r="B490" s="3">
        <v>475</v>
      </c>
      <c r="C490" s="3" t="s">
        <v>475</v>
      </c>
      <c r="D490" s="3" t="s">
        <v>476</v>
      </c>
      <c r="E490" s="3" t="s">
        <v>6094</v>
      </c>
      <c r="F490" s="3" t="s">
        <v>3594</v>
      </c>
      <c r="G490" s="3" t="s">
        <v>3654</v>
      </c>
      <c r="H490" s="32" t="s">
        <v>2347</v>
      </c>
      <c r="I490" s="33">
        <v>25892</v>
      </c>
      <c r="J490" s="17">
        <v>458.40000000000003</v>
      </c>
      <c r="K490" s="17">
        <f t="shared" si="14"/>
        <v>458.40000000000003</v>
      </c>
      <c r="L490" s="38">
        <v>458.40000000000003</v>
      </c>
      <c r="M490" s="48">
        <f t="shared" si="15"/>
        <v>11868892.800000001</v>
      </c>
      <c r="N490" s="34" t="s">
        <v>7341</v>
      </c>
      <c r="O490" s="48">
        <f>(45.5*M490)/(SUM($M$16:$M$2953)+SUM(Comerciales!$O$16:$O$1436))</f>
        <v>5.632023236145778E-4</v>
      </c>
      <c r="P490" s="49"/>
      <c r="Q490" s="59"/>
      <c r="R490" s="59"/>
      <c r="S490" s="49"/>
      <c r="T490" s="49"/>
      <c r="U490" s="49"/>
      <c r="V490" s="49"/>
    </row>
    <row r="491" spans="2:22" ht="24" customHeight="1" x14ac:dyDescent="0.35">
      <c r="B491" s="3">
        <v>476</v>
      </c>
      <c r="C491" s="3" t="s">
        <v>475</v>
      </c>
      <c r="D491" s="3" t="s">
        <v>476</v>
      </c>
      <c r="E491" s="3" t="s">
        <v>6095</v>
      </c>
      <c r="F491" s="3" t="s">
        <v>3594</v>
      </c>
      <c r="G491" s="3" t="s">
        <v>3654</v>
      </c>
      <c r="H491" s="32" t="s">
        <v>2347</v>
      </c>
      <c r="I491" s="33">
        <v>3664</v>
      </c>
      <c r="J491" s="17">
        <v>1833.6000000000001</v>
      </c>
      <c r="K491" s="17">
        <f t="shared" si="14"/>
        <v>1833.6000000000001</v>
      </c>
      <c r="L491" s="38">
        <v>1833.6000000000001</v>
      </c>
      <c r="M491" s="48">
        <f t="shared" si="15"/>
        <v>6718310.4000000004</v>
      </c>
      <c r="N491" s="34" t="s">
        <v>7343</v>
      </c>
      <c r="O491" s="48">
        <f>(45.5*M491)/(SUM($M$16:$M$2953)+SUM(Comerciales!$O$16:$O$1436))</f>
        <v>3.1879705140179407E-4</v>
      </c>
      <c r="P491" s="49"/>
      <c r="Q491" s="59"/>
      <c r="R491" s="59"/>
      <c r="S491" s="49"/>
      <c r="T491" s="49"/>
      <c r="U491" s="49"/>
      <c r="V491" s="49"/>
    </row>
    <row r="492" spans="2:22" ht="24" customHeight="1" x14ac:dyDescent="0.35">
      <c r="B492" s="3">
        <v>477</v>
      </c>
      <c r="C492" s="3" t="s">
        <v>477</v>
      </c>
      <c r="D492" s="3" t="s">
        <v>5326</v>
      </c>
      <c r="E492" s="3" t="s">
        <v>6096</v>
      </c>
      <c r="F492" s="3" t="s">
        <v>2356</v>
      </c>
      <c r="G492" s="3" t="s">
        <v>18</v>
      </c>
      <c r="H492" s="32" t="s">
        <v>2349</v>
      </c>
      <c r="I492" s="33">
        <v>273.91666666666669</v>
      </c>
      <c r="J492" s="17">
        <v>77633</v>
      </c>
      <c r="K492" s="17">
        <f t="shared" si="14"/>
        <v>83223</v>
      </c>
      <c r="L492" s="38" t="s">
        <v>7053</v>
      </c>
      <c r="M492" s="48">
        <f t="shared" si="15"/>
        <v>22796166.75</v>
      </c>
      <c r="N492" s="34" t="s">
        <v>7341</v>
      </c>
      <c r="O492" s="48">
        <f>(45.5*M492)/(SUM($M$16:$M$2953)+SUM(Comerciales!$O$16:$O$1436))</f>
        <v>1.0817229795103869E-3</v>
      </c>
      <c r="P492" s="49"/>
      <c r="Q492" s="59"/>
      <c r="R492" s="59"/>
      <c r="S492" s="49"/>
      <c r="T492" s="49"/>
      <c r="U492" s="49"/>
      <c r="V492" s="49"/>
    </row>
    <row r="493" spans="2:22" ht="24" customHeight="1" x14ac:dyDescent="0.35">
      <c r="B493" s="3">
        <v>478</v>
      </c>
      <c r="C493" s="3" t="s">
        <v>477</v>
      </c>
      <c r="D493" s="3" t="s">
        <v>3007</v>
      </c>
      <c r="E493" s="3" t="s">
        <v>369</v>
      </c>
      <c r="F493" s="3" t="s">
        <v>2356</v>
      </c>
      <c r="G493" s="3" t="s">
        <v>18</v>
      </c>
      <c r="H493" s="32" t="s">
        <v>2349</v>
      </c>
      <c r="I493" s="33">
        <v>488.75</v>
      </c>
      <c r="J493" s="17">
        <v>5195</v>
      </c>
      <c r="K493" s="17">
        <f t="shared" si="14"/>
        <v>5569</v>
      </c>
      <c r="L493" s="38" t="s">
        <v>7053</v>
      </c>
      <c r="M493" s="48">
        <f t="shared" si="15"/>
        <v>2721848.75</v>
      </c>
      <c r="N493" s="34" t="s">
        <v>7343</v>
      </c>
      <c r="O493" s="48">
        <f>(45.5*M493)/(SUM($M$16:$M$2953)+SUM(Comerciales!$O$16:$O$1436))</f>
        <v>1.2915708030722411E-4</v>
      </c>
      <c r="P493" s="49"/>
      <c r="Q493" s="59"/>
      <c r="R493" s="59"/>
      <c r="S493" s="49"/>
      <c r="T493" s="49"/>
      <c r="U493" s="49"/>
      <c r="V493" s="49"/>
    </row>
    <row r="494" spans="2:22" ht="24" customHeight="1" x14ac:dyDescent="0.35">
      <c r="B494" s="3">
        <v>479</v>
      </c>
      <c r="C494" s="3" t="s">
        <v>2628</v>
      </c>
      <c r="D494" s="3" t="s">
        <v>3007</v>
      </c>
      <c r="E494" s="3" t="s">
        <v>1295</v>
      </c>
      <c r="F494" s="3" t="s">
        <v>2356</v>
      </c>
      <c r="G494" s="3" t="s">
        <v>18</v>
      </c>
      <c r="H494" s="32" t="s">
        <v>2628</v>
      </c>
      <c r="I494" s="33">
        <v>1</v>
      </c>
      <c r="J494" s="17">
        <v>6090</v>
      </c>
      <c r="K494" s="17">
        <f t="shared" si="14"/>
        <v>6528</v>
      </c>
      <c r="L494" s="38" t="s">
        <v>2628</v>
      </c>
      <c r="M494" s="48">
        <f t="shared" si="15"/>
        <v>6528</v>
      </c>
      <c r="N494" s="34" t="s">
        <v>7343</v>
      </c>
      <c r="O494" s="48">
        <f>(45.5*M494)/(SUM($M$16:$M$2953)+SUM(Comerciales!$O$16:$O$1436))</f>
        <v>3.0976644835447194E-7</v>
      </c>
      <c r="P494" s="49"/>
      <c r="Q494" s="59"/>
      <c r="R494" s="59"/>
      <c r="S494" s="49"/>
      <c r="T494" s="49"/>
      <c r="U494" s="49"/>
      <c r="V494" s="49"/>
    </row>
    <row r="495" spans="2:22" ht="24" customHeight="1" x14ac:dyDescent="0.35">
      <c r="B495" s="3">
        <v>480</v>
      </c>
      <c r="C495" s="3" t="s">
        <v>477</v>
      </c>
      <c r="D495" s="3" t="s">
        <v>5327</v>
      </c>
      <c r="E495" s="3" t="s">
        <v>6097</v>
      </c>
      <c r="F495" s="3" t="s">
        <v>2356</v>
      </c>
      <c r="G495" s="3" t="s">
        <v>18</v>
      </c>
      <c r="H495" s="32" t="s">
        <v>2349</v>
      </c>
      <c r="I495" s="33">
        <v>607.08333333333326</v>
      </c>
      <c r="J495" s="17">
        <v>7630</v>
      </c>
      <c r="K495" s="17">
        <f t="shared" si="14"/>
        <v>8179</v>
      </c>
      <c r="L495" s="38" t="s">
        <v>7053</v>
      </c>
      <c r="M495" s="48">
        <f t="shared" si="15"/>
        <v>4965334.583333333</v>
      </c>
      <c r="N495" s="34" t="s">
        <v>7343</v>
      </c>
      <c r="O495" s="48">
        <f>(45.5*M495)/(SUM($M$16:$M$2953)+SUM(Comerciales!$O$16:$O$1436))</f>
        <v>2.3561489870876199E-4</v>
      </c>
      <c r="P495" s="49"/>
      <c r="Q495" s="59"/>
      <c r="R495" s="59"/>
      <c r="S495" s="49"/>
      <c r="T495" s="49"/>
      <c r="U495" s="49"/>
      <c r="V495" s="49"/>
    </row>
    <row r="496" spans="2:22" ht="24" customHeight="1" x14ac:dyDescent="0.35">
      <c r="B496" s="3">
        <v>481</v>
      </c>
      <c r="C496" s="3" t="s">
        <v>481</v>
      </c>
      <c r="D496" s="3" t="s">
        <v>482</v>
      </c>
      <c r="E496" s="3" t="s">
        <v>2413</v>
      </c>
      <c r="F496" s="3" t="s">
        <v>3641</v>
      </c>
      <c r="G496" s="3" t="s">
        <v>11</v>
      </c>
      <c r="H496" s="32" t="s">
        <v>2318</v>
      </c>
      <c r="I496" s="33">
        <v>11379</v>
      </c>
      <c r="J496" s="17">
        <v>1951.5</v>
      </c>
      <c r="K496" s="17">
        <f t="shared" si="14"/>
        <v>1951.5</v>
      </c>
      <c r="L496" s="38">
        <v>1951.5</v>
      </c>
      <c r="M496" s="48">
        <f t="shared" si="15"/>
        <v>22206118.5</v>
      </c>
      <c r="N496" s="34" t="s">
        <v>7343</v>
      </c>
      <c r="O496" s="48">
        <f>(45.5*M496)/(SUM($M$16:$M$2953)+SUM(Comerciales!$O$16:$O$1436))</f>
        <v>1.0537240287199041E-3</v>
      </c>
      <c r="P496" s="49"/>
      <c r="Q496" s="59"/>
      <c r="R496" s="59"/>
      <c r="S496" s="49"/>
      <c r="T496" s="49"/>
      <c r="U496" s="49"/>
      <c r="V496" s="49"/>
    </row>
    <row r="497" spans="2:22" ht="24" customHeight="1" x14ac:dyDescent="0.35">
      <c r="B497" s="3">
        <v>482</v>
      </c>
      <c r="C497" s="3" t="s">
        <v>485</v>
      </c>
      <c r="D497" s="3" t="s">
        <v>486</v>
      </c>
      <c r="E497" s="3" t="s">
        <v>2451</v>
      </c>
      <c r="F497" s="3" t="s">
        <v>2422</v>
      </c>
      <c r="G497" s="3" t="s">
        <v>11</v>
      </c>
      <c r="H497" s="32" t="s">
        <v>2320</v>
      </c>
      <c r="I497" s="33">
        <v>2</v>
      </c>
      <c r="J497" s="17">
        <v>784.44</v>
      </c>
      <c r="K497" s="17">
        <f t="shared" si="14"/>
        <v>784.44</v>
      </c>
      <c r="L497" s="38">
        <v>784.44</v>
      </c>
      <c r="M497" s="48">
        <f t="shared" si="15"/>
        <v>1568.88</v>
      </c>
      <c r="N497" s="34" t="s">
        <v>7343</v>
      </c>
      <c r="O497" s="48">
        <f>(45.5*M497)/(SUM($M$16:$M$2953)+SUM(Comerciales!$O$16:$O$1436))</f>
        <v>7.4446443856367035E-8</v>
      </c>
      <c r="P497" s="49"/>
      <c r="Q497" s="59"/>
      <c r="R497" s="59"/>
      <c r="S497" s="49"/>
      <c r="T497" s="49"/>
      <c r="U497" s="49"/>
      <c r="V497" s="49"/>
    </row>
    <row r="498" spans="2:22" ht="24" customHeight="1" x14ac:dyDescent="0.35">
      <c r="B498" s="3">
        <v>483</v>
      </c>
      <c r="C498" s="3" t="s">
        <v>2628</v>
      </c>
      <c r="D498" s="3" t="s">
        <v>487</v>
      </c>
      <c r="E498" s="3" t="s">
        <v>3346</v>
      </c>
      <c r="F498" s="3" t="s">
        <v>2350</v>
      </c>
      <c r="G498" s="3" t="s">
        <v>2429</v>
      </c>
      <c r="H498" s="32" t="s">
        <v>2628</v>
      </c>
      <c r="I498" s="33">
        <v>1</v>
      </c>
      <c r="J498" s="17">
        <v>43545</v>
      </c>
      <c r="K498" s="17">
        <f t="shared" si="14"/>
        <v>46680</v>
      </c>
      <c r="L498" s="38" t="s">
        <v>2628</v>
      </c>
      <c r="M498" s="48">
        <f t="shared" si="15"/>
        <v>46680</v>
      </c>
      <c r="N498" s="34" t="s">
        <v>7341</v>
      </c>
      <c r="O498" s="48">
        <f>(45.5*M498)/(SUM($M$16:$M$2953)+SUM(Comerciales!$O$16:$O$1436))</f>
        <v>2.2150578751817936E-6</v>
      </c>
      <c r="P498" s="49"/>
      <c r="Q498" s="59"/>
      <c r="R498" s="59"/>
      <c r="S498" s="49"/>
      <c r="T498" s="49"/>
      <c r="U498" s="49"/>
      <c r="V498" s="49"/>
    </row>
    <row r="499" spans="2:22" ht="24" customHeight="1" x14ac:dyDescent="0.35">
      <c r="B499" s="3">
        <v>484</v>
      </c>
      <c r="C499" s="3" t="s">
        <v>2628</v>
      </c>
      <c r="D499" s="3" t="s">
        <v>488</v>
      </c>
      <c r="E499" s="3" t="s">
        <v>489</v>
      </c>
      <c r="F499" s="3" t="s">
        <v>6896</v>
      </c>
      <c r="G499" s="3" t="s">
        <v>77</v>
      </c>
      <c r="H499" s="32" t="s">
        <v>2628</v>
      </c>
      <c r="I499" s="33">
        <v>1</v>
      </c>
      <c r="J499" s="17"/>
      <c r="K499" s="17">
        <f t="shared" si="14"/>
        <v>0</v>
      </c>
      <c r="L499" s="38" t="s">
        <v>2628</v>
      </c>
      <c r="M499" s="48">
        <f t="shared" si="15"/>
        <v>100</v>
      </c>
      <c r="N499" s="34" t="s">
        <v>7343</v>
      </c>
      <c r="O499" s="48">
        <f>(45.5*M499)/(SUM($M$16:$M$2953)+SUM(Comerciales!$O$16:$O$1436))</f>
        <v>4.745196819155514E-9</v>
      </c>
      <c r="P499" s="49"/>
      <c r="Q499" s="59"/>
      <c r="R499" s="59"/>
      <c r="S499" s="49"/>
      <c r="T499" s="49"/>
      <c r="U499" s="49"/>
      <c r="V499" s="49"/>
    </row>
    <row r="500" spans="2:22" ht="24" customHeight="1" x14ac:dyDescent="0.35">
      <c r="B500" s="3">
        <v>485</v>
      </c>
      <c r="C500" s="3" t="s">
        <v>490</v>
      </c>
      <c r="D500" s="3" t="s">
        <v>491</v>
      </c>
      <c r="E500" s="3" t="s">
        <v>2385</v>
      </c>
      <c r="F500" s="3" t="s">
        <v>2349</v>
      </c>
      <c r="G500" s="3" t="s">
        <v>3646</v>
      </c>
      <c r="H500" s="32" t="s">
        <v>2349</v>
      </c>
      <c r="I500" s="33">
        <v>2.4</v>
      </c>
      <c r="J500" s="17">
        <v>13338611.99</v>
      </c>
      <c r="K500" s="17">
        <f t="shared" si="14"/>
        <v>13338611.99</v>
      </c>
      <c r="L500" s="38">
        <v>13338611.99</v>
      </c>
      <c r="M500" s="48">
        <f t="shared" si="15"/>
        <v>32012668.776000001</v>
      </c>
      <c r="N500" s="34" t="s">
        <v>7341</v>
      </c>
      <c r="O500" s="48">
        <f>(45.5*M500)/(SUM($M$16:$M$2953)+SUM(Comerciales!$O$16:$O$1436))</f>
        <v>1.5190641404855423E-3</v>
      </c>
      <c r="P500" s="49"/>
      <c r="Q500" s="59"/>
      <c r="R500" s="59"/>
      <c r="S500" s="49"/>
      <c r="T500" s="49"/>
      <c r="U500" s="49"/>
      <c r="V500" s="49"/>
    </row>
    <row r="501" spans="2:22" ht="24" customHeight="1" x14ac:dyDescent="0.35">
      <c r="B501" s="3">
        <v>486</v>
      </c>
      <c r="C501" s="3" t="s">
        <v>492</v>
      </c>
      <c r="D501" s="3" t="s">
        <v>493</v>
      </c>
      <c r="E501" s="3" t="s">
        <v>977</v>
      </c>
      <c r="F501" s="3" t="s">
        <v>2422</v>
      </c>
      <c r="G501" s="3" t="s">
        <v>11</v>
      </c>
      <c r="H501" s="32" t="s">
        <v>2318</v>
      </c>
      <c r="I501" s="33">
        <v>12571.666666666666</v>
      </c>
      <c r="J501" s="17">
        <v>9483.3150000000005</v>
      </c>
      <c r="K501" s="17">
        <f t="shared" si="14"/>
        <v>9483.3150000000005</v>
      </c>
      <c r="L501" s="38">
        <v>9483.3150000000005</v>
      </c>
      <c r="M501" s="48">
        <f t="shared" si="15"/>
        <v>119221075.075</v>
      </c>
      <c r="N501" s="34" t="s">
        <v>7341</v>
      </c>
      <c r="O501" s="48">
        <f>(45.5*M501)/(SUM($M$16:$M$2953)+SUM(Comerciales!$O$16:$O$1436))</f>
        <v>5.657274662221907E-3</v>
      </c>
      <c r="P501" s="49"/>
      <c r="Q501" s="59"/>
      <c r="R501" s="59"/>
      <c r="S501" s="49"/>
      <c r="T501" s="49"/>
      <c r="U501" s="49"/>
      <c r="V501" s="49"/>
    </row>
    <row r="502" spans="2:22" ht="24" customHeight="1" x14ac:dyDescent="0.35">
      <c r="B502" s="3">
        <v>487</v>
      </c>
      <c r="C502" s="3" t="s">
        <v>494</v>
      </c>
      <c r="D502" s="3" t="s">
        <v>495</v>
      </c>
      <c r="E502" s="3" t="s">
        <v>6039</v>
      </c>
      <c r="F502" s="3" t="s">
        <v>2356</v>
      </c>
      <c r="G502" s="3" t="s">
        <v>6998</v>
      </c>
      <c r="H502" s="32" t="s">
        <v>2349</v>
      </c>
      <c r="I502" s="33">
        <v>12.545454545454545</v>
      </c>
      <c r="J502" s="17">
        <v>118009.79999999999</v>
      </c>
      <c r="K502" s="17">
        <f t="shared" si="14"/>
        <v>118009.79999999999</v>
      </c>
      <c r="L502" s="38">
        <v>118009.79999999999</v>
      </c>
      <c r="M502" s="48">
        <f t="shared" si="15"/>
        <v>1480486.5818181816</v>
      </c>
      <c r="N502" s="34" t="s">
        <v>7341</v>
      </c>
      <c r="O502" s="48">
        <f>(45.5*M502)/(SUM($M$16:$M$2953)+SUM(Comerciales!$O$16:$O$1436))</f>
        <v>7.0252002188460531E-5</v>
      </c>
      <c r="P502" s="49"/>
      <c r="Q502" s="59"/>
      <c r="R502" s="59"/>
      <c r="S502" s="49"/>
      <c r="T502" s="49"/>
      <c r="U502" s="49"/>
      <c r="V502" s="49"/>
    </row>
    <row r="503" spans="2:22" ht="24" customHeight="1" x14ac:dyDescent="0.35">
      <c r="B503" s="3">
        <v>488</v>
      </c>
      <c r="C503" s="3" t="s">
        <v>2628</v>
      </c>
      <c r="D503" s="3" t="s">
        <v>501</v>
      </c>
      <c r="E503" s="3" t="s">
        <v>218</v>
      </c>
      <c r="F503" s="3" t="s">
        <v>6897</v>
      </c>
      <c r="G503" s="3" t="s">
        <v>6999</v>
      </c>
      <c r="H503" s="32" t="s">
        <v>2628</v>
      </c>
      <c r="I503" s="33">
        <v>1</v>
      </c>
      <c r="J503" s="17">
        <v>575926</v>
      </c>
      <c r="K503" s="17">
        <f t="shared" si="14"/>
        <v>617393</v>
      </c>
      <c r="L503" s="38" t="s">
        <v>2628</v>
      </c>
      <c r="M503" s="48">
        <f t="shared" si="15"/>
        <v>617393</v>
      </c>
      <c r="N503" s="34" t="s">
        <v>7341</v>
      </c>
      <c r="O503" s="48">
        <f>(45.5*M503)/(SUM($M$16:$M$2953)+SUM(Comerciales!$O$16:$O$1436))</f>
        <v>2.9296512997688802E-5</v>
      </c>
      <c r="P503" s="49"/>
      <c r="Q503" s="59"/>
      <c r="R503" s="59"/>
      <c r="S503" s="49"/>
      <c r="T503" s="49"/>
      <c r="U503" s="49"/>
      <c r="V503" s="49"/>
    </row>
    <row r="504" spans="2:22" ht="24" customHeight="1" x14ac:dyDescent="0.35">
      <c r="B504" s="3">
        <v>489</v>
      </c>
      <c r="C504" s="3" t="s">
        <v>161</v>
      </c>
      <c r="D504" s="3" t="s">
        <v>502</v>
      </c>
      <c r="E504" s="3" t="s">
        <v>6098</v>
      </c>
      <c r="F504" s="3" t="s">
        <v>6869</v>
      </c>
      <c r="G504" s="3" t="s">
        <v>3656</v>
      </c>
      <c r="H504" s="32" t="s">
        <v>2490</v>
      </c>
      <c r="I504" s="33">
        <v>188</v>
      </c>
      <c r="J504" s="17">
        <v>22378</v>
      </c>
      <c r="K504" s="17">
        <f t="shared" si="14"/>
        <v>23989</v>
      </c>
      <c r="L504" s="38" t="s">
        <v>7053</v>
      </c>
      <c r="M504" s="48">
        <f t="shared" si="15"/>
        <v>4509932</v>
      </c>
      <c r="N504" s="34" t="s">
        <v>7343</v>
      </c>
      <c r="O504" s="48">
        <f>(45.5*M504)/(SUM($M$16:$M$2953)+SUM(Comerciales!$O$16:$O$1436))</f>
        <v>2.1400514981007664E-4</v>
      </c>
      <c r="P504" s="49"/>
      <c r="Q504" s="59"/>
      <c r="R504" s="59"/>
      <c r="S504" s="49"/>
      <c r="T504" s="49"/>
      <c r="U504" s="49"/>
      <c r="V504" s="49"/>
    </row>
    <row r="505" spans="2:22" ht="24" customHeight="1" x14ac:dyDescent="0.35">
      <c r="B505" s="3">
        <v>490</v>
      </c>
      <c r="C505" s="3" t="s">
        <v>506</v>
      </c>
      <c r="D505" s="3" t="s">
        <v>507</v>
      </c>
      <c r="E505" s="3" t="s">
        <v>2397</v>
      </c>
      <c r="F505" s="3" t="s">
        <v>2422</v>
      </c>
      <c r="G505" s="3" t="s">
        <v>11</v>
      </c>
      <c r="H505" s="32" t="s">
        <v>2318</v>
      </c>
      <c r="I505" s="33">
        <v>2</v>
      </c>
      <c r="J505" s="17"/>
      <c r="K505" s="17">
        <f t="shared" si="14"/>
        <v>0</v>
      </c>
      <c r="L505" s="38" t="s">
        <v>7053</v>
      </c>
      <c r="M505" s="48">
        <f t="shared" si="15"/>
        <v>200</v>
      </c>
      <c r="N505" s="34" t="s">
        <v>7343</v>
      </c>
      <c r="O505" s="48">
        <f>(45.5*M505)/(SUM($M$16:$M$2953)+SUM(Comerciales!$O$16:$O$1436))</f>
        <v>9.4903936383110279E-9</v>
      </c>
      <c r="P505" s="49"/>
      <c r="Q505" s="59"/>
      <c r="R505" s="59"/>
      <c r="S505" s="49"/>
      <c r="T505" s="49"/>
      <c r="U505" s="49"/>
      <c r="V505" s="49"/>
    </row>
    <row r="506" spans="2:22" ht="24" customHeight="1" x14ac:dyDescent="0.35">
      <c r="B506" s="3">
        <v>491</v>
      </c>
      <c r="C506" s="3" t="s">
        <v>508</v>
      </c>
      <c r="D506" s="3" t="s">
        <v>509</v>
      </c>
      <c r="E506" s="3" t="s">
        <v>6099</v>
      </c>
      <c r="F506" s="3" t="s">
        <v>2422</v>
      </c>
      <c r="G506" s="3" t="s">
        <v>11</v>
      </c>
      <c r="H506" s="32" t="s">
        <v>2318</v>
      </c>
      <c r="I506" s="33">
        <v>601187.58333333337</v>
      </c>
      <c r="J506" s="17">
        <v>96</v>
      </c>
      <c r="K506" s="17">
        <f t="shared" si="14"/>
        <v>103</v>
      </c>
      <c r="L506" s="38" t="s">
        <v>7053</v>
      </c>
      <c r="M506" s="48">
        <f t="shared" si="15"/>
        <v>61922321.083333336</v>
      </c>
      <c r="N506" s="34" t="s">
        <v>7341</v>
      </c>
      <c r="O506" s="48">
        <f>(45.5*M506)/(SUM($M$16:$M$2953)+SUM(Comerciales!$O$16:$O$1436))</f>
        <v>2.9383360103935976E-3</v>
      </c>
      <c r="P506" s="49"/>
      <c r="Q506" s="59"/>
      <c r="R506" s="59"/>
      <c r="S506" s="49"/>
      <c r="T506" s="49"/>
      <c r="U506" s="49"/>
      <c r="V506" s="49"/>
    </row>
    <row r="507" spans="2:22" ht="24" customHeight="1" x14ac:dyDescent="0.35">
      <c r="B507" s="3">
        <v>492</v>
      </c>
      <c r="C507" s="3" t="s">
        <v>89</v>
      </c>
      <c r="D507" s="3" t="s">
        <v>513</v>
      </c>
      <c r="E507" s="3" t="s">
        <v>514</v>
      </c>
      <c r="F507" s="3" t="s">
        <v>2422</v>
      </c>
      <c r="G507" s="3" t="s">
        <v>11</v>
      </c>
      <c r="H507" s="32" t="s">
        <v>2318</v>
      </c>
      <c r="I507" s="33">
        <v>1263111</v>
      </c>
      <c r="J507" s="17">
        <v>314</v>
      </c>
      <c r="K507" s="17">
        <f t="shared" si="14"/>
        <v>337</v>
      </c>
      <c r="L507" s="38" t="s">
        <v>7053</v>
      </c>
      <c r="M507" s="48">
        <f t="shared" si="15"/>
        <v>425668407</v>
      </c>
      <c r="N507" s="34" t="s">
        <v>7341</v>
      </c>
      <c r="O507" s="48">
        <f>(45.5*M507)/(SUM($M$16:$M$2953)+SUM(Comerciales!$O$16:$O$1436))</f>
        <v>2.0198803709113946E-2</v>
      </c>
      <c r="P507" s="49"/>
      <c r="Q507" s="59"/>
      <c r="R507" s="59"/>
      <c r="S507" s="49"/>
      <c r="T507" s="49"/>
      <c r="U507" s="49"/>
      <c r="V507" s="49"/>
    </row>
    <row r="508" spans="2:22" ht="24" customHeight="1" x14ac:dyDescent="0.35">
      <c r="B508" s="3">
        <v>493</v>
      </c>
      <c r="C508" s="3" t="s">
        <v>89</v>
      </c>
      <c r="D508" s="3" t="s">
        <v>513</v>
      </c>
      <c r="E508" s="3" t="s">
        <v>3370</v>
      </c>
      <c r="F508" s="3" t="s">
        <v>2393</v>
      </c>
      <c r="G508" s="3" t="s">
        <v>11</v>
      </c>
      <c r="H508" s="32" t="s">
        <v>2393</v>
      </c>
      <c r="I508" s="33">
        <v>560856.25</v>
      </c>
      <c r="J508" s="17">
        <v>829</v>
      </c>
      <c r="K508" s="17">
        <f t="shared" si="14"/>
        <v>889</v>
      </c>
      <c r="L508" s="38" t="s">
        <v>7053</v>
      </c>
      <c r="M508" s="48">
        <f t="shared" si="15"/>
        <v>498601206.25</v>
      </c>
      <c r="N508" s="34" t="s">
        <v>7341</v>
      </c>
      <c r="O508" s="48">
        <f>(45.5*M508)/(SUM($M$16:$M$2953)+SUM(Comerciales!$O$16:$O$1436))</f>
        <v>2.3659608579246021E-2</v>
      </c>
      <c r="P508" s="49"/>
      <c r="Q508" s="59"/>
      <c r="R508" s="59"/>
      <c r="S508" s="49"/>
      <c r="T508" s="49"/>
      <c r="U508" s="49"/>
      <c r="V508" s="49"/>
    </row>
    <row r="509" spans="2:22" ht="24" customHeight="1" x14ac:dyDescent="0.35">
      <c r="B509" s="3">
        <v>494</v>
      </c>
      <c r="C509" s="3" t="s">
        <v>2628</v>
      </c>
      <c r="D509" s="3" t="s">
        <v>513</v>
      </c>
      <c r="E509" s="3" t="s">
        <v>3368</v>
      </c>
      <c r="F509" s="3" t="s">
        <v>2317</v>
      </c>
      <c r="G509" s="3" t="s">
        <v>11</v>
      </c>
      <c r="H509" s="32" t="s">
        <v>2628</v>
      </c>
      <c r="I509" s="33">
        <v>1</v>
      </c>
      <c r="J509" s="17">
        <v>1623</v>
      </c>
      <c r="K509" s="17">
        <f t="shared" si="14"/>
        <v>1740</v>
      </c>
      <c r="L509" s="38" t="s">
        <v>2628</v>
      </c>
      <c r="M509" s="48">
        <f t="shared" si="15"/>
        <v>1740</v>
      </c>
      <c r="N509" s="34" t="s">
        <v>7343</v>
      </c>
      <c r="O509" s="48">
        <f>(45.5*M509)/(SUM($M$16:$M$2953)+SUM(Comerciales!$O$16:$O$1436))</f>
        <v>8.256642465330594E-8</v>
      </c>
      <c r="P509" s="49"/>
      <c r="Q509" s="59"/>
      <c r="R509" s="59"/>
      <c r="S509" s="49"/>
      <c r="T509" s="49"/>
      <c r="U509" s="49"/>
      <c r="V509" s="49"/>
    </row>
    <row r="510" spans="2:22" ht="24" customHeight="1" x14ac:dyDescent="0.35">
      <c r="B510" s="3">
        <v>495</v>
      </c>
      <c r="C510" s="3" t="s">
        <v>89</v>
      </c>
      <c r="D510" s="3" t="s">
        <v>5328</v>
      </c>
      <c r="E510" s="3" t="s">
        <v>517</v>
      </c>
      <c r="F510" s="3" t="s">
        <v>2422</v>
      </c>
      <c r="G510" s="3" t="s">
        <v>11</v>
      </c>
      <c r="H510" s="32" t="s">
        <v>2318</v>
      </c>
      <c r="I510" s="33">
        <v>57338.583333333336</v>
      </c>
      <c r="J510" s="17"/>
      <c r="K510" s="17">
        <f t="shared" si="14"/>
        <v>0</v>
      </c>
      <c r="L510" s="38" t="s">
        <v>7053</v>
      </c>
      <c r="M510" s="48">
        <f t="shared" si="15"/>
        <v>5733858.333333334</v>
      </c>
      <c r="N510" s="34" t="s">
        <v>7341</v>
      </c>
      <c r="O510" s="48">
        <f>(45.5*M510)/(SUM($M$16:$M$2953)+SUM(Comerciales!$O$16:$O$1436))</f>
        <v>2.7208286324821671E-4</v>
      </c>
      <c r="P510" s="49"/>
      <c r="Q510" s="59"/>
      <c r="R510" s="59"/>
      <c r="S510" s="49"/>
      <c r="T510" s="49"/>
      <c r="U510" s="49"/>
      <c r="V510" s="49"/>
    </row>
    <row r="511" spans="2:22" ht="24" customHeight="1" x14ac:dyDescent="0.35">
      <c r="B511" s="3">
        <v>496</v>
      </c>
      <c r="C511" s="3" t="s">
        <v>89</v>
      </c>
      <c r="D511" s="3" t="s">
        <v>5328</v>
      </c>
      <c r="E511" s="3" t="s">
        <v>516</v>
      </c>
      <c r="F511" s="3" t="s">
        <v>2422</v>
      </c>
      <c r="G511" s="3" t="s">
        <v>11</v>
      </c>
      <c r="H511" s="32" t="s">
        <v>2318</v>
      </c>
      <c r="I511" s="33">
        <v>20661.8</v>
      </c>
      <c r="J511" s="17"/>
      <c r="K511" s="17">
        <f t="shared" si="14"/>
        <v>0</v>
      </c>
      <c r="L511" s="38" t="s">
        <v>7053</v>
      </c>
      <c r="M511" s="48">
        <f t="shared" si="15"/>
        <v>2066180</v>
      </c>
      <c r="N511" s="34" t="s">
        <v>7343</v>
      </c>
      <c r="O511" s="48">
        <f>(45.5*M511)/(SUM($M$16:$M$2953)+SUM(Comerciales!$O$16:$O$1436))</f>
        <v>9.8044307638027396E-5</v>
      </c>
      <c r="P511" s="49"/>
      <c r="Q511" s="59"/>
      <c r="R511" s="59"/>
      <c r="S511" s="49"/>
      <c r="T511" s="49"/>
      <c r="U511" s="49"/>
      <c r="V511" s="49"/>
    </row>
    <row r="512" spans="2:22" ht="24" customHeight="1" x14ac:dyDescent="0.35">
      <c r="B512" s="3">
        <v>497</v>
      </c>
      <c r="C512" s="3" t="s">
        <v>89</v>
      </c>
      <c r="D512" s="3" t="s">
        <v>5328</v>
      </c>
      <c r="E512" s="3" t="s">
        <v>3366</v>
      </c>
      <c r="F512" s="3" t="s">
        <v>2318</v>
      </c>
      <c r="G512" s="3" t="s">
        <v>11</v>
      </c>
      <c r="H512" s="32" t="s">
        <v>2318</v>
      </c>
      <c r="I512" s="33">
        <v>1</v>
      </c>
      <c r="J512" s="17"/>
      <c r="K512" s="17">
        <f t="shared" si="14"/>
        <v>0</v>
      </c>
      <c r="L512" s="38" t="s">
        <v>7053</v>
      </c>
      <c r="M512" s="48">
        <f t="shared" si="15"/>
        <v>100</v>
      </c>
      <c r="N512" s="34" t="s">
        <v>7343</v>
      </c>
      <c r="O512" s="48">
        <f>(45.5*M512)/(SUM($M$16:$M$2953)+SUM(Comerciales!$O$16:$O$1436))</f>
        <v>4.745196819155514E-9</v>
      </c>
      <c r="P512" s="49"/>
      <c r="Q512" s="59"/>
      <c r="R512" s="59"/>
      <c r="S512" s="49"/>
      <c r="T512" s="49"/>
      <c r="U512" s="49"/>
      <c r="V512" s="49"/>
    </row>
    <row r="513" spans="2:22" ht="24" customHeight="1" x14ac:dyDescent="0.35">
      <c r="B513" s="3">
        <v>498</v>
      </c>
      <c r="C513" s="3" t="s">
        <v>89</v>
      </c>
      <c r="D513" s="3" t="s">
        <v>5329</v>
      </c>
      <c r="E513" s="3" t="s">
        <v>6100</v>
      </c>
      <c r="F513" s="3" t="s">
        <v>2422</v>
      </c>
      <c r="G513" s="3" t="s">
        <v>11</v>
      </c>
      <c r="H513" s="32" t="s">
        <v>2320</v>
      </c>
      <c r="I513" s="33">
        <v>1</v>
      </c>
      <c r="J513" s="17">
        <v>3012</v>
      </c>
      <c r="K513" s="17">
        <f t="shared" si="14"/>
        <v>3229</v>
      </c>
      <c r="L513" s="38" t="s">
        <v>7053</v>
      </c>
      <c r="M513" s="48">
        <f t="shared" si="15"/>
        <v>3229</v>
      </c>
      <c r="N513" s="34" t="s">
        <v>7343</v>
      </c>
      <c r="O513" s="48">
        <f>(45.5*M513)/(SUM($M$16:$M$2953)+SUM(Comerciales!$O$16:$O$1436))</f>
        <v>1.5322240529053154E-7</v>
      </c>
      <c r="P513" s="49"/>
      <c r="Q513" s="59"/>
      <c r="R513" s="59"/>
      <c r="S513" s="49"/>
      <c r="T513" s="49"/>
      <c r="U513" s="49"/>
      <c r="V513" s="49"/>
    </row>
    <row r="514" spans="2:22" ht="24" customHeight="1" x14ac:dyDescent="0.35">
      <c r="B514" s="3">
        <v>499</v>
      </c>
      <c r="C514" s="3" t="s">
        <v>504</v>
      </c>
      <c r="D514" s="3" t="s">
        <v>5330</v>
      </c>
      <c r="E514" s="3" t="s">
        <v>510</v>
      </c>
      <c r="F514" s="3" t="s">
        <v>2422</v>
      </c>
      <c r="G514" s="3" t="s">
        <v>11</v>
      </c>
      <c r="H514" s="32" t="s">
        <v>2318</v>
      </c>
      <c r="I514" s="33">
        <v>2</v>
      </c>
      <c r="J514" s="17">
        <v>1887</v>
      </c>
      <c r="K514" s="17">
        <f t="shared" si="14"/>
        <v>2023</v>
      </c>
      <c r="L514" s="38" t="s">
        <v>7053</v>
      </c>
      <c r="M514" s="48">
        <f t="shared" si="15"/>
        <v>4046</v>
      </c>
      <c r="N514" s="34" t="s">
        <v>7343</v>
      </c>
      <c r="O514" s="48">
        <f>(45.5*M514)/(SUM($M$16:$M$2953)+SUM(Comerciales!$O$16:$O$1436))</f>
        <v>1.9199066330303208E-7</v>
      </c>
      <c r="P514" s="49"/>
      <c r="Q514" s="59"/>
      <c r="R514" s="59"/>
      <c r="S514" s="49"/>
      <c r="T514" s="49"/>
      <c r="U514" s="49"/>
      <c r="V514" s="49"/>
    </row>
    <row r="515" spans="2:22" ht="24" customHeight="1" x14ac:dyDescent="0.35">
      <c r="B515" s="3">
        <v>500</v>
      </c>
      <c r="C515" s="3" t="s">
        <v>2628</v>
      </c>
      <c r="D515" s="3" t="s">
        <v>5330</v>
      </c>
      <c r="E515" s="3" t="s">
        <v>6101</v>
      </c>
      <c r="F515" s="3" t="s">
        <v>2393</v>
      </c>
      <c r="G515" s="3" t="s">
        <v>11</v>
      </c>
      <c r="H515" s="32" t="s">
        <v>2628</v>
      </c>
      <c r="I515" s="33">
        <v>1</v>
      </c>
      <c r="J515" s="17"/>
      <c r="K515" s="17">
        <f t="shared" si="14"/>
        <v>0</v>
      </c>
      <c r="L515" s="38" t="s">
        <v>2628</v>
      </c>
      <c r="M515" s="48">
        <f t="shared" si="15"/>
        <v>100</v>
      </c>
      <c r="N515" s="34" t="s">
        <v>7343</v>
      </c>
      <c r="O515" s="48">
        <f>(45.5*M515)/(SUM($M$16:$M$2953)+SUM(Comerciales!$O$16:$O$1436))</f>
        <v>4.745196819155514E-9</v>
      </c>
      <c r="P515" s="49"/>
      <c r="Q515" s="59"/>
      <c r="R515" s="59"/>
      <c r="S515" s="49"/>
      <c r="T515" s="49"/>
      <c r="U515" s="49"/>
      <c r="V515" s="49"/>
    </row>
    <row r="516" spans="2:22" ht="24" customHeight="1" x14ac:dyDescent="0.35">
      <c r="B516" s="3">
        <v>501</v>
      </c>
      <c r="C516" s="3" t="s">
        <v>504</v>
      </c>
      <c r="D516" s="3" t="s">
        <v>5331</v>
      </c>
      <c r="E516" s="3" t="s">
        <v>6102</v>
      </c>
      <c r="F516" s="3" t="s">
        <v>2422</v>
      </c>
      <c r="G516" s="3" t="s">
        <v>11</v>
      </c>
      <c r="H516" s="32" t="s">
        <v>2320</v>
      </c>
      <c r="I516" s="33">
        <v>16831</v>
      </c>
      <c r="J516" s="17">
        <v>2913</v>
      </c>
      <c r="K516" s="17">
        <f t="shared" si="14"/>
        <v>3123</v>
      </c>
      <c r="L516" s="38" t="s">
        <v>7053</v>
      </c>
      <c r="M516" s="48">
        <f t="shared" si="15"/>
        <v>52563213</v>
      </c>
      <c r="N516" s="34" t="s">
        <v>7343</v>
      </c>
      <c r="O516" s="48">
        <f>(45.5*M516)/(SUM($M$16:$M$2953)+SUM(Comerciales!$O$16:$O$1436))</f>
        <v>2.4942279113219375E-3</v>
      </c>
      <c r="P516" s="49"/>
      <c r="Q516" s="59"/>
      <c r="R516" s="59"/>
      <c r="S516" s="49"/>
      <c r="T516" s="49"/>
      <c r="U516" s="49"/>
      <c r="V516" s="49"/>
    </row>
    <row r="517" spans="2:22" ht="24" customHeight="1" x14ac:dyDescent="0.35">
      <c r="B517" s="3">
        <v>502</v>
      </c>
      <c r="C517" s="3" t="s">
        <v>511</v>
      </c>
      <c r="D517" s="3" t="s">
        <v>5332</v>
      </c>
      <c r="E517" s="3" t="s">
        <v>6103</v>
      </c>
      <c r="F517" s="3" t="s">
        <v>2318</v>
      </c>
      <c r="G517" s="3" t="s">
        <v>11</v>
      </c>
      <c r="H517" s="32" t="s">
        <v>2318</v>
      </c>
      <c r="I517" s="33">
        <v>1</v>
      </c>
      <c r="J517" s="17"/>
      <c r="K517" s="17">
        <f t="shared" si="14"/>
        <v>0</v>
      </c>
      <c r="L517" s="38" t="s">
        <v>7053</v>
      </c>
      <c r="M517" s="48">
        <f t="shared" si="15"/>
        <v>100</v>
      </c>
      <c r="N517" s="34" t="s">
        <v>7343</v>
      </c>
      <c r="O517" s="48">
        <f>(45.5*M517)/(SUM($M$16:$M$2953)+SUM(Comerciales!$O$16:$O$1436))</f>
        <v>4.745196819155514E-9</v>
      </c>
      <c r="P517" s="49"/>
      <c r="Q517" s="59"/>
      <c r="R517" s="59"/>
      <c r="S517" s="49"/>
      <c r="T517" s="49"/>
      <c r="U517" s="49"/>
      <c r="V517" s="49"/>
    </row>
    <row r="518" spans="2:22" ht="24" customHeight="1" x14ac:dyDescent="0.35">
      <c r="B518" s="3">
        <v>503</v>
      </c>
      <c r="C518" s="3" t="s">
        <v>89</v>
      </c>
      <c r="D518" s="3" t="s">
        <v>5333</v>
      </c>
      <c r="E518" s="3" t="s">
        <v>6104</v>
      </c>
      <c r="F518" s="3" t="s">
        <v>2393</v>
      </c>
      <c r="G518" s="3" t="s">
        <v>11</v>
      </c>
      <c r="H518" s="32" t="s">
        <v>2393</v>
      </c>
      <c r="I518" s="33">
        <v>5760</v>
      </c>
      <c r="J518" s="17">
        <v>1900</v>
      </c>
      <c r="K518" s="17">
        <f t="shared" si="14"/>
        <v>2037</v>
      </c>
      <c r="L518" s="38" t="s">
        <v>7053</v>
      </c>
      <c r="M518" s="48">
        <f t="shared" si="15"/>
        <v>11733120</v>
      </c>
      <c r="N518" s="34" t="s">
        <v>7343</v>
      </c>
      <c r="O518" s="48">
        <f>(45.5*M518)/(SUM($M$16:$M$2953)+SUM(Comerciales!$O$16:$O$1436))</f>
        <v>5.5675963702769935E-4</v>
      </c>
      <c r="P518" s="49"/>
      <c r="Q518" s="59"/>
      <c r="R518" s="59"/>
      <c r="S518" s="49"/>
      <c r="T518" s="49"/>
      <c r="U518" s="49"/>
      <c r="V518" s="49"/>
    </row>
    <row r="519" spans="2:22" ht="24" customHeight="1" x14ac:dyDescent="0.35">
      <c r="B519" s="3">
        <v>504</v>
      </c>
      <c r="C519" s="3" t="s">
        <v>89</v>
      </c>
      <c r="D519" s="3" t="s">
        <v>3012</v>
      </c>
      <c r="E519" s="3" t="s">
        <v>3369</v>
      </c>
      <c r="F519" s="3" t="s">
        <v>2417</v>
      </c>
      <c r="G519" s="3" t="s">
        <v>11</v>
      </c>
      <c r="H519" s="32" t="s">
        <v>2490</v>
      </c>
      <c r="I519" s="33">
        <v>31260</v>
      </c>
      <c r="J519" s="17">
        <v>24398</v>
      </c>
      <c r="K519" s="17">
        <f t="shared" si="14"/>
        <v>26155</v>
      </c>
      <c r="L519" s="38" t="s">
        <v>7053</v>
      </c>
      <c r="M519" s="48">
        <f t="shared" si="15"/>
        <v>817605300</v>
      </c>
      <c r="N519" s="34" t="s">
        <v>7341</v>
      </c>
      <c r="O519" s="48">
        <f>(45.5*M519)/(SUM($M$16:$M$2953)+SUM(Comerciales!$O$16:$O$1436))</f>
        <v>3.8796980688846891E-2</v>
      </c>
      <c r="P519" s="49"/>
      <c r="Q519" s="59"/>
      <c r="R519" s="59"/>
      <c r="S519" s="49"/>
      <c r="T519" s="49"/>
      <c r="U519" s="49"/>
      <c r="V519" s="49"/>
    </row>
    <row r="520" spans="2:22" ht="24" customHeight="1" x14ac:dyDescent="0.35">
      <c r="B520" s="3">
        <v>505</v>
      </c>
      <c r="C520" s="3" t="s">
        <v>2628</v>
      </c>
      <c r="D520" s="3" t="s">
        <v>5334</v>
      </c>
      <c r="E520" s="3" t="s">
        <v>6105</v>
      </c>
      <c r="F520" s="3" t="s">
        <v>2422</v>
      </c>
      <c r="G520" s="3" t="s">
        <v>11</v>
      </c>
      <c r="H520" s="32" t="s">
        <v>2628</v>
      </c>
      <c r="I520" s="33">
        <v>45930</v>
      </c>
      <c r="J520" s="17"/>
      <c r="K520" s="17">
        <f t="shared" si="14"/>
        <v>0</v>
      </c>
      <c r="L520" s="38" t="s">
        <v>2628</v>
      </c>
      <c r="M520" s="48">
        <f t="shared" si="15"/>
        <v>4593000</v>
      </c>
      <c r="N520" s="34" t="s">
        <v>7341</v>
      </c>
      <c r="O520" s="48">
        <f>(45.5*M520)/(SUM($M$16:$M$2953)+SUM(Comerciales!$O$16:$O$1436))</f>
        <v>2.1794688990381275E-4</v>
      </c>
      <c r="P520" s="49"/>
      <c r="Q520" s="59"/>
      <c r="R520" s="59"/>
      <c r="S520" s="49"/>
      <c r="T520" s="49"/>
      <c r="U520" s="49"/>
      <c r="V520" s="49"/>
    </row>
    <row r="521" spans="2:22" ht="24" customHeight="1" x14ac:dyDescent="0.35">
      <c r="B521" s="3">
        <v>506</v>
      </c>
      <c r="C521" s="3" t="s">
        <v>2628</v>
      </c>
      <c r="D521" s="3" t="s">
        <v>515</v>
      </c>
      <c r="E521" s="3" t="s">
        <v>6106</v>
      </c>
      <c r="F521" s="3" t="s">
        <v>2317</v>
      </c>
      <c r="G521" s="3" t="s">
        <v>11</v>
      </c>
      <c r="H521" s="32" t="s">
        <v>2628</v>
      </c>
      <c r="I521" s="33">
        <v>517710</v>
      </c>
      <c r="J521" s="17"/>
      <c r="K521" s="17">
        <f t="shared" si="14"/>
        <v>0</v>
      </c>
      <c r="L521" s="38" t="s">
        <v>2628</v>
      </c>
      <c r="M521" s="48">
        <f t="shared" si="15"/>
        <v>51771000</v>
      </c>
      <c r="N521" s="34" t="s">
        <v>7341</v>
      </c>
      <c r="O521" s="48">
        <f>(45.5*M521)/(SUM($M$16:$M$2953)+SUM(Comerciales!$O$16:$O$1436))</f>
        <v>2.4566358452450011E-3</v>
      </c>
      <c r="P521" s="49"/>
      <c r="Q521" s="59"/>
      <c r="R521" s="59"/>
      <c r="S521" s="49"/>
      <c r="T521" s="49"/>
      <c r="U521" s="49"/>
      <c r="V521" s="49"/>
    </row>
    <row r="522" spans="2:22" ht="24" customHeight="1" x14ac:dyDescent="0.35">
      <c r="B522" s="3">
        <v>507</v>
      </c>
      <c r="C522" s="3" t="s">
        <v>2628</v>
      </c>
      <c r="D522" s="3" t="s">
        <v>515</v>
      </c>
      <c r="E522" s="3" t="s">
        <v>517</v>
      </c>
      <c r="F522" s="3" t="s">
        <v>2422</v>
      </c>
      <c r="G522" s="3" t="s">
        <v>11</v>
      </c>
      <c r="H522" s="32" t="s">
        <v>2628</v>
      </c>
      <c r="I522" s="33">
        <v>1</v>
      </c>
      <c r="J522" s="17">
        <v>25020</v>
      </c>
      <c r="K522" s="17">
        <f t="shared" si="14"/>
        <v>26821</v>
      </c>
      <c r="L522" s="38" t="s">
        <v>2628</v>
      </c>
      <c r="M522" s="48">
        <f t="shared" si="15"/>
        <v>26821</v>
      </c>
      <c r="N522" s="34" t="s">
        <v>7343</v>
      </c>
      <c r="O522" s="48">
        <f>(45.5*M522)/(SUM($M$16:$M$2953)+SUM(Comerciales!$O$16:$O$1436))</f>
        <v>1.2727092388657002E-6</v>
      </c>
      <c r="P522" s="49"/>
      <c r="Q522" s="59"/>
      <c r="R522" s="59"/>
      <c r="S522" s="49"/>
      <c r="T522" s="49"/>
      <c r="U522" s="49"/>
      <c r="V522" s="49"/>
    </row>
    <row r="523" spans="2:22" ht="24" customHeight="1" x14ac:dyDescent="0.35">
      <c r="B523" s="3">
        <v>508</v>
      </c>
      <c r="C523" s="3" t="s">
        <v>519</v>
      </c>
      <c r="D523" s="3" t="s">
        <v>520</v>
      </c>
      <c r="E523" s="3" t="s">
        <v>2397</v>
      </c>
      <c r="F523" s="3" t="s">
        <v>2422</v>
      </c>
      <c r="G523" s="3" t="s">
        <v>11</v>
      </c>
      <c r="H523" s="32" t="s">
        <v>2320</v>
      </c>
      <c r="I523" s="33">
        <v>2835</v>
      </c>
      <c r="J523" s="17">
        <v>8982</v>
      </c>
      <c r="K523" s="17">
        <f t="shared" si="14"/>
        <v>9629</v>
      </c>
      <c r="L523" s="38" t="s">
        <v>7053</v>
      </c>
      <c r="M523" s="48">
        <f t="shared" si="15"/>
        <v>27298215</v>
      </c>
      <c r="N523" s="34" t="s">
        <v>7343</v>
      </c>
      <c r="O523" s="48">
        <f>(45.5*M523)/(SUM($M$16:$M$2953)+SUM(Comerciales!$O$16:$O$1436))</f>
        <v>1.2953540298662333E-3</v>
      </c>
      <c r="P523" s="49"/>
      <c r="Q523" s="59"/>
      <c r="R523" s="59"/>
      <c r="S523" s="49"/>
      <c r="T523" s="49"/>
      <c r="U523" s="49"/>
      <c r="V523" s="49"/>
    </row>
    <row r="524" spans="2:22" ht="24" customHeight="1" x14ac:dyDescent="0.35">
      <c r="B524" s="3">
        <v>509</v>
      </c>
      <c r="C524" s="3" t="s">
        <v>2628</v>
      </c>
      <c r="D524" s="3" t="s">
        <v>5335</v>
      </c>
      <c r="E524" s="3" t="s">
        <v>6107</v>
      </c>
      <c r="F524" s="3" t="s">
        <v>2422</v>
      </c>
      <c r="G524" s="3" t="s">
        <v>11</v>
      </c>
      <c r="H524" s="32" t="s">
        <v>2628</v>
      </c>
      <c r="I524" s="33">
        <v>1</v>
      </c>
      <c r="J524" s="17"/>
      <c r="K524" s="17">
        <f t="shared" si="14"/>
        <v>0</v>
      </c>
      <c r="L524" s="38" t="s">
        <v>2628</v>
      </c>
      <c r="M524" s="48">
        <f t="shared" si="15"/>
        <v>100</v>
      </c>
      <c r="N524" s="34" t="s">
        <v>7343</v>
      </c>
      <c r="O524" s="48">
        <f>(45.5*M524)/(SUM($M$16:$M$2953)+SUM(Comerciales!$O$16:$O$1436))</f>
        <v>4.745196819155514E-9</v>
      </c>
      <c r="P524" s="49"/>
      <c r="Q524" s="59"/>
      <c r="R524" s="59"/>
      <c r="S524" s="49"/>
      <c r="T524" s="49"/>
      <c r="U524" s="49"/>
      <c r="V524" s="49"/>
    </row>
    <row r="525" spans="2:22" ht="24" customHeight="1" x14ac:dyDescent="0.35">
      <c r="B525" s="3">
        <v>510</v>
      </c>
      <c r="C525" s="3" t="s">
        <v>503</v>
      </c>
      <c r="D525" s="3" t="s">
        <v>5336</v>
      </c>
      <c r="E525" s="3" t="s">
        <v>3306</v>
      </c>
      <c r="F525" s="3" t="s">
        <v>2356</v>
      </c>
      <c r="G525" s="3" t="s">
        <v>18</v>
      </c>
      <c r="H525" s="32" t="s">
        <v>2349</v>
      </c>
      <c r="I525" s="33">
        <v>1479.3333333333333</v>
      </c>
      <c r="J525" s="17"/>
      <c r="K525" s="17">
        <f t="shared" si="14"/>
        <v>0</v>
      </c>
      <c r="L525" s="38" t="s">
        <v>7053</v>
      </c>
      <c r="M525" s="48">
        <f t="shared" si="15"/>
        <v>147933.33333333331</v>
      </c>
      <c r="N525" s="34" t="s">
        <v>7343</v>
      </c>
      <c r="O525" s="48">
        <f>(45.5*M525)/(SUM($M$16:$M$2953)+SUM(Comerciales!$O$16:$O$1436))</f>
        <v>7.0197278278040555E-6</v>
      </c>
      <c r="P525" s="49"/>
      <c r="Q525" s="59"/>
      <c r="R525" s="59"/>
      <c r="S525" s="49"/>
      <c r="T525" s="49"/>
      <c r="U525" s="49"/>
      <c r="V525" s="49"/>
    </row>
    <row r="526" spans="2:22" ht="24" customHeight="1" x14ac:dyDescent="0.35">
      <c r="B526" s="3">
        <v>511</v>
      </c>
      <c r="C526" s="3" t="s">
        <v>521</v>
      </c>
      <c r="D526" s="3" t="s">
        <v>522</v>
      </c>
      <c r="E526" s="3" t="s">
        <v>6108</v>
      </c>
      <c r="F526" s="3" t="s">
        <v>2422</v>
      </c>
      <c r="G526" s="3" t="s">
        <v>11</v>
      </c>
      <c r="H526" s="32" t="s">
        <v>2318</v>
      </c>
      <c r="I526" s="33">
        <v>402416.25</v>
      </c>
      <c r="J526" s="17">
        <v>147</v>
      </c>
      <c r="K526" s="17">
        <f t="shared" si="14"/>
        <v>158</v>
      </c>
      <c r="L526" s="38" t="s">
        <v>7053</v>
      </c>
      <c r="M526" s="48">
        <f t="shared" si="15"/>
        <v>63581767.5</v>
      </c>
      <c r="N526" s="34" t="s">
        <v>7341</v>
      </c>
      <c r="O526" s="48">
        <f>(45.5*M526)/(SUM($M$16:$M$2953)+SUM(Comerciales!$O$16:$O$1436))</f>
        <v>3.0170800089728543E-3</v>
      </c>
      <c r="P526" s="49"/>
      <c r="Q526" s="59"/>
      <c r="R526" s="59"/>
      <c r="S526" s="49"/>
      <c r="T526" s="49"/>
      <c r="U526" s="49"/>
      <c r="V526" s="49"/>
    </row>
    <row r="527" spans="2:22" ht="24" customHeight="1" x14ac:dyDescent="0.35">
      <c r="B527" s="3">
        <v>512</v>
      </c>
      <c r="C527" s="3" t="s">
        <v>521</v>
      </c>
      <c r="D527" s="3" t="s">
        <v>522</v>
      </c>
      <c r="E527" s="3" t="s">
        <v>6109</v>
      </c>
      <c r="F527" s="3" t="s">
        <v>2422</v>
      </c>
      <c r="G527" s="3" t="s">
        <v>11</v>
      </c>
      <c r="H527" s="32" t="s">
        <v>2318</v>
      </c>
      <c r="I527" s="33">
        <v>230913.75</v>
      </c>
      <c r="J527" s="17">
        <v>168</v>
      </c>
      <c r="K527" s="17">
        <f t="shared" si="14"/>
        <v>180</v>
      </c>
      <c r="L527" s="38" t="s">
        <v>7053</v>
      </c>
      <c r="M527" s="48">
        <f t="shared" si="15"/>
        <v>41564475</v>
      </c>
      <c r="N527" s="34" t="s">
        <v>7341</v>
      </c>
      <c r="O527" s="48">
        <f>(45.5*M527)/(SUM($M$16:$M$2953)+SUM(Comerciales!$O$16:$O$1436))</f>
        <v>1.9723161455986885E-3</v>
      </c>
      <c r="P527" s="49"/>
      <c r="Q527" s="59"/>
      <c r="R527" s="59"/>
      <c r="S527" s="49"/>
      <c r="T527" s="49"/>
      <c r="U527" s="49"/>
      <c r="V527" s="49"/>
    </row>
    <row r="528" spans="2:22" ht="24" customHeight="1" x14ac:dyDescent="0.35">
      <c r="B528" s="3">
        <v>513</v>
      </c>
      <c r="C528" s="3" t="s">
        <v>523</v>
      </c>
      <c r="D528" s="3" t="s">
        <v>524</v>
      </c>
      <c r="E528" s="3" t="s">
        <v>389</v>
      </c>
      <c r="F528" s="3" t="s">
        <v>2422</v>
      </c>
      <c r="G528" s="3" t="s">
        <v>11</v>
      </c>
      <c r="H528" s="32" t="s">
        <v>2318</v>
      </c>
      <c r="I528" s="33">
        <v>66515.583333333328</v>
      </c>
      <c r="J528" s="17">
        <v>1123.2</v>
      </c>
      <c r="K528" s="17">
        <f t="shared" ref="K528:K591" si="16">IF(ISNUMBER(L528),MIN(L528,ROUND((J528*(1+$K$10)),0)),ROUND((J528*(1+$K$10)),0))</f>
        <v>1123.2</v>
      </c>
      <c r="L528" s="38">
        <v>1123.2</v>
      </c>
      <c r="M528" s="48">
        <f t="shared" ref="M528:M591" si="17">IF(K528=0,100*I528,I528*K528)</f>
        <v>74710303.200000003</v>
      </c>
      <c r="N528" s="34" t="s">
        <v>7341</v>
      </c>
      <c r="O528" s="48">
        <f>(45.5*M528)/(SUM($M$16:$M$2953)+SUM(Comerciales!$O$16:$O$1436))</f>
        <v>3.5451509310278398E-3</v>
      </c>
      <c r="P528" s="49"/>
      <c r="Q528" s="59"/>
      <c r="R528" s="59"/>
      <c r="S528" s="49"/>
      <c r="T528" s="49"/>
      <c r="U528" s="49"/>
      <c r="V528" s="49"/>
    </row>
    <row r="529" spans="2:22" ht="24" customHeight="1" x14ac:dyDescent="0.35">
      <c r="B529" s="3">
        <v>514</v>
      </c>
      <c r="C529" s="3" t="s">
        <v>523</v>
      </c>
      <c r="D529" s="3" t="s">
        <v>524</v>
      </c>
      <c r="E529" s="3" t="s">
        <v>388</v>
      </c>
      <c r="F529" s="3" t="s">
        <v>2422</v>
      </c>
      <c r="G529" s="3" t="s">
        <v>11</v>
      </c>
      <c r="H529" s="32" t="s">
        <v>2318</v>
      </c>
      <c r="I529" s="33">
        <v>56760.666666666664</v>
      </c>
      <c r="J529" s="17">
        <v>561.6</v>
      </c>
      <c r="K529" s="17">
        <f t="shared" si="16"/>
        <v>561.6</v>
      </c>
      <c r="L529" s="38">
        <v>561.6</v>
      </c>
      <c r="M529" s="48">
        <f t="shared" si="17"/>
        <v>31876790.399999999</v>
      </c>
      <c r="N529" s="34" t="s">
        <v>7341</v>
      </c>
      <c r="O529" s="48">
        <f>(45.5*M529)/(SUM($M$16:$M$2953)+SUM(Comerciales!$O$16:$O$1436))</f>
        <v>1.5126164441096701E-3</v>
      </c>
      <c r="P529" s="49"/>
      <c r="Q529" s="59"/>
      <c r="R529" s="59"/>
      <c r="S529" s="49"/>
      <c r="T529" s="49"/>
      <c r="U529" s="49"/>
      <c r="V529" s="49"/>
    </row>
    <row r="530" spans="2:22" ht="24" customHeight="1" x14ac:dyDescent="0.35">
      <c r="B530" s="3">
        <v>515</v>
      </c>
      <c r="C530" s="3" t="s">
        <v>523</v>
      </c>
      <c r="D530" s="3" t="s">
        <v>524</v>
      </c>
      <c r="E530" s="3" t="s">
        <v>525</v>
      </c>
      <c r="F530" s="3" t="s">
        <v>2422</v>
      </c>
      <c r="G530" s="3" t="s">
        <v>11</v>
      </c>
      <c r="H530" s="32" t="s">
        <v>2318</v>
      </c>
      <c r="I530" s="33">
        <v>17243.083333333332</v>
      </c>
      <c r="J530" s="17">
        <v>2246.4</v>
      </c>
      <c r="K530" s="17">
        <f t="shared" si="16"/>
        <v>2246.4</v>
      </c>
      <c r="L530" s="38">
        <v>2246.4</v>
      </c>
      <c r="M530" s="48">
        <f t="shared" si="17"/>
        <v>38734862.399999999</v>
      </c>
      <c r="N530" s="34" t="s">
        <v>7343</v>
      </c>
      <c r="O530" s="48">
        <f>(45.5*M530)/(SUM($M$16:$M$2953)+SUM(Comerciales!$O$16:$O$1436))</f>
        <v>1.8380454585090651E-3</v>
      </c>
      <c r="P530" s="49"/>
      <c r="Q530" s="59"/>
      <c r="R530" s="59"/>
      <c r="S530" s="49"/>
      <c r="T530" s="49"/>
      <c r="U530" s="49"/>
      <c r="V530" s="49"/>
    </row>
    <row r="531" spans="2:22" ht="24" customHeight="1" x14ac:dyDescent="0.35">
      <c r="B531" s="3">
        <v>516</v>
      </c>
      <c r="C531" s="3" t="s">
        <v>244</v>
      </c>
      <c r="D531" s="3" t="s">
        <v>5337</v>
      </c>
      <c r="E531" s="3" t="s">
        <v>6110</v>
      </c>
      <c r="F531" s="3" t="s">
        <v>2422</v>
      </c>
      <c r="G531" s="3" t="s">
        <v>11</v>
      </c>
      <c r="H531" s="32" t="s">
        <v>2318</v>
      </c>
      <c r="I531" s="33">
        <v>1737.5</v>
      </c>
      <c r="J531" s="17"/>
      <c r="K531" s="17">
        <f t="shared" si="16"/>
        <v>0</v>
      </c>
      <c r="L531" s="38" t="s">
        <v>7053</v>
      </c>
      <c r="M531" s="48">
        <f t="shared" si="17"/>
        <v>173750</v>
      </c>
      <c r="N531" s="34" t="s">
        <v>7343</v>
      </c>
      <c r="O531" s="48">
        <f>(45.5*M531)/(SUM($M$16:$M$2953)+SUM(Comerciales!$O$16:$O$1436))</f>
        <v>8.2447794732827055E-6</v>
      </c>
      <c r="P531" s="49"/>
      <c r="Q531" s="59"/>
      <c r="R531" s="59"/>
      <c r="S531" s="49"/>
      <c r="T531" s="49"/>
      <c r="U531" s="49"/>
      <c r="V531" s="49"/>
    </row>
    <row r="532" spans="2:22" ht="24" customHeight="1" x14ac:dyDescent="0.35">
      <c r="B532" s="3">
        <v>517</v>
      </c>
      <c r="C532" s="3" t="s">
        <v>244</v>
      </c>
      <c r="D532" s="3" t="s">
        <v>5337</v>
      </c>
      <c r="E532" s="3" t="s">
        <v>6111</v>
      </c>
      <c r="F532" s="3" t="s">
        <v>2422</v>
      </c>
      <c r="G532" s="3" t="s">
        <v>11</v>
      </c>
      <c r="H532" s="32" t="s">
        <v>2318</v>
      </c>
      <c r="I532" s="33">
        <v>61</v>
      </c>
      <c r="J532" s="17"/>
      <c r="K532" s="17">
        <f t="shared" si="16"/>
        <v>0</v>
      </c>
      <c r="L532" s="38" t="s">
        <v>7053</v>
      </c>
      <c r="M532" s="48">
        <f t="shared" si="17"/>
        <v>6100</v>
      </c>
      <c r="N532" s="34" t="s">
        <v>7343</v>
      </c>
      <c r="O532" s="48">
        <f>(45.5*M532)/(SUM($M$16:$M$2953)+SUM(Comerciales!$O$16:$O$1436))</f>
        <v>2.8945700596848634E-7</v>
      </c>
      <c r="P532" s="49"/>
      <c r="Q532" s="59"/>
      <c r="R532" s="59"/>
      <c r="S532" s="49"/>
      <c r="T532" s="49"/>
      <c r="U532" s="49"/>
      <c r="V532" s="49"/>
    </row>
    <row r="533" spans="2:22" ht="24" customHeight="1" x14ac:dyDescent="0.35">
      <c r="B533" s="3">
        <v>518</v>
      </c>
      <c r="C533" s="3" t="s">
        <v>244</v>
      </c>
      <c r="D533" s="3" t="s">
        <v>5337</v>
      </c>
      <c r="E533" s="3" t="s">
        <v>6112</v>
      </c>
      <c r="F533" s="3" t="s">
        <v>2422</v>
      </c>
      <c r="G533" s="3" t="s">
        <v>11</v>
      </c>
      <c r="H533" s="32" t="s">
        <v>2318</v>
      </c>
      <c r="I533" s="33">
        <v>2</v>
      </c>
      <c r="J533" s="17"/>
      <c r="K533" s="17">
        <f t="shared" si="16"/>
        <v>0</v>
      </c>
      <c r="L533" s="38" t="s">
        <v>7053</v>
      </c>
      <c r="M533" s="48">
        <f t="shared" si="17"/>
        <v>200</v>
      </c>
      <c r="N533" s="34" t="s">
        <v>7343</v>
      </c>
      <c r="O533" s="48">
        <f>(45.5*M533)/(SUM($M$16:$M$2953)+SUM(Comerciales!$O$16:$O$1436))</f>
        <v>9.4903936383110279E-9</v>
      </c>
      <c r="P533" s="49"/>
      <c r="Q533" s="59"/>
      <c r="R533" s="59"/>
      <c r="S533" s="49"/>
      <c r="T533" s="49"/>
      <c r="U533" s="49"/>
      <c r="V533" s="49"/>
    </row>
    <row r="534" spans="2:22" ht="24" customHeight="1" x14ac:dyDescent="0.35">
      <c r="B534" s="3">
        <v>519</v>
      </c>
      <c r="C534" s="3" t="s">
        <v>41</v>
      </c>
      <c r="D534" s="3" t="s">
        <v>5337</v>
      </c>
      <c r="E534" s="3" t="s">
        <v>6111</v>
      </c>
      <c r="F534" s="3" t="s">
        <v>2422</v>
      </c>
      <c r="G534" s="3" t="s">
        <v>11</v>
      </c>
      <c r="H534" s="32" t="s">
        <v>2628</v>
      </c>
      <c r="I534" s="33">
        <v>1</v>
      </c>
      <c r="J534" s="17"/>
      <c r="K534" s="17">
        <f t="shared" si="16"/>
        <v>0</v>
      </c>
      <c r="L534" s="38" t="s">
        <v>2628</v>
      </c>
      <c r="M534" s="48">
        <f t="shared" si="17"/>
        <v>100</v>
      </c>
      <c r="N534" s="34" t="s">
        <v>7343</v>
      </c>
      <c r="O534" s="48">
        <f>(45.5*M534)/(SUM($M$16:$M$2953)+SUM(Comerciales!$O$16:$O$1436))</f>
        <v>4.745196819155514E-9</v>
      </c>
      <c r="P534" s="49"/>
      <c r="Q534" s="59"/>
      <c r="R534" s="59"/>
      <c r="S534" s="49"/>
      <c r="T534" s="49"/>
      <c r="U534" s="49"/>
      <c r="V534" s="49"/>
    </row>
    <row r="535" spans="2:22" ht="24" customHeight="1" x14ac:dyDescent="0.35">
      <c r="B535" s="3">
        <v>520</v>
      </c>
      <c r="C535" s="3" t="s">
        <v>247</v>
      </c>
      <c r="D535" s="3" t="s">
        <v>5338</v>
      </c>
      <c r="E535" s="3" t="s">
        <v>6113</v>
      </c>
      <c r="F535" s="3" t="s">
        <v>2422</v>
      </c>
      <c r="G535" s="3" t="s">
        <v>11</v>
      </c>
      <c r="H535" s="32" t="s">
        <v>2318</v>
      </c>
      <c r="I535" s="33">
        <v>31</v>
      </c>
      <c r="J535" s="17"/>
      <c r="K535" s="17">
        <f t="shared" si="16"/>
        <v>0</v>
      </c>
      <c r="L535" s="38" t="s">
        <v>7053</v>
      </c>
      <c r="M535" s="48">
        <f t="shared" si="17"/>
        <v>3100</v>
      </c>
      <c r="N535" s="34" t="s">
        <v>7343</v>
      </c>
      <c r="O535" s="48">
        <f>(45.5*M535)/(SUM($M$16:$M$2953)+SUM(Comerciales!$O$16:$O$1436))</f>
        <v>1.4710110139382091E-7</v>
      </c>
      <c r="P535" s="49"/>
      <c r="Q535" s="59"/>
      <c r="R535" s="59"/>
      <c r="S535" s="49"/>
      <c r="T535" s="49"/>
      <c r="U535" s="49"/>
      <c r="V535" s="49"/>
    </row>
    <row r="536" spans="2:22" ht="24" customHeight="1" x14ac:dyDescent="0.35">
      <c r="B536" s="3">
        <v>521</v>
      </c>
      <c r="C536" s="3" t="s">
        <v>247</v>
      </c>
      <c r="D536" s="3" t="s">
        <v>5338</v>
      </c>
      <c r="E536" s="3" t="s">
        <v>6114</v>
      </c>
      <c r="F536" s="3" t="s">
        <v>2422</v>
      </c>
      <c r="G536" s="3" t="s">
        <v>11</v>
      </c>
      <c r="H536" s="32" t="s">
        <v>2628</v>
      </c>
      <c r="I536" s="33">
        <v>1</v>
      </c>
      <c r="J536" s="17"/>
      <c r="K536" s="17">
        <f t="shared" si="16"/>
        <v>0</v>
      </c>
      <c r="L536" s="38" t="s">
        <v>2628</v>
      </c>
      <c r="M536" s="48">
        <f t="shared" si="17"/>
        <v>100</v>
      </c>
      <c r="N536" s="34" t="s">
        <v>7343</v>
      </c>
      <c r="O536" s="48">
        <f>(45.5*M536)/(SUM($M$16:$M$2953)+SUM(Comerciales!$O$16:$O$1436))</f>
        <v>4.745196819155514E-9</v>
      </c>
      <c r="P536" s="49"/>
      <c r="Q536" s="59"/>
      <c r="R536" s="59"/>
      <c r="S536" s="49"/>
      <c r="T536" s="49"/>
      <c r="U536" s="49"/>
      <c r="V536" s="49"/>
    </row>
    <row r="537" spans="2:22" ht="24" customHeight="1" x14ac:dyDescent="0.35">
      <c r="B537" s="3">
        <v>522</v>
      </c>
      <c r="C537" s="3" t="s">
        <v>247</v>
      </c>
      <c r="D537" s="3" t="s">
        <v>5338</v>
      </c>
      <c r="E537" s="3" t="s">
        <v>6115</v>
      </c>
      <c r="F537" s="3" t="s">
        <v>2422</v>
      </c>
      <c r="G537" s="3" t="s">
        <v>11</v>
      </c>
      <c r="H537" s="32" t="s">
        <v>2628</v>
      </c>
      <c r="I537" s="33">
        <v>1</v>
      </c>
      <c r="J537" s="17"/>
      <c r="K537" s="17">
        <f t="shared" si="16"/>
        <v>0</v>
      </c>
      <c r="L537" s="38" t="s">
        <v>2628</v>
      </c>
      <c r="M537" s="48">
        <f t="shared" si="17"/>
        <v>100</v>
      </c>
      <c r="N537" s="34" t="s">
        <v>7343</v>
      </c>
      <c r="O537" s="48">
        <f>(45.5*M537)/(SUM($M$16:$M$2953)+SUM(Comerciales!$O$16:$O$1436))</f>
        <v>4.745196819155514E-9</v>
      </c>
      <c r="P537" s="49"/>
      <c r="Q537" s="59"/>
      <c r="R537" s="59"/>
      <c r="S537" s="49"/>
      <c r="T537" s="49"/>
      <c r="U537" s="49"/>
      <c r="V537" s="49"/>
    </row>
    <row r="538" spans="2:22" ht="24" customHeight="1" x14ac:dyDescent="0.35">
      <c r="B538" s="3">
        <v>523</v>
      </c>
      <c r="C538" s="3" t="s">
        <v>526</v>
      </c>
      <c r="D538" s="3" t="s">
        <v>527</v>
      </c>
      <c r="E538" s="3" t="s">
        <v>2420</v>
      </c>
      <c r="F538" s="3" t="s">
        <v>2318</v>
      </c>
      <c r="G538" s="3" t="s">
        <v>11</v>
      </c>
      <c r="H538" s="32" t="s">
        <v>2318</v>
      </c>
      <c r="I538" s="33">
        <v>392</v>
      </c>
      <c r="J538" s="17"/>
      <c r="K538" s="17">
        <f t="shared" si="16"/>
        <v>0</v>
      </c>
      <c r="L538" s="38" t="s">
        <v>7053</v>
      </c>
      <c r="M538" s="48">
        <f t="shared" si="17"/>
        <v>39200</v>
      </c>
      <c r="N538" s="34" t="s">
        <v>7343</v>
      </c>
      <c r="O538" s="48">
        <f>(45.5*M538)/(SUM($M$16:$M$2953)+SUM(Comerciales!$O$16:$O$1436))</f>
        <v>1.8601171531089613E-6</v>
      </c>
      <c r="P538" s="49"/>
      <c r="Q538" s="59"/>
      <c r="R538" s="59"/>
      <c r="S538" s="49"/>
      <c r="T538" s="49"/>
      <c r="U538" s="49"/>
      <c r="V538" s="49"/>
    </row>
    <row r="539" spans="2:22" ht="24" customHeight="1" x14ac:dyDescent="0.35">
      <c r="B539" s="3">
        <v>524</v>
      </c>
      <c r="C539" s="3" t="s">
        <v>526</v>
      </c>
      <c r="D539" s="3" t="s">
        <v>527</v>
      </c>
      <c r="E539" s="3" t="s">
        <v>3373</v>
      </c>
      <c r="F539" s="3" t="s">
        <v>2422</v>
      </c>
      <c r="G539" s="3" t="s">
        <v>11</v>
      </c>
      <c r="H539" s="32" t="s">
        <v>2318</v>
      </c>
      <c r="I539" s="33">
        <v>270</v>
      </c>
      <c r="J539" s="17">
        <v>4798</v>
      </c>
      <c r="K539" s="17">
        <f t="shared" si="16"/>
        <v>5143</v>
      </c>
      <c r="L539" s="38" t="s">
        <v>7053</v>
      </c>
      <c r="M539" s="48">
        <f t="shared" si="17"/>
        <v>1388610</v>
      </c>
      <c r="N539" s="34" t="s">
        <v>7343</v>
      </c>
      <c r="O539" s="48">
        <f>(45.5*M539)/(SUM($M$16:$M$2953)+SUM(Comerciales!$O$16:$O$1436))</f>
        <v>6.5892277550475372E-5</v>
      </c>
      <c r="P539" s="49"/>
      <c r="Q539" s="59"/>
      <c r="R539" s="59"/>
      <c r="S539" s="49"/>
      <c r="T539" s="49"/>
      <c r="U539" s="49"/>
      <c r="V539" s="49"/>
    </row>
    <row r="540" spans="2:22" ht="24" customHeight="1" x14ac:dyDescent="0.35">
      <c r="B540" s="3">
        <v>525</v>
      </c>
      <c r="C540" s="3" t="s">
        <v>528</v>
      </c>
      <c r="D540" s="3" t="s">
        <v>529</v>
      </c>
      <c r="E540" s="3" t="s">
        <v>25</v>
      </c>
      <c r="F540" s="3" t="s">
        <v>2318</v>
      </c>
      <c r="G540" s="3" t="s">
        <v>11</v>
      </c>
      <c r="H540" s="32" t="s">
        <v>2318</v>
      </c>
      <c r="I540" s="33">
        <v>1</v>
      </c>
      <c r="J540" s="17">
        <v>1511700</v>
      </c>
      <c r="K540" s="17">
        <f t="shared" si="16"/>
        <v>1620542</v>
      </c>
      <c r="L540" s="38" t="s">
        <v>7053</v>
      </c>
      <c r="M540" s="48">
        <f t="shared" si="17"/>
        <v>1620542</v>
      </c>
      <c r="N540" s="34" t="s">
        <v>7341</v>
      </c>
      <c r="O540" s="48">
        <f>(45.5*M540)/(SUM($M$16:$M$2953)+SUM(Comerciales!$O$16:$O$1436))</f>
        <v>7.6897907437079138E-5</v>
      </c>
      <c r="P540" s="49"/>
      <c r="Q540" s="59"/>
      <c r="R540" s="59"/>
      <c r="S540" s="49"/>
      <c r="T540" s="49"/>
      <c r="U540" s="49"/>
      <c r="V540" s="49"/>
    </row>
    <row r="541" spans="2:22" ht="24" customHeight="1" x14ac:dyDescent="0.35">
      <c r="B541" s="3">
        <v>526</v>
      </c>
      <c r="C541" s="3" t="s">
        <v>531</v>
      </c>
      <c r="D541" s="3" t="s">
        <v>532</v>
      </c>
      <c r="E541" s="3" t="s">
        <v>6116</v>
      </c>
      <c r="F541" s="3" t="s">
        <v>2417</v>
      </c>
      <c r="G541" s="3" t="s">
        <v>11</v>
      </c>
      <c r="H541" s="32" t="s">
        <v>2490</v>
      </c>
      <c r="I541" s="33">
        <v>332.71428571428572</v>
      </c>
      <c r="J541" s="17">
        <v>167</v>
      </c>
      <c r="K541" s="17">
        <f t="shared" si="16"/>
        <v>179</v>
      </c>
      <c r="L541" s="38" t="s">
        <v>7053</v>
      </c>
      <c r="M541" s="48">
        <f t="shared" si="17"/>
        <v>59555.857142857145</v>
      </c>
      <c r="N541" s="34" t="s">
        <v>7343</v>
      </c>
      <c r="O541" s="48">
        <f>(45.5*M541)/(SUM($M$16:$M$2953)+SUM(Comerciales!$O$16:$O$1436))</f>
        <v>2.8260426387636591E-6</v>
      </c>
      <c r="P541" s="49"/>
      <c r="Q541" s="59"/>
      <c r="R541" s="59"/>
      <c r="S541" s="49"/>
      <c r="T541" s="49"/>
      <c r="U541" s="49"/>
      <c r="V541" s="49"/>
    </row>
    <row r="542" spans="2:22" ht="24" customHeight="1" x14ac:dyDescent="0.35">
      <c r="B542" s="3">
        <v>527</v>
      </c>
      <c r="C542" s="3" t="s">
        <v>533</v>
      </c>
      <c r="D542" s="3" t="s">
        <v>534</v>
      </c>
      <c r="E542" s="3" t="s">
        <v>2397</v>
      </c>
      <c r="F542" s="3" t="s">
        <v>2422</v>
      </c>
      <c r="G542" s="3" t="s">
        <v>11</v>
      </c>
      <c r="H542" s="32" t="s">
        <v>2318</v>
      </c>
      <c r="I542" s="33">
        <v>35586.666666666664</v>
      </c>
      <c r="J542" s="17">
        <v>6730</v>
      </c>
      <c r="K542" s="17">
        <f t="shared" si="16"/>
        <v>6730</v>
      </c>
      <c r="L542" s="38">
        <v>6730</v>
      </c>
      <c r="M542" s="48">
        <f t="shared" si="17"/>
        <v>239498266.66666666</v>
      </c>
      <c r="N542" s="34" t="s">
        <v>7341</v>
      </c>
      <c r="O542" s="48">
        <f>(45.5*M542)/(SUM($M$16:$M$2953)+SUM(Comerciales!$O$16:$O$1436))</f>
        <v>1.1364664131799256E-2</v>
      </c>
      <c r="P542" s="49"/>
      <c r="Q542" s="59"/>
      <c r="R542" s="59"/>
      <c r="S542" s="49"/>
      <c r="T542" s="49"/>
      <c r="U542" s="49"/>
      <c r="V542" s="49"/>
    </row>
    <row r="543" spans="2:22" ht="24" customHeight="1" x14ac:dyDescent="0.35">
      <c r="B543" s="3">
        <v>528</v>
      </c>
      <c r="C543" s="3" t="s">
        <v>729</v>
      </c>
      <c r="D543" s="3" t="s">
        <v>538</v>
      </c>
      <c r="E543" s="3" t="s">
        <v>3418</v>
      </c>
      <c r="F543" s="3" t="s">
        <v>2616</v>
      </c>
      <c r="G543" s="3" t="s">
        <v>11</v>
      </c>
      <c r="H543" s="32" t="s">
        <v>2490</v>
      </c>
      <c r="I543" s="33">
        <v>1</v>
      </c>
      <c r="J543" s="17"/>
      <c r="K543" s="17">
        <f t="shared" si="16"/>
        <v>0</v>
      </c>
      <c r="L543" s="38" t="s">
        <v>7053</v>
      </c>
      <c r="M543" s="48">
        <f t="shared" si="17"/>
        <v>100</v>
      </c>
      <c r="N543" s="34" t="s">
        <v>7343</v>
      </c>
      <c r="O543" s="48">
        <f>(45.5*M543)/(SUM($M$16:$M$2953)+SUM(Comerciales!$O$16:$O$1436))</f>
        <v>4.745196819155514E-9</v>
      </c>
      <c r="P543" s="49"/>
      <c r="Q543" s="59"/>
      <c r="R543" s="59"/>
      <c r="S543" s="49"/>
      <c r="T543" s="49"/>
      <c r="U543" s="49"/>
      <c r="V543" s="49"/>
    </row>
    <row r="544" spans="2:22" ht="24" customHeight="1" x14ac:dyDescent="0.35">
      <c r="B544" s="3">
        <v>529</v>
      </c>
      <c r="C544" s="3" t="s">
        <v>2628</v>
      </c>
      <c r="D544" s="3" t="s">
        <v>5339</v>
      </c>
      <c r="E544" s="3" t="s">
        <v>6117</v>
      </c>
      <c r="F544" s="3" t="s">
        <v>2422</v>
      </c>
      <c r="G544" s="3" t="s">
        <v>11</v>
      </c>
      <c r="H544" s="32" t="s">
        <v>2628</v>
      </c>
      <c r="I544" s="33">
        <v>13610</v>
      </c>
      <c r="J544" s="17">
        <v>107</v>
      </c>
      <c r="K544" s="17">
        <f t="shared" si="16"/>
        <v>115</v>
      </c>
      <c r="L544" s="38" t="s">
        <v>2628</v>
      </c>
      <c r="M544" s="48">
        <f t="shared" si="17"/>
        <v>1565150</v>
      </c>
      <c r="N544" s="34" t="s">
        <v>7343</v>
      </c>
      <c r="O544" s="48">
        <f>(45.5*M544)/(SUM($M$16:$M$2953)+SUM(Comerciales!$O$16:$O$1436))</f>
        <v>7.4269448015012516E-5</v>
      </c>
      <c r="P544" s="49"/>
      <c r="Q544" s="59"/>
      <c r="R544" s="59"/>
      <c r="S544" s="49"/>
      <c r="T544" s="49"/>
      <c r="U544" s="49"/>
      <c r="V544" s="49"/>
    </row>
    <row r="545" spans="2:22" ht="24" customHeight="1" x14ac:dyDescent="0.35">
      <c r="B545" s="3">
        <v>530</v>
      </c>
      <c r="C545" s="3" t="s">
        <v>537</v>
      </c>
      <c r="D545" s="3" t="s">
        <v>5339</v>
      </c>
      <c r="E545" s="3" t="s">
        <v>6118</v>
      </c>
      <c r="F545" s="3" t="s">
        <v>2422</v>
      </c>
      <c r="G545" s="3" t="s">
        <v>11</v>
      </c>
      <c r="H545" s="32" t="s">
        <v>2318</v>
      </c>
      <c r="I545" s="33">
        <v>11970.583333333332</v>
      </c>
      <c r="J545" s="17">
        <v>84</v>
      </c>
      <c r="K545" s="17">
        <f t="shared" si="16"/>
        <v>90</v>
      </c>
      <c r="L545" s="38" t="s">
        <v>7053</v>
      </c>
      <c r="M545" s="48">
        <f t="shared" si="17"/>
        <v>1077352.5</v>
      </c>
      <c r="N545" s="34" t="s">
        <v>7343</v>
      </c>
      <c r="O545" s="48">
        <f>(45.5*M545)/(SUM($M$16:$M$2953)+SUM(Comerciales!$O$16:$O$1436))</f>
        <v>5.1122496561092405E-5</v>
      </c>
      <c r="P545" s="49"/>
      <c r="Q545" s="59"/>
      <c r="R545" s="59"/>
      <c r="S545" s="49"/>
      <c r="T545" s="49"/>
      <c r="U545" s="49"/>
      <c r="V545" s="49"/>
    </row>
    <row r="546" spans="2:22" ht="24" customHeight="1" x14ac:dyDescent="0.35">
      <c r="B546" s="3">
        <v>531</v>
      </c>
      <c r="C546" s="3" t="s">
        <v>537</v>
      </c>
      <c r="D546" s="3" t="s">
        <v>5339</v>
      </c>
      <c r="E546" s="3" t="s">
        <v>2516</v>
      </c>
      <c r="F546" s="3" t="s">
        <v>2422</v>
      </c>
      <c r="G546" s="3" t="s">
        <v>11</v>
      </c>
      <c r="H546" s="32" t="s">
        <v>2318</v>
      </c>
      <c r="I546" s="33">
        <v>1625.6666666666667</v>
      </c>
      <c r="J546" s="17"/>
      <c r="K546" s="17">
        <f t="shared" si="16"/>
        <v>0</v>
      </c>
      <c r="L546" s="38" t="s">
        <v>7053</v>
      </c>
      <c r="M546" s="48">
        <f t="shared" si="17"/>
        <v>162566.66666666669</v>
      </c>
      <c r="N546" s="34" t="s">
        <v>7343</v>
      </c>
      <c r="O546" s="48">
        <f>(45.5*M546)/(SUM($M$16:$M$2953)+SUM(Comerciales!$O$16:$O$1436))</f>
        <v>7.7141082956738144E-6</v>
      </c>
      <c r="P546" s="49"/>
      <c r="Q546" s="59"/>
      <c r="R546" s="59"/>
      <c r="S546" s="49"/>
      <c r="T546" s="49"/>
      <c r="U546" s="49"/>
      <c r="V546" s="49"/>
    </row>
    <row r="547" spans="2:22" ht="24" customHeight="1" x14ac:dyDescent="0.35">
      <c r="B547" s="3">
        <v>532</v>
      </c>
      <c r="C547" s="3" t="s">
        <v>2628</v>
      </c>
      <c r="D547" s="3" t="s">
        <v>5340</v>
      </c>
      <c r="E547" s="3" t="s">
        <v>6119</v>
      </c>
      <c r="F547" s="3" t="s">
        <v>6898</v>
      </c>
      <c r="G547" s="3" t="s">
        <v>63</v>
      </c>
      <c r="H547" s="32" t="s">
        <v>2628</v>
      </c>
      <c r="I547" s="33">
        <v>1</v>
      </c>
      <c r="J547" s="17"/>
      <c r="K547" s="17">
        <f t="shared" si="16"/>
        <v>0</v>
      </c>
      <c r="L547" s="38" t="s">
        <v>2628</v>
      </c>
      <c r="M547" s="48">
        <f t="shared" si="17"/>
        <v>100</v>
      </c>
      <c r="N547" s="34" t="s">
        <v>7343</v>
      </c>
      <c r="O547" s="48">
        <f>(45.5*M547)/(SUM($M$16:$M$2953)+SUM(Comerciales!$O$16:$O$1436))</f>
        <v>4.745196819155514E-9</v>
      </c>
      <c r="P547" s="49"/>
      <c r="Q547" s="59"/>
      <c r="R547" s="59"/>
      <c r="S547" s="49"/>
      <c r="T547" s="49"/>
      <c r="U547" s="49"/>
      <c r="V547" s="49"/>
    </row>
    <row r="548" spans="2:22" ht="24" customHeight="1" x14ac:dyDescent="0.35">
      <c r="B548" s="3">
        <v>533</v>
      </c>
      <c r="C548" s="3" t="s">
        <v>539</v>
      </c>
      <c r="D548" s="3" t="s">
        <v>540</v>
      </c>
      <c r="E548" s="3" t="s">
        <v>3376</v>
      </c>
      <c r="F548" s="3" t="s">
        <v>2417</v>
      </c>
      <c r="G548" s="3" t="s">
        <v>11</v>
      </c>
      <c r="H548" s="32" t="s">
        <v>2490</v>
      </c>
      <c r="I548" s="33">
        <v>24238</v>
      </c>
      <c r="J548" s="17">
        <v>74.303351637947372</v>
      </c>
      <c r="K548" s="17">
        <f t="shared" si="16"/>
        <v>74.303351637947372</v>
      </c>
      <c r="L548" s="38">
        <v>74.303351637947372</v>
      </c>
      <c r="M548" s="48">
        <f t="shared" si="17"/>
        <v>1800964.6370005684</v>
      </c>
      <c r="N548" s="34" t="s">
        <v>7343</v>
      </c>
      <c r="O548" s="48">
        <f>(45.5*M548)/(SUM($M$16:$M$2953)+SUM(Comerciales!$O$16:$O$1436))</f>
        <v>8.5459316669066603E-5</v>
      </c>
      <c r="P548" s="49"/>
      <c r="Q548" s="59"/>
      <c r="R548" s="59"/>
      <c r="S548" s="49"/>
      <c r="T548" s="49"/>
      <c r="U548" s="49"/>
      <c r="V548" s="49"/>
    </row>
    <row r="549" spans="2:22" ht="24" customHeight="1" x14ac:dyDescent="0.35">
      <c r="B549" s="3">
        <v>534</v>
      </c>
      <c r="C549" s="3" t="s">
        <v>2628</v>
      </c>
      <c r="D549" s="3" t="s">
        <v>540</v>
      </c>
      <c r="E549" s="3" t="s">
        <v>2371</v>
      </c>
      <c r="F549" s="3" t="s">
        <v>2317</v>
      </c>
      <c r="G549" s="3" t="s">
        <v>11</v>
      </c>
      <c r="H549" s="32" t="s">
        <v>2628</v>
      </c>
      <c r="I549" s="33">
        <v>840</v>
      </c>
      <c r="J549" s="17">
        <v>398</v>
      </c>
      <c r="K549" s="17">
        <f t="shared" si="16"/>
        <v>427</v>
      </c>
      <c r="L549" s="38" t="s">
        <v>2628</v>
      </c>
      <c r="M549" s="48">
        <f t="shared" si="17"/>
        <v>358680</v>
      </c>
      <c r="N549" s="34" t="s">
        <v>7343</v>
      </c>
      <c r="O549" s="48">
        <f>(45.5*M549)/(SUM($M$16:$M$2953)+SUM(Comerciales!$O$16:$O$1436))</f>
        <v>1.7020071950946997E-5</v>
      </c>
      <c r="P549" s="49"/>
      <c r="Q549" s="59"/>
      <c r="R549" s="59"/>
      <c r="S549" s="49"/>
      <c r="T549" s="49"/>
      <c r="U549" s="49"/>
      <c r="V549" s="49"/>
    </row>
    <row r="550" spans="2:22" ht="24" customHeight="1" x14ac:dyDescent="0.35">
      <c r="B550" s="3">
        <v>535</v>
      </c>
      <c r="C550" s="3" t="s">
        <v>541</v>
      </c>
      <c r="D550" s="3" t="s">
        <v>542</v>
      </c>
      <c r="E550" s="3" t="s">
        <v>543</v>
      </c>
      <c r="F550" s="3" t="s">
        <v>6869</v>
      </c>
      <c r="G550" s="3" t="s">
        <v>7000</v>
      </c>
      <c r="H550" s="32" t="s">
        <v>2490</v>
      </c>
      <c r="I550" s="33">
        <v>16</v>
      </c>
      <c r="J550" s="17">
        <v>7771</v>
      </c>
      <c r="K550" s="17">
        <f t="shared" si="16"/>
        <v>8331</v>
      </c>
      <c r="L550" s="38" t="s">
        <v>7053</v>
      </c>
      <c r="M550" s="48">
        <f t="shared" si="17"/>
        <v>133296</v>
      </c>
      <c r="N550" s="34" t="s">
        <v>7343</v>
      </c>
      <c r="O550" s="48">
        <f>(45.5*M550)/(SUM($M$16:$M$2953)+SUM(Comerciales!$O$16:$O$1436))</f>
        <v>6.3251575520615338E-6</v>
      </c>
      <c r="P550" s="49"/>
      <c r="Q550" s="59"/>
      <c r="R550" s="59"/>
      <c r="S550" s="49"/>
      <c r="T550" s="49"/>
      <c r="U550" s="49"/>
      <c r="V550" s="49"/>
    </row>
    <row r="551" spans="2:22" ht="24" customHeight="1" x14ac:dyDescent="0.35">
      <c r="B551" s="3">
        <v>536</v>
      </c>
      <c r="C551" s="3" t="s">
        <v>544</v>
      </c>
      <c r="D551" s="3" t="s">
        <v>545</v>
      </c>
      <c r="E551" s="3" t="s">
        <v>6120</v>
      </c>
      <c r="F551" s="3" t="s">
        <v>2356</v>
      </c>
      <c r="G551" s="3" t="s">
        <v>18</v>
      </c>
      <c r="H551" s="32" t="s">
        <v>2349</v>
      </c>
      <c r="I551" s="33">
        <v>3.6666666666666665</v>
      </c>
      <c r="J551" s="17">
        <v>91260.640000000014</v>
      </c>
      <c r="K551" s="17">
        <f t="shared" si="16"/>
        <v>91260.640000000014</v>
      </c>
      <c r="L551" s="38">
        <v>91260.640000000014</v>
      </c>
      <c r="M551" s="48">
        <f t="shared" si="17"/>
        <v>334622.34666666668</v>
      </c>
      <c r="N551" s="34" t="s">
        <v>7341</v>
      </c>
      <c r="O551" s="48">
        <f>(45.5*M551)/(SUM($M$16:$M$2953)+SUM(Comerciales!$O$16:$O$1436))</f>
        <v>1.5878488950210201E-5</v>
      </c>
      <c r="P551" s="49"/>
      <c r="Q551" s="59"/>
      <c r="R551" s="59"/>
      <c r="S551" s="49"/>
      <c r="T551" s="49"/>
      <c r="U551" s="49"/>
      <c r="V551" s="49"/>
    </row>
    <row r="552" spans="2:22" ht="24" customHeight="1" x14ac:dyDescent="0.35">
      <c r="B552" s="3">
        <v>537</v>
      </c>
      <c r="C552" s="3" t="s">
        <v>548</v>
      </c>
      <c r="D552" s="3" t="s">
        <v>549</v>
      </c>
      <c r="E552" s="3" t="s">
        <v>3377</v>
      </c>
      <c r="F552" s="3" t="s">
        <v>2417</v>
      </c>
      <c r="G552" s="3" t="s">
        <v>11</v>
      </c>
      <c r="H552" s="32" t="s">
        <v>2490</v>
      </c>
      <c r="I552" s="33">
        <v>112</v>
      </c>
      <c r="J552" s="17">
        <v>8331</v>
      </c>
      <c r="K552" s="17">
        <f t="shared" si="16"/>
        <v>8931</v>
      </c>
      <c r="L552" s="38" t="s">
        <v>7053</v>
      </c>
      <c r="M552" s="48">
        <f t="shared" si="17"/>
        <v>1000272</v>
      </c>
      <c r="N552" s="34" t="s">
        <v>7343</v>
      </c>
      <c r="O552" s="48">
        <f>(45.5*M552)/(SUM($M$16:$M$2953)+SUM(Comerciales!$O$16:$O$1436))</f>
        <v>4.746487512690324E-5</v>
      </c>
      <c r="P552" s="49"/>
      <c r="Q552" s="59"/>
      <c r="R552" s="59"/>
      <c r="S552" s="49"/>
      <c r="T552" s="49"/>
      <c r="U552" s="49"/>
      <c r="V552" s="49"/>
    </row>
    <row r="553" spans="2:22" ht="24" customHeight="1" x14ac:dyDescent="0.35">
      <c r="B553" s="3">
        <v>538</v>
      </c>
      <c r="C553" s="3" t="s">
        <v>548</v>
      </c>
      <c r="D553" s="3" t="s">
        <v>549</v>
      </c>
      <c r="E553" s="3" t="s">
        <v>3377</v>
      </c>
      <c r="F553" s="3" t="s">
        <v>6893</v>
      </c>
      <c r="G553" s="3" t="s">
        <v>11</v>
      </c>
      <c r="H553" s="32" t="s">
        <v>2490</v>
      </c>
      <c r="I553" s="33">
        <v>2</v>
      </c>
      <c r="J553" s="17">
        <v>8331</v>
      </c>
      <c r="K553" s="17">
        <f t="shared" si="16"/>
        <v>8931</v>
      </c>
      <c r="L553" s="38" t="s">
        <v>7053</v>
      </c>
      <c r="M553" s="48">
        <f t="shared" si="17"/>
        <v>17862</v>
      </c>
      <c r="N553" s="34" t="s">
        <v>7343</v>
      </c>
      <c r="O553" s="48">
        <f>(45.5*M553)/(SUM($M$16:$M$2953)+SUM(Comerciales!$O$16:$O$1436))</f>
        <v>8.4758705583755782E-7</v>
      </c>
      <c r="P553" s="49"/>
      <c r="Q553" s="59"/>
      <c r="R553" s="59"/>
      <c r="S553" s="49"/>
      <c r="T553" s="49"/>
      <c r="U553" s="49"/>
      <c r="V553" s="49"/>
    </row>
    <row r="554" spans="2:22" ht="24" customHeight="1" x14ac:dyDescent="0.35">
      <c r="B554" s="3">
        <v>539</v>
      </c>
      <c r="C554" s="3" t="s">
        <v>550</v>
      </c>
      <c r="D554" s="3" t="s">
        <v>551</v>
      </c>
      <c r="E554" s="3" t="s">
        <v>3431</v>
      </c>
      <c r="F554" s="3" t="s">
        <v>2616</v>
      </c>
      <c r="G554" s="3" t="s">
        <v>11</v>
      </c>
      <c r="H554" s="32" t="s">
        <v>2490</v>
      </c>
      <c r="I554" s="33">
        <v>1818.181818181818</v>
      </c>
      <c r="J554" s="17"/>
      <c r="K554" s="17">
        <f t="shared" si="16"/>
        <v>0</v>
      </c>
      <c r="L554" s="38" t="s">
        <v>7053</v>
      </c>
      <c r="M554" s="48">
        <f t="shared" si="17"/>
        <v>181818.18181818179</v>
      </c>
      <c r="N554" s="34" t="s">
        <v>7343</v>
      </c>
      <c r="O554" s="48">
        <f>(45.5*M554)/(SUM($M$16:$M$2953)+SUM(Comerciales!$O$16:$O$1436))</f>
        <v>8.6276305802827504E-6</v>
      </c>
      <c r="P554" s="49"/>
      <c r="Q554" s="59"/>
      <c r="R554" s="59"/>
      <c r="S554" s="49"/>
      <c r="T554" s="49"/>
      <c r="U554" s="49"/>
      <c r="V554" s="49"/>
    </row>
    <row r="555" spans="2:22" ht="24" customHeight="1" x14ac:dyDescent="0.35">
      <c r="B555" s="3">
        <v>540</v>
      </c>
      <c r="C555" s="3" t="s">
        <v>550</v>
      </c>
      <c r="D555" s="3" t="s">
        <v>551</v>
      </c>
      <c r="E555" s="3" t="s">
        <v>6121</v>
      </c>
      <c r="F555" s="3" t="s">
        <v>6899</v>
      </c>
      <c r="G555" s="3" t="s">
        <v>11</v>
      </c>
      <c r="H555" s="32" t="s">
        <v>2360</v>
      </c>
      <c r="I555" s="33">
        <v>145.45454545454544</v>
      </c>
      <c r="J555" s="17"/>
      <c r="K555" s="17">
        <f t="shared" si="16"/>
        <v>0</v>
      </c>
      <c r="L555" s="38" t="s">
        <v>7053</v>
      </c>
      <c r="M555" s="48">
        <f t="shared" si="17"/>
        <v>14545.454545454544</v>
      </c>
      <c r="N555" s="34" t="s">
        <v>7343</v>
      </c>
      <c r="O555" s="48">
        <f>(45.5*M555)/(SUM($M$16:$M$2953)+SUM(Comerciales!$O$16:$O$1436))</f>
        <v>6.9021044642262006E-7</v>
      </c>
      <c r="P555" s="49"/>
      <c r="Q555" s="59"/>
      <c r="R555" s="59"/>
      <c r="S555" s="49"/>
      <c r="T555" s="49"/>
      <c r="U555" s="49"/>
      <c r="V555" s="49"/>
    </row>
    <row r="556" spans="2:22" ht="24" customHeight="1" x14ac:dyDescent="0.35">
      <c r="B556" s="3">
        <v>541</v>
      </c>
      <c r="C556" s="3" t="s">
        <v>2628</v>
      </c>
      <c r="D556" s="3" t="s">
        <v>551</v>
      </c>
      <c r="E556" s="3" t="s">
        <v>6122</v>
      </c>
      <c r="F556" s="3" t="s">
        <v>6900</v>
      </c>
      <c r="G556" s="3" t="s">
        <v>11</v>
      </c>
      <c r="H556" s="32" t="s">
        <v>2628</v>
      </c>
      <c r="I556" s="33">
        <v>1</v>
      </c>
      <c r="J556" s="17">
        <v>103571</v>
      </c>
      <c r="K556" s="17">
        <f t="shared" si="16"/>
        <v>111028</v>
      </c>
      <c r="L556" s="38" t="s">
        <v>2628</v>
      </c>
      <c r="M556" s="48">
        <f t="shared" si="17"/>
        <v>111028</v>
      </c>
      <c r="N556" s="34" t="s">
        <v>7341</v>
      </c>
      <c r="O556" s="48">
        <f>(45.5*M556)/(SUM($M$16:$M$2953)+SUM(Comerciales!$O$16:$O$1436))</f>
        <v>5.2684971243719836E-6</v>
      </c>
      <c r="P556" s="49"/>
      <c r="Q556" s="59"/>
      <c r="R556" s="59"/>
      <c r="S556" s="49"/>
      <c r="T556" s="49"/>
      <c r="U556" s="49"/>
      <c r="V556" s="49"/>
    </row>
    <row r="557" spans="2:22" ht="24" customHeight="1" x14ac:dyDescent="0.35">
      <c r="B557" s="3">
        <v>542</v>
      </c>
      <c r="C557" s="3" t="s">
        <v>552</v>
      </c>
      <c r="D557" s="3" t="s">
        <v>553</v>
      </c>
      <c r="E557" s="3" t="s">
        <v>6123</v>
      </c>
      <c r="F557" s="3" t="s">
        <v>2422</v>
      </c>
      <c r="G557" s="3" t="s">
        <v>11</v>
      </c>
      <c r="H557" s="32" t="s">
        <v>2320</v>
      </c>
      <c r="I557" s="33">
        <v>15940</v>
      </c>
      <c r="J557" s="17"/>
      <c r="K557" s="17">
        <f t="shared" si="16"/>
        <v>0</v>
      </c>
      <c r="L557" s="38" t="s">
        <v>7053</v>
      </c>
      <c r="M557" s="48">
        <f t="shared" si="17"/>
        <v>1594000</v>
      </c>
      <c r="N557" s="34" t="s">
        <v>7343</v>
      </c>
      <c r="O557" s="48">
        <f>(45.5*M557)/(SUM($M$16:$M$2953)+SUM(Comerciales!$O$16:$O$1436))</f>
        <v>7.563843729733888E-5</v>
      </c>
      <c r="P557" s="49"/>
      <c r="Q557" s="59"/>
      <c r="R557" s="59"/>
      <c r="S557" s="49"/>
      <c r="T557" s="49"/>
      <c r="U557" s="49"/>
      <c r="V557" s="49"/>
    </row>
    <row r="558" spans="2:22" ht="24" customHeight="1" x14ac:dyDescent="0.35">
      <c r="B558" s="3">
        <v>543</v>
      </c>
      <c r="C558" s="3" t="s">
        <v>555</v>
      </c>
      <c r="D558" s="3" t="s">
        <v>556</v>
      </c>
      <c r="E558" s="3" t="s">
        <v>6124</v>
      </c>
      <c r="F558" s="3" t="s">
        <v>2356</v>
      </c>
      <c r="G558" s="3" t="s">
        <v>18</v>
      </c>
      <c r="H558" s="32" t="s">
        <v>2349</v>
      </c>
      <c r="I558" s="33">
        <v>117.75</v>
      </c>
      <c r="J558" s="17">
        <v>141183</v>
      </c>
      <c r="K558" s="17">
        <f t="shared" si="16"/>
        <v>151348</v>
      </c>
      <c r="L558" s="38" t="s">
        <v>7053</v>
      </c>
      <c r="M558" s="48">
        <f t="shared" si="17"/>
        <v>17821227</v>
      </c>
      <c r="N558" s="34" t="s">
        <v>7341</v>
      </c>
      <c r="O558" s="48">
        <f>(45.5*M558)/(SUM($M$16:$M$2953)+SUM(Comerciales!$O$16:$O$1436))</f>
        <v>8.4565229673848352E-4</v>
      </c>
      <c r="P558" s="49"/>
      <c r="Q558" s="59"/>
      <c r="R558" s="59"/>
      <c r="S558" s="49"/>
      <c r="T558" s="49"/>
      <c r="U558" s="49"/>
      <c r="V558" s="49"/>
    </row>
    <row r="559" spans="2:22" ht="24" customHeight="1" x14ac:dyDescent="0.35">
      <c r="B559" s="3">
        <v>544</v>
      </c>
      <c r="C559" s="3" t="s">
        <v>555</v>
      </c>
      <c r="D559" s="3" t="s">
        <v>556</v>
      </c>
      <c r="E559" s="3" t="s">
        <v>6125</v>
      </c>
      <c r="F559" s="3" t="s">
        <v>2356</v>
      </c>
      <c r="G559" s="3" t="s">
        <v>18</v>
      </c>
      <c r="H559" s="32" t="s">
        <v>2356</v>
      </c>
      <c r="I559" s="33">
        <v>2</v>
      </c>
      <c r="J559" s="17"/>
      <c r="K559" s="17">
        <f t="shared" si="16"/>
        <v>0</v>
      </c>
      <c r="L559" s="38" t="s">
        <v>7053</v>
      </c>
      <c r="M559" s="48">
        <f t="shared" si="17"/>
        <v>200</v>
      </c>
      <c r="N559" s="34" t="s">
        <v>7343</v>
      </c>
      <c r="O559" s="48">
        <f>(45.5*M559)/(SUM($M$16:$M$2953)+SUM(Comerciales!$O$16:$O$1436))</f>
        <v>9.4903936383110279E-9</v>
      </c>
      <c r="P559" s="49"/>
      <c r="Q559" s="59"/>
      <c r="R559" s="59"/>
      <c r="S559" s="49"/>
      <c r="T559" s="49"/>
      <c r="U559" s="49"/>
      <c r="V559" s="49"/>
    </row>
    <row r="560" spans="2:22" ht="24" customHeight="1" x14ac:dyDescent="0.35">
      <c r="B560" s="3">
        <v>545</v>
      </c>
      <c r="C560" s="3" t="s">
        <v>164</v>
      </c>
      <c r="D560" s="3" t="s">
        <v>5341</v>
      </c>
      <c r="E560" s="3" t="s">
        <v>6126</v>
      </c>
      <c r="F560" s="3" t="s">
        <v>2616</v>
      </c>
      <c r="G560" s="3" t="s">
        <v>3657</v>
      </c>
      <c r="H560" s="32" t="s">
        <v>2490</v>
      </c>
      <c r="I560" s="33">
        <v>1074.5999999999999</v>
      </c>
      <c r="J560" s="17">
        <v>2753</v>
      </c>
      <c r="K560" s="17">
        <f t="shared" si="16"/>
        <v>2951</v>
      </c>
      <c r="L560" s="38" t="s">
        <v>7053</v>
      </c>
      <c r="M560" s="48">
        <f t="shared" si="17"/>
        <v>3171144.5999999996</v>
      </c>
      <c r="N560" s="34" t="s">
        <v>7343</v>
      </c>
      <c r="O560" s="48">
        <f>(45.5*M560)/(SUM($M$16:$M$2953)+SUM(Comerciales!$O$16:$O$1436))</f>
        <v>1.5047705269002182E-4</v>
      </c>
      <c r="P560" s="49"/>
      <c r="Q560" s="59"/>
      <c r="R560" s="59"/>
      <c r="S560" s="49"/>
      <c r="T560" s="49"/>
      <c r="U560" s="49"/>
      <c r="V560" s="49"/>
    </row>
    <row r="561" spans="2:22" ht="24" customHeight="1" x14ac:dyDescent="0.35">
      <c r="B561" s="3">
        <v>546</v>
      </c>
      <c r="C561" s="3" t="s">
        <v>164</v>
      </c>
      <c r="D561" s="3" t="s">
        <v>5342</v>
      </c>
      <c r="E561" s="3" t="s">
        <v>6127</v>
      </c>
      <c r="F561" s="3" t="s">
        <v>2616</v>
      </c>
      <c r="G561" s="3" t="s">
        <v>3657</v>
      </c>
      <c r="H561" s="32" t="s">
        <v>2490</v>
      </c>
      <c r="I561" s="33">
        <v>866.16666666666663</v>
      </c>
      <c r="J561" s="17">
        <v>5334</v>
      </c>
      <c r="K561" s="17">
        <f t="shared" si="16"/>
        <v>5718</v>
      </c>
      <c r="L561" s="38" t="s">
        <v>7053</v>
      </c>
      <c r="M561" s="48">
        <f t="shared" si="17"/>
        <v>4952741</v>
      </c>
      <c r="N561" s="34" t="s">
        <v>7343</v>
      </c>
      <c r="O561" s="48">
        <f>(45.5*M561)/(SUM($M$16:$M$2953)+SUM(Comerciales!$O$16:$O$1436))</f>
        <v>2.3501730839301099E-4</v>
      </c>
      <c r="P561" s="49"/>
      <c r="Q561" s="59"/>
      <c r="R561" s="59"/>
      <c r="S561" s="49"/>
      <c r="T561" s="49"/>
      <c r="U561" s="49"/>
      <c r="V561" s="49"/>
    </row>
    <row r="562" spans="2:22" ht="24" customHeight="1" x14ac:dyDescent="0.35">
      <c r="B562" s="3">
        <v>547</v>
      </c>
      <c r="C562" s="3" t="s">
        <v>164</v>
      </c>
      <c r="D562" s="3" t="s">
        <v>5343</v>
      </c>
      <c r="E562" s="3" t="s">
        <v>6071</v>
      </c>
      <c r="F562" s="3" t="s">
        <v>2616</v>
      </c>
      <c r="G562" s="3" t="s">
        <v>3657</v>
      </c>
      <c r="H562" s="32" t="s">
        <v>2490</v>
      </c>
      <c r="I562" s="33">
        <v>85671.5</v>
      </c>
      <c r="J562" s="17">
        <v>812</v>
      </c>
      <c r="K562" s="17">
        <f t="shared" si="16"/>
        <v>870</v>
      </c>
      <c r="L562" s="38" t="s">
        <v>7053</v>
      </c>
      <c r="M562" s="48">
        <f t="shared" si="17"/>
        <v>74534205</v>
      </c>
      <c r="N562" s="34" t="s">
        <v>7341</v>
      </c>
      <c r="O562" s="48">
        <f>(45.5*M562)/(SUM($M$16:$M$2953)+SUM(Comerciales!$O$16:$O$1436))</f>
        <v>3.5367947248428496E-3</v>
      </c>
      <c r="P562" s="49"/>
      <c r="Q562" s="59"/>
      <c r="R562" s="59"/>
      <c r="S562" s="49"/>
      <c r="T562" s="49"/>
      <c r="U562" s="49"/>
      <c r="V562" s="49"/>
    </row>
    <row r="563" spans="2:22" ht="24" customHeight="1" x14ac:dyDescent="0.35">
      <c r="B563" s="3">
        <v>548</v>
      </c>
      <c r="C563" s="3" t="s">
        <v>164</v>
      </c>
      <c r="D563" s="3" t="s">
        <v>5343</v>
      </c>
      <c r="E563" s="3" t="s">
        <v>3289</v>
      </c>
      <c r="F563" s="3" t="s">
        <v>2616</v>
      </c>
      <c r="G563" s="3" t="s">
        <v>3657</v>
      </c>
      <c r="H563" s="32" t="s">
        <v>2490</v>
      </c>
      <c r="I563" s="33">
        <v>56678.25</v>
      </c>
      <c r="J563" s="17">
        <v>905</v>
      </c>
      <c r="K563" s="17">
        <f t="shared" si="16"/>
        <v>970</v>
      </c>
      <c r="L563" s="38" t="s">
        <v>7053</v>
      </c>
      <c r="M563" s="48">
        <f t="shared" si="17"/>
        <v>54977902.5</v>
      </c>
      <c r="N563" s="34" t="s">
        <v>7341</v>
      </c>
      <c r="O563" s="48">
        <f>(45.5*M563)/(SUM($M$16:$M$2953)+SUM(Comerciales!$O$16:$O$1436))</f>
        <v>2.6088096806684198E-3</v>
      </c>
      <c r="P563" s="49"/>
      <c r="Q563" s="59"/>
      <c r="R563" s="59"/>
      <c r="S563" s="49"/>
      <c r="T563" s="49"/>
      <c r="U563" s="49"/>
      <c r="V563" s="49"/>
    </row>
    <row r="564" spans="2:22" ht="24" customHeight="1" x14ac:dyDescent="0.35">
      <c r="B564" s="3">
        <v>549</v>
      </c>
      <c r="C564" s="3" t="s">
        <v>164</v>
      </c>
      <c r="D564" s="3" t="s">
        <v>561</v>
      </c>
      <c r="E564" s="3" t="s">
        <v>6128</v>
      </c>
      <c r="F564" s="3" t="s">
        <v>2616</v>
      </c>
      <c r="G564" s="3" t="s">
        <v>3657</v>
      </c>
      <c r="H564" s="32" t="s">
        <v>2490</v>
      </c>
      <c r="I564" s="33">
        <v>9078.25</v>
      </c>
      <c r="J564" s="17">
        <v>1702</v>
      </c>
      <c r="K564" s="17">
        <f t="shared" si="16"/>
        <v>1825</v>
      </c>
      <c r="L564" s="38" t="s">
        <v>7053</v>
      </c>
      <c r="M564" s="48">
        <f t="shared" si="17"/>
        <v>16567806.25</v>
      </c>
      <c r="N564" s="34" t="s">
        <v>7343</v>
      </c>
      <c r="O564" s="48">
        <f>(45.5*M564)/(SUM($M$16:$M$2953)+SUM(Comerciales!$O$16:$O$1436))</f>
        <v>7.8617501517884837E-4</v>
      </c>
      <c r="P564" s="49"/>
      <c r="Q564" s="59"/>
      <c r="R564" s="59"/>
      <c r="S564" s="49"/>
      <c r="T564" s="49"/>
      <c r="U564" s="49"/>
      <c r="V564" s="49"/>
    </row>
    <row r="565" spans="2:22" ht="24" customHeight="1" x14ac:dyDescent="0.35">
      <c r="B565" s="3">
        <v>550</v>
      </c>
      <c r="C565" s="3" t="s">
        <v>562</v>
      </c>
      <c r="D565" s="3" t="s">
        <v>563</v>
      </c>
      <c r="E565" s="3" t="s">
        <v>2385</v>
      </c>
      <c r="F565" s="3" t="s">
        <v>3582</v>
      </c>
      <c r="G565" s="3" t="s">
        <v>18</v>
      </c>
      <c r="H565" s="32" t="s">
        <v>2349</v>
      </c>
      <c r="I565" s="33">
        <v>6.7272727272727275</v>
      </c>
      <c r="J565" s="17">
        <v>5020713.5999999996</v>
      </c>
      <c r="K565" s="17">
        <f t="shared" si="16"/>
        <v>5020713.5999999996</v>
      </c>
      <c r="L565" s="38">
        <v>5020713.5999999996</v>
      </c>
      <c r="M565" s="48">
        <f t="shared" si="17"/>
        <v>33775709.672727272</v>
      </c>
      <c r="N565" s="34" t="s">
        <v>7341</v>
      </c>
      <c r="O565" s="48">
        <f>(45.5*M565)/(SUM($M$16:$M$2953)+SUM(Comerciales!$O$16:$O$1436))</f>
        <v>1.6027239010374555E-3</v>
      </c>
      <c r="P565" s="49"/>
      <c r="Q565" s="59"/>
      <c r="R565" s="59"/>
      <c r="S565" s="49"/>
      <c r="T565" s="49"/>
      <c r="U565" s="49"/>
      <c r="V565" s="49"/>
    </row>
    <row r="566" spans="2:22" ht="24" customHeight="1" x14ac:dyDescent="0.35">
      <c r="B566" s="3">
        <v>551</v>
      </c>
      <c r="C566" s="3" t="s">
        <v>564</v>
      </c>
      <c r="D566" s="3" t="s">
        <v>565</v>
      </c>
      <c r="E566" s="3" t="s">
        <v>2401</v>
      </c>
      <c r="F566" s="3" t="s">
        <v>2356</v>
      </c>
      <c r="G566" s="3" t="s">
        <v>18</v>
      </c>
      <c r="H566" s="32" t="s">
        <v>2356</v>
      </c>
      <c r="I566" s="33">
        <v>2</v>
      </c>
      <c r="J566" s="17">
        <v>1130463</v>
      </c>
      <c r="K566" s="17">
        <f t="shared" si="16"/>
        <v>1130463</v>
      </c>
      <c r="L566" s="38">
        <v>1130463</v>
      </c>
      <c r="M566" s="48">
        <f t="shared" si="17"/>
        <v>2260926</v>
      </c>
      <c r="N566" s="34" t="s">
        <v>7341</v>
      </c>
      <c r="O566" s="48">
        <f>(45.5*M566)/(SUM($M$16:$M$2953)+SUM(Comerciales!$O$16:$O$1436))</f>
        <v>1.0728538863545998E-4</v>
      </c>
      <c r="P566" s="49"/>
      <c r="Q566" s="59"/>
      <c r="R566" s="59"/>
      <c r="S566" s="49"/>
      <c r="T566" s="49"/>
      <c r="U566" s="49"/>
      <c r="V566" s="49"/>
    </row>
    <row r="567" spans="2:22" ht="24" customHeight="1" x14ac:dyDescent="0.35">
      <c r="B567" s="3">
        <v>552</v>
      </c>
      <c r="C567" s="3" t="s">
        <v>566</v>
      </c>
      <c r="D567" s="3" t="s">
        <v>567</v>
      </c>
      <c r="E567" s="3" t="s">
        <v>6129</v>
      </c>
      <c r="F567" s="3" t="s">
        <v>2422</v>
      </c>
      <c r="G567" s="3" t="s">
        <v>11</v>
      </c>
      <c r="H567" s="32" t="s">
        <v>2318</v>
      </c>
      <c r="I567" s="33">
        <v>1213522.5833333333</v>
      </c>
      <c r="J567" s="17">
        <v>297.25</v>
      </c>
      <c r="K567" s="17">
        <f t="shared" si="16"/>
        <v>297.25</v>
      </c>
      <c r="L567" s="38">
        <v>297.25</v>
      </c>
      <c r="M567" s="48">
        <f t="shared" si="17"/>
        <v>360719587.89583331</v>
      </c>
      <c r="N567" s="34" t="s">
        <v>7341</v>
      </c>
      <c r="O567" s="48">
        <f>(45.5*M567)/(SUM($M$16:$M$2953)+SUM(Comerciales!$O$16:$O$1436))</f>
        <v>1.7116854410903961E-2</v>
      </c>
      <c r="P567" s="49"/>
      <c r="Q567" s="59"/>
      <c r="R567" s="59"/>
      <c r="S567" s="49"/>
      <c r="T567" s="49"/>
      <c r="U567" s="49"/>
      <c r="V567" s="49"/>
    </row>
    <row r="568" spans="2:22" ht="24" customHeight="1" x14ac:dyDescent="0.35">
      <c r="B568" s="3">
        <v>553</v>
      </c>
      <c r="C568" s="3" t="s">
        <v>566</v>
      </c>
      <c r="D568" s="3" t="s">
        <v>567</v>
      </c>
      <c r="E568" s="3" t="s">
        <v>2595</v>
      </c>
      <c r="F568" s="3" t="s">
        <v>2422</v>
      </c>
      <c r="G568" s="3" t="s">
        <v>11</v>
      </c>
      <c r="H568" s="32" t="s">
        <v>2318</v>
      </c>
      <c r="I568" s="33">
        <v>954548.91666666663</v>
      </c>
      <c r="J568" s="17">
        <v>594.5</v>
      </c>
      <c r="K568" s="17">
        <f t="shared" si="16"/>
        <v>594.5</v>
      </c>
      <c r="L568" s="38">
        <v>594.5</v>
      </c>
      <c r="M568" s="48">
        <f t="shared" si="17"/>
        <v>567479330.95833325</v>
      </c>
      <c r="N568" s="34" t="s">
        <v>7341</v>
      </c>
      <c r="O568" s="48">
        <f>(45.5*M568)/(SUM($M$16:$M$2953)+SUM(Comerciales!$O$16:$O$1436))</f>
        <v>2.6928011161999822E-2</v>
      </c>
      <c r="P568" s="49"/>
      <c r="Q568" s="59"/>
      <c r="R568" s="59"/>
      <c r="S568" s="49"/>
      <c r="T568" s="49"/>
      <c r="U568" s="49"/>
      <c r="V568" s="49"/>
    </row>
    <row r="569" spans="2:22" ht="24" customHeight="1" x14ac:dyDescent="0.35">
      <c r="B569" s="3">
        <v>554</v>
      </c>
      <c r="C569" s="3" t="s">
        <v>566</v>
      </c>
      <c r="D569" s="3" t="s">
        <v>567</v>
      </c>
      <c r="E569" s="3" t="s">
        <v>2384</v>
      </c>
      <c r="F569" s="3" t="s">
        <v>2422</v>
      </c>
      <c r="G569" s="3" t="s">
        <v>11</v>
      </c>
      <c r="H569" s="32" t="s">
        <v>2318</v>
      </c>
      <c r="I569" s="33">
        <v>391778.5</v>
      </c>
      <c r="J569" s="17">
        <v>1189</v>
      </c>
      <c r="K569" s="17">
        <f t="shared" si="16"/>
        <v>1189</v>
      </c>
      <c r="L569" s="38">
        <v>1189</v>
      </c>
      <c r="M569" s="48">
        <f t="shared" si="17"/>
        <v>465824636.5</v>
      </c>
      <c r="N569" s="34" t="s">
        <v>7341</v>
      </c>
      <c r="O569" s="48">
        <f>(45.5*M569)/(SUM($M$16:$M$2953)+SUM(Comerciales!$O$16:$O$1436))</f>
        <v>2.2104295834040732E-2</v>
      </c>
      <c r="P569" s="49"/>
      <c r="Q569" s="59"/>
      <c r="R569" s="59"/>
      <c r="S569" s="49"/>
      <c r="T569" s="49"/>
      <c r="U569" s="49"/>
      <c r="V569" s="49"/>
    </row>
    <row r="570" spans="2:22" ht="24" customHeight="1" x14ac:dyDescent="0.35">
      <c r="B570" s="3">
        <v>555</v>
      </c>
      <c r="C570" s="3" t="s">
        <v>2628</v>
      </c>
      <c r="D570" s="3" t="s">
        <v>5344</v>
      </c>
      <c r="E570" s="3" t="s">
        <v>6130</v>
      </c>
      <c r="F570" s="3" t="s">
        <v>2393</v>
      </c>
      <c r="G570" s="3" t="s">
        <v>11</v>
      </c>
      <c r="H570" s="32" t="s">
        <v>2628</v>
      </c>
      <c r="I570" s="33">
        <v>1</v>
      </c>
      <c r="J570" s="17"/>
      <c r="K570" s="17">
        <f t="shared" si="16"/>
        <v>0</v>
      </c>
      <c r="L570" s="38" t="s">
        <v>2628</v>
      </c>
      <c r="M570" s="48">
        <f t="shared" si="17"/>
        <v>100</v>
      </c>
      <c r="N570" s="34" t="s">
        <v>7343</v>
      </c>
      <c r="O570" s="48">
        <f>(45.5*M570)/(SUM($M$16:$M$2953)+SUM(Comerciales!$O$16:$O$1436))</f>
        <v>4.745196819155514E-9</v>
      </c>
      <c r="P570" s="49"/>
      <c r="Q570" s="59"/>
      <c r="R570" s="59"/>
      <c r="S570" s="49"/>
      <c r="T570" s="49"/>
      <c r="U570" s="49"/>
      <c r="V570" s="49"/>
    </row>
    <row r="571" spans="2:22" ht="24" customHeight="1" x14ac:dyDescent="0.35">
      <c r="B571" s="3">
        <v>556</v>
      </c>
      <c r="C571" s="3" t="s">
        <v>568</v>
      </c>
      <c r="D571" s="3" t="s">
        <v>569</v>
      </c>
      <c r="E571" s="3" t="s">
        <v>2355</v>
      </c>
      <c r="F571" s="3" t="s">
        <v>2356</v>
      </c>
      <c r="G571" s="3" t="s">
        <v>18</v>
      </c>
      <c r="H571" s="32" t="s">
        <v>2349</v>
      </c>
      <c r="I571" s="33">
        <v>124.16666666666666</v>
      </c>
      <c r="J571" s="17">
        <v>1011709</v>
      </c>
      <c r="K571" s="17">
        <f t="shared" si="16"/>
        <v>1011709</v>
      </c>
      <c r="L571" s="38">
        <v>1011709</v>
      </c>
      <c r="M571" s="48">
        <f t="shared" si="17"/>
        <v>125620534.16666666</v>
      </c>
      <c r="N571" s="34" t="s">
        <v>7341</v>
      </c>
      <c r="O571" s="48">
        <f>(45.5*M571)/(SUM($M$16:$M$2953)+SUM(Comerciales!$O$16:$O$1436))</f>
        <v>5.9609415914828314E-3</v>
      </c>
      <c r="P571" s="49"/>
      <c r="Q571" s="59"/>
      <c r="R571" s="59"/>
      <c r="S571" s="49"/>
      <c r="T571" s="49"/>
      <c r="U571" s="49"/>
      <c r="V571" s="49"/>
    </row>
    <row r="572" spans="2:22" ht="24" customHeight="1" x14ac:dyDescent="0.35">
      <c r="B572" s="3">
        <v>557</v>
      </c>
      <c r="C572" s="3" t="s">
        <v>568</v>
      </c>
      <c r="D572" s="3" t="s">
        <v>569</v>
      </c>
      <c r="E572" s="3" t="s">
        <v>6131</v>
      </c>
      <c r="F572" s="3" t="s">
        <v>2356</v>
      </c>
      <c r="G572" s="3" t="s">
        <v>18</v>
      </c>
      <c r="H572" s="32" t="s">
        <v>2356</v>
      </c>
      <c r="I572" s="33">
        <v>6.5</v>
      </c>
      <c r="J572" s="17">
        <v>1416392.6</v>
      </c>
      <c r="K572" s="17">
        <f t="shared" si="16"/>
        <v>1416392.6</v>
      </c>
      <c r="L572" s="38">
        <v>1416392.6</v>
      </c>
      <c r="M572" s="48">
        <f t="shared" si="17"/>
        <v>9206551.9000000004</v>
      </c>
      <c r="N572" s="34" t="s">
        <v>7341</v>
      </c>
      <c r="O572" s="48">
        <f>(45.5*M572)/(SUM($M$16:$M$2953)+SUM(Comerciales!$O$16:$O$1436))</f>
        <v>4.3686900791270147E-4</v>
      </c>
      <c r="P572" s="49"/>
      <c r="Q572" s="59"/>
      <c r="R572" s="59"/>
      <c r="S572" s="49"/>
      <c r="T572" s="49"/>
      <c r="U572" s="49"/>
      <c r="V572" s="49"/>
    </row>
    <row r="573" spans="2:22" ht="24" customHeight="1" x14ac:dyDescent="0.35">
      <c r="B573" s="3">
        <v>558</v>
      </c>
      <c r="C573" s="3" t="s">
        <v>570</v>
      </c>
      <c r="D573" s="3" t="s">
        <v>571</v>
      </c>
      <c r="E573" s="3" t="s">
        <v>2397</v>
      </c>
      <c r="F573" s="3" t="s">
        <v>2422</v>
      </c>
      <c r="G573" s="3" t="s">
        <v>11</v>
      </c>
      <c r="H573" s="32" t="s">
        <v>2318</v>
      </c>
      <c r="I573" s="33">
        <v>2308.1666666666665</v>
      </c>
      <c r="J573" s="17">
        <v>736</v>
      </c>
      <c r="K573" s="17">
        <f t="shared" si="16"/>
        <v>789</v>
      </c>
      <c r="L573" s="38" t="s">
        <v>7053</v>
      </c>
      <c r="M573" s="48">
        <f t="shared" si="17"/>
        <v>1821143.4999999998</v>
      </c>
      <c r="N573" s="34" t="s">
        <v>7343</v>
      </c>
      <c r="O573" s="48">
        <f>(45.5*M573)/(SUM($M$16:$M$2953)+SUM(Comerciales!$O$16:$O$1436))</f>
        <v>8.641684343425738E-5</v>
      </c>
      <c r="P573" s="49"/>
      <c r="Q573" s="59"/>
      <c r="R573" s="59"/>
      <c r="S573" s="49"/>
      <c r="T573" s="49"/>
      <c r="U573" s="49"/>
      <c r="V573" s="49"/>
    </row>
    <row r="574" spans="2:22" ht="24" customHeight="1" x14ac:dyDescent="0.35">
      <c r="B574" s="3">
        <v>559</v>
      </c>
      <c r="C574" s="3" t="s">
        <v>570</v>
      </c>
      <c r="D574" s="3" t="s">
        <v>571</v>
      </c>
      <c r="E574" s="3" t="s">
        <v>3472</v>
      </c>
      <c r="F574" s="3" t="s">
        <v>2417</v>
      </c>
      <c r="G574" s="3" t="s">
        <v>11</v>
      </c>
      <c r="H574" s="32" t="s">
        <v>2490</v>
      </c>
      <c r="I574" s="33">
        <v>656.66666666666663</v>
      </c>
      <c r="J574" s="17">
        <v>1085</v>
      </c>
      <c r="K574" s="17">
        <f t="shared" si="16"/>
        <v>1163</v>
      </c>
      <c r="L574" s="38" t="s">
        <v>7053</v>
      </c>
      <c r="M574" s="48">
        <f t="shared" si="17"/>
        <v>763703.33333333326</v>
      </c>
      <c r="N574" s="34" t="s">
        <v>7343</v>
      </c>
      <c r="O574" s="48">
        <f>(45.5*M574)/(SUM($M$16:$M$2953)+SUM(Comerciales!$O$16:$O$1436))</f>
        <v>3.6239226281117958E-5</v>
      </c>
      <c r="P574" s="49"/>
      <c r="Q574" s="59"/>
      <c r="R574" s="59"/>
      <c r="S574" s="49"/>
      <c r="T574" s="49"/>
      <c r="U574" s="49"/>
      <c r="V574" s="49"/>
    </row>
    <row r="575" spans="2:22" ht="24" customHeight="1" x14ac:dyDescent="0.35">
      <c r="B575" s="3">
        <v>560</v>
      </c>
      <c r="C575" s="3" t="s">
        <v>572</v>
      </c>
      <c r="D575" s="3" t="s">
        <v>573</v>
      </c>
      <c r="E575" s="3" t="s">
        <v>2397</v>
      </c>
      <c r="F575" s="3" t="s">
        <v>2422</v>
      </c>
      <c r="G575" s="3" t="s">
        <v>11</v>
      </c>
      <c r="H575" s="32" t="s">
        <v>2318</v>
      </c>
      <c r="I575" s="33">
        <v>872526.16666666663</v>
      </c>
      <c r="J575" s="17">
        <v>428</v>
      </c>
      <c r="K575" s="17">
        <f t="shared" si="16"/>
        <v>459</v>
      </c>
      <c r="L575" s="38" t="s">
        <v>7053</v>
      </c>
      <c r="M575" s="48">
        <f t="shared" si="17"/>
        <v>400489510.5</v>
      </c>
      <c r="N575" s="34" t="s">
        <v>7341</v>
      </c>
      <c r="O575" s="48">
        <f>(45.5*M575)/(SUM($M$16:$M$2953)+SUM(Comerciales!$O$16:$O$1436))</f>
        <v>1.9004015513297487E-2</v>
      </c>
      <c r="P575" s="49"/>
      <c r="Q575" s="59"/>
      <c r="R575" s="59"/>
      <c r="S575" s="49"/>
      <c r="T575" s="49"/>
      <c r="U575" s="49"/>
      <c r="V575" s="49"/>
    </row>
    <row r="576" spans="2:22" ht="24" customHeight="1" x14ac:dyDescent="0.35">
      <c r="B576" s="3">
        <v>561</v>
      </c>
      <c r="C576" s="3" t="s">
        <v>572</v>
      </c>
      <c r="D576" s="3" t="s">
        <v>573</v>
      </c>
      <c r="E576" s="3" t="s">
        <v>3708</v>
      </c>
      <c r="F576" s="3" t="s">
        <v>3582</v>
      </c>
      <c r="G576" s="3" t="s">
        <v>11</v>
      </c>
      <c r="H576" s="32" t="s">
        <v>2490</v>
      </c>
      <c r="I576" s="33">
        <v>49859</v>
      </c>
      <c r="J576" s="17">
        <v>90</v>
      </c>
      <c r="K576" s="17">
        <f t="shared" si="16"/>
        <v>96</v>
      </c>
      <c r="L576" s="38" t="s">
        <v>7053</v>
      </c>
      <c r="M576" s="48">
        <f t="shared" si="17"/>
        <v>4786464</v>
      </c>
      <c r="N576" s="34" t="s">
        <v>7341</v>
      </c>
      <c r="O576" s="48">
        <f>(45.5*M576)/(SUM($M$16:$M$2953)+SUM(Comerciales!$O$16:$O$1436))</f>
        <v>2.2712713747802377E-4</v>
      </c>
      <c r="P576" s="49"/>
      <c r="Q576" s="59"/>
      <c r="R576" s="59"/>
      <c r="S576" s="49"/>
      <c r="T576" s="49"/>
      <c r="U576" s="49"/>
      <c r="V576" s="49"/>
    </row>
    <row r="577" spans="2:22" ht="24" customHeight="1" x14ac:dyDescent="0.35">
      <c r="B577" s="3">
        <v>562</v>
      </c>
      <c r="C577" s="3" t="s">
        <v>572</v>
      </c>
      <c r="D577" s="3" t="s">
        <v>573</v>
      </c>
      <c r="E577" s="3" t="s">
        <v>79</v>
      </c>
      <c r="F577" s="3" t="s">
        <v>2422</v>
      </c>
      <c r="G577" s="3" t="s">
        <v>11</v>
      </c>
      <c r="H577" s="32" t="s">
        <v>2320</v>
      </c>
      <c r="I577" s="33">
        <v>1367.875</v>
      </c>
      <c r="J577" s="17">
        <v>13338</v>
      </c>
      <c r="K577" s="17">
        <f t="shared" si="16"/>
        <v>14298</v>
      </c>
      <c r="L577" s="38" t="s">
        <v>7053</v>
      </c>
      <c r="M577" s="48">
        <f t="shared" si="17"/>
        <v>19557876.75</v>
      </c>
      <c r="N577" s="34" t="s">
        <v>7343</v>
      </c>
      <c r="O577" s="48">
        <f>(45.5*M577)/(SUM($M$16:$M$2953)+SUM(Comerciales!$O$16:$O$1436))</f>
        <v>9.2805974543535576E-4</v>
      </c>
      <c r="P577" s="49"/>
      <c r="Q577" s="59"/>
      <c r="R577" s="59"/>
      <c r="S577" s="49"/>
      <c r="T577" s="49"/>
      <c r="U577" s="49"/>
      <c r="V577" s="49"/>
    </row>
    <row r="578" spans="2:22" ht="24" customHeight="1" x14ac:dyDescent="0.35">
      <c r="B578" s="3">
        <v>563</v>
      </c>
      <c r="C578" s="3" t="s">
        <v>574</v>
      </c>
      <c r="D578" s="3" t="s">
        <v>7058</v>
      </c>
      <c r="E578" s="3" t="s">
        <v>1470</v>
      </c>
      <c r="F578" s="3" t="s">
        <v>2604</v>
      </c>
      <c r="G578" s="3" t="s">
        <v>80</v>
      </c>
      <c r="H578" s="32" t="s">
        <v>3675</v>
      </c>
      <c r="I578" s="33">
        <v>2756.5833333333335</v>
      </c>
      <c r="J578" s="17">
        <v>2261</v>
      </c>
      <c r="K578" s="17">
        <f t="shared" si="16"/>
        <v>2424</v>
      </c>
      <c r="L578" s="38" t="s">
        <v>7053</v>
      </c>
      <c r="M578" s="48">
        <f t="shared" si="17"/>
        <v>6681958</v>
      </c>
      <c r="N578" s="34" t="s">
        <v>7343</v>
      </c>
      <c r="O578" s="48">
        <f>(45.5*M578)/(SUM($M$16:$M$2953)+SUM(Comerciales!$O$16:$O$1436))</f>
        <v>3.1707205847330736E-4</v>
      </c>
      <c r="P578" s="49"/>
      <c r="Q578" s="59"/>
      <c r="R578" s="59"/>
      <c r="S578" s="49"/>
      <c r="T578" s="49"/>
      <c r="U578" s="49"/>
      <c r="V578" s="49"/>
    </row>
    <row r="579" spans="2:22" ht="24" customHeight="1" x14ac:dyDescent="0.35">
      <c r="B579" s="3">
        <v>564</v>
      </c>
      <c r="C579" s="3" t="s">
        <v>575</v>
      </c>
      <c r="D579" s="3" t="s">
        <v>7059</v>
      </c>
      <c r="E579" s="3" t="s">
        <v>1470</v>
      </c>
      <c r="F579" s="3" t="s">
        <v>2604</v>
      </c>
      <c r="G579" s="3" t="s">
        <v>6993</v>
      </c>
      <c r="H579" s="32" t="s">
        <v>7124</v>
      </c>
      <c r="I579" s="33">
        <v>11349.416666666666</v>
      </c>
      <c r="J579" s="17">
        <v>2572</v>
      </c>
      <c r="K579" s="17">
        <f t="shared" si="16"/>
        <v>2757</v>
      </c>
      <c r="L579" s="38" t="s">
        <v>7053</v>
      </c>
      <c r="M579" s="48">
        <f t="shared" si="17"/>
        <v>31290341.75</v>
      </c>
      <c r="N579" s="34" t="s">
        <v>7343</v>
      </c>
      <c r="O579" s="48">
        <f>(45.5*M579)/(SUM($M$16:$M$2953)+SUM(Comerciales!$O$16:$O$1436))</f>
        <v>1.4847883014238897E-3</v>
      </c>
      <c r="P579" s="49"/>
      <c r="Q579" s="59"/>
      <c r="R579" s="59"/>
      <c r="S579" s="49"/>
      <c r="T579" s="49"/>
      <c r="U579" s="49"/>
      <c r="V579" s="49"/>
    </row>
    <row r="580" spans="2:22" ht="24" customHeight="1" x14ac:dyDescent="0.35">
      <c r="B580" s="3">
        <v>565</v>
      </c>
      <c r="C580" s="3" t="s">
        <v>576</v>
      </c>
      <c r="D580" s="3" t="s">
        <v>5345</v>
      </c>
      <c r="E580" s="3" t="s">
        <v>6009</v>
      </c>
      <c r="F580" s="3" t="s">
        <v>2356</v>
      </c>
      <c r="G580" s="3" t="s">
        <v>18</v>
      </c>
      <c r="H580" s="32" t="s">
        <v>2349</v>
      </c>
      <c r="I580" s="33">
        <v>6092.333333333333</v>
      </c>
      <c r="J580" s="17">
        <v>3886</v>
      </c>
      <c r="K580" s="17">
        <f t="shared" si="16"/>
        <v>4166</v>
      </c>
      <c r="L580" s="38" t="s">
        <v>7053</v>
      </c>
      <c r="M580" s="48">
        <f t="shared" si="17"/>
        <v>25380660.666666664</v>
      </c>
      <c r="N580" s="34" t="s">
        <v>7343</v>
      </c>
      <c r="O580" s="48">
        <f>(45.5*M580)/(SUM($M$16:$M$2953)+SUM(Comerciales!$O$16:$O$1436))</f>
        <v>1.2043623026353212E-3</v>
      </c>
      <c r="P580" s="49"/>
      <c r="Q580" s="59"/>
      <c r="R580" s="59"/>
      <c r="S580" s="49"/>
      <c r="T580" s="49"/>
      <c r="U580" s="49"/>
      <c r="V580" s="49"/>
    </row>
    <row r="581" spans="2:22" ht="24" customHeight="1" x14ac:dyDescent="0.35">
      <c r="B581" s="3">
        <v>566</v>
      </c>
      <c r="C581" s="3" t="s">
        <v>577</v>
      </c>
      <c r="D581" s="3" t="s">
        <v>5346</v>
      </c>
      <c r="E581" s="3" t="s">
        <v>6132</v>
      </c>
      <c r="F581" s="3" t="s">
        <v>2356</v>
      </c>
      <c r="G581" s="3" t="s">
        <v>18</v>
      </c>
      <c r="H581" s="32" t="s">
        <v>2356</v>
      </c>
      <c r="I581" s="33">
        <v>2</v>
      </c>
      <c r="J581" s="17"/>
      <c r="K581" s="17">
        <f t="shared" si="16"/>
        <v>0</v>
      </c>
      <c r="L581" s="38" t="s">
        <v>7053</v>
      </c>
      <c r="M581" s="48">
        <f t="shared" si="17"/>
        <v>200</v>
      </c>
      <c r="N581" s="34" t="s">
        <v>7343</v>
      </c>
      <c r="O581" s="48">
        <f>(45.5*M581)/(SUM($M$16:$M$2953)+SUM(Comerciales!$O$16:$O$1436))</f>
        <v>9.4903936383110279E-9</v>
      </c>
      <c r="P581" s="49"/>
      <c r="Q581" s="59"/>
      <c r="R581" s="59"/>
      <c r="S581" s="49"/>
      <c r="T581" s="49"/>
      <c r="U581" s="49"/>
      <c r="V581" s="49"/>
    </row>
    <row r="582" spans="2:22" ht="24" customHeight="1" x14ac:dyDescent="0.35">
      <c r="B582" s="3">
        <v>567</v>
      </c>
      <c r="C582" s="3" t="s">
        <v>578</v>
      </c>
      <c r="D582" s="3" t="s">
        <v>7060</v>
      </c>
      <c r="E582" s="3" t="s">
        <v>1470</v>
      </c>
      <c r="F582" s="3" t="s">
        <v>2604</v>
      </c>
      <c r="G582" s="3" t="s">
        <v>6993</v>
      </c>
      <c r="H582" s="32" t="s">
        <v>7120</v>
      </c>
      <c r="I582" s="33">
        <v>11</v>
      </c>
      <c r="J582" s="17">
        <v>5040</v>
      </c>
      <c r="K582" s="17">
        <f t="shared" si="16"/>
        <v>5403</v>
      </c>
      <c r="L582" s="38" t="s">
        <v>7053</v>
      </c>
      <c r="M582" s="48">
        <f t="shared" si="17"/>
        <v>59433</v>
      </c>
      <c r="N582" s="34" t="s">
        <v>7343</v>
      </c>
      <c r="O582" s="48">
        <f>(45.5*M582)/(SUM($M$16:$M$2953)+SUM(Comerciales!$O$16:$O$1436))</f>
        <v>2.8202128255286963E-6</v>
      </c>
      <c r="P582" s="49"/>
      <c r="Q582" s="59"/>
      <c r="R582" s="59"/>
      <c r="S582" s="49"/>
      <c r="T582" s="49"/>
      <c r="U582" s="49"/>
      <c r="V582" s="49"/>
    </row>
    <row r="583" spans="2:22" ht="24" customHeight="1" x14ac:dyDescent="0.35">
      <c r="B583" s="3">
        <v>568</v>
      </c>
      <c r="C583" s="3" t="s">
        <v>2628</v>
      </c>
      <c r="D583" s="3" t="s">
        <v>580</v>
      </c>
      <c r="E583" s="3" t="s">
        <v>2401</v>
      </c>
      <c r="F583" s="3" t="s">
        <v>2422</v>
      </c>
      <c r="G583" s="3" t="s">
        <v>11</v>
      </c>
      <c r="H583" s="32" t="s">
        <v>2628</v>
      </c>
      <c r="I583" s="33">
        <v>300</v>
      </c>
      <c r="J583" s="17">
        <v>5530</v>
      </c>
      <c r="K583" s="17">
        <f t="shared" si="16"/>
        <v>5928</v>
      </c>
      <c r="L583" s="38" t="s">
        <v>2628</v>
      </c>
      <c r="M583" s="48">
        <f t="shared" si="17"/>
        <v>1778400</v>
      </c>
      <c r="N583" s="34" t="s">
        <v>7343</v>
      </c>
      <c r="O583" s="48">
        <f>(45.5*M583)/(SUM($M$16:$M$2953)+SUM(Comerciales!$O$16:$O$1436))</f>
        <v>8.4388580231861655E-5</v>
      </c>
      <c r="P583" s="49"/>
      <c r="Q583" s="59"/>
      <c r="R583" s="59"/>
      <c r="S583" s="49"/>
      <c r="T583" s="49"/>
      <c r="U583" s="49"/>
      <c r="V583" s="49"/>
    </row>
    <row r="584" spans="2:22" ht="24" customHeight="1" x14ac:dyDescent="0.35">
      <c r="B584" s="3">
        <v>569</v>
      </c>
      <c r="C584" s="3" t="s">
        <v>579</v>
      </c>
      <c r="D584" s="3" t="s">
        <v>580</v>
      </c>
      <c r="E584" s="3" t="s">
        <v>3412</v>
      </c>
      <c r="F584" s="3" t="s">
        <v>2417</v>
      </c>
      <c r="G584" s="3" t="s">
        <v>11</v>
      </c>
      <c r="H584" s="32" t="s">
        <v>2490</v>
      </c>
      <c r="I584" s="33">
        <v>100</v>
      </c>
      <c r="J584" s="17"/>
      <c r="K584" s="17">
        <f t="shared" si="16"/>
        <v>0</v>
      </c>
      <c r="L584" s="38" t="s">
        <v>7053</v>
      </c>
      <c r="M584" s="48">
        <f t="shared" si="17"/>
        <v>10000</v>
      </c>
      <c r="N584" s="34" t="s">
        <v>7343</v>
      </c>
      <c r="O584" s="48">
        <f>(45.5*M584)/(SUM($M$16:$M$2953)+SUM(Comerciales!$O$16:$O$1436))</f>
        <v>4.7451968191555135E-7</v>
      </c>
      <c r="P584" s="49"/>
      <c r="Q584" s="59"/>
      <c r="R584" s="59"/>
      <c r="S584" s="49"/>
      <c r="T584" s="49"/>
      <c r="U584" s="49"/>
      <c r="V584" s="49"/>
    </row>
    <row r="585" spans="2:22" ht="24" customHeight="1" x14ac:dyDescent="0.35">
      <c r="B585" s="3">
        <v>570</v>
      </c>
      <c r="C585" s="3" t="s">
        <v>579</v>
      </c>
      <c r="D585" s="3" t="s">
        <v>580</v>
      </c>
      <c r="E585" s="3" t="s">
        <v>6133</v>
      </c>
      <c r="F585" s="3" t="s">
        <v>2422</v>
      </c>
      <c r="G585" s="3" t="s">
        <v>11</v>
      </c>
      <c r="H585" s="32" t="s">
        <v>2318</v>
      </c>
      <c r="I585" s="33">
        <v>20</v>
      </c>
      <c r="J585" s="17"/>
      <c r="K585" s="17">
        <f t="shared" si="16"/>
        <v>0</v>
      </c>
      <c r="L585" s="38" t="s">
        <v>7053</v>
      </c>
      <c r="M585" s="48">
        <f t="shared" si="17"/>
        <v>2000</v>
      </c>
      <c r="N585" s="34" t="s">
        <v>7343</v>
      </c>
      <c r="O585" s="48">
        <f>(45.5*M585)/(SUM($M$16:$M$2953)+SUM(Comerciales!$O$16:$O$1436))</f>
        <v>9.4903936383110269E-8</v>
      </c>
      <c r="P585" s="49"/>
      <c r="Q585" s="59"/>
      <c r="R585" s="59"/>
      <c r="S585" s="49"/>
      <c r="T585" s="49"/>
      <c r="U585" s="49"/>
      <c r="V585" s="49"/>
    </row>
    <row r="586" spans="2:22" ht="24" customHeight="1" x14ac:dyDescent="0.35">
      <c r="B586" s="3">
        <v>571</v>
      </c>
      <c r="C586" s="3" t="s">
        <v>2628</v>
      </c>
      <c r="D586" s="3" t="s">
        <v>580</v>
      </c>
      <c r="E586" s="3" t="s">
        <v>6134</v>
      </c>
      <c r="F586" s="3" t="s">
        <v>2417</v>
      </c>
      <c r="G586" s="3" t="s">
        <v>11</v>
      </c>
      <c r="H586" s="32" t="s">
        <v>2628</v>
      </c>
      <c r="I586" s="33">
        <v>6</v>
      </c>
      <c r="J586" s="17">
        <v>42083</v>
      </c>
      <c r="K586" s="17">
        <f t="shared" si="16"/>
        <v>45113</v>
      </c>
      <c r="L586" s="38" t="s">
        <v>2628</v>
      </c>
      <c r="M586" s="48">
        <f t="shared" si="17"/>
        <v>270678</v>
      </c>
      <c r="N586" s="34" t="s">
        <v>7341</v>
      </c>
      <c r="O586" s="48">
        <f>(45.5*M586)/(SUM($M$16:$M$2953)+SUM(Comerciales!$O$16:$O$1436))</f>
        <v>1.2844203846153761E-5</v>
      </c>
      <c r="P586" s="49"/>
      <c r="Q586" s="59"/>
      <c r="R586" s="59"/>
      <c r="S586" s="49"/>
      <c r="T586" s="49"/>
      <c r="U586" s="49"/>
      <c r="V586" s="49"/>
    </row>
    <row r="587" spans="2:22" ht="24" customHeight="1" x14ac:dyDescent="0.35">
      <c r="B587" s="3">
        <v>572</v>
      </c>
      <c r="C587" s="3" t="s">
        <v>581</v>
      </c>
      <c r="D587" s="3" t="s">
        <v>582</v>
      </c>
      <c r="E587" s="3" t="s">
        <v>2397</v>
      </c>
      <c r="F587" s="3" t="s">
        <v>2422</v>
      </c>
      <c r="G587" s="3" t="s">
        <v>11</v>
      </c>
      <c r="H587" s="32" t="s">
        <v>2318</v>
      </c>
      <c r="I587" s="33">
        <v>26023.416666666668</v>
      </c>
      <c r="J587" s="17">
        <v>585</v>
      </c>
      <c r="K587" s="17">
        <f t="shared" si="16"/>
        <v>627</v>
      </c>
      <c r="L587" s="38" t="s">
        <v>7053</v>
      </c>
      <c r="M587" s="48">
        <f t="shared" si="17"/>
        <v>16316682.25</v>
      </c>
      <c r="N587" s="34" t="s">
        <v>7341</v>
      </c>
      <c r="O587" s="48">
        <f>(45.5*M587)/(SUM($M$16:$M$2953)+SUM(Comerciales!$O$16:$O$1436))</f>
        <v>7.742586871187123E-4</v>
      </c>
      <c r="P587" s="49"/>
      <c r="Q587" s="59"/>
      <c r="R587" s="59"/>
      <c r="S587" s="49"/>
      <c r="T587" s="49"/>
      <c r="U587" s="49"/>
      <c r="V587" s="49"/>
    </row>
    <row r="588" spans="2:22" ht="24" customHeight="1" x14ac:dyDescent="0.35">
      <c r="B588" s="3">
        <v>573</v>
      </c>
      <c r="C588" s="3" t="s">
        <v>581</v>
      </c>
      <c r="D588" s="3" t="s">
        <v>582</v>
      </c>
      <c r="E588" s="3" t="s">
        <v>3564</v>
      </c>
      <c r="F588" s="3" t="s">
        <v>3582</v>
      </c>
      <c r="G588" s="3" t="s">
        <v>18</v>
      </c>
      <c r="H588" s="32" t="s">
        <v>2349</v>
      </c>
      <c r="I588" s="33">
        <v>57</v>
      </c>
      <c r="J588" s="17">
        <v>5295</v>
      </c>
      <c r="K588" s="17">
        <f t="shared" si="16"/>
        <v>5676</v>
      </c>
      <c r="L588" s="38" t="s">
        <v>7053</v>
      </c>
      <c r="M588" s="48">
        <f t="shared" si="17"/>
        <v>323532</v>
      </c>
      <c r="N588" s="34" t="s">
        <v>7343</v>
      </c>
      <c r="O588" s="48">
        <f>(45.5*M588)/(SUM($M$16:$M$2953)+SUM(Comerciales!$O$16:$O$1436))</f>
        <v>1.5352230172950217E-5</v>
      </c>
      <c r="P588" s="49"/>
      <c r="Q588" s="59"/>
      <c r="R588" s="59"/>
      <c r="S588" s="49"/>
      <c r="T588" s="49"/>
      <c r="U588" s="49"/>
      <c r="V588" s="49"/>
    </row>
    <row r="589" spans="2:22" ht="24" customHeight="1" x14ac:dyDescent="0.35">
      <c r="B589" s="3">
        <v>574</v>
      </c>
      <c r="C589" s="3" t="s">
        <v>583</v>
      </c>
      <c r="D589" s="3" t="s">
        <v>5347</v>
      </c>
      <c r="E589" s="3" t="s">
        <v>2331</v>
      </c>
      <c r="F589" s="3" t="s">
        <v>3582</v>
      </c>
      <c r="G589" s="3" t="s">
        <v>18</v>
      </c>
      <c r="H589" s="32" t="s">
        <v>3713</v>
      </c>
      <c r="I589" s="33">
        <v>2</v>
      </c>
      <c r="J589" s="17">
        <v>221238</v>
      </c>
      <c r="K589" s="17">
        <f t="shared" si="16"/>
        <v>221238</v>
      </c>
      <c r="L589" s="38">
        <v>221238</v>
      </c>
      <c r="M589" s="48">
        <f t="shared" si="17"/>
        <v>442476</v>
      </c>
      <c r="N589" s="34" t="s">
        <v>7341</v>
      </c>
      <c r="O589" s="48">
        <f>(45.5*M589)/(SUM($M$16:$M$2953)+SUM(Comerciales!$O$16:$O$1436))</f>
        <v>2.0996357077526551E-5</v>
      </c>
      <c r="P589" s="49"/>
      <c r="Q589" s="59"/>
      <c r="R589" s="59"/>
      <c r="S589" s="49"/>
      <c r="T589" s="49"/>
      <c r="U589" s="49"/>
      <c r="V589" s="49"/>
    </row>
    <row r="590" spans="2:22" ht="24" customHeight="1" x14ac:dyDescent="0.35">
      <c r="B590" s="3">
        <v>575</v>
      </c>
      <c r="C590" s="3" t="s">
        <v>584</v>
      </c>
      <c r="D590" s="3" t="s">
        <v>5348</v>
      </c>
      <c r="E590" s="3" t="s">
        <v>1470</v>
      </c>
      <c r="F590" s="3" t="s">
        <v>7114</v>
      </c>
      <c r="G590" s="3" t="s">
        <v>6993</v>
      </c>
      <c r="H590" s="32" t="s">
        <v>3675</v>
      </c>
      <c r="I590" s="33">
        <v>93.142857142857139</v>
      </c>
      <c r="J590" s="17">
        <v>13000</v>
      </c>
      <c r="K590" s="17">
        <f t="shared" si="16"/>
        <v>13936</v>
      </c>
      <c r="L590" s="38" t="s">
        <v>7053</v>
      </c>
      <c r="M590" s="48">
        <f t="shared" si="17"/>
        <v>1298038.857142857</v>
      </c>
      <c r="N590" s="34" t="s">
        <v>7343</v>
      </c>
      <c r="O590" s="48">
        <f>(45.5*M590)/(SUM($M$16:$M$2953)+SUM(Comerciales!$O$16:$O$1436))</f>
        <v>6.1594498560545434E-5</v>
      </c>
      <c r="P590" s="49"/>
      <c r="Q590" s="59"/>
      <c r="R590" s="59"/>
      <c r="S590" s="49"/>
      <c r="T590" s="49"/>
      <c r="U590" s="49"/>
      <c r="V590" s="49"/>
    </row>
    <row r="591" spans="2:22" ht="24" customHeight="1" x14ac:dyDescent="0.35">
      <c r="B591" s="3">
        <v>576</v>
      </c>
      <c r="C591" s="3" t="s">
        <v>585</v>
      </c>
      <c r="D591" s="3" t="s">
        <v>586</v>
      </c>
      <c r="E591" s="3" t="s">
        <v>3381</v>
      </c>
      <c r="F591" s="3" t="s">
        <v>2349</v>
      </c>
      <c r="G591" s="3" t="s">
        <v>18</v>
      </c>
      <c r="H591" s="32" t="s">
        <v>2349</v>
      </c>
      <c r="I591" s="33">
        <v>64</v>
      </c>
      <c r="J591" s="17">
        <v>436400</v>
      </c>
      <c r="K591" s="17">
        <f t="shared" si="16"/>
        <v>436400</v>
      </c>
      <c r="L591" s="38">
        <v>436400</v>
      </c>
      <c r="M591" s="48">
        <f t="shared" si="17"/>
        <v>27929600</v>
      </c>
      <c r="N591" s="34" t="s">
        <v>7341</v>
      </c>
      <c r="O591" s="48">
        <f>(45.5*M591)/(SUM($M$16:$M$2953)+SUM(Comerciales!$O$16:$O$1436))</f>
        <v>1.3253144908028584E-3</v>
      </c>
      <c r="P591" s="49"/>
      <c r="Q591" s="59"/>
      <c r="R591" s="59"/>
      <c r="S591" s="49"/>
      <c r="T591" s="49"/>
      <c r="U591" s="49"/>
      <c r="V591" s="49"/>
    </row>
    <row r="592" spans="2:22" ht="24" customHeight="1" x14ac:dyDescent="0.35">
      <c r="B592" s="3">
        <v>577</v>
      </c>
      <c r="C592" s="3" t="s">
        <v>587</v>
      </c>
      <c r="D592" s="3" t="s">
        <v>588</v>
      </c>
      <c r="E592" s="3" t="s">
        <v>6135</v>
      </c>
      <c r="F592" s="3" t="s">
        <v>3582</v>
      </c>
      <c r="G592" s="3" t="s">
        <v>18</v>
      </c>
      <c r="H592" s="32" t="s">
        <v>3713</v>
      </c>
      <c r="I592" s="33">
        <v>39.333333333333336</v>
      </c>
      <c r="J592" s="17">
        <v>318020</v>
      </c>
      <c r="K592" s="17">
        <f t="shared" ref="K592:K655" si="18">IF(ISNUMBER(L592),MIN(L592,ROUND((J592*(1+$K$10)),0)),ROUND((J592*(1+$K$10)),0))</f>
        <v>318020</v>
      </c>
      <c r="L592" s="38">
        <v>318020</v>
      </c>
      <c r="M592" s="48">
        <f t="shared" ref="M592:M655" si="19">IF(K592=0,100*I592,I592*K592)</f>
        <v>12508786.666666668</v>
      </c>
      <c r="N592" s="34" t="s">
        <v>7341</v>
      </c>
      <c r="O592" s="48">
        <f>(45.5*M592)/(SUM($M$16:$M$2953)+SUM(Comerciales!$O$16:$O$1436))</f>
        <v>5.9356654702161574E-4</v>
      </c>
      <c r="P592" s="49"/>
      <c r="Q592" s="59"/>
      <c r="R592" s="59"/>
      <c r="S592" s="49"/>
      <c r="T592" s="49"/>
      <c r="U592" s="49"/>
      <c r="V592" s="49"/>
    </row>
    <row r="593" spans="2:22" ht="24" customHeight="1" x14ac:dyDescent="0.35">
      <c r="B593" s="3">
        <v>578</v>
      </c>
      <c r="C593" s="3" t="s">
        <v>7272</v>
      </c>
      <c r="D593" s="3" t="s">
        <v>590</v>
      </c>
      <c r="E593" s="3" t="s">
        <v>1470</v>
      </c>
      <c r="F593" s="3" t="s">
        <v>2604</v>
      </c>
      <c r="G593" s="3" t="s">
        <v>6993</v>
      </c>
      <c r="H593" s="32" t="s">
        <v>7120</v>
      </c>
      <c r="I593" s="33">
        <v>8209.1666666666661</v>
      </c>
      <c r="J593" s="17">
        <v>2262</v>
      </c>
      <c r="K593" s="17">
        <f t="shared" si="18"/>
        <v>2425</v>
      </c>
      <c r="L593" s="38" t="s">
        <v>7053</v>
      </c>
      <c r="M593" s="48">
        <f t="shared" si="19"/>
        <v>19907229.166666664</v>
      </c>
      <c r="N593" s="34" t="s">
        <v>7343</v>
      </c>
      <c r="O593" s="48">
        <f>(45.5*M593)/(SUM($M$16:$M$2953)+SUM(Comerciales!$O$16:$O$1436))</f>
        <v>9.4463720519866526E-4</v>
      </c>
      <c r="P593" s="49"/>
      <c r="Q593" s="59"/>
      <c r="R593" s="59"/>
      <c r="S593" s="49"/>
      <c r="T593" s="49"/>
      <c r="U593" s="49"/>
      <c r="V593" s="49"/>
    </row>
    <row r="594" spans="2:22" ht="24" customHeight="1" x14ac:dyDescent="0.35">
      <c r="B594" s="3">
        <v>579</v>
      </c>
      <c r="C594" s="3" t="s">
        <v>589</v>
      </c>
      <c r="D594" s="3" t="s">
        <v>590</v>
      </c>
      <c r="E594" s="3" t="s">
        <v>7294</v>
      </c>
      <c r="F594" s="3" t="s">
        <v>2356</v>
      </c>
      <c r="G594" s="3" t="s">
        <v>18</v>
      </c>
      <c r="H594" s="32" t="s">
        <v>2356</v>
      </c>
      <c r="I594" s="33">
        <v>2</v>
      </c>
      <c r="J594" s="17">
        <v>22675</v>
      </c>
      <c r="K594" s="17">
        <f t="shared" si="18"/>
        <v>24308</v>
      </c>
      <c r="L594" s="38" t="s">
        <v>7053</v>
      </c>
      <c r="M594" s="48">
        <f t="shared" si="19"/>
        <v>48616</v>
      </c>
      <c r="N594" s="34" t="s">
        <v>7343</v>
      </c>
      <c r="O594" s="48">
        <f>(45.5*M594)/(SUM($M$16:$M$2953)+SUM(Comerciales!$O$16:$O$1436))</f>
        <v>2.3069248856006445E-6</v>
      </c>
      <c r="P594" s="49"/>
      <c r="Q594" s="59"/>
      <c r="R594" s="59"/>
      <c r="S594" s="49"/>
      <c r="T594" s="49"/>
      <c r="U594" s="49"/>
      <c r="V594" s="49"/>
    </row>
    <row r="595" spans="2:22" ht="24" customHeight="1" x14ac:dyDescent="0.35">
      <c r="B595" s="3">
        <v>580</v>
      </c>
      <c r="C595" s="3" t="s">
        <v>2628</v>
      </c>
      <c r="D595" s="3" t="s">
        <v>5349</v>
      </c>
      <c r="E595" s="3" t="s">
        <v>6136</v>
      </c>
      <c r="F595" s="3" t="s">
        <v>2356</v>
      </c>
      <c r="G595" s="3" t="s">
        <v>18</v>
      </c>
      <c r="H595" s="32" t="s">
        <v>2628</v>
      </c>
      <c r="I595" s="33">
        <v>1</v>
      </c>
      <c r="J595" s="17"/>
      <c r="K595" s="17">
        <f t="shared" si="18"/>
        <v>0</v>
      </c>
      <c r="L595" s="38" t="s">
        <v>2628</v>
      </c>
      <c r="M595" s="48">
        <f t="shared" si="19"/>
        <v>100</v>
      </c>
      <c r="N595" s="34" t="s">
        <v>7343</v>
      </c>
      <c r="O595" s="48">
        <f>(45.5*M595)/(SUM($M$16:$M$2953)+SUM(Comerciales!$O$16:$O$1436))</f>
        <v>4.745196819155514E-9</v>
      </c>
      <c r="P595" s="49"/>
      <c r="Q595" s="59"/>
      <c r="R595" s="59"/>
      <c r="S595" s="49"/>
      <c r="T595" s="49"/>
      <c r="U595" s="49"/>
      <c r="V595" s="49"/>
    </row>
    <row r="596" spans="2:22" ht="24" customHeight="1" x14ac:dyDescent="0.35">
      <c r="B596" s="3">
        <v>581</v>
      </c>
      <c r="C596" s="3" t="s">
        <v>591</v>
      </c>
      <c r="D596" s="3" t="s">
        <v>7061</v>
      </c>
      <c r="E596" s="3" t="s">
        <v>22</v>
      </c>
      <c r="F596" s="3" t="s">
        <v>2422</v>
      </c>
      <c r="G596" s="3" t="s">
        <v>11</v>
      </c>
      <c r="H596" s="32" t="s">
        <v>2318</v>
      </c>
      <c r="I596" s="33">
        <v>1975.0833333333333</v>
      </c>
      <c r="J596" s="17">
        <v>4385</v>
      </c>
      <c r="K596" s="17">
        <f t="shared" si="18"/>
        <v>4385</v>
      </c>
      <c r="L596" s="38">
        <v>4385</v>
      </c>
      <c r="M596" s="48">
        <f t="shared" si="19"/>
        <v>8660740.416666666</v>
      </c>
      <c r="N596" s="34" t="s">
        <v>7343</v>
      </c>
      <c r="O596" s="48">
        <f>(45.5*M596)/(SUM($M$16:$M$2953)+SUM(Comerciales!$O$16:$O$1436))</f>
        <v>4.1096917876698262E-4</v>
      </c>
      <c r="P596" s="49"/>
      <c r="Q596" s="59"/>
      <c r="R596" s="59"/>
      <c r="S596" s="49"/>
      <c r="T596" s="49"/>
      <c r="U596" s="49"/>
      <c r="V596" s="49"/>
    </row>
    <row r="597" spans="2:22" ht="24" customHeight="1" x14ac:dyDescent="0.35">
      <c r="B597" s="3">
        <v>582</v>
      </c>
      <c r="C597" s="3" t="s">
        <v>591</v>
      </c>
      <c r="D597" s="3" t="s">
        <v>7061</v>
      </c>
      <c r="E597" s="3" t="s">
        <v>6145</v>
      </c>
      <c r="F597" s="3" t="s">
        <v>2417</v>
      </c>
      <c r="G597" s="3" t="s">
        <v>11</v>
      </c>
      <c r="H597" s="32" t="s">
        <v>2490</v>
      </c>
      <c r="I597" s="33">
        <v>768.44444444444446</v>
      </c>
      <c r="J597" s="17">
        <v>1239.5</v>
      </c>
      <c r="K597" s="17">
        <f t="shared" si="18"/>
        <v>1239.5</v>
      </c>
      <c r="L597" s="38">
        <v>1239.5</v>
      </c>
      <c r="M597" s="48">
        <f t="shared" si="19"/>
        <v>952486.88888888888</v>
      </c>
      <c r="N597" s="34" t="s">
        <v>7343</v>
      </c>
      <c r="O597" s="48">
        <f>(45.5*M597)/(SUM($M$16:$M$2953)+SUM(Comerciales!$O$16:$O$1436))</f>
        <v>4.5197377554428864E-5</v>
      </c>
      <c r="P597" s="49"/>
      <c r="Q597" s="59"/>
      <c r="R597" s="59"/>
      <c r="S597" s="49"/>
      <c r="T597" s="49"/>
      <c r="U597" s="49"/>
      <c r="V597" s="49"/>
    </row>
    <row r="598" spans="2:22" ht="24" customHeight="1" x14ac:dyDescent="0.35">
      <c r="B598" s="3">
        <v>583</v>
      </c>
      <c r="C598" s="3" t="s">
        <v>591</v>
      </c>
      <c r="D598" s="3" t="s">
        <v>7061</v>
      </c>
      <c r="E598" s="3" t="s">
        <v>266</v>
      </c>
      <c r="F598" s="3" t="s">
        <v>2604</v>
      </c>
      <c r="G598" s="3" t="s">
        <v>6993</v>
      </c>
      <c r="H598" s="32" t="s">
        <v>3675</v>
      </c>
      <c r="I598" s="33">
        <v>482.58333333333331</v>
      </c>
      <c r="J598" s="17">
        <v>7650.56</v>
      </c>
      <c r="K598" s="17">
        <f t="shared" si="18"/>
        <v>7650.56</v>
      </c>
      <c r="L598" s="38">
        <v>7650.56</v>
      </c>
      <c r="M598" s="48">
        <f t="shared" si="19"/>
        <v>3692032.7466666666</v>
      </c>
      <c r="N598" s="34" t="s">
        <v>7343</v>
      </c>
      <c r="O598" s="48">
        <f>(45.5*M598)/(SUM($M$16:$M$2953)+SUM(Comerciales!$O$16:$O$1436))</f>
        <v>1.7519422045700659E-4</v>
      </c>
      <c r="P598" s="49"/>
      <c r="Q598" s="59"/>
      <c r="R598" s="59"/>
      <c r="S598" s="49"/>
      <c r="T598" s="49"/>
      <c r="U598" s="49"/>
      <c r="V598" s="49"/>
    </row>
    <row r="599" spans="2:22" ht="24" customHeight="1" x14ac:dyDescent="0.35">
      <c r="B599" s="3">
        <v>584</v>
      </c>
      <c r="C599" s="3" t="s">
        <v>592</v>
      </c>
      <c r="D599" s="3" t="s">
        <v>593</v>
      </c>
      <c r="E599" s="3" t="s">
        <v>2371</v>
      </c>
      <c r="F599" s="3" t="s">
        <v>2422</v>
      </c>
      <c r="G599" s="3" t="s">
        <v>11</v>
      </c>
      <c r="H599" s="32" t="s">
        <v>2318</v>
      </c>
      <c r="I599" s="33">
        <v>104493.41666666667</v>
      </c>
      <c r="J599" s="17">
        <v>1612</v>
      </c>
      <c r="K599" s="17">
        <f t="shared" si="18"/>
        <v>1612</v>
      </c>
      <c r="L599" s="38">
        <v>1612</v>
      </c>
      <c r="M599" s="48">
        <f t="shared" si="19"/>
        <v>168443387.66666669</v>
      </c>
      <c r="N599" s="34" t="s">
        <v>7341</v>
      </c>
      <c r="O599" s="48">
        <f>(45.5*M599)/(SUM($M$16:$M$2953)+SUM(Comerciales!$O$16:$O$1436))</f>
        <v>7.9929702736364575E-3</v>
      </c>
      <c r="P599" s="49"/>
      <c r="Q599" s="59"/>
      <c r="R599" s="59"/>
      <c r="S599" s="49"/>
      <c r="T599" s="49"/>
      <c r="U599" s="49"/>
      <c r="V599" s="49"/>
    </row>
    <row r="600" spans="2:22" ht="24" customHeight="1" x14ac:dyDescent="0.35">
      <c r="B600" s="3">
        <v>585</v>
      </c>
      <c r="C600" s="3" t="s">
        <v>2628</v>
      </c>
      <c r="D600" s="3" t="s">
        <v>593</v>
      </c>
      <c r="E600" s="3" t="s">
        <v>2401</v>
      </c>
      <c r="F600" s="3" t="s">
        <v>2422</v>
      </c>
      <c r="G600" s="3" t="s">
        <v>11</v>
      </c>
      <c r="H600" s="32" t="s">
        <v>2318</v>
      </c>
      <c r="I600" s="33">
        <v>11670.5</v>
      </c>
      <c r="J600" s="17">
        <v>806</v>
      </c>
      <c r="K600" s="17">
        <f t="shared" si="18"/>
        <v>806</v>
      </c>
      <c r="L600" s="38">
        <v>806</v>
      </c>
      <c r="M600" s="48">
        <f t="shared" si="19"/>
        <v>9406423</v>
      </c>
      <c r="N600" s="34" t="s">
        <v>7343</v>
      </c>
      <c r="O600" s="48">
        <f>(45.5*M600)/(SUM($M$16:$M$2953)+SUM(Comerciales!$O$16:$O$1436))</f>
        <v>4.4635328499231265E-4</v>
      </c>
      <c r="P600" s="49"/>
      <c r="Q600" s="59"/>
      <c r="R600" s="59"/>
      <c r="S600" s="49"/>
      <c r="T600" s="49"/>
      <c r="U600" s="49"/>
      <c r="V600" s="49"/>
    </row>
    <row r="601" spans="2:22" ht="24" customHeight="1" x14ac:dyDescent="0.35">
      <c r="B601" s="3">
        <v>586</v>
      </c>
      <c r="C601" s="3" t="s">
        <v>594</v>
      </c>
      <c r="D601" s="3" t="s">
        <v>595</v>
      </c>
      <c r="E601" s="3" t="s">
        <v>2413</v>
      </c>
      <c r="F601" s="3" t="s">
        <v>2349</v>
      </c>
      <c r="G601" s="3" t="s">
        <v>7001</v>
      </c>
      <c r="H601" s="32" t="s">
        <v>7027</v>
      </c>
      <c r="I601" s="33">
        <v>5</v>
      </c>
      <c r="J601" s="17">
        <v>89100157</v>
      </c>
      <c r="K601" s="17">
        <f t="shared" si="18"/>
        <v>89100157</v>
      </c>
      <c r="L601" s="38">
        <v>89100157</v>
      </c>
      <c r="M601" s="48">
        <f t="shared" si="19"/>
        <v>445500785</v>
      </c>
      <c r="N601" s="34" t="s">
        <v>7341</v>
      </c>
      <c r="O601" s="48">
        <f>(45.5*M601)/(SUM($M$16:$M$2953)+SUM(Comerciales!$O$16:$O$1436))</f>
        <v>2.1139889079132845E-2</v>
      </c>
      <c r="P601" s="49"/>
      <c r="Q601" s="59"/>
      <c r="R601" s="59"/>
      <c r="S601" s="49"/>
      <c r="T601" s="49"/>
      <c r="U601" s="49"/>
      <c r="V601" s="49"/>
    </row>
    <row r="602" spans="2:22" ht="24" customHeight="1" x14ac:dyDescent="0.35">
      <c r="B602" s="3">
        <v>587</v>
      </c>
      <c r="C602" s="3" t="s">
        <v>596</v>
      </c>
      <c r="D602" s="3" t="s">
        <v>5350</v>
      </c>
      <c r="E602" s="3" t="s">
        <v>2371</v>
      </c>
      <c r="F602" s="3" t="s">
        <v>2356</v>
      </c>
      <c r="G602" s="3" t="s">
        <v>18</v>
      </c>
      <c r="H602" s="32" t="s">
        <v>2349</v>
      </c>
      <c r="I602" s="33">
        <v>1252.5</v>
      </c>
      <c r="J602" s="17">
        <v>1475116</v>
      </c>
      <c r="K602" s="17">
        <f t="shared" si="18"/>
        <v>1475116</v>
      </c>
      <c r="L602" s="38">
        <v>1475116</v>
      </c>
      <c r="M602" s="48">
        <f t="shared" si="19"/>
        <v>1847582790</v>
      </c>
      <c r="N602" s="34" t="s">
        <v>7341</v>
      </c>
      <c r="O602" s="48">
        <f>(45.5*M602)/(SUM($M$16:$M$2953)+SUM(Comerciales!$O$16:$O$1436))</f>
        <v>8.7671439782344693E-2</v>
      </c>
      <c r="P602" s="49"/>
      <c r="Q602" s="59"/>
      <c r="R602" s="59"/>
      <c r="S602" s="49"/>
      <c r="T602" s="49"/>
      <c r="U602" s="49"/>
      <c r="V602" s="49"/>
    </row>
    <row r="603" spans="2:22" ht="24" customHeight="1" x14ac:dyDescent="0.35">
      <c r="B603" s="3">
        <v>588</v>
      </c>
      <c r="C603" s="3" t="s">
        <v>597</v>
      </c>
      <c r="D603" s="3" t="s">
        <v>3022</v>
      </c>
      <c r="E603" s="3" t="s">
        <v>36</v>
      </c>
      <c r="F603" s="3" t="s">
        <v>2422</v>
      </c>
      <c r="G603" s="3" t="s">
        <v>11</v>
      </c>
      <c r="H603" s="32" t="s">
        <v>2318</v>
      </c>
      <c r="I603" s="33">
        <v>924997.66666666663</v>
      </c>
      <c r="J603" s="17">
        <v>53</v>
      </c>
      <c r="K603" s="17">
        <f t="shared" si="18"/>
        <v>57</v>
      </c>
      <c r="L603" s="38" t="s">
        <v>7053</v>
      </c>
      <c r="M603" s="48">
        <f t="shared" si="19"/>
        <v>52724867</v>
      </c>
      <c r="N603" s="34" t="s">
        <v>7341</v>
      </c>
      <c r="O603" s="48">
        <f>(45.5*M603)/(SUM($M$16:$M$2953)+SUM(Comerciales!$O$16:$O$1436))</f>
        <v>2.5018987117879751E-3</v>
      </c>
      <c r="P603" s="49"/>
      <c r="Q603" s="59"/>
      <c r="R603" s="59"/>
      <c r="S603" s="49"/>
      <c r="T603" s="49"/>
      <c r="U603" s="49"/>
      <c r="V603" s="49"/>
    </row>
    <row r="604" spans="2:22" ht="24" customHeight="1" x14ac:dyDescent="0.35">
      <c r="B604" s="3">
        <v>589</v>
      </c>
      <c r="C604" s="3" t="s">
        <v>597</v>
      </c>
      <c r="D604" s="3" t="s">
        <v>3022</v>
      </c>
      <c r="E604" s="3" t="s">
        <v>3459</v>
      </c>
      <c r="F604" s="3" t="s">
        <v>2435</v>
      </c>
      <c r="G604" s="3" t="s">
        <v>11</v>
      </c>
      <c r="H604" s="32" t="s">
        <v>2490</v>
      </c>
      <c r="I604" s="33">
        <v>84867</v>
      </c>
      <c r="J604" s="17">
        <v>45</v>
      </c>
      <c r="K604" s="17">
        <f t="shared" si="18"/>
        <v>48</v>
      </c>
      <c r="L604" s="38" t="s">
        <v>7053</v>
      </c>
      <c r="M604" s="48">
        <f t="shared" si="19"/>
        <v>4073616</v>
      </c>
      <c r="N604" s="34" t="s">
        <v>7341</v>
      </c>
      <c r="O604" s="48">
        <f>(45.5*M604)/(SUM($M$16:$M$2953)+SUM(Comerciales!$O$16:$O$1436))</f>
        <v>1.9330109685661008E-4</v>
      </c>
      <c r="P604" s="49"/>
      <c r="Q604" s="59"/>
      <c r="R604" s="59"/>
      <c r="S604" s="49"/>
      <c r="T604" s="49"/>
      <c r="U604" s="49"/>
      <c r="V604" s="49"/>
    </row>
    <row r="605" spans="2:22" ht="24" customHeight="1" x14ac:dyDescent="0.35">
      <c r="B605" s="3">
        <v>590</v>
      </c>
      <c r="C605" s="3" t="s">
        <v>597</v>
      </c>
      <c r="D605" s="3" t="s">
        <v>3022</v>
      </c>
      <c r="E605" s="3" t="s">
        <v>3295</v>
      </c>
      <c r="F605" s="3" t="s">
        <v>6893</v>
      </c>
      <c r="G605" s="3" t="s">
        <v>11</v>
      </c>
      <c r="H605" s="32" t="s">
        <v>2490</v>
      </c>
      <c r="I605" s="33">
        <v>3507.25</v>
      </c>
      <c r="J605" s="17">
        <v>4467</v>
      </c>
      <c r="K605" s="17">
        <f t="shared" si="18"/>
        <v>4789</v>
      </c>
      <c r="L605" s="38" t="s">
        <v>7053</v>
      </c>
      <c r="M605" s="48">
        <f t="shared" si="19"/>
        <v>16796220.25</v>
      </c>
      <c r="N605" s="34" t="s">
        <v>7343</v>
      </c>
      <c r="O605" s="48">
        <f>(45.5*M605)/(SUM($M$16:$M$2953)+SUM(Comerciales!$O$16:$O$1436))</f>
        <v>7.9701370904135423E-4</v>
      </c>
      <c r="P605" s="49"/>
      <c r="Q605" s="59"/>
      <c r="R605" s="59"/>
      <c r="S605" s="49"/>
      <c r="T605" s="49"/>
      <c r="U605" s="49"/>
      <c r="V605" s="49"/>
    </row>
    <row r="606" spans="2:22" ht="24" customHeight="1" x14ac:dyDescent="0.35">
      <c r="B606" s="3">
        <v>591</v>
      </c>
      <c r="C606" s="3" t="s">
        <v>2639</v>
      </c>
      <c r="D606" s="3" t="s">
        <v>5351</v>
      </c>
      <c r="E606" s="3" t="s">
        <v>6138</v>
      </c>
      <c r="F606" s="3" t="s">
        <v>3597</v>
      </c>
      <c r="G606" s="3" t="s">
        <v>18</v>
      </c>
      <c r="H606" s="32" t="s">
        <v>2356</v>
      </c>
      <c r="I606" s="33">
        <v>2</v>
      </c>
      <c r="J606" s="17"/>
      <c r="K606" s="17">
        <f t="shared" si="18"/>
        <v>0</v>
      </c>
      <c r="L606" s="38" t="s">
        <v>7053</v>
      </c>
      <c r="M606" s="48">
        <f t="shared" si="19"/>
        <v>200</v>
      </c>
      <c r="N606" s="34" t="s">
        <v>7343</v>
      </c>
      <c r="O606" s="48">
        <f>(45.5*M606)/(SUM($M$16:$M$2953)+SUM(Comerciales!$O$16:$O$1436))</f>
        <v>9.4903936383110279E-9</v>
      </c>
      <c r="P606" s="49"/>
      <c r="Q606" s="59"/>
      <c r="R606" s="59"/>
      <c r="S606" s="49"/>
      <c r="T606" s="49"/>
      <c r="U606" s="49"/>
      <c r="V606" s="49"/>
    </row>
    <row r="607" spans="2:22" ht="24" customHeight="1" x14ac:dyDescent="0.35">
      <c r="B607" s="3">
        <v>592</v>
      </c>
      <c r="C607" s="3" t="s">
        <v>598</v>
      </c>
      <c r="D607" s="3" t="s">
        <v>599</v>
      </c>
      <c r="E607" s="3" t="s">
        <v>6139</v>
      </c>
      <c r="F607" s="3" t="s">
        <v>3597</v>
      </c>
      <c r="G607" s="3" t="s">
        <v>18</v>
      </c>
      <c r="H607" s="32" t="s">
        <v>2349</v>
      </c>
      <c r="I607" s="33">
        <v>39.583333333333336</v>
      </c>
      <c r="J607" s="17">
        <v>755008</v>
      </c>
      <c r="K607" s="17">
        <f t="shared" si="18"/>
        <v>755008</v>
      </c>
      <c r="L607" s="38">
        <v>755008</v>
      </c>
      <c r="M607" s="48">
        <f t="shared" si="19"/>
        <v>29885733.333333336</v>
      </c>
      <c r="N607" s="34" t="s">
        <v>7341</v>
      </c>
      <c r="O607" s="48">
        <f>(45.5*M607)/(SUM($M$16:$M$2953)+SUM(Comerciales!$O$16:$O$1436))</f>
        <v>1.4181368675146324E-3</v>
      </c>
      <c r="P607" s="49"/>
      <c r="Q607" s="59"/>
      <c r="R607" s="59"/>
      <c r="S607" s="49"/>
      <c r="T607" s="49"/>
      <c r="U607" s="49"/>
      <c r="V607" s="49"/>
    </row>
    <row r="608" spans="2:22" ht="24" customHeight="1" x14ac:dyDescent="0.35">
      <c r="B608" s="3">
        <v>593</v>
      </c>
      <c r="C608" s="3" t="s">
        <v>603</v>
      </c>
      <c r="D608" s="3" t="s">
        <v>604</v>
      </c>
      <c r="E608" s="3" t="s">
        <v>2498</v>
      </c>
      <c r="F608" s="3" t="s">
        <v>2417</v>
      </c>
      <c r="G608" s="3" t="s">
        <v>3654</v>
      </c>
      <c r="H608" s="32" t="s">
        <v>2347</v>
      </c>
      <c r="I608" s="33">
        <v>2</v>
      </c>
      <c r="J608" s="17">
        <v>278.49697415107045</v>
      </c>
      <c r="K608" s="17">
        <f t="shared" si="18"/>
        <v>278.49697415107045</v>
      </c>
      <c r="L608" s="38">
        <v>278.49697415107045</v>
      </c>
      <c r="M608" s="48">
        <f t="shared" si="19"/>
        <v>556.99394830214089</v>
      </c>
      <c r="N608" s="34" t="s">
        <v>7343</v>
      </c>
      <c r="O608" s="48">
        <f>(45.5*M608)/(SUM($M$16:$M$2953)+SUM(Comerciales!$O$16:$O$1436))</f>
        <v>2.6430459117721896E-8</v>
      </c>
      <c r="P608" s="49"/>
      <c r="Q608" s="59"/>
      <c r="R608" s="59"/>
      <c r="S608" s="49"/>
      <c r="T608" s="49"/>
      <c r="U608" s="49"/>
      <c r="V608" s="49"/>
    </row>
    <row r="609" spans="2:22" ht="24" customHeight="1" x14ac:dyDescent="0.35">
      <c r="B609" s="3">
        <v>594</v>
      </c>
      <c r="C609" s="3" t="s">
        <v>605</v>
      </c>
      <c r="D609" s="3" t="s">
        <v>606</v>
      </c>
      <c r="E609" s="3" t="s">
        <v>36</v>
      </c>
      <c r="F609" s="3" t="s">
        <v>2422</v>
      </c>
      <c r="G609" s="3" t="s">
        <v>11</v>
      </c>
      <c r="H609" s="32" t="s">
        <v>2318</v>
      </c>
      <c r="I609" s="33">
        <v>139117.81818181818</v>
      </c>
      <c r="J609" s="17">
        <v>599</v>
      </c>
      <c r="K609" s="17">
        <f t="shared" si="18"/>
        <v>642</v>
      </c>
      <c r="L609" s="38" t="s">
        <v>7053</v>
      </c>
      <c r="M609" s="48">
        <f t="shared" si="19"/>
        <v>89313639.272727266</v>
      </c>
      <c r="N609" s="34" t="s">
        <v>7341</v>
      </c>
      <c r="O609" s="48">
        <f>(45.5*M609)/(SUM($M$16:$M$2953)+SUM(Comerciales!$O$16:$O$1436))</f>
        <v>4.2381079698414837E-3</v>
      </c>
      <c r="P609" s="49"/>
      <c r="Q609" s="59"/>
      <c r="R609" s="59"/>
      <c r="S609" s="49"/>
      <c r="T609" s="49"/>
      <c r="U609" s="49"/>
      <c r="V609" s="49"/>
    </row>
    <row r="610" spans="2:22" ht="24" customHeight="1" x14ac:dyDescent="0.35">
      <c r="B610" s="3">
        <v>595</v>
      </c>
      <c r="C610" s="3" t="s">
        <v>605</v>
      </c>
      <c r="D610" s="3" t="s">
        <v>606</v>
      </c>
      <c r="E610" s="3" t="s">
        <v>2387</v>
      </c>
      <c r="F610" s="3" t="s">
        <v>2422</v>
      </c>
      <c r="G610" s="3" t="s">
        <v>11</v>
      </c>
      <c r="H610" s="32" t="s">
        <v>2318</v>
      </c>
      <c r="I610" s="33">
        <v>74397.916666666672</v>
      </c>
      <c r="J610" s="17">
        <v>839</v>
      </c>
      <c r="K610" s="17">
        <f t="shared" si="18"/>
        <v>899</v>
      </c>
      <c r="L610" s="38" t="s">
        <v>7053</v>
      </c>
      <c r="M610" s="48">
        <f t="shared" si="19"/>
        <v>66883727.083333336</v>
      </c>
      <c r="N610" s="34" t="s">
        <v>7341</v>
      </c>
      <c r="O610" s="48">
        <f>(45.5*M610)/(SUM($M$16:$M$2953)+SUM(Comerciales!$O$16:$O$1436))</f>
        <v>3.1737644900909886E-3</v>
      </c>
      <c r="P610" s="49"/>
      <c r="Q610" s="59"/>
      <c r="R610" s="59"/>
      <c r="S610" s="49"/>
      <c r="T610" s="49"/>
      <c r="U610" s="49"/>
      <c r="V610" s="49"/>
    </row>
    <row r="611" spans="2:22" ht="24" customHeight="1" x14ac:dyDescent="0.35">
      <c r="B611" s="3">
        <v>596</v>
      </c>
      <c r="C611" s="3" t="s">
        <v>605</v>
      </c>
      <c r="D611" s="3" t="s">
        <v>606</v>
      </c>
      <c r="E611" s="3" t="s">
        <v>2572</v>
      </c>
      <c r="F611" s="3" t="s">
        <v>2422</v>
      </c>
      <c r="G611" s="3" t="s">
        <v>11</v>
      </c>
      <c r="H611" s="32" t="s">
        <v>2318</v>
      </c>
      <c r="I611" s="33">
        <v>22501.5</v>
      </c>
      <c r="J611" s="17">
        <v>8497</v>
      </c>
      <c r="K611" s="17">
        <f t="shared" si="18"/>
        <v>9109</v>
      </c>
      <c r="L611" s="38" t="s">
        <v>7053</v>
      </c>
      <c r="M611" s="48">
        <f t="shared" si="19"/>
        <v>204966163.5</v>
      </c>
      <c r="N611" s="34" t="s">
        <v>7341</v>
      </c>
      <c r="O611" s="48">
        <f>(45.5*M611)/(SUM($M$16:$M$2953)+SUM(Comerciales!$O$16:$O$1436))</f>
        <v>9.7260478707470888E-3</v>
      </c>
      <c r="P611" s="49"/>
      <c r="Q611" s="59"/>
      <c r="R611" s="59"/>
      <c r="S611" s="49"/>
      <c r="T611" s="49"/>
      <c r="U611" s="49"/>
      <c r="V611" s="49"/>
    </row>
    <row r="612" spans="2:22" ht="24" customHeight="1" x14ac:dyDescent="0.35">
      <c r="B612" s="3">
        <v>597</v>
      </c>
      <c r="C612" s="3" t="s">
        <v>605</v>
      </c>
      <c r="D612" s="3" t="s">
        <v>607</v>
      </c>
      <c r="E612" s="3" t="s">
        <v>3382</v>
      </c>
      <c r="F612" s="3" t="s">
        <v>2422</v>
      </c>
      <c r="G612" s="3" t="s">
        <v>11</v>
      </c>
      <c r="H612" s="32" t="s">
        <v>2318</v>
      </c>
      <c r="I612" s="33">
        <v>2538.5</v>
      </c>
      <c r="J612" s="17">
        <v>1421</v>
      </c>
      <c r="K612" s="17">
        <f t="shared" si="18"/>
        <v>1523</v>
      </c>
      <c r="L612" s="38" t="s">
        <v>7053</v>
      </c>
      <c r="M612" s="48">
        <f t="shared" si="19"/>
        <v>3866135.5</v>
      </c>
      <c r="N612" s="34" t="s">
        <v>7343</v>
      </c>
      <c r="O612" s="48">
        <f>(45.5*M612)/(SUM($M$16:$M$2953)+SUM(Comerciales!$O$16:$O$1436))</f>
        <v>1.8345573877024212E-4</v>
      </c>
      <c r="P612" s="49"/>
      <c r="Q612" s="59"/>
      <c r="R612" s="59"/>
      <c r="S612" s="49"/>
      <c r="T612" s="49"/>
      <c r="U612" s="49"/>
      <c r="V612" s="49"/>
    </row>
    <row r="613" spans="2:22" ht="24" customHeight="1" x14ac:dyDescent="0.35">
      <c r="B613" s="3">
        <v>598</v>
      </c>
      <c r="C613" s="3" t="s">
        <v>608</v>
      </c>
      <c r="D613" s="3" t="s">
        <v>609</v>
      </c>
      <c r="E613" s="3" t="s">
        <v>2355</v>
      </c>
      <c r="F613" s="3" t="s">
        <v>2422</v>
      </c>
      <c r="G613" s="3" t="s">
        <v>11</v>
      </c>
      <c r="H613" s="32" t="s">
        <v>2318</v>
      </c>
      <c r="I613" s="33">
        <v>1895.8333333333333</v>
      </c>
      <c r="J613" s="17">
        <v>2544</v>
      </c>
      <c r="K613" s="17">
        <f t="shared" si="18"/>
        <v>2727</v>
      </c>
      <c r="L613" s="38" t="s">
        <v>7053</v>
      </c>
      <c r="M613" s="48">
        <f t="shared" si="19"/>
        <v>5169937.5</v>
      </c>
      <c r="N613" s="34" t="s">
        <v>7343</v>
      </c>
      <c r="O613" s="48">
        <f>(45.5*M613)/(SUM($M$16:$M$2953)+SUM(Comerciales!$O$16:$O$1436))</f>
        <v>2.4532370980232806E-4</v>
      </c>
      <c r="P613" s="49"/>
      <c r="Q613" s="59"/>
      <c r="R613" s="59"/>
      <c r="S613" s="49"/>
      <c r="T613" s="49"/>
      <c r="U613" s="49"/>
      <c r="V613" s="49"/>
    </row>
    <row r="614" spans="2:22" ht="24" customHeight="1" x14ac:dyDescent="0.35">
      <c r="B614" s="3">
        <v>599</v>
      </c>
      <c r="C614" s="3" t="s">
        <v>608</v>
      </c>
      <c r="D614" s="3" t="s">
        <v>609</v>
      </c>
      <c r="E614" s="3" t="s">
        <v>2397</v>
      </c>
      <c r="F614" s="3" t="s">
        <v>2356</v>
      </c>
      <c r="G614" s="3" t="s">
        <v>18</v>
      </c>
      <c r="H614" s="32" t="s">
        <v>2349</v>
      </c>
      <c r="I614" s="33">
        <v>54.166666666666671</v>
      </c>
      <c r="J614" s="17">
        <v>58757</v>
      </c>
      <c r="K614" s="17">
        <f t="shared" si="18"/>
        <v>62988</v>
      </c>
      <c r="L614" s="38" t="s">
        <v>7053</v>
      </c>
      <c r="M614" s="48">
        <f t="shared" si="19"/>
        <v>3411850.0000000005</v>
      </c>
      <c r="N614" s="34" t="s">
        <v>7341</v>
      </c>
      <c r="O614" s="48">
        <f>(45.5*M614)/(SUM($M$16:$M$2953)+SUM(Comerciales!$O$16:$O$1436))</f>
        <v>1.6189899767435741E-4</v>
      </c>
      <c r="P614" s="49"/>
      <c r="Q614" s="59"/>
      <c r="R614" s="59"/>
      <c r="S614" s="49"/>
      <c r="T614" s="49"/>
      <c r="U614" s="49"/>
      <c r="V614" s="49"/>
    </row>
    <row r="615" spans="2:22" ht="24" customHeight="1" x14ac:dyDescent="0.35">
      <c r="B615" s="3">
        <v>600</v>
      </c>
      <c r="C615" s="3" t="s">
        <v>608</v>
      </c>
      <c r="D615" s="3" t="s">
        <v>609</v>
      </c>
      <c r="E615" s="3" t="s">
        <v>3564</v>
      </c>
      <c r="F615" s="3" t="s">
        <v>2356</v>
      </c>
      <c r="G615" s="3" t="s">
        <v>18</v>
      </c>
      <c r="H615" s="32" t="s">
        <v>2349</v>
      </c>
      <c r="I615" s="33">
        <v>27.416666666666664</v>
      </c>
      <c r="J615" s="17">
        <v>67120</v>
      </c>
      <c r="K615" s="17">
        <f t="shared" si="18"/>
        <v>71953</v>
      </c>
      <c r="L615" s="38" t="s">
        <v>7053</v>
      </c>
      <c r="M615" s="48">
        <f t="shared" si="19"/>
        <v>1972711.4166666665</v>
      </c>
      <c r="N615" s="34" t="s">
        <v>7341</v>
      </c>
      <c r="O615" s="48">
        <f>(45.5*M615)/(SUM($M$16:$M$2953)+SUM(Comerciales!$O$16:$O$1436))</f>
        <v>9.3609039394784328E-5</v>
      </c>
      <c r="P615" s="49"/>
      <c r="Q615" s="59"/>
      <c r="R615" s="59"/>
      <c r="S615" s="49"/>
      <c r="T615" s="49"/>
      <c r="U615" s="49"/>
      <c r="V615" s="49"/>
    </row>
    <row r="616" spans="2:22" ht="24" customHeight="1" x14ac:dyDescent="0.35">
      <c r="B616" s="3">
        <v>601</v>
      </c>
      <c r="C616" s="3" t="s">
        <v>608</v>
      </c>
      <c r="D616" s="3" t="s">
        <v>609</v>
      </c>
      <c r="E616" s="3" t="s">
        <v>2371</v>
      </c>
      <c r="F616" s="3" t="s">
        <v>2356</v>
      </c>
      <c r="G616" s="3" t="s">
        <v>18</v>
      </c>
      <c r="H616" s="32" t="s">
        <v>2356</v>
      </c>
      <c r="I616" s="33">
        <v>2</v>
      </c>
      <c r="J616" s="17"/>
      <c r="K616" s="17">
        <f t="shared" si="18"/>
        <v>0</v>
      </c>
      <c r="L616" s="38" t="s">
        <v>7053</v>
      </c>
      <c r="M616" s="48">
        <f t="shared" si="19"/>
        <v>200</v>
      </c>
      <c r="N616" s="34" t="s">
        <v>7343</v>
      </c>
      <c r="O616" s="48">
        <f>(45.5*M616)/(SUM($M$16:$M$2953)+SUM(Comerciales!$O$16:$O$1436))</f>
        <v>9.4903936383110279E-9</v>
      </c>
      <c r="P616" s="49"/>
      <c r="Q616" s="59"/>
      <c r="R616" s="59"/>
      <c r="S616" s="49"/>
      <c r="T616" s="49"/>
      <c r="U616" s="49"/>
      <c r="V616" s="49"/>
    </row>
    <row r="617" spans="2:22" ht="24" customHeight="1" x14ac:dyDescent="0.35">
      <c r="B617" s="3">
        <v>602</v>
      </c>
      <c r="C617" s="3" t="s">
        <v>610</v>
      </c>
      <c r="D617" s="3" t="s">
        <v>611</v>
      </c>
      <c r="E617" s="3" t="s">
        <v>3346</v>
      </c>
      <c r="F617" s="3" t="s">
        <v>2616</v>
      </c>
      <c r="G617" s="3" t="s">
        <v>3657</v>
      </c>
      <c r="H617" s="32" t="s">
        <v>2490</v>
      </c>
      <c r="I617" s="33">
        <v>51</v>
      </c>
      <c r="J617" s="17">
        <v>2947</v>
      </c>
      <c r="K617" s="17">
        <f t="shared" si="18"/>
        <v>3159</v>
      </c>
      <c r="L617" s="38" t="s">
        <v>7053</v>
      </c>
      <c r="M617" s="48">
        <f t="shared" si="19"/>
        <v>161109</v>
      </c>
      <c r="N617" s="34" t="s">
        <v>7343</v>
      </c>
      <c r="O617" s="48">
        <f>(45.5*M617)/(SUM($M$16:$M$2953)+SUM(Comerciales!$O$16:$O$1436))</f>
        <v>7.6449391433732557E-6</v>
      </c>
      <c r="P617" s="49"/>
      <c r="Q617" s="59"/>
      <c r="R617" s="59"/>
      <c r="S617" s="49"/>
      <c r="T617" s="49"/>
      <c r="U617" s="49"/>
      <c r="V617" s="49"/>
    </row>
    <row r="618" spans="2:22" ht="24" customHeight="1" x14ac:dyDescent="0.35">
      <c r="B618" s="3">
        <v>603</v>
      </c>
      <c r="C618" s="3" t="s">
        <v>612</v>
      </c>
      <c r="D618" s="3" t="s">
        <v>614</v>
      </c>
      <c r="E618" s="3">
        <v>0.01</v>
      </c>
      <c r="F618" s="3" t="s">
        <v>3598</v>
      </c>
      <c r="G618" s="3" t="s">
        <v>3656</v>
      </c>
      <c r="H618" s="32" t="s">
        <v>2360</v>
      </c>
      <c r="I618" s="33">
        <v>5613.6666666666661</v>
      </c>
      <c r="J618" s="17">
        <v>3358</v>
      </c>
      <c r="K618" s="17">
        <f t="shared" si="18"/>
        <v>3600</v>
      </c>
      <c r="L618" s="38" t="s">
        <v>7053</v>
      </c>
      <c r="M618" s="48">
        <f t="shared" si="19"/>
        <v>20209199.999999996</v>
      </c>
      <c r="N618" s="34" t="s">
        <v>7343</v>
      </c>
      <c r="O618" s="48">
        <f>(45.5*M618)/(SUM($M$16:$M$2953)+SUM(Comerciales!$O$16:$O$1436))</f>
        <v>9.5896631557677598E-4</v>
      </c>
      <c r="P618" s="49"/>
      <c r="Q618" s="59"/>
      <c r="R618" s="59"/>
      <c r="S618" s="49"/>
      <c r="T618" s="49"/>
      <c r="U618" s="49"/>
      <c r="V618" s="49"/>
    </row>
    <row r="619" spans="2:22" ht="24" customHeight="1" x14ac:dyDescent="0.35">
      <c r="B619" s="3">
        <v>604</v>
      </c>
      <c r="C619" s="3" t="s">
        <v>612</v>
      </c>
      <c r="D619" s="3" t="s">
        <v>614</v>
      </c>
      <c r="E619" s="3">
        <v>0.08</v>
      </c>
      <c r="F619" s="3" t="s">
        <v>2616</v>
      </c>
      <c r="G619" s="3" t="s">
        <v>3656</v>
      </c>
      <c r="H619" s="32" t="s">
        <v>2490</v>
      </c>
      <c r="I619" s="33">
        <v>2</v>
      </c>
      <c r="J619" s="17">
        <v>3217</v>
      </c>
      <c r="K619" s="17">
        <f t="shared" si="18"/>
        <v>3449</v>
      </c>
      <c r="L619" s="38" t="s">
        <v>7053</v>
      </c>
      <c r="M619" s="48">
        <f t="shared" si="19"/>
        <v>6898</v>
      </c>
      <c r="N619" s="34" t="s">
        <v>7343</v>
      </c>
      <c r="O619" s="48">
        <f>(45.5*M619)/(SUM($M$16:$M$2953)+SUM(Comerciales!$O$16:$O$1436))</f>
        <v>3.2732367658534735E-7</v>
      </c>
      <c r="P619" s="49"/>
      <c r="Q619" s="59"/>
      <c r="R619" s="59"/>
      <c r="S619" s="49"/>
      <c r="T619" s="49"/>
      <c r="U619" s="49"/>
      <c r="V619" s="49"/>
    </row>
    <row r="620" spans="2:22" ht="24" customHeight="1" x14ac:dyDescent="0.35">
      <c r="B620" s="3">
        <v>605</v>
      </c>
      <c r="C620" s="3" t="s">
        <v>2628</v>
      </c>
      <c r="D620" s="3" t="s">
        <v>5352</v>
      </c>
      <c r="E620" s="3" t="s">
        <v>2516</v>
      </c>
      <c r="F620" s="3" t="s">
        <v>2422</v>
      </c>
      <c r="G620" s="3" t="s">
        <v>11</v>
      </c>
      <c r="H620" s="32" t="s">
        <v>2628</v>
      </c>
      <c r="I620" s="33">
        <v>1</v>
      </c>
      <c r="J620" s="17"/>
      <c r="K620" s="17">
        <f t="shared" si="18"/>
        <v>0</v>
      </c>
      <c r="L620" s="38" t="s">
        <v>2628</v>
      </c>
      <c r="M620" s="48">
        <f t="shared" si="19"/>
        <v>100</v>
      </c>
      <c r="N620" s="34" t="s">
        <v>7343</v>
      </c>
      <c r="O620" s="48">
        <f>(45.5*M620)/(SUM($M$16:$M$2953)+SUM(Comerciales!$O$16:$O$1436))</f>
        <v>4.745196819155514E-9</v>
      </c>
      <c r="P620" s="49"/>
      <c r="Q620" s="59"/>
      <c r="R620" s="59"/>
      <c r="S620" s="49"/>
      <c r="T620" s="49"/>
      <c r="U620" s="49"/>
      <c r="V620" s="49"/>
    </row>
    <row r="621" spans="2:22" ht="24" customHeight="1" x14ac:dyDescent="0.35">
      <c r="B621" s="3">
        <v>606</v>
      </c>
      <c r="C621" s="3" t="s">
        <v>615</v>
      </c>
      <c r="D621" s="3" t="s">
        <v>616</v>
      </c>
      <c r="E621" s="3">
        <v>5.0000000000000001E-4</v>
      </c>
      <c r="F621" s="3" t="s">
        <v>2616</v>
      </c>
      <c r="G621" s="3" t="s">
        <v>3657</v>
      </c>
      <c r="H621" s="32" t="s">
        <v>2349</v>
      </c>
      <c r="I621" s="33">
        <v>58706</v>
      </c>
      <c r="J621" s="17">
        <v>20432</v>
      </c>
      <c r="K621" s="17">
        <f t="shared" si="18"/>
        <v>21903</v>
      </c>
      <c r="L621" s="38" t="s">
        <v>7053</v>
      </c>
      <c r="M621" s="48">
        <f t="shared" si="19"/>
        <v>1285837518</v>
      </c>
      <c r="N621" s="34" t="s">
        <v>7341</v>
      </c>
      <c r="O621" s="48">
        <f>(45.5*M621)/(SUM($M$16:$M$2953)+SUM(Comerciales!$O$16:$O$1436))</f>
        <v>6.1015521003644206E-2</v>
      </c>
      <c r="P621" s="49"/>
      <c r="Q621" s="59"/>
      <c r="R621" s="59"/>
      <c r="S621" s="49"/>
      <c r="T621" s="49"/>
      <c r="U621" s="49"/>
      <c r="V621" s="49"/>
    </row>
    <row r="622" spans="2:22" ht="24" customHeight="1" x14ac:dyDescent="0.35">
      <c r="B622" s="3">
        <v>607</v>
      </c>
      <c r="C622" s="3" t="s">
        <v>615</v>
      </c>
      <c r="D622" s="3" t="s">
        <v>616</v>
      </c>
      <c r="E622" s="3" t="s">
        <v>2355</v>
      </c>
      <c r="F622" s="3" t="s">
        <v>2422</v>
      </c>
      <c r="G622" s="3" t="s">
        <v>11</v>
      </c>
      <c r="H622" s="32" t="s">
        <v>2318</v>
      </c>
      <c r="I622" s="33">
        <v>17637</v>
      </c>
      <c r="J622" s="17">
        <v>4938.5</v>
      </c>
      <c r="K622" s="17">
        <f t="shared" si="18"/>
        <v>4938.5</v>
      </c>
      <c r="L622" s="38">
        <v>4938.5</v>
      </c>
      <c r="M622" s="48">
        <f t="shared" si="19"/>
        <v>87100324.5</v>
      </c>
      <c r="N622" s="34" t="s">
        <v>7341</v>
      </c>
      <c r="O622" s="48">
        <f>(45.5*M622)/(SUM($M$16:$M$2953)+SUM(Comerciales!$O$16:$O$1436))</f>
        <v>4.1330818276481308E-3</v>
      </c>
      <c r="P622" s="49"/>
      <c r="Q622" s="59"/>
      <c r="R622" s="59"/>
      <c r="S622" s="49"/>
      <c r="T622" s="49"/>
      <c r="U622" s="49"/>
      <c r="V622" s="49"/>
    </row>
    <row r="623" spans="2:22" ht="24" customHeight="1" x14ac:dyDescent="0.35">
      <c r="B623" s="3">
        <v>608</v>
      </c>
      <c r="C623" s="3" t="s">
        <v>615</v>
      </c>
      <c r="D623" s="3" t="s">
        <v>616</v>
      </c>
      <c r="E623" s="3" t="s">
        <v>2401</v>
      </c>
      <c r="F623" s="3" t="s">
        <v>2422</v>
      </c>
      <c r="G623" s="3" t="s">
        <v>11</v>
      </c>
      <c r="H623" s="32" t="s">
        <v>2318</v>
      </c>
      <c r="I623" s="33">
        <v>8992</v>
      </c>
      <c r="J623" s="17">
        <v>9877</v>
      </c>
      <c r="K623" s="17">
        <f t="shared" si="18"/>
        <v>9877</v>
      </c>
      <c r="L623" s="38">
        <v>9877</v>
      </c>
      <c r="M623" s="48">
        <f t="shared" si="19"/>
        <v>88813984</v>
      </c>
      <c r="N623" s="34" t="s">
        <v>7341</v>
      </c>
      <c r="O623" s="48">
        <f>(45.5*M623)/(SUM($M$16:$M$2953)+SUM(Comerciales!$O$16:$O$1436))</f>
        <v>4.2143983437332869E-3</v>
      </c>
      <c r="P623" s="49"/>
      <c r="Q623" s="59"/>
      <c r="R623" s="59"/>
      <c r="S623" s="49"/>
      <c r="T623" s="49"/>
      <c r="U623" s="49"/>
      <c r="V623" s="49"/>
    </row>
    <row r="624" spans="2:22" ht="24" customHeight="1" x14ac:dyDescent="0.35">
      <c r="B624" s="3">
        <v>609</v>
      </c>
      <c r="C624" s="3" t="s">
        <v>615</v>
      </c>
      <c r="D624" s="3" t="s">
        <v>616</v>
      </c>
      <c r="E624" s="3" t="s">
        <v>2384</v>
      </c>
      <c r="F624" s="3" t="s">
        <v>2422</v>
      </c>
      <c r="G624" s="3" t="s">
        <v>11</v>
      </c>
      <c r="H624" s="32" t="s">
        <v>2318</v>
      </c>
      <c r="I624" s="33">
        <v>4253.416666666667</v>
      </c>
      <c r="J624" s="17">
        <v>2469.25</v>
      </c>
      <c r="K624" s="17">
        <f t="shared" si="18"/>
        <v>2469.25</v>
      </c>
      <c r="L624" s="38">
        <v>2469.25</v>
      </c>
      <c r="M624" s="48">
        <f t="shared" si="19"/>
        <v>10502749.104166668</v>
      </c>
      <c r="N624" s="34" t="s">
        <v>7343</v>
      </c>
      <c r="O624" s="48">
        <f>(45.5*M624)/(SUM($M$16:$M$2953)+SUM(Comerciales!$O$16:$O$1436))</f>
        <v>4.983761164148009E-4</v>
      </c>
      <c r="P624" s="49"/>
      <c r="Q624" s="59"/>
      <c r="R624" s="59"/>
      <c r="S624" s="49"/>
      <c r="T624" s="49"/>
      <c r="U624" s="49"/>
      <c r="V624" s="49"/>
    </row>
    <row r="625" spans="2:22" ht="24" customHeight="1" x14ac:dyDescent="0.35">
      <c r="B625" s="3">
        <v>610</v>
      </c>
      <c r="C625" s="3" t="s">
        <v>615</v>
      </c>
      <c r="D625" s="3" t="s">
        <v>616</v>
      </c>
      <c r="E625" s="3" t="s">
        <v>3703</v>
      </c>
      <c r="F625" s="3" t="s">
        <v>2392</v>
      </c>
      <c r="G625" s="3" t="s">
        <v>11</v>
      </c>
      <c r="H625" s="32" t="s">
        <v>2525</v>
      </c>
      <c r="I625" s="33">
        <v>53.833333333333336</v>
      </c>
      <c r="J625" s="17">
        <v>850247</v>
      </c>
      <c r="K625" s="17">
        <f t="shared" si="18"/>
        <v>911465</v>
      </c>
      <c r="L625" s="38" t="s">
        <v>7053</v>
      </c>
      <c r="M625" s="48">
        <f t="shared" si="19"/>
        <v>49067199.166666672</v>
      </c>
      <c r="N625" s="34" t="s">
        <v>7341</v>
      </c>
      <c r="O625" s="48">
        <f>(45.5*M625)/(SUM($M$16:$M$2953)+SUM(Comerciales!$O$16:$O$1436))</f>
        <v>2.3283351741053677E-3</v>
      </c>
      <c r="P625" s="49"/>
      <c r="Q625" s="59"/>
      <c r="R625" s="59"/>
      <c r="S625" s="49"/>
      <c r="T625" s="49"/>
      <c r="U625" s="49"/>
      <c r="V625" s="49"/>
    </row>
    <row r="626" spans="2:22" ht="24" customHeight="1" x14ac:dyDescent="0.35">
      <c r="B626" s="3">
        <v>611</v>
      </c>
      <c r="C626" s="3" t="s">
        <v>615</v>
      </c>
      <c r="D626" s="3" t="s">
        <v>616</v>
      </c>
      <c r="E626" s="3" t="s">
        <v>3378</v>
      </c>
      <c r="F626" s="3" t="s">
        <v>2356</v>
      </c>
      <c r="G626" s="3" t="s">
        <v>18</v>
      </c>
      <c r="H626" s="32" t="s">
        <v>2349</v>
      </c>
      <c r="I626" s="33">
        <v>3</v>
      </c>
      <c r="J626" s="17">
        <v>20432</v>
      </c>
      <c r="K626" s="17">
        <f t="shared" si="18"/>
        <v>21903</v>
      </c>
      <c r="L626" s="38" t="s">
        <v>7053</v>
      </c>
      <c r="M626" s="48">
        <f t="shared" si="19"/>
        <v>65709</v>
      </c>
      <c r="N626" s="34" t="s">
        <v>7343</v>
      </c>
      <c r="O626" s="48">
        <f>(45.5*M626)/(SUM($M$16:$M$2953)+SUM(Comerciales!$O$16:$O$1436))</f>
        <v>3.1180213778988963E-6</v>
      </c>
      <c r="P626" s="49"/>
      <c r="Q626" s="59"/>
      <c r="R626" s="59"/>
      <c r="S626" s="49"/>
      <c r="T626" s="49"/>
      <c r="U626" s="49"/>
      <c r="V626" s="49"/>
    </row>
    <row r="627" spans="2:22" ht="24" customHeight="1" x14ac:dyDescent="0.35">
      <c r="B627" s="3">
        <v>612</v>
      </c>
      <c r="C627" s="3" t="s">
        <v>615</v>
      </c>
      <c r="D627" s="3" t="s">
        <v>616</v>
      </c>
      <c r="E627" s="3">
        <v>0.02</v>
      </c>
      <c r="F627" s="3" t="s">
        <v>2616</v>
      </c>
      <c r="G627" s="3" t="s">
        <v>3657</v>
      </c>
      <c r="H627" s="32" t="s">
        <v>2490</v>
      </c>
      <c r="I627" s="33">
        <v>2</v>
      </c>
      <c r="J627" s="17"/>
      <c r="K627" s="17">
        <f t="shared" si="18"/>
        <v>0</v>
      </c>
      <c r="L627" s="38" t="s">
        <v>7053</v>
      </c>
      <c r="M627" s="48">
        <f t="shared" si="19"/>
        <v>200</v>
      </c>
      <c r="N627" s="34" t="s">
        <v>7343</v>
      </c>
      <c r="O627" s="48">
        <f>(45.5*M627)/(SUM($M$16:$M$2953)+SUM(Comerciales!$O$16:$O$1436))</f>
        <v>9.4903936383110279E-9</v>
      </c>
      <c r="P627" s="49"/>
      <c r="Q627" s="59"/>
      <c r="R627" s="59"/>
      <c r="S627" s="49"/>
      <c r="T627" s="49"/>
      <c r="U627" s="49"/>
      <c r="V627" s="49"/>
    </row>
    <row r="628" spans="2:22" ht="24" customHeight="1" x14ac:dyDescent="0.35">
      <c r="B628" s="3">
        <v>613</v>
      </c>
      <c r="C628" s="3" t="s">
        <v>2628</v>
      </c>
      <c r="D628" s="3" t="s">
        <v>616</v>
      </c>
      <c r="E628" s="3" t="s">
        <v>3289</v>
      </c>
      <c r="F628" s="3" t="s">
        <v>3580</v>
      </c>
      <c r="G628" s="3" t="s">
        <v>159</v>
      </c>
      <c r="H628" s="32" t="s">
        <v>2628</v>
      </c>
      <c r="I628" s="33">
        <v>1</v>
      </c>
      <c r="J628" s="17">
        <v>169242</v>
      </c>
      <c r="K628" s="17">
        <f t="shared" si="18"/>
        <v>181427</v>
      </c>
      <c r="L628" s="38" t="s">
        <v>2628</v>
      </c>
      <c r="M628" s="48">
        <f t="shared" si="19"/>
        <v>181427</v>
      </c>
      <c r="N628" s="34" t="s">
        <v>7341</v>
      </c>
      <c r="O628" s="48">
        <f>(45.5*M628)/(SUM($M$16:$M$2953)+SUM(Comerciales!$O$16:$O$1436))</f>
        <v>8.6090682330892736E-6</v>
      </c>
      <c r="P628" s="49"/>
      <c r="Q628" s="59"/>
      <c r="R628" s="59"/>
      <c r="S628" s="49"/>
      <c r="T628" s="49"/>
      <c r="U628" s="49"/>
      <c r="V628" s="49"/>
    </row>
    <row r="629" spans="2:22" ht="24" customHeight="1" x14ac:dyDescent="0.35">
      <c r="B629" s="3">
        <v>614</v>
      </c>
      <c r="C629" s="3" t="s">
        <v>618</v>
      </c>
      <c r="D629" s="3" t="s">
        <v>5353</v>
      </c>
      <c r="E629" s="3" t="s">
        <v>2355</v>
      </c>
      <c r="F629" s="3" t="s">
        <v>2422</v>
      </c>
      <c r="G629" s="3" t="s">
        <v>11</v>
      </c>
      <c r="H629" s="32" t="s">
        <v>2318</v>
      </c>
      <c r="I629" s="33">
        <v>64691.333333333336</v>
      </c>
      <c r="J629" s="17">
        <v>1087.5</v>
      </c>
      <c r="K629" s="17">
        <f t="shared" si="18"/>
        <v>1087.5</v>
      </c>
      <c r="L629" s="38">
        <v>1087.5</v>
      </c>
      <c r="M629" s="48">
        <f t="shared" si="19"/>
        <v>70351825</v>
      </c>
      <c r="N629" s="34" t="s">
        <v>7341</v>
      </c>
      <c r="O629" s="48">
        <f>(45.5*M629)/(SUM($M$16:$M$2953)+SUM(Comerciales!$O$16:$O$1436))</f>
        <v>3.3383325621178534E-3</v>
      </c>
      <c r="P629" s="49"/>
      <c r="Q629" s="59"/>
      <c r="R629" s="59"/>
      <c r="S629" s="49"/>
      <c r="T629" s="49"/>
      <c r="U629" s="49"/>
      <c r="V629" s="49"/>
    </row>
    <row r="630" spans="2:22" ht="24" customHeight="1" x14ac:dyDescent="0.35">
      <c r="B630" s="3">
        <v>615</v>
      </c>
      <c r="C630" s="3" t="s">
        <v>618</v>
      </c>
      <c r="D630" s="3" t="s">
        <v>5353</v>
      </c>
      <c r="E630" s="3" t="s">
        <v>2401</v>
      </c>
      <c r="F630" s="3" t="s">
        <v>2422</v>
      </c>
      <c r="G630" s="3" t="s">
        <v>11</v>
      </c>
      <c r="H630" s="32" t="s">
        <v>2318</v>
      </c>
      <c r="I630" s="33">
        <v>27788.75</v>
      </c>
      <c r="J630" s="17">
        <v>2175</v>
      </c>
      <c r="K630" s="17">
        <f t="shared" si="18"/>
        <v>2175</v>
      </c>
      <c r="L630" s="38">
        <v>2175</v>
      </c>
      <c r="M630" s="48">
        <f t="shared" si="19"/>
        <v>60440531.25</v>
      </c>
      <c r="N630" s="34" t="s">
        <v>7341</v>
      </c>
      <c r="O630" s="48">
        <f>(45.5*M630)/(SUM($M$16:$M$2953)+SUM(Comerciales!$O$16:$O$1436))</f>
        <v>2.868022166355694E-3</v>
      </c>
      <c r="P630" s="49"/>
      <c r="Q630" s="59"/>
      <c r="R630" s="59"/>
      <c r="S630" s="49"/>
      <c r="T630" s="49"/>
      <c r="U630" s="49"/>
      <c r="V630" s="49"/>
    </row>
    <row r="631" spans="2:22" ht="24" customHeight="1" x14ac:dyDescent="0.35">
      <c r="B631" s="3">
        <v>616</v>
      </c>
      <c r="C631" s="3" t="s">
        <v>619</v>
      </c>
      <c r="D631" s="3" t="s">
        <v>620</v>
      </c>
      <c r="E631" s="3" t="s">
        <v>3362</v>
      </c>
      <c r="F631" s="3" t="s">
        <v>2422</v>
      </c>
      <c r="G631" s="3" t="s">
        <v>11</v>
      </c>
      <c r="H631" s="32" t="s">
        <v>2318</v>
      </c>
      <c r="I631" s="33">
        <v>26009</v>
      </c>
      <c r="J631" s="17">
        <v>21567.3</v>
      </c>
      <c r="K631" s="17">
        <f t="shared" si="18"/>
        <v>21567.3</v>
      </c>
      <c r="L631" s="38">
        <v>21567.3</v>
      </c>
      <c r="M631" s="48">
        <f t="shared" si="19"/>
        <v>560943905.69999993</v>
      </c>
      <c r="N631" s="34" t="s">
        <v>7341</v>
      </c>
      <c r="O631" s="48">
        <f>(45.5*M631)/(SUM($M$16:$M$2953)+SUM(Comerciales!$O$16:$O$1436))</f>
        <v>2.6617892370523102E-2</v>
      </c>
      <c r="P631" s="49"/>
      <c r="Q631" s="59"/>
      <c r="R631" s="59"/>
      <c r="S631" s="49"/>
      <c r="T631" s="49"/>
      <c r="U631" s="49"/>
      <c r="V631" s="49"/>
    </row>
    <row r="632" spans="2:22" ht="24" customHeight="1" x14ac:dyDescent="0.35">
      <c r="B632" s="3">
        <v>617</v>
      </c>
      <c r="C632" s="3" t="s">
        <v>619</v>
      </c>
      <c r="D632" s="3" t="s">
        <v>620</v>
      </c>
      <c r="E632" s="3" t="s">
        <v>2385</v>
      </c>
      <c r="F632" s="3" t="s">
        <v>2422</v>
      </c>
      <c r="G632" s="3" t="s">
        <v>11</v>
      </c>
      <c r="H632" s="32" t="s">
        <v>2318</v>
      </c>
      <c r="I632" s="33">
        <v>3909.5833333333335</v>
      </c>
      <c r="J632" s="17">
        <v>43134.6</v>
      </c>
      <c r="K632" s="17">
        <f t="shared" si="18"/>
        <v>43134.6</v>
      </c>
      <c r="L632" s="38">
        <v>43134.6</v>
      </c>
      <c r="M632" s="48">
        <f t="shared" si="19"/>
        <v>168638313.25</v>
      </c>
      <c r="N632" s="34" t="s">
        <v>7341</v>
      </c>
      <c r="O632" s="48">
        <f>(45.5*M632)/(SUM($M$16:$M$2953)+SUM(Comerciales!$O$16:$O$1436))</f>
        <v>8.0022198762165105E-3</v>
      </c>
      <c r="P632" s="49"/>
      <c r="Q632" s="59"/>
      <c r="R632" s="59"/>
      <c r="S632" s="49"/>
      <c r="T632" s="49"/>
      <c r="U632" s="49"/>
      <c r="V632" s="49"/>
    </row>
    <row r="633" spans="2:22" ht="24" customHeight="1" x14ac:dyDescent="0.35">
      <c r="B633" s="3">
        <v>618</v>
      </c>
      <c r="C633" s="3" t="s">
        <v>621</v>
      </c>
      <c r="D633" s="3" t="s">
        <v>622</v>
      </c>
      <c r="E633" s="3" t="s">
        <v>2384</v>
      </c>
      <c r="F633" s="3" t="s">
        <v>2422</v>
      </c>
      <c r="G633" s="3" t="s">
        <v>11</v>
      </c>
      <c r="H633" s="32" t="s">
        <v>2318</v>
      </c>
      <c r="I633" s="33">
        <v>1746.6666666666667</v>
      </c>
      <c r="J633" s="17">
        <v>2500</v>
      </c>
      <c r="K633" s="17">
        <f t="shared" si="18"/>
        <v>2680</v>
      </c>
      <c r="L633" s="38" t="s">
        <v>7053</v>
      </c>
      <c r="M633" s="48">
        <f t="shared" si="19"/>
        <v>4681066.666666667</v>
      </c>
      <c r="N633" s="34" t="s">
        <v>7343</v>
      </c>
      <c r="O633" s="48">
        <f>(45.5*M633)/(SUM($M$16:$M$2953)+SUM(Comerciales!$O$16:$O$1436))</f>
        <v>2.2212582656921571E-4</v>
      </c>
      <c r="P633" s="49"/>
      <c r="Q633" s="59"/>
      <c r="R633" s="59"/>
      <c r="S633" s="49"/>
      <c r="T633" s="49"/>
      <c r="U633" s="49"/>
      <c r="V633" s="49"/>
    </row>
    <row r="634" spans="2:22" ht="24" customHeight="1" x14ac:dyDescent="0.35">
      <c r="B634" s="3">
        <v>619</v>
      </c>
      <c r="C634" s="3" t="s">
        <v>621</v>
      </c>
      <c r="D634" s="3" t="s">
        <v>622</v>
      </c>
      <c r="E634" s="3" t="s">
        <v>2441</v>
      </c>
      <c r="F634" s="3" t="s">
        <v>2422</v>
      </c>
      <c r="G634" s="3" t="s">
        <v>11</v>
      </c>
      <c r="H634" s="32" t="s">
        <v>2320</v>
      </c>
      <c r="I634" s="33">
        <v>2</v>
      </c>
      <c r="J634" s="17">
        <v>1599</v>
      </c>
      <c r="K634" s="17">
        <f t="shared" si="18"/>
        <v>1714</v>
      </c>
      <c r="L634" s="38" t="s">
        <v>7053</v>
      </c>
      <c r="M634" s="48">
        <f t="shared" si="19"/>
        <v>3428</v>
      </c>
      <c r="N634" s="34" t="s">
        <v>7343</v>
      </c>
      <c r="O634" s="48">
        <f>(45.5*M634)/(SUM($M$16:$M$2953)+SUM(Comerciales!$O$16:$O$1436))</f>
        <v>1.62665346960651E-7</v>
      </c>
      <c r="P634" s="49"/>
      <c r="Q634" s="59"/>
      <c r="R634" s="59"/>
      <c r="S634" s="49"/>
      <c r="T634" s="49"/>
      <c r="U634" s="49"/>
      <c r="V634" s="49"/>
    </row>
    <row r="635" spans="2:22" ht="24" customHeight="1" x14ac:dyDescent="0.35">
      <c r="B635" s="3">
        <v>620</v>
      </c>
      <c r="C635" s="3" t="s">
        <v>623</v>
      </c>
      <c r="D635" s="3" t="s">
        <v>624</v>
      </c>
      <c r="E635" s="3" t="s">
        <v>2589</v>
      </c>
      <c r="F635" s="3" t="s">
        <v>2422</v>
      </c>
      <c r="G635" s="3" t="s">
        <v>11</v>
      </c>
      <c r="H635" s="32" t="s">
        <v>2320</v>
      </c>
      <c r="I635" s="33">
        <v>175.45454545454544</v>
      </c>
      <c r="J635" s="17">
        <v>2975</v>
      </c>
      <c r="K635" s="17">
        <f t="shared" si="18"/>
        <v>3189</v>
      </c>
      <c r="L635" s="38" t="s">
        <v>7053</v>
      </c>
      <c r="M635" s="48">
        <f t="shared" si="19"/>
        <v>559524.54545454541</v>
      </c>
      <c r="N635" s="34" t="s">
        <v>7343</v>
      </c>
      <c r="O635" s="48">
        <f>(45.5*M635)/(SUM($M$16:$M$2953)+SUM(Comerciales!$O$16:$O$1436))</f>
        <v>2.6550540933303435E-5</v>
      </c>
      <c r="P635" s="49"/>
      <c r="Q635" s="59"/>
      <c r="R635" s="59"/>
      <c r="S635" s="49"/>
      <c r="T635" s="49"/>
      <c r="U635" s="49"/>
      <c r="V635" s="49"/>
    </row>
    <row r="636" spans="2:22" ht="24" customHeight="1" x14ac:dyDescent="0.35">
      <c r="B636" s="3">
        <v>621</v>
      </c>
      <c r="C636" s="3" t="s">
        <v>623</v>
      </c>
      <c r="D636" s="3" t="s">
        <v>624</v>
      </c>
      <c r="E636" s="3" t="s">
        <v>6140</v>
      </c>
      <c r="F636" s="3" t="s">
        <v>6869</v>
      </c>
      <c r="G636" s="3" t="s">
        <v>11</v>
      </c>
      <c r="H636" s="32" t="s">
        <v>2490</v>
      </c>
      <c r="I636" s="33">
        <v>2</v>
      </c>
      <c r="J636" s="17">
        <v>1727</v>
      </c>
      <c r="K636" s="17">
        <f t="shared" si="18"/>
        <v>1851</v>
      </c>
      <c r="L636" s="38" t="s">
        <v>7053</v>
      </c>
      <c r="M636" s="48">
        <f t="shared" si="19"/>
        <v>3702</v>
      </c>
      <c r="N636" s="34" t="s">
        <v>7343</v>
      </c>
      <c r="O636" s="48">
        <f>(45.5*M636)/(SUM($M$16:$M$2953)+SUM(Comerciales!$O$16:$O$1436))</f>
        <v>1.7566718624513713E-7</v>
      </c>
      <c r="P636" s="49"/>
      <c r="Q636" s="59"/>
      <c r="R636" s="59"/>
      <c r="S636" s="49"/>
      <c r="T636" s="49"/>
      <c r="U636" s="49"/>
      <c r="V636" s="49"/>
    </row>
    <row r="637" spans="2:22" ht="24" customHeight="1" x14ac:dyDescent="0.35">
      <c r="B637" s="3">
        <v>622</v>
      </c>
      <c r="C637" s="3" t="s">
        <v>623</v>
      </c>
      <c r="D637" s="3" t="s">
        <v>625</v>
      </c>
      <c r="E637" s="3" t="s">
        <v>6141</v>
      </c>
      <c r="F637" s="3" t="s">
        <v>2422</v>
      </c>
      <c r="G637" s="3" t="s">
        <v>11</v>
      </c>
      <c r="H637" s="32" t="s">
        <v>2320</v>
      </c>
      <c r="I637" s="33">
        <v>1345</v>
      </c>
      <c r="J637" s="17">
        <v>2738</v>
      </c>
      <c r="K637" s="17">
        <f t="shared" si="18"/>
        <v>2935</v>
      </c>
      <c r="L637" s="38" t="s">
        <v>7053</v>
      </c>
      <c r="M637" s="48">
        <f t="shared" si="19"/>
        <v>3947575</v>
      </c>
      <c r="N637" s="34" t="s">
        <v>7343</v>
      </c>
      <c r="O637" s="48">
        <f>(45.5*M637)/(SUM($M$16:$M$2953)+SUM(Comerciales!$O$16:$O$1436))</f>
        <v>1.8732020333377827E-4</v>
      </c>
      <c r="P637" s="49"/>
      <c r="Q637" s="59"/>
      <c r="R637" s="59"/>
      <c r="S637" s="49"/>
      <c r="T637" s="49"/>
      <c r="U637" s="49"/>
      <c r="V637" s="49"/>
    </row>
    <row r="638" spans="2:22" ht="24" customHeight="1" x14ac:dyDescent="0.35">
      <c r="B638" s="3">
        <v>623</v>
      </c>
      <c r="C638" s="3" t="s">
        <v>626</v>
      </c>
      <c r="D638" s="3" t="s">
        <v>627</v>
      </c>
      <c r="E638" s="3" t="s">
        <v>6142</v>
      </c>
      <c r="F638" s="3" t="s">
        <v>6901</v>
      </c>
      <c r="G638" s="3" t="s">
        <v>3656</v>
      </c>
      <c r="H638" s="32" t="s">
        <v>2490</v>
      </c>
      <c r="I638" s="33">
        <v>60</v>
      </c>
      <c r="J638" s="17">
        <v>596</v>
      </c>
      <c r="K638" s="17">
        <f t="shared" si="18"/>
        <v>639</v>
      </c>
      <c r="L638" s="38" t="s">
        <v>7053</v>
      </c>
      <c r="M638" s="48">
        <f t="shared" si="19"/>
        <v>38340</v>
      </c>
      <c r="N638" s="34" t="s">
        <v>7343</v>
      </c>
      <c r="O638" s="48">
        <f>(45.5*M638)/(SUM($M$16:$M$2953)+SUM(Comerciales!$O$16:$O$1436))</f>
        <v>1.8193084604642239E-6</v>
      </c>
      <c r="P638" s="49"/>
      <c r="Q638" s="59"/>
      <c r="R638" s="59"/>
      <c r="S638" s="49"/>
      <c r="T638" s="49"/>
      <c r="U638" s="49"/>
      <c r="V638" s="49"/>
    </row>
    <row r="639" spans="2:22" ht="24" customHeight="1" x14ac:dyDescent="0.35">
      <c r="B639" s="3">
        <v>624</v>
      </c>
      <c r="C639" s="3" t="s">
        <v>628</v>
      </c>
      <c r="D639" s="3" t="s">
        <v>629</v>
      </c>
      <c r="E639" s="3" t="s">
        <v>2401</v>
      </c>
      <c r="F639" s="3" t="s">
        <v>2422</v>
      </c>
      <c r="G639" s="3" t="s">
        <v>11</v>
      </c>
      <c r="H639" s="32" t="s">
        <v>2318</v>
      </c>
      <c r="I639" s="33">
        <v>431953.41666666669</v>
      </c>
      <c r="J639" s="17">
        <v>864</v>
      </c>
      <c r="K639" s="17">
        <f t="shared" si="18"/>
        <v>864</v>
      </c>
      <c r="L639" s="38">
        <v>864</v>
      </c>
      <c r="M639" s="48">
        <f t="shared" si="19"/>
        <v>373207752</v>
      </c>
      <c r="N639" s="34" t="s">
        <v>7341</v>
      </c>
      <c r="O639" s="48">
        <f>(45.5*M639)/(SUM($M$16:$M$2953)+SUM(Comerciales!$O$16:$O$1436))</f>
        <v>1.7709442376745797E-2</v>
      </c>
      <c r="P639" s="49"/>
      <c r="Q639" s="59"/>
      <c r="R639" s="59"/>
      <c r="S639" s="49"/>
      <c r="T639" s="49"/>
      <c r="U639" s="49"/>
      <c r="V639" s="49"/>
    </row>
    <row r="640" spans="2:22" ht="24" customHeight="1" x14ac:dyDescent="0.35">
      <c r="B640" s="3">
        <v>625</v>
      </c>
      <c r="C640" s="3" t="s">
        <v>630</v>
      </c>
      <c r="D640" s="3" t="s">
        <v>631</v>
      </c>
      <c r="E640" s="3" t="s">
        <v>2426</v>
      </c>
      <c r="F640" s="3" t="s">
        <v>2422</v>
      </c>
      <c r="G640" s="3" t="s">
        <v>11</v>
      </c>
      <c r="H640" s="32" t="s">
        <v>2318</v>
      </c>
      <c r="I640" s="33">
        <v>200395.41666666666</v>
      </c>
      <c r="J640" s="17">
        <v>233</v>
      </c>
      <c r="K640" s="17">
        <f t="shared" si="18"/>
        <v>250</v>
      </c>
      <c r="L640" s="38" t="s">
        <v>7053</v>
      </c>
      <c r="M640" s="48">
        <f t="shared" si="19"/>
        <v>50098854.166666664</v>
      </c>
      <c r="N640" s="34" t="s">
        <v>7341</v>
      </c>
      <c r="O640" s="48">
        <f>(45.5*M640)/(SUM($M$16:$M$2953)+SUM(Comerciales!$O$16:$O$1436))</f>
        <v>2.3772892343500258E-3</v>
      </c>
      <c r="P640" s="49"/>
      <c r="Q640" s="59"/>
      <c r="R640" s="59"/>
      <c r="S640" s="49"/>
      <c r="T640" s="49"/>
      <c r="U640" s="49"/>
      <c r="V640" s="49"/>
    </row>
    <row r="641" spans="2:22" ht="24" customHeight="1" x14ac:dyDescent="0.35">
      <c r="B641" s="3">
        <v>626</v>
      </c>
      <c r="C641" s="3" t="s">
        <v>630</v>
      </c>
      <c r="D641" s="3" t="s">
        <v>631</v>
      </c>
      <c r="E641" s="3" t="s">
        <v>6143</v>
      </c>
      <c r="F641" s="3" t="s">
        <v>2356</v>
      </c>
      <c r="G641" s="3" t="s">
        <v>18</v>
      </c>
      <c r="H641" s="32" t="s">
        <v>2349</v>
      </c>
      <c r="I641" s="33">
        <v>2223.5454545454545</v>
      </c>
      <c r="J641" s="17">
        <v>2648</v>
      </c>
      <c r="K641" s="17">
        <f t="shared" si="18"/>
        <v>2839</v>
      </c>
      <c r="L641" s="38" t="s">
        <v>7053</v>
      </c>
      <c r="M641" s="48">
        <f t="shared" si="19"/>
        <v>6312645.5454545449</v>
      </c>
      <c r="N641" s="34" t="s">
        <v>7343</v>
      </c>
      <c r="O641" s="48">
        <f>(45.5*M641)/(SUM($M$16:$M$2953)+SUM(Comerciales!$O$16:$O$1436))</f>
        <v>2.995474556274713E-4</v>
      </c>
      <c r="P641" s="49"/>
      <c r="Q641" s="59"/>
      <c r="R641" s="59"/>
      <c r="S641" s="49"/>
      <c r="T641" s="49"/>
      <c r="U641" s="49"/>
      <c r="V641" s="49"/>
    </row>
    <row r="642" spans="2:22" ht="24" customHeight="1" x14ac:dyDescent="0.35">
      <c r="B642" s="3">
        <v>627</v>
      </c>
      <c r="C642" s="3" t="s">
        <v>630</v>
      </c>
      <c r="D642" s="3" t="s">
        <v>631</v>
      </c>
      <c r="E642" s="3" t="s">
        <v>6144</v>
      </c>
      <c r="F642" s="3" t="s">
        <v>2356</v>
      </c>
      <c r="G642" s="3" t="s">
        <v>18</v>
      </c>
      <c r="H642" s="32" t="s">
        <v>2349</v>
      </c>
      <c r="I642" s="33">
        <v>2111</v>
      </c>
      <c r="J642" s="17">
        <v>2648</v>
      </c>
      <c r="K642" s="17">
        <f t="shared" si="18"/>
        <v>2839</v>
      </c>
      <c r="L642" s="38" t="s">
        <v>7053</v>
      </c>
      <c r="M642" s="48">
        <f t="shared" si="19"/>
        <v>5993129</v>
      </c>
      <c r="N642" s="34" t="s">
        <v>7343</v>
      </c>
      <c r="O642" s="48">
        <f>(45.5*M642)/(SUM($M$16:$M$2953)+SUM(Comerciales!$O$16:$O$1436))</f>
        <v>2.8438576667588663E-4</v>
      </c>
      <c r="P642" s="49"/>
      <c r="Q642" s="59"/>
      <c r="R642" s="59"/>
      <c r="S642" s="49"/>
      <c r="T642" s="49"/>
      <c r="U642" s="49"/>
      <c r="V642" s="49"/>
    </row>
    <row r="643" spans="2:22" ht="24" customHeight="1" x14ac:dyDescent="0.35">
      <c r="B643" s="3">
        <v>628</v>
      </c>
      <c r="C643" s="3" t="s">
        <v>632</v>
      </c>
      <c r="D643" s="3" t="s">
        <v>631</v>
      </c>
      <c r="E643" s="3" t="s">
        <v>3385</v>
      </c>
      <c r="F643" s="3" t="s">
        <v>2616</v>
      </c>
      <c r="G643" s="3" t="s">
        <v>2395</v>
      </c>
      <c r="H643" s="32" t="s">
        <v>2490</v>
      </c>
      <c r="I643" s="33">
        <v>1425.75</v>
      </c>
      <c r="J643" s="17"/>
      <c r="K643" s="17">
        <f t="shared" si="18"/>
        <v>0</v>
      </c>
      <c r="L643" s="38" t="s">
        <v>7053</v>
      </c>
      <c r="M643" s="48">
        <f t="shared" si="19"/>
        <v>142575</v>
      </c>
      <c r="N643" s="34" t="s">
        <v>7343</v>
      </c>
      <c r="O643" s="48">
        <f>(45.5*M643)/(SUM($M$16:$M$2953)+SUM(Comerciales!$O$16:$O$1436))</f>
        <v>6.7654643649109735E-6</v>
      </c>
      <c r="P643" s="49"/>
      <c r="Q643" s="59"/>
      <c r="R643" s="59"/>
      <c r="S643" s="49"/>
      <c r="T643" s="49"/>
      <c r="U643" s="49"/>
      <c r="V643" s="49"/>
    </row>
    <row r="644" spans="2:22" ht="24" customHeight="1" x14ac:dyDescent="0.35">
      <c r="B644" s="3">
        <v>629</v>
      </c>
      <c r="C644" s="3" t="s">
        <v>632</v>
      </c>
      <c r="D644" s="3" t="s">
        <v>631</v>
      </c>
      <c r="E644" s="3" t="s">
        <v>3385</v>
      </c>
      <c r="F644" s="3" t="s">
        <v>2616</v>
      </c>
      <c r="G644" s="3" t="s">
        <v>3659</v>
      </c>
      <c r="H644" s="32" t="s">
        <v>2490</v>
      </c>
      <c r="I644" s="33">
        <v>1347.3636363636363</v>
      </c>
      <c r="J644" s="17"/>
      <c r="K644" s="17">
        <f t="shared" si="18"/>
        <v>0</v>
      </c>
      <c r="L644" s="38" t="s">
        <v>7053</v>
      </c>
      <c r="M644" s="48">
        <f t="shared" si="19"/>
        <v>134736.36363636362</v>
      </c>
      <c r="N644" s="34" t="s">
        <v>7343</v>
      </c>
      <c r="O644" s="48">
        <f>(45.5*M644)/(SUM($M$16:$M$2953)+SUM(Comerciales!$O$16:$O$1436))</f>
        <v>6.3935056415185327E-6</v>
      </c>
      <c r="P644" s="49"/>
      <c r="Q644" s="59"/>
      <c r="R644" s="59"/>
      <c r="S644" s="49"/>
      <c r="T644" s="49"/>
      <c r="U644" s="49"/>
      <c r="V644" s="49"/>
    </row>
    <row r="645" spans="2:22" ht="24" customHeight="1" x14ac:dyDescent="0.35">
      <c r="B645" s="3">
        <v>630</v>
      </c>
      <c r="C645" s="3" t="s">
        <v>630</v>
      </c>
      <c r="D645" s="3" t="s">
        <v>631</v>
      </c>
      <c r="E645" s="3" t="s">
        <v>6145</v>
      </c>
      <c r="F645" s="3" t="s">
        <v>2417</v>
      </c>
      <c r="G645" s="3" t="s">
        <v>11</v>
      </c>
      <c r="H645" s="32" t="s">
        <v>2490</v>
      </c>
      <c r="I645" s="33">
        <v>1</v>
      </c>
      <c r="J645" s="17"/>
      <c r="K645" s="17">
        <f t="shared" si="18"/>
        <v>0</v>
      </c>
      <c r="L645" s="38" t="s">
        <v>7053</v>
      </c>
      <c r="M645" s="48">
        <f t="shared" si="19"/>
        <v>100</v>
      </c>
      <c r="N645" s="34" t="s">
        <v>7343</v>
      </c>
      <c r="O645" s="48">
        <f>(45.5*M645)/(SUM($M$16:$M$2953)+SUM(Comerciales!$O$16:$O$1436))</f>
        <v>4.745196819155514E-9</v>
      </c>
      <c r="P645" s="49"/>
      <c r="Q645" s="59"/>
      <c r="R645" s="59"/>
      <c r="S645" s="49"/>
      <c r="T645" s="49"/>
      <c r="U645" s="49"/>
      <c r="V645" s="49"/>
    </row>
    <row r="646" spans="2:22" ht="24" customHeight="1" x14ac:dyDescent="0.35">
      <c r="B646" s="3">
        <v>631</v>
      </c>
      <c r="C646" s="3" t="s">
        <v>2628</v>
      </c>
      <c r="D646" s="3" t="s">
        <v>635</v>
      </c>
      <c r="E646" s="3" t="s">
        <v>6146</v>
      </c>
      <c r="F646" s="3" t="s">
        <v>3580</v>
      </c>
      <c r="G646" s="3" t="s">
        <v>7002</v>
      </c>
      <c r="H646" s="32" t="s">
        <v>2628</v>
      </c>
      <c r="I646" s="33">
        <v>176</v>
      </c>
      <c r="J646" s="17">
        <v>9957</v>
      </c>
      <c r="K646" s="17">
        <f t="shared" si="18"/>
        <v>10674</v>
      </c>
      <c r="L646" s="38" t="s">
        <v>2628</v>
      </c>
      <c r="M646" s="48">
        <f t="shared" si="19"/>
        <v>1878624</v>
      </c>
      <c r="N646" s="34" t="s">
        <v>7343</v>
      </c>
      <c r="O646" s="48">
        <f>(45.5*M646)/(SUM($M$16:$M$2953)+SUM(Comerciales!$O$16:$O$1436))</f>
        <v>8.914440629189207E-5</v>
      </c>
      <c r="P646" s="49"/>
      <c r="Q646" s="59"/>
      <c r="R646" s="59"/>
      <c r="S646" s="49"/>
      <c r="T646" s="49"/>
      <c r="U646" s="49"/>
      <c r="V646" s="49"/>
    </row>
    <row r="647" spans="2:22" ht="24" customHeight="1" x14ac:dyDescent="0.35">
      <c r="B647" s="3">
        <v>632</v>
      </c>
      <c r="C647" s="3" t="s">
        <v>2640</v>
      </c>
      <c r="D647" s="3" t="s">
        <v>637</v>
      </c>
      <c r="E647" s="3" t="s">
        <v>3386</v>
      </c>
      <c r="F647" s="3" t="s">
        <v>2616</v>
      </c>
      <c r="G647" s="3" t="s">
        <v>3659</v>
      </c>
      <c r="H647" s="32" t="s">
        <v>2490</v>
      </c>
      <c r="I647" s="33">
        <v>4135.772727272727</v>
      </c>
      <c r="J647" s="17">
        <v>2710</v>
      </c>
      <c r="K647" s="17">
        <f t="shared" si="18"/>
        <v>2905</v>
      </c>
      <c r="L647" s="38" t="s">
        <v>7053</v>
      </c>
      <c r="M647" s="48">
        <f t="shared" si="19"/>
        <v>12014419.772727272</v>
      </c>
      <c r="N647" s="34" t="s">
        <v>7343</v>
      </c>
      <c r="O647" s="48">
        <f>(45.5*M647)/(SUM($M$16:$M$2953)+SUM(Comerciales!$O$16:$O$1436))</f>
        <v>5.7010786489544555E-4</v>
      </c>
      <c r="P647" s="49"/>
      <c r="Q647" s="59"/>
      <c r="R647" s="59"/>
      <c r="S647" s="49"/>
      <c r="T647" s="49"/>
      <c r="U647" s="49"/>
      <c r="V647" s="49"/>
    </row>
    <row r="648" spans="2:22" ht="24" customHeight="1" x14ac:dyDescent="0.35">
      <c r="B648" s="3">
        <v>633</v>
      </c>
      <c r="C648" s="3" t="s">
        <v>636</v>
      </c>
      <c r="D648" s="3" t="s">
        <v>637</v>
      </c>
      <c r="E648" s="3" t="s">
        <v>3386</v>
      </c>
      <c r="F648" s="3" t="s">
        <v>2616</v>
      </c>
      <c r="G648" s="3" t="s">
        <v>2395</v>
      </c>
      <c r="H648" s="32" t="s">
        <v>2490</v>
      </c>
      <c r="I648" s="33">
        <v>630.4545454545455</v>
      </c>
      <c r="J648" s="17">
        <v>2905</v>
      </c>
      <c r="K648" s="17">
        <f t="shared" si="18"/>
        <v>3114</v>
      </c>
      <c r="L648" s="38" t="s">
        <v>7053</v>
      </c>
      <c r="M648" s="48">
        <f t="shared" si="19"/>
        <v>1963235.4545454546</v>
      </c>
      <c r="N648" s="34" t="s">
        <v>7343</v>
      </c>
      <c r="O648" s="48">
        <f>(45.5*M648)/(SUM($M$16:$M$2953)+SUM(Comerciales!$O$16:$O$1436))</f>
        <v>9.31593863416242E-5</v>
      </c>
      <c r="P648" s="49"/>
      <c r="Q648" s="59"/>
      <c r="R648" s="59"/>
      <c r="S648" s="49"/>
      <c r="T648" s="49"/>
      <c r="U648" s="49"/>
      <c r="V648" s="49"/>
    </row>
    <row r="649" spans="2:22" ht="24" customHeight="1" x14ac:dyDescent="0.35">
      <c r="B649" s="3">
        <v>634</v>
      </c>
      <c r="C649" s="3" t="s">
        <v>638</v>
      </c>
      <c r="D649" s="3" t="s">
        <v>5354</v>
      </c>
      <c r="E649" s="3" t="s">
        <v>6147</v>
      </c>
      <c r="F649" s="3" t="s">
        <v>2616</v>
      </c>
      <c r="G649" s="3" t="s">
        <v>3659</v>
      </c>
      <c r="H649" s="32" t="s">
        <v>2490</v>
      </c>
      <c r="I649" s="33">
        <v>982</v>
      </c>
      <c r="J649" s="17"/>
      <c r="K649" s="17">
        <f t="shared" si="18"/>
        <v>0</v>
      </c>
      <c r="L649" s="38" t="s">
        <v>7053</v>
      </c>
      <c r="M649" s="48">
        <f t="shared" si="19"/>
        <v>98200</v>
      </c>
      <c r="N649" s="34" t="s">
        <v>7343</v>
      </c>
      <c r="O649" s="48">
        <f>(45.5*M649)/(SUM($M$16:$M$2953)+SUM(Comerciales!$O$16:$O$1436))</f>
        <v>4.6597832764107142E-6</v>
      </c>
      <c r="P649" s="49"/>
      <c r="Q649" s="59"/>
      <c r="R649" s="59"/>
      <c r="S649" s="49"/>
      <c r="T649" s="49"/>
      <c r="U649" s="49"/>
      <c r="V649" s="49"/>
    </row>
    <row r="650" spans="2:22" ht="24" customHeight="1" x14ac:dyDescent="0.35">
      <c r="B650" s="3">
        <v>635</v>
      </c>
      <c r="C650" s="3" t="s">
        <v>639</v>
      </c>
      <c r="D650" s="3" t="s">
        <v>3026</v>
      </c>
      <c r="E650" s="3" t="s">
        <v>3387</v>
      </c>
      <c r="F650" s="3" t="s">
        <v>2616</v>
      </c>
      <c r="G650" s="3" t="s">
        <v>3659</v>
      </c>
      <c r="H650" s="32" t="s">
        <v>2490</v>
      </c>
      <c r="I650" s="33">
        <v>7921</v>
      </c>
      <c r="J650" s="17">
        <v>1643</v>
      </c>
      <c r="K650" s="17">
        <f t="shared" si="18"/>
        <v>1761</v>
      </c>
      <c r="L650" s="38" t="s">
        <v>7053</v>
      </c>
      <c r="M650" s="48">
        <f t="shared" si="19"/>
        <v>13948881</v>
      </c>
      <c r="N650" s="34" t="s">
        <v>7343</v>
      </c>
      <c r="O650" s="48">
        <f>(45.5*M650)/(SUM($M$16:$M$2953)+SUM(Comerciales!$O$16:$O$1436))</f>
        <v>6.6190185751978782E-4</v>
      </c>
      <c r="P650" s="49"/>
      <c r="Q650" s="59"/>
      <c r="R650" s="59"/>
      <c r="S650" s="49"/>
      <c r="T650" s="49"/>
      <c r="U650" s="49"/>
      <c r="V650" s="49"/>
    </row>
    <row r="651" spans="2:22" ht="24" customHeight="1" x14ac:dyDescent="0.35">
      <c r="B651" s="3">
        <v>636</v>
      </c>
      <c r="C651" s="3" t="s">
        <v>642</v>
      </c>
      <c r="D651" s="3" t="s">
        <v>643</v>
      </c>
      <c r="E651" s="3" t="s">
        <v>2355</v>
      </c>
      <c r="F651" s="3" t="s">
        <v>2422</v>
      </c>
      <c r="G651" s="3" t="s">
        <v>11</v>
      </c>
      <c r="H651" s="32" t="s">
        <v>2318</v>
      </c>
      <c r="I651" s="33">
        <v>2</v>
      </c>
      <c r="J651" s="17">
        <v>2268.5</v>
      </c>
      <c r="K651" s="17">
        <f t="shared" si="18"/>
        <v>2268.5</v>
      </c>
      <c r="L651" s="38">
        <v>2268.5</v>
      </c>
      <c r="M651" s="48">
        <f t="shared" si="19"/>
        <v>4537</v>
      </c>
      <c r="N651" s="34" t="s">
        <v>7343</v>
      </c>
      <c r="O651" s="48">
        <f>(45.5*M651)/(SUM($M$16:$M$2953)+SUM(Comerciales!$O$16:$O$1436))</f>
        <v>2.1528957968508565E-7</v>
      </c>
      <c r="P651" s="49"/>
      <c r="Q651" s="59"/>
      <c r="R651" s="59"/>
      <c r="S651" s="49"/>
      <c r="T651" s="49"/>
      <c r="U651" s="49"/>
      <c r="V651" s="49"/>
    </row>
    <row r="652" spans="2:22" ht="24" customHeight="1" x14ac:dyDescent="0.35">
      <c r="B652" s="3">
        <v>637</v>
      </c>
      <c r="C652" s="3" t="s">
        <v>53</v>
      </c>
      <c r="D652" s="3" t="s">
        <v>644</v>
      </c>
      <c r="E652" s="3" t="s">
        <v>3389</v>
      </c>
      <c r="F652" s="3" t="s">
        <v>2422</v>
      </c>
      <c r="G652" s="3" t="s">
        <v>11</v>
      </c>
      <c r="H652" s="32" t="s">
        <v>2318</v>
      </c>
      <c r="I652" s="33">
        <v>3326.1666666666665</v>
      </c>
      <c r="J652" s="17">
        <v>471.74523809523805</v>
      </c>
      <c r="K652" s="17">
        <f t="shared" si="18"/>
        <v>471.74523809523805</v>
      </c>
      <c r="L652" s="38">
        <v>471.74523809523805</v>
      </c>
      <c r="M652" s="48">
        <f t="shared" si="19"/>
        <v>1569103.2861111108</v>
      </c>
      <c r="N652" s="34" t="s">
        <v>7343</v>
      </c>
      <c r="O652" s="48">
        <f>(45.5*M652)/(SUM($M$16:$M$2953)+SUM(Comerciales!$O$16:$O$1436))</f>
        <v>7.4457039221809064E-5</v>
      </c>
      <c r="P652" s="49"/>
      <c r="Q652" s="59"/>
      <c r="R652" s="59"/>
      <c r="S652" s="49"/>
      <c r="T652" s="49"/>
      <c r="U652" s="49"/>
      <c r="V652" s="49"/>
    </row>
    <row r="653" spans="2:22" ht="24" customHeight="1" x14ac:dyDescent="0.35">
      <c r="B653" s="3">
        <v>638</v>
      </c>
      <c r="C653" s="3" t="s">
        <v>645</v>
      </c>
      <c r="D653" s="3" t="s">
        <v>646</v>
      </c>
      <c r="E653" s="3" t="s">
        <v>2323</v>
      </c>
      <c r="F653" s="3" t="s">
        <v>2356</v>
      </c>
      <c r="G653" s="3" t="s">
        <v>18</v>
      </c>
      <c r="H653" s="32" t="s">
        <v>2349</v>
      </c>
      <c r="I653" s="33">
        <v>143.41666666666669</v>
      </c>
      <c r="J653" s="17">
        <v>12777.1</v>
      </c>
      <c r="K653" s="17">
        <f t="shared" si="18"/>
        <v>12777.1</v>
      </c>
      <c r="L653" s="38">
        <v>12777.1</v>
      </c>
      <c r="M653" s="48">
        <f t="shared" si="19"/>
        <v>1832449.091666667</v>
      </c>
      <c r="N653" s="34" t="s">
        <v>7343</v>
      </c>
      <c r="O653" s="48">
        <f>(45.5*M653)/(SUM($M$16:$M$2953)+SUM(Comerciales!$O$16:$O$1436))</f>
        <v>8.6953316010410784E-5</v>
      </c>
      <c r="P653" s="49"/>
      <c r="Q653" s="59"/>
      <c r="R653" s="59"/>
      <c r="S653" s="49"/>
      <c r="T653" s="49"/>
      <c r="U653" s="49"/>
      <c r="V653" s="49"/>
    </row>
    <row r="654" spans="2:22" ht="24" customHeight="1" x14ac:dyDescent="0.35">
      <c r="B654" s="3">
        <v>639</v>
      </c>
      <c r="C654" s="3" t="s">
        <v>647</v>
      </c>
      <c r="D654" s="3" t="s">
        <v>648</v>
      </c>
      <c r="E654" s="3" t="s">
        <v>6148</v>
      </c>
      <c r="F654" s="3" t="s">
        <v>2356</v>
      </c>
      <c r="G654" s="3" t="s">
        <v>18</v>
      </c>
      <c r="H654" s="32" t="s">
        <v>2349</v>
      </c>
      <c r="I654" s="33">
        <v>39.5</v>
      </c>
      <c r="J654" s="17"/>
      <c r="K654" s="17">
        <f t="shared" si="18"/>
        <v>0</v>
      </c>
      <c r="L654" s="38" t="s">
        <v>7053</v>
      </c>
      <c r="M654" s="48">
        <f t="shared" si="19"/>
        <v>3950</v>
      </c>
      <c r="N654" s="34" t="s">
        <v>7343</v>
      </c>
      <c r="O654" s="48">
        <f>(45.5*M654)/(SUM($M$16:$M$2953)+SUM(Comerciales!$O$16:$O$1436))</f>
        <v>1.874352743566428E-7</v>
      </c>
      <c r="P654" s="49"/>
      <c r="Q654" s="59"/>
      <c r="R654" s="59"/>
      <c r="S654" s="49"/>
      <c r="T654" s="49"/>
      <c r="U654" s="49"/>
      <c r="V654" s="49"/>
    </row>
    <row r="655" spans="2:22" ht="24" customHeight="1" x14ac:dyDescent="0.35">
      <c r="B655" s="3">
        <v>640</v>
      </c>
      <c r="C655" s="3" t="s">
        <v>647</v>
      </c>
      <c r="D655" s="3" t="s">
        <v>648</v>
      </c>
      <c r="E655" s="3" t="s">
        <v>6149</v>
      </c>
      <c r="F655" s="3" t="s">
        <v>2356</v>
      </c>
      <c r="G655" s="3" t="s">
        <v>18</v>
      </c>
      <c r="H655" s="32" t="s">
        <v>2356</v>
      </c>
      <c r="I655" s="33">
        <v>17</v>
      </c>
      <c r="J655" s="17">
        <v>39900</v>
      </c>
      <c r="K655" s="17">
        <f t="shared" si="18"/>
        <v>42773</v>
      </c>
      <c r="L655" s="38" t="s">
        <v>7053</v>
      </c>
      <c r="M655" s="48">
        <f t="shared" si="19"/>
        <v>727141</v>
      </c>
      <c r="N655" s="34" t="s">
        <v>7341</v>
      </c>
      <c r="O655" s="48">
        <f>(45.5*M655)/(SUM($M$16:$M$2953)+SUM(Comerciales!$O$16:$O$1436))</f>
        <v>3.4504271602775596E-5</v>
      </c>
      <c r="P655" s="49"/>
      <c r="Q655" s="59"/>
      <c r="R655" s="59"/>
      <c r="S655" s="49"/>
      <c r="T655" s="49"/>
      <c r="U655" s="49"/>
      <c r="V655" s="49"/>
    </row>
    <row r="656" spans="2:22" ht="24" customHeight="1" x14ac:dyDescent="0.35">
      <c r="B656" s="3">
        <v>641</v>
      </c>
      <c r="C656" s="3" t="s">
        <v>650</v>
      </c>
      <c r="D656" s="3" t="s">
        <v>649</v>
      </c>
      <c r="E656" s="3" t="s">
        <v>6150</v>
      </c>
      <c r="F656" s="3" t="s">
        <v>2616</v>
      </c>
      <c r="G656" s="3" t="s">
        <v>3657</v>
      </c>
      <c r="H656" s="32" t="s">
        <v>2490</v>
      </c>
      <c r="I656" s="33">
        <v>27.666666666666664</v>
      </c>
      <c r="J656" s="17">
        <v>947698.03599999996</v>
      </c>
      <c r="K656" s="17">
        <f t="shared" ref="K656:K719" si="20">IF(ISNUMBER(L656),MIN(L656,ROUND((J656*(1+$K$10)),0)),ROUND((J656*(1+$K$10)),0))</f>
        <v>947698.03599999996</v>
      </c>
      <c r="L656" s="38">
        <v>947698.03599999996</v>
      </c>
      <c r="M656" s="48">
        <f t="shared" ref="M656:M719" si="21">IF(K656=0,100*I656,I656*K656)</f>
        <v>26219645.662666664</v>
      </c>
      <c r="N656" s="34" t="s">
        <v>7341</v>
      </c>
      <c r="O656" s="48">
        <f>(45.5*M656)/(SUM($M$16:$M$2953)+SUM(Comerciales!$O$16:$O$1436))</f>
        <v>1.2441737919787049E-3</v>
      </c>
      <c r="P656" s="49"/>
      <c r="Q656" s="59"/>
      <c r="R656" s="59"/>
      <c r="S656" s="49"/>
      <c r="T656" s="49"/>
      <c r="U656" s="49"/>
      <c r="V656" s="49"/>
    </row>
    <row r="657" spans="2:22" ht="24" customHeight="1" x14ac:dyDescent="0.35">
      <c r="B657" s="3">
        <v>642</v>
      </c>
      <c r="C657" s="3" t="s">
        <v>2632</v>
      </c>
      <c r="D657" s="3" t="s">
        <v>5355</v>
      </c>
      <c r="E657" s="3" t="s">
        <v>2441</v>
      </c>
      <c r="F657" s="3" t="s">
        <v>2422</v>
      </c>
      <c r="G657" s="3" t="s">
        <v>11</v>
      </c>
      <c r="H657" s="32" t="s">
        <v>2318</v>
      </c>
      <c r="I657" s="33">
        <v>701</v>
      </c>
      <c r="J657" s="17">
        <v>281600</v>
      </c>
      <c r="K657" s="17">
        <f t="shared" si="20"/>
        <v>301875</v>
      </c>
      <c r="L657" s="38" t="s">
        <v>7053</v>
      </c>
      <c r="M657" s="48">
        <f t="shared" si="21"/>
        <v>211614375</v>
      </c>
      <c r="N657" s="34" t="s">
        <v>7341</v>
      </c>
      <c r="O657" s="48">
        <f>(45.5*M657)/(SUM($M$16:$M$2953)+SUM(Comerciales!$O$16:$O$1436))</f>
        <v>1.0041518591375821E-2</v>
      </c>
      <c r="P657" s="49"/>
      <c r="Q657" s="59"/>
      <c r="R657" s="59"/>
      <c r="S657" s="49"/>
      <c r="T657" s="49"/>
      <c r="U657" s="49"/>
      <c r="V657" s="49"/>
    </row>
    <row r="658" spans="2:22" ht="24" customHeight="1" x14ac:dyDescent="0.35">
      <c r="B658" s="3">
        <v>643</v>
      </c>
      <c r="C658" s="3" t="s">
        <v>2632</v>
      </c>
      <c r="D658" s="3" t="s">
        <v>5355</v>
      </c>
      <c r="E658" s="3" t="s">
        <v>2384</v>
      </c>
      <c r="F658" s="3" t="s">
        <v>3578</v>
      </c>
      <c r="G658" s="3" t="s">
        <v>11</v>
      </c>
      <c r="H658" s="32" t="s">
        <v>2628</v>
      </c>
      <c r="I658" s="33">
        <v>1</v>
      </c>
      <c r="J658" s="17">
        <v>463934</v>
      </c>
      <c r="K658" s="17">
        <f t="shared" si="20"/>
        <v>497337</v>
      </c>
      <c r="L658" s="38" t="s">
        <v>2628</v>
      </c>
      <c r="M658" s="48">
        <f t="shared" si="21"/>
        <v>497337</v>
      </c>
      <c r="N658" s="34" t="s">
        <v>7341</v>
      </c>
      <c r="O658" s="48">
        <f>(45.5*M658)/(SUM($M$16:$M$2953)+SUM(Comerciales!$O$16:$O$1436))</f>
        <v>2.3599619504483457E-5</v>
      </c>
      <c r="P658" s="49"/>
      <c r="Q658" s="59"/>
      <c r="R658" s="59"/>
      <c r="S658" s="49"/>
      <c r="T658" s="49"/>
      <c r="U658" s="49"/>
      <c r="V658" s="49"/>
    </row>
    <row r="659" spans="2:22" ht="24" customHeight="1" x14ac:dyDescent="0.35">
      <c r="B659" s="3">
        <v>644</v>
      </c>
      <c r="C659" s="3" t="s">
        <v>651</v>
      </c>
      <c r="D659" s="3" t="s">
        <v>652</v>
      </c>
      <c r="E659" s="3" t="s">
        <v>2321</v>
      </c>
      <c r="F659" s="3" t="s">
        <v>2422</v>
      </c>
      <c r="G659" s="3" t="s">
        <v>11</v>
      </c>
      <c r="H659" s="32" t="s">
        <v>2320</v>
      </c>
      <c r="I659" s="33">
        <v>2</v>
      </c>
      <c r="J659" s="17">
        <v>896</v>
      </c>
      <c r="K659" s="17">
        <f t="shared" si="20"/>
        <v>961</v>
      </c>
      <c r="L659" s="38" t="s">
        <v>7053</v>
      </c>
      <c r="M659" s="48">
        <f t="shared" si="21"/>
        <v>1922</v>
      </c>
      <c r="N659" s="34" t="s">
        <v>7343</v>
      </c>
      <c r="O659" s="48">
        <f>(45.5*M659)/(SUM($M$16:$M$2953)+SUM(Comerciales!$O$16:$O$1436))</f>
        <v>9.1202682864168977E-8</v>
      </c>
      <c r="P659" s="49"/>
      <c r="Q659" s="59"/>
      <c r="R659" s="59"/>
      <c r="S659" s="49"/>
      <c r="T659" s="49"/>
      <c r="U659" s="49"/>
      <c r="V659" s="49"/>
    </row>
    <row r="660" spans="2:22" ht="24" customHeight="1" x14ac:dyDescent="0.35">
      <c r="B660" s="3">
        <v>645</v>
      </c>
      <c r="C660" s="3" t="s">
        <v>653</v>
      </c>
      <c r="D660" s="3" t="s">
        <v>654</v>
      </c>
      <c r="E660" s="3" t="s">
        <v>2397</v>
      </c>
      <c r="F660" s="3" t="s">
        <v>2356</v>
      </c>
      <c r="G660" s="3" t="s">
        <v>18</v>
      </c>
      <c r="H660" s="32" t="s">
        <v>2349</v>
      </c>
      <c r="I660" s="33">
        <v>39.4</v>
      </c>
      <c r="J660" s="17">
        <v>31790</v>
      </c>
      <c r="K660" s="17">
        <f t="shared" si="20"/>
        <v>31790</v>
      </c>
      <c r="L660" s="38">
        <v>31790</v>
      </c>
      <c r="M660" s="48">
        <f t="shared" si="21"/>
        <v>1252526</v>
      </c>
      <c r="N660" s="34" t="s">
        <v>7343</v>
      </c>
      <c r="O660" s="48">
        <f>(45.5*M660)/(SUM($M$16:$M$2953)+SUM(Comerciales!$O$16:$O$1436))</f>
        <v>5.9434823911095789E-5</v>
      </c>
      <c r="P660" s="49"/>
      <c r="Q660" s="59"/>
      <c r="R660" s="59"/>
      <c r="S660" s="49"/>
      <c r="T660" s="49"/>
      <c r="U660" s="49"/>
      <c r="V660" s="49"/>
    </row>
    <row r="661" spans="2:22" ht="24" customHeight="1" x14ac:dyDescent="0.35">
      <c r="B661" s="3">
        <v>646</v>
      </c>
      <c r="C661" s="3" t="s">
        <v>653</v>
      </c>
      <c r="D661" s="3" t="s">
        <v>654</v>
      </c>
      <c r="E661" s="3" t="s">
        <v>2401</v>
      </c>
      <c r="F661" s="3" t="s">
        <v>2356</v>
      </c>
      <c r="G661" s="3" t="s">
        <v>18</v>
      </c>
      <c r="H661" s="32" t="s">
        <v>2349</v>
      </c>
      <c r="I661" s="33">
        <v>17.666666666666668</v>
      </c>
      <c r="J661" s="17">
        <v>6358</v>
      </c>
      <c r="K661" s="17">
        <f t="shared" si="20"/>
        <v>6358</v>
      </c>
      <c r="L661" s="38">
        <v>6358</v>
      </c>
      <c r="M661" s="48">
        <f t="shared" si="21"/>
        <v>112324.66666666667</v>
      </c>
      <c r="N661" s="34" t="s">
        <v>7343</v>
      </c>
      <c r="O661" s="48">
        <f>(45.5*M661)/(SUM($M$16:$M$2953)+SUM(Comerciales!$O$16:$O$1436))</f>
        <v>5.3300265097937005E-6</v>
      </c>
      <c r="P661" s="49"/>
      <c r="Q661" s="59"/>
      <c r="R661" s="59"/>
      <c r="S661" s="49"/>
      <c r="T661" s="49"/>
      <c r="U661" s="49"/>
      <c r="V661" s="49"/>
    </row>
    <row r="662" spans="2:22" ht="24" customHeight="1" x14ac:dyDescent="0.35">
      <c r="B662" s="3">
        <v>647</v>
      </c>
      <c r="C662" s="3" t="s">
        <v>653</v>
      </c>
      <c r="D662" s="3" t="s">
        <v>654</v>
      </c>
      <c r="E662" s="3" t="s">
        <v>2521</v>
      </c>
      <c r="F662" s="3" t="s">
        <v>2356</v>
      </c>
      <c r="G662" s="3" t="s">
        <v>18</v>
      </c>
      <c r="H662" s="32" t="s">
        <v>2628</v>
      </c>
      <c r="I662" s="33">
        <v>1</v>
      </c>
      <c r="J662" s="17"/>
      <c r="K662" s="17">
        <f t="shared" si="20"/>
        <v>0</v>
      </c>
      <c r="L662" s="38" t="s">
        <v>2628</v>
      </c>
      <c r="M662" s="48">
        <f t="shared" si="21"/>
        <v>100</v>
      </c>
      <c r="N662" s="34" t="s">
        <v>7343</v>
      </c>
      <c r="O662" s="48">
        <f>(45.5*M662)/(SUM($M$16:$M$2953)+SUM(Comerciales!$O$16:$O$1436))</f>
        <v>4.745196819155514E-9</v>
      </c>
      <c r="P662" s="49"/>
      <c r="Q662" s="59"/>
      <c r="R662" s="59"/>
      <c r="S662" s="49"/>
      <c r="T662" s="49"/>
      <c r="U662" s="49"/>
      <c r="V662" s="49"/>
    </row>
    <row r="663" spans="2:22" ht="24" customHeight="1" x14ac:dyDescent="0.35">
      <c r="B663" s="3">
        <v>648</v>
      </c>
      <c r="C663" s="3" t="s">
        <v>655</v>
      </c>
      <c r="D663" s="3" t="s">
        <v>3027</v>
      </c>
      <c r="E663" s="3" t="s">
        <v>2397</v>
      </c>
      <c r="F663" s="3" t="s">
        <v>2422</v>
      </c>
      <c r="G663" s="3" t="s">
        <v>11</v>
      </c>
      <c r="H663" s="32" t="s">
        <v>2318</v>
      </c>
      <c r="I663" s="33">
        <v>22355</v>
      </c>
      <c r="J663" s="17">
        <v>5591</v>
      </c>
      <c r="K663" s="17">
        <f t="shared" si="20"/>
        <v>5994</v>
      </c>
      <c r="L663" s="38" t="s">
        <v>7053</v>
      </c>
      <c r="M663" s="48">
        <f t="shared" si="21"/>
        <v>133995870</v>
      </c>
      <c r="N663" s="34" t="s">
        <v>7341</v>
      </c>
      <c r="O663" s="48">
        <f>(45.5*M663)/(SUM($M$16:$M$2953)+SUM(Comerciales!$O$16:$O$1436))</f>
        <v>6.3583677610397574E-3</v>
      </c>
      <c r="P663" s="49"/>
      <c r="Q663" s="59"/>
      <c r="R663" s="59"/>
      <c r="S663" s="49"/>
      <c r="T663" s="49"/>
      <c r="U663" s="49"/>
      <c r="V663" s="49"/>
    </row>
    <row r="664" spans="2:22" ht="24" customHeight="1" x14ac:dyDescent="0.35">
      <c r="B664" s="3">
        <v>649</v>
      </c>
      <c r="C664" s="3" t="s">
        <v>655</v>
      </c>
      <c r="D664" s="3" t="s">
        <v>3027</v>
      </c>
      <c r="E664" s="3" t="s">
        <v>2516</v>
      </c>
      <c r="F664" s="3" t="s">
        <v>2422</v>
      </c>
      <c r="G664" s="3" t="s">
        <v>11</v>
      </c>
      <c r="H664" s="32" t="s">
        <v>2320</v>
      </c>
      <c r="I664" s="33">
        <v>11751.666666666666</v>
      </c>
      <c r="J664" s="17">
        <v>2962</v>
      </c>
      <c r="K664" s="17">
        <f t="shared" si="20"/>
        <v>3175</v>
      </c>
      <c r="L664" s="38" t="s">
        <v>7053</v>
      </c>
      <c r="M664" s="48">
        <f t="shared" si="21"/>
        <v>37311541.666666664</v>
      </c>
      <c r="N664" s="34" t="s">
        <v>7343</v>
      </c>
      <c r="O664" s="48">
        <f>(45.5*M664)/(SUM($M$16:$M$2953)+SUM(Comerciales!$O$16:$O$1436))</f>
        <v>1.7705060883445507E-3</v>
      </c>
      <c r="P664" s="49"/>
      <c r="Q664" s="59"/>
      <c r="R664" s="59"/>
      <c r="S664" s="49"/>
      <c r="T664" s="49"/>
      <c r="U664" s="49"/>
      <c r="V664" s="49"/>
    </row>
    <row r="665" spans="2:22" ht="24" customHeight="1" x14ac:dyDescent="0.35">
      <c r="B665" s="3">
        <v>650</v>
      </c>
      <c r="C665" s="3" t="s">
        <v>655</v>
      </c>
      <c r="D665" s="3" t="s">
        <v>3027</v>
      </c>
      <c r="E665" s="3" t="s">
        <v>6151</v>
      </c>
      <c r="F665" s="3" t="s">
        <v>3580</v>
      </c>
      <c r="G665" s="3" t="s">
        <v>11</v>
      </c>
      <c r="H665" s="32" t="s">
        <v>2393</v>
      </c>
      <c r="I665" s="33">
        <v>781</v>
      </c>
      <c r="J665" s="17"/>
      <c r="K665" s="17">
        <f t="shared" si="20"/>
        <v>0</v>
      </c>
      <c r="L665" s="38" t="s">
        <v>7053</v>
      </c>
      <c r="M665" s="48">
        <f t="shared" si="21"/>
        <v>78100</v>
      </c>
      <c r="N665" s="34" t="s">
        <v>7343</v>
      </c>
      <c r="O665" s="48">
        <f>(45.5*M665)/(SUM($M$16:$M$2953)+SUM(Comerciales!$O$16:$O$1436))</f>
        <v>3.7059987157604563E-6</v>
      </c>
      <c r="P665" s="49"/>
      <c r="Q665" s="59"/>
      <c r="R665" s="59"/>
      <c r="S665" s="49"/>
      <c r="T665" s="49"/>
      <c r="U665" s="49"/>
      <c r="V665" s="49"/>
    </row>
    <row r="666" spans="2:22" ht="24" customHeight="1" x14ac:dyDescent="0.35">
      <c r="B666" s="3">
        <v>651</v>
      </c>
      <c r="C666" s="3" t="s">
        <v>655</v>
      </c>
      <c r="D666" s="3" t="s">
        <v>3027</v>
      </c>
      <c r="E666" s="3" t="s">
        <v>6152</v>
      </c>
      <c r="F666" s="3" t="s">
        <v>2349</v>
      </c>
      <c r="G666" s="3" t="s">
        <v>18</v>
      </c>
      <c r="H666" s="32" t="s">
        <v>2349</v>
      </c>
      <c r="I666" s="33">
        <v>54.875</v>
      </c>
      <c r="J666" s="17">
        <v>8239</v>
      </c>
      <c r="K666" s="17">
        <f t="shared" si="20"/>
        <v>8832</v>
      </c>
      <c r="L666" s="38" t="s">
        <v>7053</v>
      </c>
      <c r="M666" s="48">
        <f t="shared" si="21"/>
        <v>484656</v>
      </c>
      <c r="N666" s="34" t="s">
        <v>7343</v>
      </c>
      <c r="O666" s="48">
        <f>(45.5*M666)/(SUM($M$16:$M$2953)+SUM(Comerciales!$O$16:$O$1436))</f>
        <v>2.2997881095846345E-5</v>
      </c>
      <c r="P666" s="49"/>
      <c r="Q666" s="59"/>
      <c r="R666" s="59"/>
      <c r="S666" s="49"/>
      <c r="T666" s="49"/>
      <c r="U666" s="49"/>
      <c r="V666" s="49"/>
    </row>
    <row r="667" spans="2:22" ht="24" customHeight="1" x14ac:dyDescent="0.35">
      <c r="B667" s="3">
        <v>652</v>
      </c>
      <c r="C667" s="3" t="s">
        <v>655</v>
      </c>
      <c r="D667" s="3" t="s">
        <v>3027</v>
      </c>
      <c r="E667" s="3" t="s">
        <v>6153</v>
      </c>
      <c r="F667" s="3" t="s">
        <v>2356</v>
      </c>
      <c r="G667" s="3" t="s">
        <v>18</v>
      </c>
      <c r="H667" s="32" t="s">
        <v>2349</v>
      </c>
      <c r="I667" s="33">
        <v>21</v>
      </c>
      <c r="J667" s="17">
        <v>12600</v>
      </c>
      <c r="K667" s="17">
        <f t="shared" si="20"/>
        <v>13507</v>
      </c>
      <c r="L667" s="38" t="s">
        <v>7053</v>
      </c>
      <c r="M667" s="48">
        <f t="shared" si="21"/>
        <v>283647</v>
      </c>
      <c r="N667" s="34" t="s">
        <v>7343</v>
      </c>
      <c r="O667" s="48">
        <f>(45.5*M667)/(SUM($M$16:$M$2953)+SUM(Comerciales!$O$16:$O$1436))</f>
        <v>1.3459608421630039E-5</v>
      </c>
      <c r="P667" s="49"/>
      <c r="Q667" s="59"/>
      <c r="R667" s="59"/>
      <c r="S667" s="49"/>
      <c r="T667" s="49"/>
      <c r="U667" s="49"/>
      <c r="V667" s="49"/>
    </row>
    <row r="668" spans="2:22" ht="24" customHeight="1" x14ac:dyDescent="0.35">
      <c r="B668" s="3">
        <v>653</v>
      </c>
      <c r="C668" s="3" t="s">
        <v>29</v>
      </c>
      <c r="D668" s="3" t="s">
        <v>658</v>
      </c>
      <c r="E668" s="3" t="s">
        <v>6154</v>
      </c>
      <c r="F668" s="3" t="s">
        <v>2393</v>
      </c>
      <c r="G668" s="3" t="s">
        <v>11</v>
      </c>
      <c r="H668" s="32" t="s">
        <v>2393</v>
      </c>
      <c r="I668" s="33">
        <v>1756.3636363636365</v>
      </c>
      <c r="J668" s="17">
        <v>48546</v>
      </c>
      <c r="K668" s="17">
        <f t="shared" si="20"/>
        <v>52041</v>
      </c>
      <c r="L668" s="38" t="s">
        <v>7053</v>
      </c>
      <c r="M668" s="48">
        <f t="shared" si="21"/>
        <v>91402920</v>
      </c>
      <c r="N668" s="34" t="s">
        <v>7341</v>
      </c>
      <c r="O668" s="48">
        <f>(45.5*M668)/(SUM($M$16:$M$2953)+SUM(Comerciales!$O$16:$O$1436))</f>
        <v>4.3372484524552592E-3</v>
      </c>
      <c r="P668" s="49"/>
      <c r="Q668" s="59"/>
      <c r="R668" s="59"/>
      <c r="S668" s="49"/>
      <c r="T668" s="49"/>
      <c r="U668" s="49"/>
      <c r="V668" s="49"/>
    </row>
    <row r="669" spans="2:22" ht="24" customHeight="1" x14ac:dyDescent="0.35">
      <c r="B669" s="3">
        <v>654</v>
      </c>
      <c r="C669" s="3" t="s">
        <v>659</v>
      </c>
      <c r="D669" s="3" t="s">
        <v>660</v>
      </c>
      <c r="E669" s="3" t="s">
        <v>36</v>
      </c>
      <c r="F669" s="3" t="s">
        <v>2422</v>
      </c>
      <c r="G669" s="3" t="s">
        <v>11</v>
      </c>
      <c r="H669" s="32" t="s">
        <v>2320</v>
      </c>
      <c r="I669" s="33">
        <v>119.66666666666667</v>
      </c>
      <c r="J669" s="17">
        <v>12554944</v>
      </c>
      <c r="K669" s="17">
        <f t="shared" si="20"/>
        <v>13458900</v>
      </c>
      <c r="L669" s="38" t="s">
        <v>7053</v>
      </c>
      <c r="M669" s="48">
        <f t="shared" si="21"/>
        <v>1610581700</v>
      </c>
      <c r="N669" s="34" t="s">
        <v>7341</v>
      </c>
      <c r="O669" s="48">
        <f>(45.5*M669)/(SUM($M$16:$M$2953)+SUM(Comerciales!$O$16:$O$1436))</f>
        <v>7.6425271598300801E-2</v>
      </c>
      <c r="P669" s="49"/>
      <c r="Q669" s="59"/>
      <c r="R669" s="59"/>
      <c r="S669" s="49"/>
      <c r="T669" s="49"/>
      <c r="U669" s="49"/>
      <c r="V669" s="49"/>
    </row>
    <row r="670" spans="2:22" ht="24" customHeight="1" x14ac:dyDescent="0.35">
      <c r="B670" s="3">
        <v>655</v>
      </c>
      <c r="C670" s="3" t="s">
        <v>659</v>
      </c>
      <c r="D670" s="3" t="s">
        <v>660</v>
      </c>
      <c r="E670" s="3" t="s">
        <v>6155</v>
      </c>
      <c r="F670" s="3" t="s">
        <v>2356</v>
      </c>
      <c r="G670" s="3" t="s">
        <v>18</v>
      </c>
      <c r="H670" s="32" t="s">
        <v>2349</v>
      </c>
      <c r="I670" s="33">
        <v>2</v>
      </c>
      <c r="J670" s="17">
        <v>1170271.1000000001</v>
      </c>
      <c r="K670" s="17">
        <f t="shared" si="20"/>
        <v>1170271.1000000001</v>
      </c>
      <c r="L670" s="38">
        <v>1170271.1000000001</v>
      </c>
      <c r="M670" s="48">
        <f t="shared" si="21"/>
        <v>2340542.2000000002</v>
      </c>
      <c r="N670" s="34" t="s">
        <v>7341</v>
      </c>
      <c r="O670" s="48">
        <f>(45.5*M670)/(SUM($M$16:$M$2953)+SUM(Comerciales!$O$16:$O$1436))</f>
        <v>1.1106333402539249E-4</v>
      </c>
      <c r="P670" s="49"/>
      <c r="Q670" s="59"/>
      <c r="R670" s="59"/>
      <c r="S670" s="49"/>
      <c r="T670" s="49"/>
      <c r="U670" s="49"/>
      <c r="V670" s="49"/>
    </row>
    <row r="671" spans="2:22" ht="24" customHeight="1" x14ac:dyDescent="0.35">
      <c r="B671" s="3">
        <v>656</v>
      </c>
      <c r="C671" s="3" t="s">
        <v>661</v>
      </c>
      <c r="D671" s="3" t="s">
        <v>662</v>
      </c>
      <c r="E671" s="3" t="s">
        <v>2397</v>
      </c>
      <c r="F671" s="3" t="s">
        <v>2422</v>
      </c>
      <c r="G671" s="3" t="s">
        <v>11</v>
      </c>
      <c r="H671" s="32" t="s">
        <v>2318</v>
      </c>
      <c r="I671" s="33">
        <v>88927.166666666672</v>
      </c>
      <c r="J671" s="17">
        <v>1574</v>
      </c>
      <c r="K671" s="17">
        <f t="shared" si="20"/>
        <v>1687</v>
      </c>
      <c r="L671" s="38" t="s">
        <v>7053</v>
      </c>
      <c r="M671" s="48">
        <f t="shared" si="21"/>
        <v>150020130.16666669</v>
      </c>
      <c r="N671" s="34" t="s">
        <v>7341</v>
      </c>
      <c r="O671" s="48">
        <f>(45.5*M671)/(SUM($M$16:$M$2953)+SUM(Comerciales!$O$16:$O$1436))</f>
        <v>7.1187504447616286E-3</v>
      </c>
      <c r="P671" s="49"/>
      <c r="Q671" s="59"/>
      <c r="R671" s="59"/>
      <c r="S671" s="49"/>
      <c r="T671" s="49"/>
      <c r="U671" s="49"/>
      <c r="V671" s="49"/>
    </row>
    <row r="672" spans="2:22" ht="24" customHeight="1" x14ac:dyDescent="0.35">
      <c r="B672" s="3">
        <v>657</v>
      </c>
      <c r="C672" s="3" t="s">
        <v>661</v>
      </c>
      <c r="D672" s="3" t="s">
        <v>662</v>
      </c>
      <c r="E672" s="3" t="s">
        <v>3708</v>
      </c>
      <c r="F672" s="3" t="s">
        <v>2417</v>
      </c>
      <c r="G672" s="3" t="s">
        <v>11</v>
      </c>
      <c r="H672" s="32" t="s">
        <v>2490</v>
      </c>
      <c r="I672" s="33">
        <v>5818.5</v>
      </c>
      <c r="J672" s="17">
        <v>37</v>
      </c>
      <c r="K672" s="17">
        <f t="shared" si="20"/>
        <v>40</v>
      </c>
      <c r="L672" s="38" t="s">
        <v>7053</v>
      </c>
      <c r="M672" s="48">
        <f t="shared" si="21"/>
        <v>232740</v>
      </c>
      <c r="N672" s="34" t="s">
        <v>7343</v>
      </c>
      <c r="O672" s="48">
        <f>(45.5*M672)/(SUM($M$16:$M$2953)+SUM(Comerciales!$O$16:$O$1436))</f>
        <v>1.1043971076902542E-5</v>
      </c>
      <c r="P672" s="49"/>
      <c r="Q672" s="59"/>
      <c r="R672" s="59"/>
      <c r="S672" s="49"/>
      <c r="T672" s="49"/>
      <c r="U672" s="49"/>
      <c r="V672" s="49"/>
    </row>
    <row r="673" spans="2:22" ht="24" customHeight="1" x14ac:dyDescent="0.35">
      <c r="B673" s="3">
        <v>658</v>
      </c>
      <c r="C673" s="3" t="s">
        <v>661</v>
      </c>
      <c r="D673" s="3" t="s">
        <v>662</v>
      </c>
      <c r="E673" s="3" t="s">
        <v>2397</v>
      </c>
      <c r="F673" s="3" t="s">
        <v>2356</v>
      </c>
      <c r="G673" s="3" t="s">
        <v>18</v>
      </c>
      <c r="H673" s="32" t="s">
        <v>2349</v>
      </c>
      <c r="I673" s="33">
        <v>907.5</v>
      </c>
      <c r="J673" s="17">
        <v>12500</v>
      </c>
      <c r="K673" s="17">
        <f t="shared" si="20"/>
        <v>13400</v>
      </c>
      <c r="L673" s="38" t="s">
        <v>7053</v>
      </c>
      <c r="M673" s="48">
        <f t="shared" si="21"/>
        <v>12160500</v>
      </c>
      <c r="N673" s="34" t="s">
        <v>7343</v>
      </c>
      <c r="O673" s="48">
        <f>(45.5*M673)/(SUM($M$16:$M$2953)+SUM(Comerciales!$O$16:$O$1436))</f>
        <v>5.7703965919340624E-4</v>
      </c>
      <c r="P673" s="49"/>
      <c r="Q673" s="59"/>
      <c r="R673" s="59"/>
      <c r="S673" s="49"/>
      <c r="T673" s="49"/>
      <c r="U673" s="49"/>
      <c r="V673" s="49"/>
    </row>
    <row r="674" spans="2:22" ht="24" customHeight="1" x14ac:dyDescent="0.35">
      <c r="B674" s="3">
        <v>659</v>
      </c>
      <c r="C674" s="3" t="s">
        <v>661</v>
      </c>
      <c r="D674" s="3" t="s">
        <v>662</v>
      </c>
      <c r="E674" s="3" t="s">
        <v>6156</v>
      </c>
      <c r="F674" s="3" t="s">
        <v>2417</v>
      </c>
      <c r="G674" s="3" t="s">
        <v>11</v>
      </c>
      <c r="H674" s="32" t="s">
        <v>2490</v>
      </c>
      <c r="I674" s="33">
        <v>32</v>
      </c>
      <c r="J674" s="17">
        <v>228</v>
      </c>
      <c r="K674" s="17">
        <f t="shared" si="20"/>
        <v>244</v>
      </c>
      <c r="L674" s="38" t="s">
        <v>7053</v>
      </c>
      <c r="M674" s="48">
        <f t="shared" si="21"/>
        <v>7808</v>
      </c>
      <c r="N674" s="34" t="s">
        <v>7343</v>
      </c>
      <c r="O674" s="48">
        <f>(45.5*M674)/(SUM($M$16:$M$2953)+SUM(Comerciales!$O$16:$O$1436))</f>
        <v>3.7050496763966251E-7</v>
      </c>
      <c r="P674" s="49"/>
      <c r="Q674" s="59"/>
      <c r="R674" s="59"/>
      <c r="S674" s="49"/>
      <c r="T674" s="49"/>
      <c r="U674" s="49"/>
      <c r="V674" s="49"/>
    </row>
    <row r="675" spans="2:22" ht="24" customHeight="1" x14ac:dyDescent="0.35">
      <c r="B675" s="3">
        <v>660</v>
      </c>
      <c r="C675" s="3" t="s">
        <v>663</v>
      </c>
      <c r="D675" s="3" t="s">
        <v>3028</v>
      </c>
      <c r="E675" s="3" t="s">
        <v>2451</v>
      </c>
      <c r="F675" s="3" t="s">
        <v>2356</v>
      </c>
      <c r="G675" s="3" t="s">
        <v>18</v>
      </c>
      <c r="H675" s="32" t="s">
        <v>2349</v>
      </c>
      <c r="I675" s="33">
        <v>806.81818181818176</v>
      </c>
      <c r="J675" s="17">
        <v>12157</v>
      </c>
      <c r="K675" s="17">
        <f t="shared" si="20"/>
        <v>13032</v>
      </c>
      <c r="L675" s="38" t="s">
        <v>7053</v>
      </c>
      <c r="M675" s="48">
        <f t="shared" si="21"/>
        <v>10514454.545454545</v>
      </c>
      <c r="N675" s="34" t="s">
        <v>7343</v>
      </c>
      <c r="O675" s="48">
        <f>(45.5*M675)/(SUM($M$16:$M$2953)+SUM(Comerciales!$O$16:$O$1436))</f>
        <v>4.9893156264246136E-4</v>
      </c>
      <c r="P675" s="49"/>
      <c r="Q675" s="59"/>
      <c r="R675" s="59"/>
      <c r="S675" s="49"/>
      <c r="T675" s="49"/>
      <c r="U675" s="49"/>
      <c r="V675" s="49"/>
    </row>
    <row r="676" spans="2:22" ht="24" customHeight="1" x14ac:dyDescent="0.35">
      <c r="B676" s="3">
        <v>661</v>
      </c>
      <c r="C676" s="3" t="s">
        <v>664</v>
      </c>
      <c r="D676" s="3" t="s">
        <v>7062</v>
      </c>
      <c r="E676" s="3" t="s">
        <v>12</v>
      </c>
      <c r="F676" s="3" t="s">
        <v>2422</v>
      </c>
      <c r="G676" s="3" t="s">
        <v>11</v>
      </c>
      <c r="H676" s="32" t="s">
        <v>2318</v>
      </c>
      <c r="I676" s="33">
        <v>28175.666666666664</v>
      </c>
      <c r="J676" s="17">
        <v>644</v>
      </c>
      <c r="K676" s="17">
        <f t="shared" si="20"/>
        <v>690</v>
      </c>
      <c r="L676" s="38" t="s">
        <v>7053</v>
      </c>
      <c r="M676" s="48">
        <f t="shared" si="21"/>
        <v>19441210</v>
      </c>
      <c r="N676" s="34" t="s">
        <v>7341</v>
      </c>
      <c r="O676" s="48">
        <f>(45.5*M676)/(SUM($M$16:$M$2953)+SUM(Comerciales!$O$16:$O$1436))</f>
        <v>9.2252367852534362E-4</v>
      </c>
      <c r="P676" s="49"/>
      <c r="Q676" s="59"/>
      <c r="R676" s="59"/>
      <c r="S676" s="49"/>
      <c r="T676" s="49"/>
      <c r="U676" s="49"/>
      <c r="V676" s="49"/>
    </row>
    <row r="677" spans="2:22" ht="24" customHeight="1" x14ac:dyDescent="0.35">
      <c r="B677" s="3">
        <v>662</v>
      </c>
      <c r="C677" s="3" t="s">
        <v>664</v>
      </c>
      <c r="D677" s="3" t="s">
        <v>7062</v>
      </c>
      <c r="E677" s="3" t="s">
        <v>60</v>
      </c>
      <c r="F677" s="3" t="s">
        <v>2604</v>
      </c>
      <c r="G677" s="3" t="s">
        <v>6993</v>
      </c>
      <c r="H677" s="32" t="s">
        <v>3675</v>
      </c>
      <c r="I677" s="33">
        <v>18012.916666666668</v>
      </c>
      <c r="J677" s="17">
        <v>2271</v>
      </c>
      <c r="K677" s="17">
        <f t="shared" si="20"/>
        <v>2435</v>
      </c>
      <c r="L677" s="38" t="s">
        <v>7053</v>
      </c>
      <c r="M677" s="48">
        <f t="shared" si="21"/>
        <v>43861452.083333336</v>
      </c>
      <c r="N677" s="34" t="s">
        <v>7343</v>
      </c>
      <c r="O677" s="48">
        <f>(45.5*M677)/(SUM($M$16:$M$2953)+SUM(Comerciales!$O$16:$O$1436))</f>
        <v>2.0813122290937532E-3</v>
      </c>
      <c r="P677" s="49"/>
      <c r="Q677" s="59"/>
      <c r="R677" s="59"/>
      <c r="S677" s="49"/>
      <c r="T677" s="49"/>
      <c r="U677" s="49"/>
      <c r="V677" s="49"/>
    </row>
    <row r="678" spans="2:22" ht="24" customHeight="1" x14ac:dyDescent="0.35">
      <c r="B678" s="3">
        <v>663</v>
      </c>
      <c r="C678" s="3" t="s">
        <v>383</v>
      </c>
      <c r="D678" s="3" t="s">
        <v>7062</v>
      </c>
      <c r="E678" s="3">
        <v>0.01</v>
      </c>
      <c r="F678" s="3" t="s">
        <v>2616</v>
      </c>
      <c r="G678" s="3" t="s">
        <v>3656</v>
      </c>
      <c r="H678" s="32" t="s">
        <v>2490</v>
      </c>
      <c r="I678" s="33">
        <v>4251.5</v>
      </c>
      <c r="J678" s="17">
        <v>199</v>
      </c>
      <c r="K678" s="17">
        <f t="shared" si="20"/>
        <v>213</v>
      </c>
      <c r="L678" s="38" t="s">
        <v>7053</v>
      </c>
      <c r="M678" s="48">
        <f t="shared" si="21"/>
        <v>905569.5</v>
      </c>
      <c r="N678" s="34" t="s">
        <v>7343</v>
      </c>
      <c r="O678" s="48">
        <f>(45.5*M678)/(SUM($M$16:$M$2953)+SUM(Comerciales!$O$16:$O$1436))</f>
        <v>4.2971055109242486E-5</v>
      </c>
      <c r="P678" s="49"/>
      <c r="Q678" s="59"/>
      <c r="R678" s="59"/>
      <c r="S678" s="49"/>
      <c r="T678" s="49"/>
      <c r="U678" s="49"/>
      <c r="V678" s="49"/>
    </row>
    <row r="679" spans="2:22" ht="24" customHeight="1" x14ac:dyDescent="0.35">
      <c r="B679" s="3">
        <v>664</v>
      </c>
      <c r="C679" s="3" t="s">
        <v>665</v>
      </c>
      <c r="D679" s="3" t="s">
        <v>7062</v>
      </c>
      <c r="E679" s="3">
        <v>0.02</v>
      </c>
      <c r="F679" s="3" t="s">
        <v>2350</v>
      </c>
      <c r="G679" s="3" t="s">
        <v>77</v>
      </c>
      <c r="H679" s="32" t="s">
        <v>2360</v>
      </c>
      <c r="I679" s="33">
        <v>1731.7272727272727</v>
      </c>
      <c r="J679" s="17">
        <v>847</v>
      </c>
      <c r="K679" s="17">
        <f t="shared" si="20"/>
        <v>908</v>
      </c>
      <c r="L679" s="38" t="s">
        <v>7053</v>
      </c>
      <c r="M679" s="48">
        <f t="shared" si="21"/>
        <v>1572408.3636363638</v>
      </c>
      <c r="N679" s="34" t="s">
        <v>7343</v>
      </c>
      <c r="O679" s="48">
        <f>(45.5*M679)/(SUM($M$16:$M$2953)+SUM(Comerciales!$O$16:$O$1436))</f>
        <v>7.4613871655407994E-5</v>
      </c>
      <c r="P679" s="49"/>
      <c r="Q679" s="59"/>
      <c r="R679" s="59"/>
      <c r="S679" s="49"/>
      <c r="T679" s="49"/>
      <c r="U679" s="49"/>
      <c r="V679" s="49"/>
    </row>
    <row r="680" spans="2:22" ht="24" customHeight="1" x14ac:dyDescent="0.35">
      <c r="B680" s="3">
        <v>665</v>
      </c>
      <c r="C680" s="3" t="s">
        <v>707</v>
      </c>
      <c r="D680" s="3" t="s">
        <v>7062</v>
      </c>
      <c r="E680" s="3" t="s">
        <v>26</v>
      </c>
      <c r="F680" s="3" t="s">
        <v>6896</v>
      </c>
      <c r="G680" s="3" t="s">
        <v>77</v>
      </c>
      <c r="H680" s="32" t="s">
        <v>7028</v>
      </c>
      <c r="I680" s="33">
        <v>1356.1666666666667</v>
      </c>
      <c r="J680" s="17">
        <v>4918</v>
      </c>
      <c r="K680" s="17">
        <f t="shared" si="20"/>
        <v>5272</v>
      </c>
      <c r="L680" s="38" t="s">
        <v>7053</v>
      </c>
      <c r="M680" s="48">
        <f t="shared" si="21"/>
        <v>7149710.666666667</v>
      </c>
      <c r="N680" s="34" t="s">
        <v>7343</v>
      </c>
      <c r="O680" s="48">
        <f>(45.5*M680)/(SUM($M$16:$M$2953)+SUM(Comerciales!$O$16:$O$1436))</f>
        <v>3.3926784313348916E-4</v>
      </c>
      <c r="P680" s="49"/>
      <c r="Q680" s="59"/>
      <c r="R680" s="59"/>
      <c r="S680" s="49"/>
      <c r="T680" s="49"/>
      <c r="U680" s="49"/>
      <c r="V680" s="49"/>
    </row>
    <row r="681" spans="2:22" ht="24" customHeight="1" x14ac:dyDescent="0.35">
      <c r="B681" s="3">
        <v>666</v>
      </c>
      <c r="C681" s="3" t="s">
        <v>666</v>
      </c>
      <c r="D681" s="3" t="s">
        <v>667</v>
      </c>
      <c r="E681" s="3" t="s">
        <v>6157</v>
      </c>
      <c r="F681" s="3" t="s">
        <v>6896</v>
      </c>
      <c r="G681" s="3" t="s">
        <v>77</v>
      </c>
      <c r="H681" s="32" t="s">
        <v>6896</v>
      </c>
      <c r="I681" s="33">
        <v>17947</v>
      </c>
      <c r="J681" s="17">
        <v>18256</v>
      </c>
      <c r="K681" s="17">
        <f t="shared" si="20"/>
        <v>19570</v>
      </c>
      <c r="L681" s="38" t="s">
        <v>7053</v>
      </c>
      <c r="M681" s="48">
        <f t="shared" si="21"/>
        <v>351222790</v>
      </c>
      <c r="N681" s="34" t="s">
        <v>7341</v>
      </c>
      <c r="O681" s="48">
        <f>(45.5*M681)/(SUM($M$16:$M$2953)+SUM(Comerciales!$O$16:$O$1436))</f>
        <v>1.6666212659229251E-2</v>
      </c>
      <c r="P681" s="49"/>
      <c r="Q681" s="59"/>
      <c r="R681" s="59"/>
      <c r="S681" s="49"/>
      <c r="T681" s="49"/>
      <c r="U681" s="49"/>
      <c r="V681" s="49"/>
    </row>
    <row r="682" spans="2:22" ht="24" customHeight="1" x14ac:dyDescent="0.35">
      <c r="B682" s="3">
        <v>667</v>
      </c>
      <c r="C682" s="3" t="s">
        <v>666</v>
      </c>
      <c r="D682" s="3" t="s">
        <v>667</v>
      </c>
      <c r="E682" s="3" t="s">
        <v>6158</v>
      </c>
      <c r="F682" s="3" t="s">
        <v>2350</v>
      </c>
      <c r="G682" s="3" t="s">
        <v>77</v>
      </c>
      <c r="H682" s="32" t="s">
        <v>2360</v>
      </c>
      <c r="I682" s="33">
        <v>2471</v>
      </c>
      <c r="J682" s="17">
        <v>3978</v>
      </c>
      <c r="K682" s="17">
        <f t="shared" si="20"/>
        <v>4264</v>
      </c>
      <c r="L682" s="38" t="s">
        <v>7053</v>
      </c>
      <c r="M682" s="48">
        <f t="shared" si="21"/>
        <v>10536344</v>
      </c>
      <c r="N682" s="34" t="s">
        <v>7343</v>
      </c>
      <c r="O682" s="48">
        <f>(45.5*M682)/(SUM($M$16:$M$2953)+SUM(Comerciales!$O$16:$O$1436))</f>
        <v>4.9997026034328282E-4</v>
      </c>
      <c r="P682" s="49"/>
      <c r="Q682" s="59"/>
      <c r="R682" s="59"/>
      <c r="S682" s="49"/>
      <c r="T682" s="49"/>
      <c r="U682" s="49"/>
      <c r="V682" s="49"/>
    </row>
    <row r="683" spans="2:22" ht="24" customHeight="1" x14ac:dyDescent="0.35">
      <c r="B683" s="3">
        <v>668</v>
      </c>
      <c r="C683" s="3" t="s">
        <v>666</v>
      </c>
      <c r="D683" s="3" t="s">
        <v>667</v>
      </c>
      <c r="E683" s="3" t="s">
        <v>6159</v>
      </c>
      <c r="F683" s="3" t="s">
        <v>2350</v>
      </c>
      <c r="G683" s="3" t="s">
        <v>77</v>
      </c>
      <c r="H683" s="32" t="s">
        <v>2360</v>
      </c>
      <c r="I683" s="33">
        <v>2</v>
      </c>
      <c r="J683" s="17">
        <v>3326</v>
      </c>
      <c r="K683" s="17">
        <f t="shared" si="20"/>
        <v>3565</v>
      </c>
      <c r="L683" s="38" t="s">
        <v>7053</v>
      </c>
      <c r="M683" s="48">
        <f t="shared" si="21"/>
        <v>7130</v>
      </c>
      <c r="N683" s="34" t="s">
        <v>7343</v>
      </c>
      <c r="O683" s="48">
        <f>(45.5*M683)/(SUM($M$16:$M$2953)+SUM(Comerciales!$O$16:$O$1436))</f>
        <v>3.383325332057881E-7</v>
      </c>
      <c r="P683" s="49"/>
      <c r="Q683" s="59"/>
      <c r="R683" s="59"/>
      <c r="S683" s="49"/>
      <c r="T683" s="49"/>
      <c r="U683" s="49"/>
      <c r="V683" s="49"/>
    </row>
    <row r="684" spans="2:22" ht="24" customHeight="1" x14ac:dyDescent="0.35">
      <c r="B684" s="3">
        <v>669</v>
      </c>
      <c r="C684" s="3" t="s">
        <v>668</v>
      </c>
      <c r="D684" s="3" t="s">
        <v>669</v>
      </c>
      <c r="E684" s="3" t="s">
        <v>6160</v>
      </c>
      <c r="F684" s="3" t="s">
        <v>2350</v>
      </c>
      <c r="G684" s="3" t="s">
        <v>77</v>
      </c>
      <c r="H684" s="32" t="s">
        <v>2360</v>
      </c>
      <c r="I684" s="33">
        <v>9935</v>
      </c>
      <c r="J684" s="17">
        <v>3869</v>
      </c>
      <c r="K684" s="17">
        <f t="shared" si="20"/>
        <v>4148</v>
      </c>
      <c r="L684" s="38" t="s">
        <v>7053</v>
      </c>
      <c r="M684" s="48">
        <f t="shared" si="21"/>
        <v>41210380</v>
      </c>
      <c r="N684" s="34" t="s">
        <v>7343</v>
      </c>
      <c r="O684" s="48">
        <f>(45.5*M684)/(SUM($M$16:$M$2953)+SUM(Comerciales!$O$16:$O$1436))</f>
        <v>1.9555136409219001E-3</v>
      </c>
      <c r="P684" s="49"/>
      <c r="Q684" s="59"/>
      <c r="R684" s="59"/>
      <c r="S684" s="49"/>
      <c r="T684" s="49"/>
      <c r="U684" s="49"/>
      <c r="V684" s="49"/>
    </row>
    <row r="685" spans="2:22" ht="24" customHeight="1" x14ac:dyDescent="0.35">
      <c r="B685" s="3">
        <v>670</v>
      </c>
      <c r="C685" s="3" t="s">
        <v>670</v>
      </c>
      <c r="D685" s="3" t="s">
        <v>671</v>
      </c>
      <c r="E685" s="3" t="s">
        <v>6161</v>
      </c>
      <c r="F685" s="3" t="s">
        <v>6896</v>
      </c>
      <c r="G685" s="3" t="s">
        <v>77</v>
      </c>
      <c r="H685" s="32" t="s">
        <v>6896</v>
      </c>
      <c r="I685" s="33">
        <v>7692.833333333333</v>
      </c>
      <c r="J685" s="17">
        <v>11397</v>
      </c>
      <c r="K685" s="17">
        <f t="shared" si="20"/>
        <v>12218</v>
      </c>
      <c r="L685" s="38" t="s">
        <v>7053</v>
      </c>
      <c r="M685" s="48">
        <f t="shared" si="21"/>
        <v>93991037.666666657</v>
      </c>
      <c r="N685" s="34" t="s">
        <v>7341</v>
      </c>
      <c r="O685" s="48">
        <f>(45.5*M685)/(SUM($M$16:$M$2953)+SUM(Comerciales!$O$16:$O$1436))</f>
        <v>4.460059729649927E-3</v>
      </c>
      <c r="P685" s="49"/>
      <c r="Q685" s="59"/>
      <c r="R685" s="59"/>
      <c r="S685" s="49"/>
      <c r="T685" s="49"/>
      <c r="U685" s="49"/>
      <c r="V685" s="49"/>
    </row>
    <row r="686" spans="2:22" ht="24" customHeight="1" x14ac:dyDescent="0.35">
      <c r="B686" s="3">
        <v>671</v>
      </c>
      <c r="C686" s="3" t="s">
        <v>665</v>
      </c>
      <c r="D686" s="3" t="s">
        <v>672</v>
      </c>
      <c r="E686" s="3" t="s">
        <v>6162</v>
      </c>
      <c r="F686" s="3" t="s">
        <v>6896</v>
      </c>
      <c r="G686" s="3" t="s">
        <v>77</v>
      </c>
      <c r="H686" s="32" t="s">
        <v>6896</v>
      </c>
      <c r="I686" s="33">
        <v>2</v>
      </c>
      <c r="J686" s="17">
        <v>26140</v>
      </c>
      <c r="K686" s="17">
        <f t="shared" si="20"/>
        <v>28022</v>
      </c>
      <c r="L686" s="38" t="s">
        <v>7053</v>
      </c>
      <c r="M686" s="48">
        <f t="shared" si="21"/>
        <v>56044</v>
      </c>
      <c r="N686" s="34" t="s">
        <v>7343</v>
      </c>
      <c r="O686" s="48">
        <f>(45.5*M686)/(SUM($M$16:$M$2953)+SUM(Comerciales!$O$16:$O$1436))</f>
        <v>2.659398105327516E-6</v>
      </c>
      <c r="P686" s="49"/>
      <c r="Q686" s="59"/>
      <c r="R686" s="59"/>
      <c r="S686" s="49"/>
      <c r="T686" s="49"/>
      <c r="U686" s="49"/>
      <c r="V686" s="49"/>
    </row>
    <row r="687" spans="2:22" ht="24" customHeight="1" x14ac:dyDescent="0.35">
      <c r="B687" s="3">
        <v>672</v>
      </c>
      <c r="C687" s="3" t="s">
        <v>673</v>
      </c>
      <c r="D687" s="3" t="s">
        <v>674</v>
      </c>
      <c r="E687" s="3" t="s">
        <v>6163</v>
      </c>
      <c r="F687" s="3" t="s">
        <v>2350</v>
      </c>
      <c r="G687" s="3" t="s">
        <v>3656</v>
      </c>
      <c r="H687" s="32" t="s">
        <v>2360</v>
      </c>
      <c r="I687" s="33">
        <v>1236.75</v>
      </c>
      <c r="J687" s="17">
        <v>1587</v>
      </c>
      <c r="K687" s="17">
        <f t="shared" si="20"/>
        <v>1701</v>
      </c>
      <c r="L687" s="38" t="s">
        <v>7053</v>
      </c>
      <c r="M687" s="48">
        <f t="shared" si="21"/>
        <v>2103711.75</v>
      </c>
      <c r="N687" s="34" t="s">
        <v>7343</v>
      </c>
      <c r="O687" s="48">
        <f>(45.5*M687)/(SUM($M$16:$M$2953)+SUM(Comerciales!$O$16:$O$1436))</f>
        <v>9.9825263045200788E-5</v>
      </c>
      <c r="P687" s="49"/>
      <c r="Q687" s="59"/>
      <c r="R687" s="59"/>
      <c r="S687" s="49"/>
      <c r="T687" s="49"/>
      <c r="U687" s="49"/>
      <c r="V687" s="49"/>
    </row>
    <row r="688" spans="2:22" ht="24" customHeight="1" x14ac:dyDescent="0.35">
      <c r="B688" s="3">
        <v>673</v>
      </c>
      <c r="C688" s="3" t="s">
        <v>675</v>
      </c>
      <c r="D688" s="3" t="s">
        <v>676</v>
      </c>
      <c r="E688" s="3" t="s">
        <v>2323</v>
      </c>
      <c r="F688" s="3" t="s">
        <v>2422</v>
      </c>
      <c r="G688" s="3" t="s">
        <v>11</v>
      </c>
      <c r="H688" s="32" t="s">
        <v>2318</v>
      </c>
      <c r="I688" s="33">
        <v>35060.583333333336</v>
      </c>
      <c r="J688" s="17">
        <v>560</v>
      </c>
      <c r="K688" s="17">
        <f t="shared" si="20"/>
        <v>600</v>
      </c>
      <c r="L688" s="38" t="s">
        <v>7053</v>
      </c>
      <c r="M688" s="48">
        <f t="shared" si="21"/>
        <v>21036350</v>
      </c>
      <c r="N688" s="34" t="s">
        <v>7341</v>
      </c>
      <c r="O688" s="48">
        <f>(45.5*M688)/(SUM($M$16:$M$2953)+SUM(Comerciales!$O$16:$O$1436))</f>
        <v>9.9821621106642097E-4</v>
      </c>
      <c r="P688" s="49"/>
      <c r="Q688" s="59"/>
      <c r="R688" s="59"/>
      <c r="S688" s="49"/>
      <c r="T688" s="49"/>
      <c r="U688" s="49"/>
      <c r="V688" s="49"/>
    </row>
    <row r="689" spans="2:22" ht="24" customHeight="1" x14ac:dyDescent="0.35">
      <c r="B689" s="3">
        <v>674</v>
      </c>
      <c r="C689" s="3" t="s">
        <v>675</v>
      </c>
      <c r="D689" s="3" t="s">
        <v>676</v>
      </c>
      <c r="E689" s="3" t="s">
        <v>2321</v>
      </c>
      <c r="F689" s="3" t="s">
        <v>2422</v>
      </c>
      <c r="G689" s="3" t="s">
        <v>11</v>
      </c>
      <c r="H689" s="32" t="s">
        <v>2318</v>
      </c>
      <c r="I689" s="33">
        <v>5602</v>
      </c>
      <c r="J689" s="17">
        <v>700</v>
      </c>
      <c r="K689" s="17">
        <f t="shared" si="20"/>
        <v>750</v>
      </c>
      <c r="L689" s="38" t="s">
        <v>7053</v>
      </c>
      <c r="M689" s="48">
        <f t="shared" si="21"/>
        <v>4201500</v>
      </c>
      <c r="N689" s="34" t="s">
        <v>7343</v>
      </c>
      <c r="O689" s="48">
        <f>(45.5*M689)/(SUM($M$16:$M$2953)+SUM(Comerciales!$O$16:$O$1436))</f>
        <v>1.9936944435681891E-4</v>
      </c>
      <c r="P689" s="49"/>
      <c r="Q689" s="59"/>
      <c r="R689" s="59"/>
      <c r="S689" s="49"/>
      <c r="T689" s="49"/>
      <c r="U689" s="49"/>
      <c r="V689" s="49"/>
    </row>
    <row r="690" spans="2:22" ht="24" customHeight="1" x14ac:dyDescent="0.35">
      <c r="B690" s="3">
        <v>675</v>
      </c>
      <c r="C690" s="3" t="s">
        <v>675</v>
      </c>
      <c r="D690" s="3" t="s">
        <v>676</v>
      </c>
      <c r="E690" s="3" t="s">
        <v>6164</v>
      </c>
      <c r="F690" s="3" t="s">
        <v>2417</v>
      </c>
      <c r="G690" s="3" t="s">
        <v>11</v>
      </c>
      <c r="H690" s="32" t="s">
        <v>2628</v>
      </c>
      <c r="I690" s="33">
        <v>1</v>
      </c>
      <c r="J690" s="17"/>
      <c r="K690" s="17">
        <f t="shared" si="20"/>
        <v>0</v>
      </c>
      <c r="L690" s="38" t="s">
        <v>2628</v>
      </c>
      <c r="M690" s="48">
        <f t="shared" si="21"/>
        <v>100</v>
      </c>
      <c r="N690" s="34" t="s">
        <v>7343</v>
      </c>
      <c r="O690" s="48">
        <f>(45.5*M690)/(SUM($M$16:$M$2953)+SUM(Comerciales!$O$16:$O$1436))</f>
        <v>4.745196819155514E-9</v>
      </c>
      <c r="P690" s="49"/>
      <c r="Q690" s="59"/>
      <c r="R690" s="59"/>
      <c r="S690" s="49"/>
      <c r="T690" s="49"/>
      <c r="U690" s="49"/>
      <c r="V690" s="49"/>
    </row>
    <row r="691" spans="2:22" ht="24" customHeight="1" x14ac:dyDescent="0.35">
      <c r="B691" s="3">
        <v>676</v>
      </c>
      <c r="C691" s="3" t="s">
        <v>677</v>
      </c>
      <c r="D691" s="3" t="s">
        <v>3029</v>
      </c>
      <c r="E691" s="3">
        <v>5.0000000000000001E-4</v>
      </c>
      <c r="F691" s="3" t="s">
        <v>2350</v>
      </c>
      <c r="G691" s="3" t="s">
        <v>3656</v>
      </c>
      <c r="H691" s="32" t="s">
        <v>2360</v>
      </c>
      <c r="I691" s="33">
        <v>87551</v>
      </c>
      <c r="J691" s="17">
        <v>170</v>
      </c>
      <c r="K691" s="17">
        <f t="shared" si="20"/>
        <v>182</v>
      </c>
      <c r="L691" s="38" t="s">
        <v>7053</v>
      </c>
      <c r="M691" s="48">
        <f t="shared" si="21"/>
        <v>15934282</v>
      </c>
      <c r="N691" s="34" t="s">
        <v>7341</v>
      </c>
      <c r="O691" s="48">
        <f>(45.5*M691)/(SUM($M$16:$M$2953)+SUM(Comerciales!$O$16:$O$1436))</f>
        <v>7.5611304261926954E-4</v>
      </c>
      <c r="P691" s="49"/>
      <c r="Q691" s="59"/>
      <c r="R691" s="59"/>
      <c r="S691" s="49"/>
      <c r="T691" s="49"/>
      <c r="U691" s="49"/>
      <c r="V691" s="49"/>
    </row>
    <row r="692" spans="2:22" ht="24" customHeight="1" x14ac:dyDescent="0.35">
      <c r="B692" s="3">
        <v>677</v>
      </c>
      <c r="C692" s="3" t="s">
        <v>677</v>
      </c>
      <c r="D692" s="3" t="s">
        <v>3029</v>
      </c>
      <c r="E692" s="3">
        <v>5.0000000000000001E-4</v>
      </c>
      <c r="F692" s="3" t="s">
        <v>2616</v>
      </c>
      <c r="G692" s="3" t="s">
        <v>3656</v>
      </c>
      <c r="H692" s="32" t="s">
        <v>2490</v>
      </c>
      <c r="I692" s="33">
        <v>33960.090909090912</v>
      </c>
      <c r="J692" s="17">
        <v>364</v>
      </c>
      <c r="K692" s="17">
        <f t="shared" si="20"/>
        <v>390</v>
      </c>
      <c r="L692" s="38" t="s">
        <v>7053</v>
      </c>
      <c r="M692" s="48">
        <f t="shared" si="21"/>
        <v>13244435.454545455</v>
      </c>
      <c r="N692" s="34" t="s">
        <v>7341</v>
      </c>
      <c r="O692" s="48">
        <f>(45.5*M692)/(SUM($M$16:$M$2953)+SUM(Comerciales!$O$16:$O$1436))</f>
        <v>6.2847452990419611E-4</v>
      </c>
      <c r="P692" s="49"/>
      <c r="Q692" s="59"/>
      <c r="R692" s="59"/>
      <c r="S692" s="49"/>
      <c r="T692" s="49"/>
      <c r="U692" s="49"/>
      <c r="V692" s="49"/>
    </row>
    <row r="693" spans="2:22" ht="24" customHeight="1" x14ac:dyDescent="0.35">
      <c r="B693" s="3">
        <v>678</v>
      </c>
      <c r="C693" s="3" t="s">
        <v>680</v>
      </c>
      <c r="D693" s="3" t="s">
        <v>681</v>
      </c>
      <c r="E693" s="3" t="s">
        <v>3297</v>
      </c>
      <c r="F693" s="3" t="s">
        <v>2422</v>
      </c>
      <c r="G693" s="3" t="s">
        <v>11</v>
      </c>
      <c r="H693" s="32" t="s">
        <v>2320</v>
      </c>
      <c r="I693" s="33">
        <v>2</v>
      </c>
      <c r="J693" s="17"/>
      <c r="K693" s="17">
        <f t="shared" si="20"/>
        <v>0</v>
      </c>
      <c r="L693" s="38" t="s">
        <v>7053</v>
      </c>
      <c r="M693" s="48">
        <f t="shared" si="21"/>
        <v>200</v>
      </c>
      <c r="N693" s="34" t="s">
        <v>7343</v>
      </c>
      <c r="O693" s="48">
        <f>(45.5*M693)/(SUM($M$16:$M$2953)+SUM(Comerciales!$O$16:$O$1436))</f>
        <v>9.4903936383110279E-9</v>
      </c>
      <c r="P693" s="49"/>
      <c r="Q693" s="59"/>
      <c r="R693" s="59"/>
      <c r="S693" s="49"/>
      <c r="T693" s="49"/>
      <c r="U693" s="49"/>
      <c r="V693" s="49"/>
    </row>
    <row r="694" spans="2:22" ht="24" customHeight="1" x14ac:dyDescent="0.35">
      <c r="B694" s="3">
        <v>679</v>
      </c>
      <c r="C694" s="3" t="s">
        <v>682</v>
      </c>
      <c r="D694" s="3" t="s">
        <v>683</v>
      </c>
      <c r="E694" s="3" t="s">
        <v>6024</v>
      </c>
      <c r="F694" s="3" t="s">
        <v>2356</v>
      </c>
      <c r="G694" s="3" t="s">
        <v>18</v>
      </c>
      <c r="H694" s="32" t="s">
        <v>3713</v>
      </c>
      <c r="I694" s="33">
        <v>2</v>
      </c>
      <c r="J694" s="17">
        <v>6764045.4000000004</v>
      </c>
      <c r="K694" s="17">
        <f t="shared" si="20"/>
        <v>6764045.4000000004</v>
      </c>
      <c r="L694" s="38">
        <v>6764045.4000000004</v>
      </c>
      <c r="M694" s="48">
        <f t="shared" si="21"/>
        <v>13528090.800000001</v>
      </c>
      <c r="N694" s="34" t="s">
        <v>7341</v>
      </c>
      <c r="O694" s="48">
        <f>(45.5*M694)/(SUM($M$16:$M$2953)+SUM(Comerciales!$O$16:$O$1436))</f>
        <v>6.4193453433406965E-4</v>
      </c>
      <c r="P694" s="49"/>
      <c r="Q694" s="59"/>
      <c r="R694" s="59"/>
      <c r="S694" s="49"/>
      <c r="T694" s="49"/>
      <c r="U694" s="49"/>
      <c r="V694" s="49"/>
    </row>
    <row r="695" spans="2:22" ht="24" customHeight="1" x14ac:dyDescent="0.35">
      <c r="B695" s="3">
        <v>680</v>
      </c>
      <c r="C695" s="3" t="s">
        <v>2632</v>
      </c>
      <c r="D695" s="3" t="s">
        <v>5356</v>
      </c>
      <c r="E695" s="3" t="s">
        <v>26</v>
      </c>
      <c r="F695" s="3" t="s">
        <v>2375</v>
      </c>
      <c r="G695" s="3" t="s">
        <v>11</v>
      </c>
      <c r="H695" s="32" t="s">
        <v>2628</v>
      </c>
      <c r="I695" s="33">
        <v>1</v>
      </c>
      <c r="J695" s="17"/>
      <c r="K695" s="17">
        <f t="shared" si="20"/>
        <v>0</v>
      </c>
      <c r="L695" s="38" t="s">
        <v>2628</v>
      </c>
      <c r="M695" s="48">
        <f t="shared" si="21"/>
        <v>100</v>
      </c>
      <c r="N695" s="34" t="s">
        <v>7343</v>
      </c>
      <c r="O695" s="48">
        <f>(45.5*M695)/(SUM($M$16:$M$2953)+SUM(Comerciales!$O$16:$O$1436))</f>
        <v>4.745196819155514E-9</v>
      </c>
      <c r="P695" s="49"/>
      <c r="Q695" s="59"/>
      <c r="R695" s="59"/>
      <c r="S695" s="49"/>
      <c r="T695" s="49"/>
      <c r="U695" s="49"/>
      <c r="V695" s="49"/>
    </row>
    <row r="696" spans="2:22" ht="24" customHeight="1" x14ac:dyDescent="0.35">
      <c r="B696" s="3">
        <v>681</v>
      </c>
      <c r="C696" s="3" t="s">
        <v>684</v>
      </c>
      <c r="D696" s="3" t="s">
        <v>5357</v>
      </c>
      <c r="E696" s="3" t="s">
        <v>2355</v>
      </c>
      <c r="F696" s="3" t="s">
        <v>2422</v>
      </c>
      <c r="G696" s="3" t="s">
        <v>11</v>
      </c>
      <c r="H696" s="32" t="s">
        <v>2318</v>
      </c>
      <c r="I696" s="33">
        <v>650.83333333333337</v>
      </c>
      <c r="J696" s="17">
        <v>6646</v>
      </c>
      <c r="K696" s="17">
        <f t="shared" si="20"/>
        <v>7125</v>
      </c>
      <c r="L696" s="38" t="s">
        <v>7053</v>
      </c>
      <c r="M696" s="48">
        <f t="shared" si="21"/>
        <v>4637187.5</v>
      </c>
      <c r="N696" s="34" t="s">
        <v>7343</v>
      </c>
      <c r="O696" s="48">
        <f>(45.5*M696)/(SUM($M$16:$M$2953)+SUM(Comerciales!$O$16:$O$1436))</f>
        <v>2.2004367374827709E-4</v>
      </c>
      <c r="P696" s="49"/>
      <c r="Q696" s="59"/>
      <c r="R696" s="59"/>
      <c r="S696" s="49"/>
      <c r="T696" s="49"/>
      <c r="U696" s="49"/>
      <c r="V696" s="49"/>
    </row>
    <row r="697" spans="2:22" ht="24" customHeight="1" x14ac:dyDescent="0.35">
      <c r="B697" s="3">
        <v>682</v>
      </c>
      <c r="C697" s="3" t="s">
        <v>685</v>
      </c>
      <c r="D697" s="3" t="s">
        <v>5358</v>
      </c>
      <c r="E697" s="3" t="s">
        <v>2441</v>
      </c>
      <c r="F697" s="3" t="s">
        <v>6902</v>
      </c>
      <c r="G697" s="3" t="s">
        <v>11</v>
      </c>
      <c r="H697" s="32" t="s">
        <v>2318</v>
      </c>
      <c r="I697" s="33">
        <v>7990.833333333333</v>
      </c>
      <c r="J697" s="17">
        <v>4440</v>
      </c>
      <c r="K697" s="17">
        <f t="shared" si="20"/>
        <v>4760</v>
      </c>
      <c r="L697" s="38" t="s">
        <v>7053</v>
      </c>
      <c r="M697" s="48">
        <f t="shared" si="21"/>
        <v>38036366.666666664</v>
      </c>
      <c r="N697" s="34" t="s">
        <v>7343</v>
      </c>
      <c r="O697" s="48">
        <f>(45.5*M697)/(SUM($M$16:$M$2953)+SUM(Comerciales!$O$16:$O$1436))</f>
        <v>1.8049004611889947E-3</v>
      </c>
      <c r="P697" s="49"/>
      <c r="Q697" s="59"/>
      <c r="R697" s="59"/>
      <c r="S697" s="49"/>
      <c r="T697" s="49"/>
      <c r="U697" s="49"/>
      <c r="V697" s="49"/>
    </row>
    <row r="698" spans="2:22" ht="24" customHeight="1" x14ac:dyDescent="0.35">
      <c r="B698" s="3">
        <v>683</v>
      </c>
      <c r="C698" s="3" t="s">
        <v>686</v>
      </c>
      <c r="D698" s="3" t="s">
        <v>687</v>
      </c>
      <c r="E698" s="3" t="s">
        <v>977</v>
      </c>
      <c r="F698" s="3" t="s">
        <v>2422</v>
      </c>
      <c r="G698" s="3" t="s">
        <v>11</v>
      </c>
      <c r="H698" s="32" t="s">
        <v>2318</v>
      </c>
      <c r="I698" s="33">
        <v>68877.833333333328</v>
      </c>
      <c r="J698" s="17">
        <v>68</v>
      </c>
      <c r="K698" s="17">
        <f t="shared" si="20"/>
        <v>73</v>
      </c>
      <c r="L698" s="38" t="s">
        <v>7053</v>
      </c>
      <c r="M698" s="48">
        <f t="shared" si="21"/>
        <v>5028081.833333333</v>
      </c>
      <c r="N698" s="34" t="s">
        <v>7341</v>
      </c>
      <c r="O698" s="48">
        <f>(45.5*M698)/(SUM($M$16:$M$2953)+SUM(Comerciales!$O$16:$O$1436))</f>
        <v>2.3859237921986954E-4</v>
      </c>
      <c r="P698" s="49"/>
      <c r="Q698" s="59"/>
      <c r="R698" s="59"/>
      <c r="S698" s="49"/>
      <c r="T698" s="49"/>
      <c r="U698" s="49"/>
      <c r="V698" s="49"/>
    </row>
    <row r="699" spans="2:22" ht="24" customHeight="1" x14ac:dyDescent="0.35">
      <c r="B699" s="3">
        <v>684</v>
      </c>
      <c r="C699" s="3" t="s">
        <v>686</v>
      </c>
      <c r="D699" s="3" t="s">
        <v>687</v>
      </c>
      <c r="E699" s="3" t="s">
        <v>3393</v>
      </c>
      <c r="F699" s="3" t="s">
        <v>2616</v>
      </c>
      <c r="G699" s="3" t="s">
        <v>11</v>
      </c>
      <c r="H699" s="32" t="s">
        <v>2490</v>
      </c>
      <c r="I699" s="33">
        <v>20013</v>
      </c>
      <c r="J699" s="17">
        <v>170</v>
      </c>
      <c r="K699" s="17">
        <f t="shared" si="20"/>
        <v>182</v>
      </c>
      <c r="L699" s="38" t="s">
        <v>7053</v>
      </c>
      <c r="M699" s="48">
        <f t="shared" si="21"/>
        <v>3642366</v>
      </c>
      <c r="N699" s="34" t="s">
        <v>7343</v>
      </c>
      <c r="O699" s="48">
        <f>(45.5*M699)/(SUM($M$16:$M$2953)+SUM(Comerciales!$O$16:$O$1436))</f>
        <v>1.728374355740019E-4</v>
      </c>
      <c r="P699" s="49"/>
      <c r="Q699" s="59"/>
      <c r="R699" s="59"/>
      <c r="S699" s="49"/>
      <c r="T699" s="49"/>
      <c r="U699" s="49"/>
      <c r="V699" s="49"/>
    </row>
    <row r="700" spans="2:22" ht="24" customHeight="1" x14ac:dyDescent="0.35">
      <c r="B700" s="3">
        <v>685</v>
      </c>
      <c r="C700" s="3" t="s">
        <v>686</v>
      </c>
      <c r="D700" s="3" t="s">
        <v>687</v>
      </c>
      <c r="E700" s="3" t="s">
        <v>2451</v>
      </c>
      <c r="F700" s="3" t="s">
        <v>2422</v>
      </c>
      <c r="G700" s="3" t="s">
        <v>11</v>
      </c>
      <c r="H700" s="32" t="s">
        <v>2318</v>
      </c>
      <c r="I700" s="33">
        <v>18220.75</v>
      </c>
      <c r="J700" s="17">
        <v>74</v>
      </c>
      <c r="K700" s="17">
        <f t="shared" si="20"/>
        <v>79</v>
      </c>
      <c r="L700" s="38" t="s">
        <v>7053</v>
      </c>
      <c r="M700" s="48">
        <f t="shared" si="21"/>
        <v>1439439.25</v>
      </c>
      <c r="N700" s="34" t="s">
        <v>7343</v>
      </c>
      <c r="O700" s="48">
        <f>(45.5*M700)/(SUM($M$16:$M$2953)+SUM(Comerciales!$O$16:$O$1436))</f>
        <v>6.8304225504675983E-5</v>
      </c>
      <c r="P700" s="49"/>
      <c r="Q700" s="59"/>
      <c r="R700" s="59"/>
      <c r="S700" s="49"/>
      <c r="T700" s="49"/>
      <c r="U700" s="49"/>
      <c r="V700" s="49"/>
    </row>
    <row r="701" spans="2:22" ht="24" customHeight="1" x14ac:dyDescent="0.35">
      <c r="B701" s="3">
        <v>686</v>
      </c>
      <c r="C701" s="3" t="s">
        <v>688</v>
      </c>
      <c r="D701" s="3" t="s">
        <v>3030</v>
      </c>
      <c r="E701" s="3" t="s">
        <v>3394</v>
      </c>
      <c r="F701" s="3" t="s">
        <v>2422</v>
      </c>
      <c r="G701" s="3" t="s">
        <v>11</v>
      </c>
      <c r="H701" s="32" t="s">
        <v>2318</v>
      </c>
      <c r="I701" s="33">
        <v>339241.25</v>
      </c>
      <c r="J701" s="17">
        <v>42</v>
      </c>
      <c r="K701" s="17">
        <f t="shared" si="20"/>
        <v>45</v>
      </c>
      <c r="L701" s="38" t="s">
        <v>7053</v>
      </c>
      <c r="M701" s="48">
        <f t="shared" si="21"/>
        <v>15265856.25</v>
      </c>
      <c r="N701" s="34" t="s">
        <v>7341</v>
      </c>
      <c r="O701" s="48">
        <f>(45.5*M701)/(SUM($M$16:$M$2953)+SUM(Comerciales!$O$16:$O$1436))</f>
        <v>7.243949251918532E-4</v>
      </c>
      <c r="P701" s="49"/>
      <c r="Q701" s="59"/>
      <c r="R701" s="59"/>
      <c r="S701" s="49"/>
      <c r="T701" s="49"/>
      <c r="U701" s="49"/>
      <c r="V701" s="49"/>
    </row>
    <row r="702" spans="2:22" ht="24" customHeight="1" x14ac:dyDescent="0.35">
      <c r="B702" s="3">
        <v>687</v>
      </c>
      <c r="C702" s="3" t="s">
        <v>2628</v>
      </c>
      <c r="D702" s="3" t="s">
        <v>689</v>
      </c>
      <c r="E702" s="3" t="s">
        <v>75</v>
      </c>
      <c r="F702" s="3" t="s">
        <v>2359</v>
      </c>
      <c r="G702" s="3" t="s">
        <v>2429</v>
      </c>
      <c r="H702" s="32" t="s">
        <v>2360</v>
      </c>
      <c r="I702" s="33">
        <v>1</v>
      </c>
      <c r="J702" s="17"/>
      <c r="K702" s="17">
        <f t="shared" si="20"/>
        <v>0</v>
      </c>
      <c r="L702" s="38" t="s">
        <v>2628</v>
      </c>
      <c r="M702" s="48">
        <f t="shared" si="21"/>
        <v>100</v>
      </c>
      <c r="N702" s="34" t="s">
        <v>7343</v>
      </c>
      <c r="O702" s="48">
        <f>(45.5*M702)/(SUM($M$16:$M$2953)+SUM(Comerciales!$O$16:$O$1436))</f>
        <v>4.745196819155514E-9</v>
      </c>
      <c r="P702" s="49"/>
      <c r="Q702" s="59"/>
      <c r="R702" s="59"/>
      <c r="S702" s="49"/>
      <c r="T702" s="49"/>
      <c r="U702" s="49"/>
      <c r="V702" s="49"/>
    </row>
    <row r="703" spans="2:22" ht="24" customHeight="1" x14ac:dyDescent="0.35">
      <c r="B703" s="3">
        <v>688</v>
      </c>
      <c r="C703" s="3" t="s">
        <v>497</v>
      </c>
      <c r="D703" s="3" t="s">
        <v>5359</v>
      </c>
      <c r="E703" s="3" t="s">
        <v>6165</v>
      </c>
      <c r="F703" s="3" t="s">
        <v>2422</v>
      </c>
      <c r="G703" s="3" t="s">
        <v>11</v>
      </c>
      <c r="H703" s="32" t="s">
        <v>2320</v>
      </c>
      <c r="I703" s="33">
        <v>5647</v>
      </c>
      <c r="J703" s="17">
        <v>1949</v>
      </c>
      <c r="K703" s="17">
        <f t="shared" si="20"/>
        <v>2089</v>
      </c>
      <c r="L703" s="38" t="s">
        <v>7053</v>
      </c>
      <c r="M703" s="48">
        <f t="shared" si="21"/>
        <v>11796583</v>
      </c>
      <c r="N703" s="34" t="s">
        <v>7343</v>
      </c>
      <c r="O703" s="48">
        <f>(45.5*M703)/(SUM($M$16:$M$2953)+SUM(Comerciales!$O$16:$O$1436))</f>
        <v>5.5977108128504004E-4</v>
      </c>
      <c r="P703" s="49"/>
      <c r="Q703" s="59"/>
      <c r="R703" s="59"/>
      <c r="S703" s="49"/>
      <c r="T703" s="49"/>
      <c r="U703" s="49"/>
      <c r="V703" s="49"/>
    </row>
    <row r="704" spans="2:22" ht="24" customHeight="1" x14ac:dyDescent="0.35">
      <c r="B704" s="3">
        <v>689</v>
      </c>
      <c r="C704" s="3" t="s">
        <v>691</v>
      </c>
      <c r="D704" s="3" t="s">
        <v>5360</v>
      </c>
      <c r="E704" s="3" t="s">
        <v>3511</v>
      </c>
      <c r="F704" s="3" t="s">
        <v>2422</v>
      </c>
      <c r="G704" s="3" t="s">
        <v>11</v>
      </c>
      <c r="H704" s="32" t="s">
        <v>2320</v>
      </c>
      <c r="I704" s="33">
        <v>2903.1</v>
      </c>
      <c r="J704" s="17">
        <v>1732</v>
      </c>
      <c r="K704" s="17">
        <f t="shared" si="20"/>
        <v>1857</v>
      </c>
      <c r="L704" s="38" t="s">
        <v>7053</v>
      </c>
      <c r="M704" s="48">
        <f t="shared" si="21"/>
        <v>5391056.7000000002</v>
      </c>
      <c r="N704" s="34" t="s">
        <v>7343</v>
      </c>
      <c r="O704" s="48">
        <f>(45.5*M704)/(SUM($M$16:$M$2953)+SUM(Comerciales!$O$16:$O$1436))</f>
        <v>2.5581625104727018E-4</v>
      </c>
      <c r="P704" s="49"/>
      <c r="Q704" s="59"/>
      <c r="R704" s="59"/>
      <c r="S704" s="49"/>
      <c r="T704" s="49"/>
      <c r="U704" s="49"/>
      <c r="V704" s="49"/>
    </row>
    <row r="705" spans="2:22" ht="24" customHeight="1" x14ac:dyDescent="0.35">
      <c r="B705" s="3">
        <v>690</v>
      </c>
      <c r="C705" s="3" t="s">
        <v>2628</v>
      </c>
      <c r="D705" s="3" t="s">
        <v>692</v>
      </c>
      <c r="E705" s="3" t="s">
        <v>6166</v>
      </c>
      <c r="F705" s="3" t="s">
        <v>2417</v>
      </c>
      <c r="G705" s="3" t="s">
        <v>11</v>
      </c>
      <c r="H705" s="32" t="s">
        <v>2628</v>
      </c>
      <c r="I705" s="33">
        <v>178</v>
      </c>
      <c r="J705" s="17">
        <v>25641</v>
      </c>
      <c r="K705" s="17">
        <f t="shared" si="20"/>
        <v>27487</v>
      </c>
      <c r="L705" s="38" t="s">
        <v>2628</v>
      </c>
      <c r="M705" s="48">
        <f t="shared" si="21"/>
        <v>4892686</v>
      </c>
      <c r="N705" s="34" t="s">
        <v>7343</v>
      </c>
      <c r="O705" s="48">
        <f>(45.5*M705)/(SUM($M$16:$M$2953)+SUM(Comerciales!$O$16:$O$1436))</f>
        <v>2.3216758044326713E-4</v>
      </c>
      <c r="P705" s="49"/>
      <c r="Q705" s="59"/>
      <c r="R705" s="59"/>
      <c r="S705" s="49"/>
      <c r="T705" s="49"/>
      <c r="U705" s="49"/>
      <c r="V705" s="49"/>
    </row>
    <row r="706" spans="2:22" ht="24" customHeight="1" x14ac:dyDescent="0.35">
      <c r="B706" s="3">
        <v>691</v>
      </c>
      <c r="C706" s="3" t="s">
        <v>693</v>
      </c>
      <c r="D706" s="3" t="s">
        <v>3031</v>
      </c>
      <c r="E706" s="3" t="s">
        <v>2439</v>
      </c>
      <c r="F706" s="3" t="s">
        <v>2422</v>
      </c>
      <c r="G706" s="3" t="s">
        <v>11</v>
      </c>
      <c r="H706" s="32" t="s">
        <v>2318</v>
      </c>
      <c r="I706" s="33">
        <v>423419.58333333331</v>
      </c>
      <c r="J706" s="17">
        <v>1540.5</v>
      </c>
      <c r="K706" s="17">
        <f t="shared" si="20"/>
        <v>1540.5</v>
      </c>
      <c r="L706" s="38">
        <v>1540.5</v>
      </c>
      <c r="M706" s="48">
        <f t="shared" si="21"/>
        <v>652277868.125</v>
      </c>
      <c r="N706" s="34" t="s">
        <v>7341</v>
      </c>
      <c r="O706" s="48">
        <f>(45.5*M706)/(SUM($M$16:$M$2953)+SUM(Comerciales!$O$16:$O$1436))</f>
        <v>3.0951868650322897E-2</v>
      </c>
      <c r="P706" s="49"/>
      <c r="Q706" s="59"/>
      <c r="R706" s="59"/>
      <c r="S706" s="49"/>
      <c r="T706" s="49"/>
      <c r="U706" s="49"/>
      <c r="V706" s="49"/>
    </row>
    <row r="707" spans="2:22" ht="24" customHeight="1" x14ac:dyDescent="0.35">
      <c r="B707" s="3">
        <v>692</v>
      </c>
      <c r="C707" s="3" t="s">
        <v>693</v>
      </c>
      <c r="D707" s="3" t="s">
        <v>3031</v>
      </c>
      <c r="E707" s="3" t="s">
        <v>6027</v>
      </c>
      <c r="F707" s="3" t="s">
        <v>2422</v>
      </c>
      <c r="G707" s="3" t="s">
        <v>11</v>
      </c>
      <c r="H707" s="32" t="s">
        <v>2320</v>
      </c>
      <c r="I707" s="33">
        <v>2</v>
      </c>
      <c r="J707" s="17"/>
      <c r="K707" s="17">
        <f t="shared" si="20"/>
        <v>0</v>
      </c>
      <c r="L707" s="38" t="s">
        <v>7053</v>
      </c>
      <c r="M707" s="48">
        <f t="shared" si="21"/>
        <v>200</v>
      </c>
      <c r="N707" s="34" t="s">
        <v>7343</v>
      </c>
      <c r="O707" s="48">
        <f>(45.5*M707)/(SUM($M$16:$M$2953)+SUM(Comerciales!$O$16:$O$1436))</f>
        <v>9.4903936383110279E-9</v>
      </c>
      <c r="P707" s="49"/>
      <c r="Q707" s="59"/>
      <c r="R707" s="59"/>
      <c r="S707" s="49"/>
      <c r="T707" s="49"/>
      <c r="U707" s="49"/>
      <c r="V707" s="49"/>
    </row>
    <row r="708" spans="2:22" ht="24" customHeight="1" x14ac:dyDescent="0.35">
      <c r="B708" s="3">
        <v>693</v>
      </c>
      <c r="C708" s="3" t="s">
        <v>2628</v>
      </c>
      <c r="D708" s="3" t="s">
        <v>5361</v>
      </c>
      <c r="E708" s="3" t="s">
        <v>3306</v>
      </c>
      <c r="F708" s="3" t="s">
        <v>3580</v>
      </c>
      <c r="G708" s="3" t="s">
        <v>11</v>
      </c>
      <c r="H708" s="32" t="s">
        <v>2628</v>
      </c>
      <c r="I708" s="33">
        <v>1</v>
      </c>
      <c r="J708" s="17"/>
      <c r="K708" s="17">
        <f t="shared" si="20"/>
        <v>0</v>
      </c>
      <c r="L708" s="38" t="s">
        <v>2628</v>
      </c>
      <c r="M708" s="48">
        <f t="shared" si="21"/>
        <v>100</v>
      </c>
      <c r="N708" s="34" t="s">
        <v>7343</v>
      </c>
      <c r="O708" s="48">
        <f>(45.5*M708)/(SUM($M$16:$M$2953)+SUM(Comerciales!$O$16:$O$1436))</f>
        <v>4.745196819155514E-9</v>
      </c>
      <c r="P708" s="49"/>
      <c r="Q708" s="59"/>
      <c r="R708" s="59"/>
      <c r="S708" s="49"/>
      <c r="T708" s="49"/>
      <c r="U708" s="49"/>
      <c r="V708" s="49"/>
    </row>
    <row r="709" spans="2:22" ht="24" customHeight="1" x14ac:dyDescent="0.35">
      <c r="B709" s="3">
        <v>694</v>
      </c>
      <c r="C709" s="3" t="s">
        <v>694</v>
      </c>
      <c r="D709" s="3" t="s">
        <v>695</v>
      </c>
      <c r="E709" s="3" t="s">
        <v>2451</v>
      </c>
      <c r="F709" s="3" t="s">
        <v>2422</v>
      </c>
      <c r="G709" s="3" t="s">
        <v>11</v>
      </c>
      <c r="H709" s="32" t="s">
        <v>2318</v>
      </c>
      <c r="I709" s="33">
        <v>1270.8333333333333</v>
      </c>
      <c r="J709" s="17">
        <v>11518</v>
      </c>
      <c r="K709" s="17">
        <f t="shared" si="20"/>
        <v>12347</v>
      </c>
      <c r="L709" s="38" t="s">
        <v>7053</v>
      </c>
      <c r="M709" s="48">
        <f t="shared" si="21"/>
        <v>15690979.166666666</v>
      </c>
      <c r="N709" s="34" t="s">
        <v>7343</v>
      </c>
      <c r="O709" s="48">
        <f>(45.5*M709)/(SUM($M$16:$M$2953)+SUM(Comerciales!$O$16:$O$1436))</f>
        <v>7.4456784431102085E-4</v>
      </c>
      <c r="P709" s="49"/>
      <c r="Q709" s="59"/>
      <c r="R709" s="59"/>
      <c r="S709" s="49"/>
      <c r="T709" s="49"/>
      <c r="U709" s="49"/>
      <c r="V709" s="49"/>
    </row>
    <row r="710" spans="2:22" ht="24" customHeight="1" x14ac:dyDescent="0.35">
      <c r="B710" s="3">
        <v>695</v>
      </c>
      <c r="C710" s="3" t="s">
        <v>2641</v>
      </c>
      <c r="D710" s="3" t="s">
        <v>5362</v>
      </c>
      <c r="E710" s="3" t="s">
        <v>6009</v>
      </c>
      <c r="F710" s="3" t="s">
        <v>2356</v>
      </c>
      <c r="G710" s="3" t="s">
        <v>18</v>
      </c>
      <c r="H710" s="32" t="s">
        <v>2356</v>
      </c>
      <c r="I710" s="33">
        <v>2</v>
      </c>
      <c r="J710" s="17"/>
      <c r="K710" s="17">
        <f t="shared" si="20"/>
        <v>0</v>
      </c>
      <c r="L710" s="38" t="s">
        <v>7053</v>
      </c>
      <c r="M710" s="48">
        <f t="shared" si="21"/>
        <v>200</v>
      </c>
      <c r="N710" s="34" t="s">
        <v>7343</v>
      </c>
      <c r="O710" s="48">
        <f>(45.5*M710)/(SUM($M$16:$M$2953)+SUM(Comerciales!$O$16:$O$1436))</f>
        <v>9.4903936383110279E-9</v>
      </c>
      <c r="P710" s="49"/>
      <c r="Q710" s="59"/>
      <c r="R710" s="59"/>
      <c r="S710" s="49"/>
      <c r="T710" s="49"/>
      <c r="U710" s="49"/>
      <c r="V710" s="49"/>
    </row>
    <row r="711" spans="2:22" ht="24" customHeight="1" x14ac:dyDescent="0.35">
      <c r="B711" s="3">
        <v>696</v>
      </c>
      <c r="C711" s="3" t="s">
        <v>696</v>
      </c>
      <c r="D711" s="3" t="s">
        <v>697</v>
      </c>
      <c r="E711" s="3" t="s">
        <v>6167</v>
      </c>
      <c r="F711" s="3" t="s">
        <v>2616</v>
      </c>
      <c r="G711" s="3" t="s">
        <v>11</v>
      </c>
      <c r="H711" s="32" t="s">
        <v>2490</v>
      </c>
      <c r="I711" s="33">
        <v>250906</v>
      </c>
      <c r="J711" s="17">
        <v>19</v>
      </c>
      <c r="K711" s="17">
        <f t="shared" si="20"/>
        <v>20</v>
      </c>
      <c r="L711" s="38" t="s">
        <v>7053</v>
      </c>
      <c r="M711" s="48">
        <f t="shared" si="21"/>
        <v>5018120</v>
      </c>
      <c r="N711" s="34" t="s">
        <v>7341</v>
      </c>
      <c r="O711" s="48">
        <f>(45.5*M711)/(SUM($M$16:$M$2953)+SUM(Comerciales!$O$16:$O$1436))</f>
        <v>2.3811967062140665E-4</v>
      </c>
      <c r="P711" s="49"/>
      <c r="Q711" s="59"/>
      <c r="R711" s="59"/>
      <c r="S711" s="49"/>
      <c r="T711" s="49"/>
      <c r="U711" s="49"/>
      <c r="V711" s="49"/>
    </row>
    <row r="712" spans="2:22" ht="24" customHeight="1" x14ac:dyDescent="0.35">
      <c r="B712" s="3">
        <v>697</v>
      </c>
      <c r="C712" s="3" t="s">
        <v>696</v>
      </c>
      <c r="D712" s="3" t="s">
        <v>5363</v>
      </c>
      <c r="E712" s="3" t="s">
        <v>2434</v>
      </c>
      <c r="F712" s="3" t="s">
        <v>2422</v>
      </c>
      <c r="G712" s="3" t="s">
        <v>11</v>
      </c>
      <c r="H712" s="32" t="s">
        <v>2318</v>
      </c>
      <c r="I712" s="33">
        <v>134332.16666666666</v>
      </c>
      <c r="J712" s="17">
        <v>36</v>
      </c>
      <c r="K712" s="17">
        <f t="shared" si="20"/>
        <v>39</v>
      </c>
      <c r="L712" s="38" t="s">
        <v>7053</v>
      </c>
      <c r="M712" s="48">
        <f t="shared" si="21"/>
        <v>5238954.5</v>
      </c>
      <c r="N712" s="34" t="s">
        <v>7341</v>
      </c>
      <c r="O712" s="48">
        <f>(45.5*M712)/(SUM($M$16:$M$2953)+SUM(Comerciales!$O$16:$O$1436))</f>
        <v>2.4859870229100464E-4</v>
      </c>
      <c r="P712" s="49"/>
      <c r="Q712" s="59"/>
      <c r="R712" s="59"/>
      <c r="S712" s="49"/>
      <c r="T712" s="49"/>
      <c r="U712" s="49"/>
      <c r="V712" s="49"/>
    </row>
    <row r="713" spans="2:22" ht="24" customHeight="1" x14ac:dyDescent="0.35">
      <c r="B713" s="3">
        <v>698</v>
      </c>
      <c r="C713" s="3" t="s">
        <v>2628</v>
      </c>
      <c r="D713" s="3" t="s">
        <v>701</v>
      </c>
      <c r="E713" s="3" t="s">
        <v>6168</v>
      </c>
      <c r="F713" s="3" t="s">
        <v>3580</v>
      </c>
      <c r="G713" s="3" t="s">
        <v>11</v>
      </c>
      <c r="H713" s="32" t="s">
        <v>2628</v>
      </c>
      <c r="I713" s="33">
        <v>1</v>
      </c>
      <c r="J713" s="17"/>
      <c r="K713" s="17">
        <f t="shared" si="20"/>
        <v>0</v>
      </c>
      <c r="L713" s="38" t="s">
        <v>2628</v>
      </c>
      <c r="M713" s="48">
        <f t="shared" si="21"/>
        <v>100</v>
      </c>
      <c r="N713" s="34" t="s">
        <v>7343</v>
      </c>
      <c r="O713" s="48">
        <f>(45.5*M713)/(SUM($M$16:$M$2953)+SUM(Comerciales!$O$16:$O$1436))</f>
        <v>4.745196819155514E-9</v>
      </c>
      <c r="P713" s="49"/>
      <c r="Q713" s="59"/>
      <c r="R713" s="59"/>
      <c r="S713" s="49"/>
      <c r="T713" s="49"/>
      <c r="U713" s="49"/>
      <c r="V713" s="49"/>
    </row>
    <row r="714" spans="2:22" ht="24" customHeight="1" x14ac:dyDescent="0.35">
      <c r="B714" s="3">
        <v>699</v>
      </c>
      <c r="C714" s="3" t="s">
        <v>700</v>
      </c>
      <c r="D714" s="3" t="s">
        <v>5364</v>
      </c>
      <c r="E714" s="3" t="s">
        <v>6169</v>
      </c>
      <c r="F714" s="3" t="s">
        <v>2422</v>
      </c>
      <c r="G714" s="3" t="s">
        <v>11</v>
      </c>
      <c r="H714" s="32" t="s">
        <v>2318</v>
      </c>
      <c r="I714" s="33">
        <v>13800.25</v>
      </c>
      <c r="J714" s="17">
        <v>173</v>
      </c>
      <c r="K714" s="17">
        <f t="shared" si="20"/>
        <v>185</v>
      </c>
      <c r="L714" s="38" t="s">
        <v>7053</v>
      </c>
      <c r="M714" s="48">
        <f t="shared" si="21"/>
        <v>2553046.25</v>
      </c>
      <c r="N714" s="34" t="s">
        <v>7343</v>
      </c>
      <c r="O714" s="48">
        <f>(45.5*M714)/(SUM($M$16:$M$2953)+SUM(Comerciales!$O$16:$O$1436))</f>
        <v>1.2114706944656913E-4</v>
      </c>
      <c r="P714" s="49"/>
      <c r="Q714" s="59"/>
      <c r="R714" s="59"/>
      <c r="S714" s="49"/>
      <c r="T714" s="49"/>
      <c r="U714" s="49"/>
      <c r="V714" s="49"/>
    </row>
    <row r="715" spans="2:22" ht="24" customHeight="1" x14ac:dyDescent="0.35">
      <c r="B715" s="3">
        <v>700</v>
      </c>
      <c r="C715" s="3" t="s">
        <v>702</v>
      </c>
      <c r="D715" s="3" t="s">
        <v>703</v>
      </c>
      <c r="E715" s="3" t="s">
        <v>2384</v>
      </c>
      <c r="F715" s="3" t="s">
        <v>2422</v>
      </c>
      <c r="G715" s="3" t="s">
        <v>11</v>
      </c>
      <c r="H715" s="32" t="s">
        <v>2318</v>
      </c>
      <c r="I715" s="33">
        <v>119796</v>
      </c>
      <c r="J715" s="17">
        <v>1139</v>
      </c>
      <c r="K715" s="17">
        <f t="shared" si="20"/>
        <v>1221</v>
      </c>
      <c r="L715" s="38" t="s">
        <v>7053</v>
      </c>
      <c r="M715" s="48">
        <f t="shared" si="21"/>
        <v>146270916</v>
      </c>
      <c r="N715" s="34" t="s">
        <v>7341</v>
      </c>
      <c r="O715" s="48">
        <f>(45.5*M715)/(SUM($M$16:$M$2953)+SUM(Comerciales!$O$16:$O$1436))</f>
        <v>6.9408428533816336E-3</v>
      </c>
      <c r="P715" s="49"/>
      <c r="Q715" s="59"/>
      <c r="R715" s="59"/>
      <c r="S715" s="49"/>
      <c r="T715" s="49"/>
      <c r="U715" s="49"/>
      <c r="V715" s="49"/>
    </row>
    <row r="716" spans="2:22" ht="24" customHeight="1" x14ac:dyDescent="0.35">
      <c r="B716" s="3">
        <v>701</v>
      </c>
      <c r="C716" s="3" t="s">
        <v>702</v>
      </c>
      <c r="D716" s="3" t="s">
        <v>703</v>
      </c>
      <c r="E716" s="3" t="s">
        <v>2595</v>
      </c>
      <c r="F716" s="3" t="s">
        <v>2422</v>
      </c>
      <c r="G716" s="3" t="s">
        <v>11</v>
      </c>
      <c r="H716" s="32" t="s">
        <v>2318</v>
      </c>
      <c r="I716" s="33">
        <v>80250.416666666672</v>
      </c>
      <c r="J716" s="17">
        <v>1198</v>
      </c>
      <c r="K716" s="17">
        <f t="shared" si="20"/>
        <v>1284</v>
      </c>
      <c r="L716" s="38" t="s">
        <v>7053</v>
      </c>
      <c r="M716" s="48">
        <f t="shared" si="21"/>
        <v>103041535</v>
      </c>
      <c r="N716" s="34" t="s">
        <v>7341</v>
      </c>
      <c r="O716" s="48">
        <f>(45.5*M716)/(SUM($M$16:$M$2953)+SUM(Comerciales!$O$16:$O$1436))</f>
        <v>4.889523641229015E-3</v>
      </c>
      <c r="P716" s="49"/>
      <c r="Q716" s="59"/>
      <c r="R716" s="59"/>
      <c r="S716" s="49"/>
      <c r="T716" s="49"/>
      <c r="U716" s="49"/>
      <c r="V716" s="49"/>
    </row>
    <row r="717" spans="2:22" ht="24" customHeight="1" x14ac:dyDescent="0.35">
      <c r="B717" s="3">
        <v>702</v>
      </c>
      <c r="C717" s="3" t="s">
        <v>702</v>
      </c>
      <c r="D717" s="3" t="s">
        <v>703</v>
      </c>
      <c r="E717" s="3" t="s">
        <v>2355</v>
      </c>
      <c r="F717" s="3" t="s">
        <v>2422</v>
      </c>
      <c r="G717" s="3" t="s">
        <v>11</v>
      </c>
      <c r="H717" s="32" t="s">
        <v>2628</v>
      </c>
      <c r="I717" s="33">
        <v>1</v>
      </c>
      <c r="J717" s="17"/>
      <c r="K717" s="17">
        <f t="shared" si="20"/>
        <v>0</v>
      </c>
      <c r="L717" s="38" t="s">
        <v>2628</v>
      </c>
      <c r="M717" s="48">
        <f t="shared" si="21"/>
        <v>100</v>
      </c>
      <c r="N717" s="34" t="s">
        <v>7343</v>
      </c>
      <c r="O717" s="48">
        <f>(45.5*M717)/(SUM($M$16:$M$2953)+SUM(Comerciales!$O$16:$O$1436))</f>
        <v>4.745196819155514E-9</v>
      </c>
      <c r="P717" s="49"/>
      <c r="Q717" s="59"/>
      <c r="R717" s="59"/>
      <c r="S717" s="49"/>
      <c r="T717" s="49"/>
      <c r="U717" s="49"/>
      <c r="V717" s="49"/>
    </row>
    <row r="718" spans="2:22" ht="24" customHeight="1" x14ac:dyDescent="0.35">
      <c r="B718" s="3">
        <v>703</v>
      </c>
      <c r="C718" s="3" t="s">
        <v>2628</v>
      </c>
      <c r="D718" s="3" t="s">
        <v>5365</v>
      </c>
      <c r="E718" s="3" t="s">
        <v>6170</v>
      </c>
      <c r="F718" s="3" t="s">
        <v>6903</v>
      </c>
      <c r="G718" s="3" t="s">
        <v>77</v>
      </c>
      <c r="H718" s="32" t="s">
        <v>2628</v>
      </c>
      <c r="I718" s="33">
        <v>1</v>
      </c>
      <c r="J718" s="17"/>
      <c r="K718" s="17">
        <f t="shared" si="20"/>
        <v>0</v>
      </c>
      <c r="L718" s="38" t="s">
        <v>2628</v>
      </c>
      <c r="M718" s="48">
        <f t="shared" si="21"/>
        <v>100</v>
      </c>
      <c r="N718" s="34" t="s">
        <v>7343</v>
      </c>
      <c r="O718" s="48">
        <f>(45.5*M718)/(SUM($M$16:$M$2953)+SUM(Comerciales!$O$16:$O$1436))</f>
        <v>4.745196819155514E-9</v>
      </c>
      <c r="P718" s="49"/>
      <c r="Q718" s="59"/>
      <c r="R718" s="59"/>
      <c r="S718" s="49"/>
      <c r="T718" s="49"/>
      <c r="U718" s="49"/>
      <c r="V718" s="49"/>
    </row>
    <row r="719" spans="2:22" ht="24" customHeight="1" x14ac:dyDescent="0.35">
      <c r="B719" s="3">
        <v>704</v>
      </c>
      <c r="C719" s="3" t="s">
        <v>2632</v>
      </c>
      <c r="D719" s="3" t="s">
        <v>5366</v>
      </c>
      <c r="E719" s="3" t="s">
        <v>68</v>
      </c>
      <c r="F719" s="3" t="s">
        <v>3580</v>
      </c>
      <c r="G719" s="3" t="s">
        <v>2357</v>
      </c>
      <c r="H719" s="32" t="s">
        <v>2628</v>
      </c>
      <c r="I719" s="33">
        <v>1</v>
      </c>
      <c r="J719" s="17">
        <v>41667</v>
      </c>
      <c r="K719" s="17">
        <f t="shared" si="20"/>
        <v>44667</v>
      </c>
      <c r="L719" s="38" t="s">
        <v>2628</v>
      </c>
      <c r="M719" s="48">
        <f t="shared" si="21"/>
        <v>44667</v>
      </c>
      <c r="N719" s="34" t="s">
        <v>7341</v>
      </c>
      <c r="O719" s="48">
        <f>(45.5*M719)/(SUM($M$16:$M$2953)+SUM(Comerciales!$O$16:$O$1436))</f>
        <v>2.1195370632121933E-6</v>
      </c>
      <c r="P719" s="49"/>
      <c r="Q719" s="59"/>
      <c r="R719" s="59"/>
      <c r="S719" s="49"/>
      <c r="T719" s="49"/>
      <c r="U719" s="49"/>
      <c r="V719" s="49"/>
    </row>
    <row r="720" spans="2:22" ht="24" customHeight="1" x14ac:dyDescent="0.35">
      <c r="B720" s="3">
        <v>705</v>
      </c>
      <c r="C720" s="3" t="s">
        <v>709</v>
      </c>
      <c r="D720" s="3" t="s">
        <v>708</v>
      </c>
      <c r="E720" s="3">
        <v>0.01</v>
      </c>
      <c r="F720" s="3" t="s">
        <v>3632</v>
      </c>
      <c r="G720" s="3" t="s">
        <v>3656</v>
      </c>
      <c r="H720" s="32" t="s">
        <v>2360</v>
      </c>
      <c r="I720" s="33">
        <v>112002.66666666667</v>
      </c>
      <c r="J720" s="17">
        <v>312</v>
      </c>
      <c r="K720" s="17">
        <f t="shared" ref="K720:K783" si="22">IF(ISNUMBER(L720),MIN(L720,ROUND((J720*(1+$K$10)),0)),ROUND((J720*(1+$K$10)),0))</f>
        <v>334</v>
      </c>
      <c r="L720" s="38" t="s">
        <v>7053</v>
      </c>
      <c r="M720" s="48">
        <f t="shared" ref="M720:M783" si="23">IF(K720=0,100*I720,I720*K720)</f>
        <v>37408890.666666672</v>
      </c>
      <c r="N720" s="34" t="s">
        <v>7341</v>
      </c>
      <c r="O720" s="48">
        <f>(45.5*M720)/(SUM($M$16:$M$2953)+SUM(Comerciales!$O$16:$O$1436))</f>
        <v>1.7751254899960307E-3</v>
      </c>
      <c r="P720" s="49"/>
      <c r="Q720" s="59"/>
      <c r="R720" s="59"/>
      <c r="S720" s="49"/>
      <c r="T720" s="49"/>
      <c r="U720" s="49"/>
      <c r="V720" s="49"/>
    </row>
    <row r="721" spans="2:22" ht="24" customHeight="1" x14ac:dyDescent="0.35">
      <c r="B721" s="3">
        <v>706</v>
      </c>
      <c r="C721" s="3" t="s">
        <v>707</v>
      </c>
      <c r="D721" s="3" t="s">
        <v>708</v>
      </c>
      <c r="E721" s="3">
        <v>0.01</v>
      </c>
      <c r="F721" s="3" t="s">
        <v>3632</v>
      </c>
      <c r="G721" s="3" t="s">
        <v>77</v>
      </c>
      <c r="H721" s="32" t="s">
        <v>2360</v>
      </c>
      <c r="I721" s="33">
        <v>33322.333333333336</v>
      </c>
      <c r="J721" s="17">
        <v>2381</v>
      </c>
      <c r="K721" s="17">
        <f t="shared" si="22"/>
        <v>2552</v>
      </c>
      <c r="L721" s="38" t="s">
        <v>7053</v>
      </c>
      <c r="M721" s="48">
        <f t="shared" si="23"/>
        <v>85038594.666666672</v>
      </c>
      <c r="N721" s="34" t="s">
        <v>7341</v>
      </c>
      <c r="O721" s="48">
        <f>(45.5*M721)/(SUM($M$16:$M$2953)+SUM(Comerciales!$O$16:$O$1436))</f>
        <v>4.035248689177217E-3</v>
      </c>
      <c r="P721" s="49"/>
      <c r="Q721" s="59"/>
      <c r="R721" s="59"/>
      <c r="S721" s="49"/>
      <c r="T721" s="49"/>
      <c r="U721" s="49"/>
      <c r="V721" s="49"/>
    </row>
    <row r="722" spans="2:22" ht="24" customHeight="1" x14ac:dyDescent="0.35">
      <c r="B722" s="3">
        <v>707</v>
      </c>
      <c r="C722" s="3" t="s">
        <v>707</v>
      </c>
      <c r="D722" s="3" t="s">
        <v>708</v>
      </c>
      <c r="E722" s="3">
        <v>0.01</v>
      </c>
      <c r="F722" s="3" t="s">
        <v>2616</v>
      </c>
      <c r="G722" s="3" t="s">
        <v>3656</v>
      </c>
      <c r="H722" s="32" t="s">
        <v>2490</v>
      </c>
      <c r="I722" s="33">
        <v>12619</v>
      </c>
      <c r="J722" s="17"/>
      <c r="K722" s="17">
        <f t="shared" si="22"/>
        <v>0</v>
      </c>
      <c r="L722" s="38" t="s">
        <v>7053</v>
      </c>
      <c r="M722" s="48">
        <f t="shared" si="23"/>
        <v>1261900</v>
      </c>
      <c r="N722" s="34" t="s">
        <v>7343</v>
      </c>
      <c r="O722" s="48">
        <f>(45.5*M722)/(SUM($M$16:$M$2953)+SUM(Comerciales!$O$16:$O$1436))</f>
        <v>5.9879638660923423E-5</v>
      </c>
      <c r="P722" s="49"/>
      <c r="Q722" s="59"/>
      <c r="R722" s="59"/>
      <c r="S722" s="49"/>
      <c r="T722" s="49"/>
      <c r="U722" s="49"/>
      <c r="V722" s="49"/>
    </row>
    <row r="723" spans="2:22" ht="24" customHeight="1" x14ac:dyDescent="0.35">
      <c r="B723" s="3">
        <v>708</v>
      </c>
      <c r="C723" s="3" t="s">
        <v>707</v>
      </c>
      <c r="D723" s="3" t="s">
        <v>708</v>
      </c>
      <c r="E723" s="3" t="s">
        <v>2401</v>
      </c>
      <c r="F723" s="3" t="s">
        <v>6896</v>
      </c>
      <c r="G723" s="3" t="s">
        <v>77</v>
      </c>
      <c r="H723" s="32" t="s">
        <v>7028</v>
      </c>
      <c r="I723" s="33">
        <v>8821.8333333333339</v>
      </c>
      <c r="J723" s="17">
        <v>2417</v>
      </c>
      <c r="K723" s="17">
        <f t="shared" si="22"/>
        <v>2591</v>
      </c>
      <c r="L723" s="38" t="s">
        <v>7053</v>
      </c>
      <c r="M723" s="48">
        <f t="shared" si="23"/>
        <v>22857370.166666668</v>
      </c>
      <c r="N723" s="34" t="s">
        <v>7343</v>
      </c>
      <c r="O723" s="48">
        <f>(45.5*M723)/(SUM($M$16:$M$2953)+SUM(Comerciales!$O$16:$O$1436))</f>
        <v>1.0846272020912681E-3</v>
      </c>
      <c r="P723" s="49"/>
      <c r="Q723" s="59"/>
      <c r="R723" s="59"/>
      <c r="S723" s="49"/>
      <c r="T723" s="49"/>
      <c r="U723" s="49"/>
      <c r="V723" s="49"/>
    </row>
    <row r="724" spans="2:22" ht="24" customHeight="1" x14ac:dyDescent="0.35">
      <c r="B724" s="3">
        <v>709</v>
      </c>
      <c r="C724" s="3" t="s">
        <v>710</v>
      </c>
      <c r="D724" s="3" t="s">
        <v>711</v>
      </c>
      <c r="E724" s="3" t="s">
        <v>6171</v>
      </c>
      <c r="F724" s="3" t="s">
        <v>2350</v>
      </c>
      <c r="G724" s="3" t="s">
        <v>3656</v>
      </c>
      <c r="H724" s="32" t="s">
        <v>2360</v>
      </c>
      <c r="I724" s="33">
        <v>19215</v>
      </c>
      <c r="J724" s="17">
        <v>321</v>
      </c>
      <c r="K724" s="17">
        <f t="shared" si="22"/>
        <v>344</v>
      </c>
      <c r="L724" s="38" t="s">
        <v>7053</v>
      </c>
      <c r="M724" s="48">
        <f t="shared" si="23"/>
        <v>6609960</v>
      </c>
      <c r="N724" s="34" t="s">
        <v>7343</v>
      </c>
      <c r="O724" s="48">
        <f>(45.5*M724)/(SUM($M$16:$M$2953)+SUM(Comerciales!$O$16:$O$1436))</f>
        <v>3.136556116674518E-4</v>
      </c>
      <c r="P724" s="49"/>
      <c r="Q724" s="59"/>
      <c r="R724" s="59"/>
      <c r="S724" s="49"/>
      <c r="T724" s="49"/>
      <c r="U724" s="49"/>
      <c r="V724" s="49"/>
    </row>
    <row r="725" spans="2:22" ht="24" customHeight="1" x14ac:dyDescent="0.35">
      <c r="B725" s="3">
        <v>710</v>
      </c>
      <c r="C725" s="3" t="s">
        <v>104</v>
      </c>
      <c r="D725" s="3" t="s">
        <v>5367</v>
      </c>
      <c r="E725" s="3" t="s">
        <v>6172</v>
      </c>
      <c r="F725" s="3" t="s">
        <v>2350</v>
      </c>
      <c r="G725" s="3" t="s">
        <v>3656</v>
      </c>
      <c r="H725" s="32" t="s">
        <v>2360</v>
      </c>
      <c r="I725" s="33">
        <v>12342.5</v>
      </c>
      <c r="J725" s="17">
        <v>2130</v>
      </c>
      <c r="K725" s="17">
        <f t="shared" si="22"/>
        <v>2283</v>
      </c>
      <c r="L725" s="38" t="s">
        <v>7053</v>
      </c>
      <c r="M725" s="48">
        <f t="shared" si="23"/>
        <v>28177927.5</v>
      </c>
      <c r="N725" s="34" t="s">
        <v>7343</v>
      </c>
      <c r="O725" s="48">
        <f>(45.5*M725)/(SUM($M$16:$M$2953)+SUM(Comerciales!$O$16:$O$1436))</f>
        <v>1.3370981194339468E-3</v>
      </c>
      <c r="P725" s="49"/>
      <c r="Q725" s="59"/>
      <c r="R725" s="59"/>
      <c r="S725" s="49"/>
      <c r="T725" s="49"/>
      <c r="U725" s="49"/>
      <c r="V725" s="49"/>
    </row>
    <row r="726" spans="2:22" ht="24" customHeight="1" x14ac:dyDescent="0.35">
      <c r="B726" s="3">
        <v>711</v>
      </c>
      <c r="C726" s="3" t="s">
        <v>2628</v>
      </c>
      <c r="D726" s="3" t="s">
        <v>5368</v>
      </c>
      <c r="E726" s="3" t="s">
        <v>6173</v>
      </c>
      <c r="F726" s="3" t="s">
        <v>6904</v>
      </c>
      <c r="G726" s="3" t="s">
        <v>2429</v>
      </c>
      <c r="H726" s="32" t="s">
        <v>2628</v>
      </c>
      <c r="I726" s="33">
        <v>10</v>
      </c>
      <c r="J726" s="17"/>
      <c r="K726" s="17">
        <f t="shared" si="22"/>
        <v>0</v>
      </c>
      <c r="L726" s="38" t="s">
        <v>2628</v>
      </c>
      <c r="M726" s="48">
        <f t="shared" si="23"/>
        <v>1000</v>
      </c>
      <c r="N726" s="34" t="s">
        <v>7343</v>
      </c>
      <c r="O726" s="48">
        <f>(45.5*M726)/(SUM($M$16:$M$2953)+SUM(Comerciales!$O$16:$O$1436))</f>
        <v>4.7451968191555135E-8</v>
      </c>
      <c r="P726" s="49"/>
      <c r="Q726" s="59"/>
      <c r="R726" s="59"/>
      <c r="S726" s="49"/>
      <c r="T726" s="49"/>
      <c r="U726" s="49"/>
      <c r="V726" s="49"/>
    </row>
    <row r="727" spans="2:22" ht="24" customHeight="1" x14ac:dyDescent="0.35">
      <c r="B727" s="3">
        <v>712</v>
      </c>
      <c r="C727" s="3" t="s">
        <v>712</v>
      </c>
      <c r="D727" s="3" t="s">
        <v>713</v>
      </c>
      <c r="E727" s="3" t="s">
        <v>2384</v>
      </c>
      <c r="F727" s="3" t="s">
        <v>2422</v>
      </c>
      <c r="G727" s="3" t="s">
        <v>11</v>
      </c>
      <c r="H727" s="32" t="s">
        <v>2318</v>
      </c>
      <c r="I727" s="33">
        <v>126944.16666666667</v>
      </c>
      <c r="J727" s="17">
        <v>106</v>
      </c>
      <c r="K727" s="17">
        <f t="shared" si="22"/>
        <v>114</v>
      </c>
      <c r="L727" s="38" t="s">
        <v>7053</v>
      </c>
      <c r="M727" s="48">
        <f t="shared" si="23"/>
        <v>14471635</v>
      </c>
      <c r="N727" s="34" t="s">
        <v>7341</v>
      </c>
      <c r="O727" s="48">
        <f>(45.5*M727)/(SUM($M$16:$M$2953)+SUM(Comerciales!$O$16:$O$1436))</f>
        <v>6.8670756369979599E-4</v>
      </c>
      <c r="P727" s="49"/>
      <c r="Q727" s="59"/>
      <c r="R727" s="59"/>
      <c r="S727" s="49"/>
      <c r="T727" s="49"/>
      <c r="U727" s="49"/>
      <c r="V727" s="49"/>
    </row>
    <row r="728" spans="2:22" ht="24" customHeight="1" x14ac:dyDescent="0.35">
      <c r="B728" s="3">
        <v>713</v>
      </c>
      <c r="C728" s="3" t="s">
        <v>712</v>
      </c>
      <c r="D728" s="3" t="s">
        <v>713</v>
      </c>
      <c r="E728" s="3" t="s">
        <v>2401</v>
      </c>
      <c r="F728" s="3" t="s">
        <v>2422</v>
      </c>
      <c r="G728" s="3" t="s">
        <v>11</v>
      </c>
      <c r="H728" s="32" t="s">
        <v>2318</v>
      </c>
      <c r="I728" s="33">
        <v>25208.25</v>
      </c>
      <c r="J728" s="17">
        <v>179</v>
      </c>
      <c r="K728" s="17">
        <f t="shared" si="22"/>
        <v>192</v>
      </c>
      <c r="L728" s="38" t="s">
        <v>7053</v>
      </c>
      <c r="M728" s="48">
        <f t="shared" si="23"/>
        <v>4839984</v>
      </c>
      <c r="N728" s="34" t="s">
        <v>7341</v>
      </c>
      <c r="O728" s="48">
        <f>(45.5*M728)/(SUM($M$16:$M$2953)+SUM(Comerciales!$O$16:$O$1436))</f>
        <v>2.2966676681563579E-4</v>
      </c>
      <c r="P728" s="49"/>
      <c r="Q728" s="59"/>
      <c r="R728" s="59"/>
      <c r="S728" s="49"/>
      <c r="T728" s="49"/>
      <c r="U728" s="49"/>
      <c r="V728" s="49"/>
    </row>
    <row r="729" spans="2:22" ht="24" customHeight="1" x14ac:dyDescent="0.35">
      <c r="B729" s="3">
        <v>714</v>
      </c>
      <c r="C729" s="3" t="s">
        <v>717</v>
      </c>
      <c r="D729" s="3" t="s">
        <v>718</v>
      </c>
      <c r="E729" s="3" t="s">
        <v>2321</v>
      </c>
      <c r="F729" s="3" t="s">
        <v>2422</v>
      </c>
      <c r="G729" s="3" t="s">
        <v>11</v>
      </c>
      <c r="H729" s="32" t="s">
        <v>2318</v>
      </c>
      <c r="I729" s="33">
        <v>2</v>
      </c>
      <c r="J729" s="17">
        <v>330132.60000000003</v>
      </c>
      <c r="K729" s="17">
        <f t="shared" si="22"/>
        <v>330132.60000000003</v>
      </c>
      <c r="L729" s="38">
        <v>330132.60000000003</v>
      </c>
      <c r="M729" s="48">
        <f t="shared" si="23"/>
        <v>660265.20000000007</v>
      </c>
      <c r="N729" s="34" t="s">
        <v>7341</v>
      </c>
      <c r="O729" s="48">
        <f>(45.5*M729)/(SUM($M$16:$M$2953)+SUM(Comerciales!$O$16:$O$1436))</f>
        <v>3.1330883268390794E-5</v>
      </c>
      <c r="P729" s="49"/>
      <c r="Q729" s="59"/>
      <c r="R729" s="59"/>
      <c r="S729" s="49"/>
      <c r="T729" s="49"/>
      <c r="U729" s="49"/>
      <c r="V729" s="49"/>
    </row>
    <row r="730" spans="2:22" ht="24" customHeight="1" x14ac:dyDescent="0.35">
      <c r="B730" s="3">
        <v>715</v>
      </c>
      <c r="C730" s="3" t="s">
        <v>2628</v>
      </c>
      <c r="D730" s="3" t="s">
        <v>720</v>
      </c>
      <c r="E730" s="3" t="s">
        <v>6174</v>
      </c>
      <c r="F730" s="3" t="s">
        <v>3598</v>
      </c>
      <c r="G730" s="3" t="s">
        <v>2429</v>
      </c>
      <c r="H730" s="32" t="s">
        <v>2628</v>
      </c>
      <c r="I730" s="33">
        <v>1</v>
      </c>
      <c r="J730" s="17">
        <v>12811</v>
      </c>
      <c r="K730" s="17">
        <f t="shared" si="22"/>
        <v>13733</v>
      </c>
      <c r="L730" s="38" t="s">
        <v>2628</v>
      </c>
      <c r="M730" s="48">
        <f t="shared" si="23"/>
        <v>13733</v>
      </c>
      <c r="N730" s="34" t="s">
        <v>7343</v>
      </c>
      <c r="O730" s="48">
        <f>(45.5*M730)/(SUM($M$16:$M$2953)+SUM(Comerciales!$O$16:$O$1436))</f>
        <v>6.5165787917462668E-7</v>
      </c>
      <c r="P730" s="49"/>
      <c r="Q730" s="59"/>
      <c r="R730" s="59"/>
      <c r="S730" s="49"/>
      <c r="T730" s="49"/>
      <c r="U730" s="49"/>
      <c r="V730" s="49"/>
    </row>
    <row r="731" spans="2:22" ht="24" customHeight="1" x14ac:dyDescent="0.35">
      <c r="B731" s="3">
        <v>716</v>
      </c>
      <c r="C731" s="3" t="s">
        <v>119</v>
      </c>
      <c r="D731" s="3" t="s">
        <v>3035</v>
      </c>
      <c r="E731" s="3" t="s">
        <v>382</v>
      </c>
      <c r="F731" s="3" t="s">
        <v>2499</v>
      </c>
      <c r="G731" s="3" t="s">
        <v>11</v>
      </c>
      <c r="H731" s="32" t="s">
        <v>2393</v>
      </c>
      <c r="I731" s="33">
        <v>235</v>
      </c>
      <c r="J731" s="17"/>
      <c r="K731" s="17">
        <f t="shared" si="22"/>
        <v>0</v>
      </c>
      <c r="L731" s="38" t="s">
        <v>7053</v>
      </c>
      <c r="M731" s="48">
        <f t="shared" si="23"/>
        <v>23500</v>
      </c>
      <c r="N731" s="34" t="s">
        <v>7343</v>
      </c>
      <c r="O731" s="48">
        <f>(45.5*M731)/(SUM($M$16:$M$2953)+SUM(Comerciales!$O$16:$O$1436))</f>
        <v>1.1151212525015457E-6</v>
      </c>
      <c r="P731" s="49"/>
      <c r="Q731" s="59"/>
      <c r="R731" s="59"/>
      <c r="S731" s="49"/>
      <c r="T731" s="49"/>
      <c r="U731" s="49"/>
      <c r="V731" s="49"/>
    </row>
    <row r="732" spans="2:22" ht="24" customHeight="1" x14ac:dyDescent="0.35">
      <c r="B732" s="3">
        <v>717</v>
      </c>
      <c r="C732" s="3" t="s">
        <v>2628</v>
      </c>
      <c r="D732" s="3" t="s">
        <v>3036</v>
      </c>
      <c r="E732" s="3" t="s">
        <v>3399</v>
      </c>
      <c r="F732" s="3" t="s">
        <v>6897</v>
      </c>
      <c r="G732" s="3" t="s">
        <v>11</v>
      </c>
      <c r="H732" s="32" t="s">
        <v>2393</v>
      </c>
      <c r="I732" s="33">
        <v>30</v>
      </c>
      <c r="J732" s="17"/>
      <c r="K732" s="17">
        <f t="shared" si="22"/>
        <v>0</v>
      </c>
      <c r="L732" s="38" t="s">
        <v>7053</v>
      </c>
      <c r="M732" s="48">
        <f t="shared" si="23"/>
        <v>3000</v>
      </c>
      <c r="N732" s="34" t="s">
        <v>7343</v>
      </c>
      <c r="O732" s="48">
        <f>(45.5*M732)/(SUM($M$16:$M$2953)+SUM(Comerciales!$O$16:$O$1436))</f>
        <v>1.423559045746654E-7</v>
      </c>
      <c r="P732" s="49"/>
      <c r="Q732" s="59"/>
      <c r="R732" s="59"/>
      <c r="S732" s="49"/>
      <c r="T732" s="49"/>
      <c r="U732" s="49"/>
      <c r="V732" s="49"/>
    </row>
    <row r="733" spans="2:22" ht="24" customHeight="1" x14ac:dyDescent="0.35">
      <c r="B733" s="3">
        <v>718</v>
      </c>
      <c r="C733" s="3" t="s">
        <v>721</v>
      </c>
      <c r="D733" s="3" t="s">
        <v>722</v>
      </c>
      <c r="E733" s="3" t="s">
        <v>977</v>
      </c>
      <c r="F733" s="3" t="s">
        <v>2422</v>
      </c>
      <c r="G733" s="3" t="s">
        <v>11</v>
      </c>
      <c r="H733" s="32" t="s">
        <v>2318</v>
      </c>
      <c r="I733" s="33">
        <v>244646.08333333334</v>
      </c>
      <c r="J733" s="17">
        <v>90</v>
      </c>
      <c r="K733" s="17">
        <f t="shared" si="22"/>
        <v>96</v>
      </c>
      <c r="L733" s="38" t="s">
        <v>7053</v>
      </c>
      <c r="M733" s="48">
        <f t="shared" si="23"/>
        <v>23486024</v>
      </c>
      <c r="N733" s="34" t="s">
        <v>7341</v>
      </c>
      <c r="O733" s="48">
        <f>(45.5*M733)/(SUM($M$16:$M$2953)+SUM(Comerciales!$O$16:$O$1436))</f>
        <v>1.1144580637941005E-3</v>
      </c>
      <c r="P733" s="49"/>
      <c r="Q733" s="59"/>
      <c r="R733" s="59"/>
      <c r="S733" s="49"/>
      <c r="T733" s="49"/>
      <c r="U733" s="49"/>
      <c r="V733" s="49"/>
    </row>
    <row r="734" spans="2:22" ht="24" customHeight="1" x14ac:dyDescent="0.35">
      <c r="B734" s="3">
        <v>719</v>
      </c>
      <c r="C734" s="3" t="s">
        <v>732</v>
      </c>
      <c r="D734" s="3" t="s">
        <v>733</v>
      </c>
      <c r="E734" s="3" t="s">
        <v>6175</v>
      </c>
      <c r="F734" s="3" t="s">
        <v>6905</v>
      </c>
      <c r="G734" s="3" t="s">
        <v>11</v>
      </c>
      <c r="H734" s="32" t="s">
        <v>2393</v>
      </c>
      <c r="I734" s="33">
        <v>87379.5</v>
      </c>
      <c r="J734" s="17">
        <v>3270</v>
      </c>
      <c r="K734" s="17">
        <f t="shared" si="22"/>
        <v>3505</v>
      </c>
      <c r="L734" s="38" t="s">
        <v>7053</v>
      </c>
      <c r="M734" s="48">
        <f t="shared" si="23"/>
        <v>306265147.5</v>
      </c>
      <c r="N734" s="34" t="s">
        <v>7341</v>
      </c>
      <c r="O734" s="48">
        <f>(45.5*M734)/(SUM($M$16:$M$2953)+SUM(Comerciales!$O$16:$O$1436))</f>
        <v>1.4532884037351942E-2</v>
      </c>
      <c r="P734" s="49"/>
      <c r="Q734" s="59"/>
      <c r="R734" s="59"/>
      <c r="S734" s="49"/>
      <c r="T734" s="49"/>
      <c r="U734" s="49"/>
      <c r="V734" s="49"/>
    </row>
    <row r="735" spans="2:22" ht="24" customHeight="1" x14ac:dyDescent="0.35">
      <c r="B735" s="3">
        <v>720</v>
      </c>
      <c r="C735" s="3" t="s">
        <v>2628</v>
      </c>
      <c r="D735" s="3" t="s">
        <v>734</v>
      </c>
      <c r="E735" s="3" t="s">
        <v>2413</v>
      </c>
      <c r="F735" s="3" t="s">
        <v>2356</v>
      </c>
      <c r="G735" s="3" t="s">
        <v>18</v>
      </c>
      <c r="H735" s="32" t="s">
        <v>2628</v>
      </c>
      <c r="I735" s="33">
        <v>29</v>
      </c>
      <c r="J735" s="17">
        <v>30769</v>
      </c>
      <c r="K735" s="17">
        <f t="shared" si="22"/>
        <v>32984</v>
      </c>
      <c r="L735" s="38" t="s">
        <v>2628</v>
      </c>
      <c r="M735" s="48">
        <f t="shared" si="23"/>
        <v>956536</v>
      </c>
      <c r="N735" s="34" t="s">
        <v>7343</v>
      </c>
      <c r="O735" s="48">
        <f>(45.5*M735)/(SUM($M$16:$M$2953)+SUM(Comerciales!$O$16:$O$1436))</f>
        <v>4.5389515846077383E-5</v>
      </c>
      <c r="P735" s="49"/>
      <c r="Q735" s="59"/>
      <c r="R735" s="59"/>
      <c r="S735" s="49"/>
      <c r="T735" s="49"/>
      <c r="U735" s="49"/>
      <c r="V735" s="49"/>
    </row>
    <row r="736" spans="2:22" ht="24" customHeight="1" x14ac:dyDescent="0.35">
      <c r="B736" s="3">
        <v>721</v>
      </c>
      <c r="C736" s="3" t="s">
        <v>732</v>
      </c>
      <c r="D736" s="3" t="s">
        <v>5369</v>
      </c>
      <c r="E736" s="3" t="s">
        <v>6176</v>
      </c>
      <c r="F736" s="3" t="s">
        <v>2616</v>
      </c>
      <c r="G736" s="3" t="s">
        <v>7000</v>
      </c>
      <c r="H736" s="32" t="s">
        <v>2490</v>
      </c>
      <c r="I736" s="33">
        <v>4662.3333333333339</v>
      </c>
      <c r="J736" s="17">
        <v>2956</v>
      </c>
      <c r="K736" s="17">
        <f t="shared" si="22"/>
        <v>3169</v>
      </c>
      <c r="L736" s="38" t="s">
        <v>7053</v>
      </c>
      <c r="M736" s="48">
        <f t="shared" si="23"/>
        <v>14774934.333333336</v>
      </c>
      <c r="N736" s="34" t="s">
        <v>7343</v>
      </c>
      <c r="O736" s="48">
        <f>(45.5*M736)/(SUM($M$16:$M$2953)+SUM(Comerciales!$O$16:$O$1436))</f>
        <v>7.0109971401764932E-4</v>
      </c>
      <c r="P736" s="49"/>
      <c r="Q736" s="59"/>
      <c r="R736" s="59"/>
      <c r="S736" s="49"/>
      <c r="T736" s="49"/>
      <c r="U736" s="49"/>
      <c r="V736" s="49"/>
    </row>
    <row r="737" spans="2:22" ht="24" customHeight="1" x14ac:dyDescent="0.35">
      <c r="B737" s="3">
        <v>722</v>
      </c>
      <c r="C737" s="3" t="s">
        <v>2643</v>
      </c>
      <c r="D737" s="3" t="s">
        <v>5370</v>
      </c>
      <c r="E737" s="3" t="s">
        <v>218</v>
      </c>
      <c r="F737" s="3" t="s">
        <v>3582</v>
      </c>
      <c r="G737" s="3" t="s">
        <v>18</v>
      </c>
      <c r="H737" s="32" t="s">
        <v>7029</v>
      </c>
      <c r="I737" s="33">
        <v>4500</v>
      </c>
      <c r="J737" s="17">
        <v>1824.22</v>
      </c>
      <c r="K737" s="17">
        <f t="shared" si="22"/>
        <v>1824.22</v>
      </c>
      <c r="L737" s="38">
        <v>1824.22</v>
      </c>
      <c r="M737" s="48">
        <f t="shared" si="23"/>
        <v>8208990</v>
      </c>
      <c r="N737" s="34" t="s">
        <v>7343</v>
      </c>
      <c r="O737" s="48">
        <f>(45.5*M737)/(SUM($M$16:$M$2953)+SUM(Comerciales!$O$16:$O$1436))</f>
        <v>3.8953273236479419E-4</v>
      </c>
      <c r="P737" s="49"/>
      <c r="Q737" s="59"/>
      <c r="R737" s="59"/>
      <c r="S737" s="49"/>
      <c r="T737" s="49"/>
      <c r="U737" s="49"/>
      <c r="V737" s="49"/>
    </row>
    <row r="738" spans="2:22" ht="24" customHeight="1" x14ac:dyDescent="0.35">
      <c r="B738" s="3">
        <v>723</v>
      </c>
      <c r="C738" s="3" t="s">
        <v>119</v>
      </c>
      <c r="D738" s="3" t="s">
        <v>5371</v>
      </c>
      <c r="E738" s="3" t="s">
        <v>6177</v>
      </c>
      <c r="F738" s="3" t="s">
        <v>3580</v>
      </c>
      <c r="G738" s="3" t="s">
        <v>18</v>
      </c>
      <c r="H738" s="32" t="s">
        <v>2628</v>
      </c>
      <c r="I738" s="33">
        <v>1</v>
      </c>
      <c r="J738" s="17"/>
      <c r="K738" s="17">
        <f t="shared" si="22"/>
        <v>0</v>
      </c>
      <c r="L738" s="38" t="s">
        <v>2628</v>
      </c>
      <c r="M738" s="48">
        <f t="shared" si="23"/>
        <v>100</v>
      </c>
      <c r="N738" s="34" t="s">
        <v>7343</v>
      </c>
      <c r="O738" s="48">
        <f>(45.5*M738)/(SUM($M$16:$M$2953)+SUM(Comerciales!$O$16:$O$1436))</f>
        <v>4.745196819155514E-9</v>
      </c>
      <c r="P738" s="49"/>
      <c r="Q738" s="59"/>
      <c r="R738" s="59"/>
      <c r="S738" s="49"/>
      <c r="T738" s="49"/>
      <c r="U738" s="49"/>
      <c r="V738" s="49"/>
    </row>
    <row r="739" spans="2:22" ht="24" customHeight="1" x14ac:dyDescent="0.35">
      <c r="B739" s="3">
        <v>724</v>
      </c>
      <c r="C739" s="3" t="s">
        <v>164</v>
      </c>
      <c r="D739" s="3" t="s">
        <v>738</v>
      </c>
      <c r="E739" s="3" t="s">
        <v>6178</v>
      </c>
      <c r="F739" s="3" t="s">
        <v>2616</v>
      </c>
      <c r="G739" s="3" t="s">
        <v>3657</v>
      </c>
      <c r="H739" s="32" t="s">
        <v>2490</v>
      </c>
      <c r="I739" s="33">
        <v>2</v>
      </c>
      <c r="J739" s="17">
        <v>1372</v>
      </c>
      <c r="K739" s="17">
        <f t="shared" si="22"/>
        <v>1471</v>
      </c>
      <c r="L739" s="38" t="s">
        <v>7053</v>
      </c>
      <c r="M739" s="48">
        <f t="shared" si="23"/>
        <v>2942</v>
      </c>
      <c r="N739" s="34" t="s">
        <v>7343</v>
      </c>
      <c r="O739" s="48">
        <f>(45.5*M739)/(SUM($M$16:$M$2953)+SUM(Comerciales!$O$16:$O$1436))</f>
        <v>1.3960369041955522E-7</v>
      </c>
      <c r="P739" s="49"/>
      <c r="Q739" s="59"/>
      <c r="R739" s="59"/>
      <c r="S739" s="49"/>
      <c r="T739" s="49"/>
      <c r="U739" s="49"/>
      <c r="V739" s="49"/>
    </row>
    <row r="740" spans="2:22" ht="24" customHeight="1" x14ac:dyDescent="0.35">
      <c r="B740" s="3">
        <v>725</v>
      </c>
      <c r="C740" s="3" t="s">
        <v>740</v>
      </c>
      <c r="D740" s="3" t="s">
        <v>742</v>
      </c>
      <c r="E740" s="3" t="s">
        <v>6179</v>
      </c>
      <c r="F740" s="3" t="s">
        <v>6906</v>
      </c>
      <c r="G740" s="3" t="s">
        <v>379</v>
      </c>
      <c r="H740" s="32" t="s">
        <v>6906</v>
      </c>
      <c r="I740" s="33">
        <v>63870.916666666664</v>
      </c>
      <c r="J740" s="17">
        <v>9100</v>
      </c>
      <c r="K740" s="17">
        <f t="shared" si="22"/>
        <v>9755</v>
      </c>
      <c r="L740" s="38" t="s">
        <v>7053</v>
      </c>
      <c r="M740" s="48">
        <f t="shared" si="23"/>
        <v>623060792.08333325</v>
      </c>
      <c r="N740" s="34" t="s">
        <v>7341</v>
      </c>
      <c r="O740" s="48">
        <f>(45.5*M740)/(SUM($M$16:$M$2953)+SUM(Comerciales!$O$16:$O$1436))</f>
        <v>2.9565460887343478E-2</v>
      </c>
      <c r="P740" s="49"/>
      <c r="Q740" s="59"/>
      <c r="R740" s="59"/>
      <c r="S740" s="49"/>
      <c r="T740" s="49"/>
      <c r="U740" s="49"/>
      <c r="V740" s="49"/>
    </row>
    <row r="741" spans="2:22" ht="24" customHeight="1" x14ac:dyDescent="0.35">
      <c r="B741" s="3">
        <v>726</v>
      </c>
      <c r="C741" s="3" t="s">
        <v>740</v>
      </c>
      <c r="D741" s="3" t="s">
        <v>742</v>
      </c>
      <c r="E741" s="3" t="s">
        <v>741</v>
      </c>
      <c r="F741" s="3" t="s">
        <v>2501</v>
      </c>
      <c r="G741" s="3" t="s">
        <v>379</v>
      </c>
      <c r="H741" s="32" t="s">
        <v>2360</v>
      </c>
      <c r="I741" s="33">
        <v>12097.666666666668</v>
      </c>
      <c r="J741" s="17"/>
      <c r="K741" s="17">
        <f t="shared" si="22"/>
        <v>0</v>
      </c>
      <c r="L741" s="38" t="s">
        <v>7053</v>
      </c>
      <c r="M741" s="48">
        <f t="shared" si="23"/>
        <v>1209766.6666666667</v>
      </c>
      <c r="N741" s="34" t="s">
        <v>7343</v>
      </c>
      <c r="O741" s="48">
        <f>(45.5*M741)/(SUM($M$16:$M$2953)+SUM(Comerciales!$O$16:$O$1436))</f>
        <v>5.7405809385870355E-5</v>
      </c>
      <c r="P741" s="49"/>
      <c r="Q741" s="59"/>
      <c r="R741" s="59"/>
      <c r="S741" s="49"/>
      <c r="T741" s="49"/>
      <c r="U741" s="49"/>
      <c r="V741" s="49"/>
    </row>
    <row r="742" spans="2:22" ht="24" customHeight="1" x14ac:dyDescent="0.35">
      <c r="B742" s="3">
        <v>727</v>
      </c>
      <c r="C742" s="3" t="s">
        <v>278</v>
      </c>
      <c r="D742" s="3" t="s">
        <v>5372</v>
      </c>
      <c r="E742" s="3" t="s">
        <v>6180</v>
      </c>
      <c r="F742" s="3" t="s">
        <v>2616</v>
      </c>
      <c r="G742" s="3" t="s">
        <v>3657</v>
      </c>
      <c r="H742" s="32" t="s">
        <v>2490</v>
      </c>
      <c r="I742" s="33">
        <v>3235.8333333333335</v>
      </c>
      <c r="J742" s="17">
        <v>795</v>
      </c>
      <c r="K742" s="17">
        <f t="shared" si="22"/>
        <v>852</v>
      </c>
      <c r="L742" s="38" t="s">
        <v>7053</v>
      </c>
      <c r="M742" s="48">
        <f t="shared" si="23"/>
        <v>2756930</v>
      </c>
      <c r="N742" s="34" t="s">
        <v>7343</v>
      </c>
      <c r="O742" s="48">
        <f>(45.5*M742)/(SUM($M$16:$M$2953)+SUM(Comerciales!$O$16:$O$1436))</f>
        <v>1.3082175466634411E-4</v>
      </c>
      <c r="P742" s="49"/>
      <c r="Q742" s="59"/>
      <c r="R742" s="59"/>
      <c r="S742" s="49"/>
      <c r="T742" s="49"/>
      <c r="U742" s="49"/>
      <c r="V742" s="49"/>
    </row>
    <row r="743" spans="2:22" ht="24" customHeight="1" x14ac:dyDescent="0.35">
      <c r="B743" s="3">
        <v>728</v>
      </c>
      <c r="C743" s="3" t="s">
        <v>278</v>
      </c>
      <c r="D743" s="3" t="s">
        <v>5372</v>
      </c>
      <c r="E743" s="3" t="s">
        <v>6181</v>
      </c>
      <c r="F743" s="3" t="s">
        <v>2501</v>
      </c>
      <c r="G743" s="3" t="s">
        <v>3657</v>
      </c>
      <c r="H743" s="32" t="s">
        <v>2360</v>
      </c>
      <c r="I743" s="33">
        <v>20</v>
      </c>
      <c r="J743" s="17">
        <v>894</v>
      </c>
      <c r="K743" s="17">
        <f t="shared" si="22"/>
        <v>958</v>
      </c>
      <c r="L743" s="38" t="s">
        <v>7053</v>
      </c>
      <c r="M743" s="48">
        <f t="shared" si="23"/>
        <v>19160</v>
      </c>
      <c r="N743" s="34" t="s">
        <v>7343</v>
      </c>
      <c r="O743" s="48">
        <f>(45.5*M743)/(SUM($M$16:$M$2953)+SUM(Comerciales!$O$16:$O$1436))</f>
        <v>9.0917971055019639E-7</v>
      </c>
      <c r="P743" s="49"/>
      <c r="Q743" s="59"/>
      <c r="R743" s="59"/>
      <c r="S743" s="49"/>
      <c r="T743" s="49"/>
      <c r="U743" s="49"/>
      <c r="V743" s="49"/>
    </row>
    <row r="744" spans="2:22" ht="24" customHeight="1" x14ac:dyDescent="0.35">
      <c r="B744" s="3">
        <v>729</v>
      </c>
      <c r="C744" s="3" t="s">
        <v>2644</v>
      </c>
      <c r="D744" s="3" t="s">
        <v>3051</v>
      </c>
      <c r="E744" s="3" t="s">
        <v>3363</v>
      </c>
      <c r="F744" s="3" t="s">
        <v>3598</v>
      </c>
      <c r="G744" s="3" t="s">
        <v>3656</v>
      </c>
      <c r="H744" s="32" t="s">
        <v>2360</v>
      </c>
      <c r="I744" s="33">
        <v>48.75</v>
      </c>
      <c r="J744" s="17"/>
      <c r="K744" s="17">
        <f t="shared" si="22"/>
        <v>0</v>
      </c>
      <c r="L744" s="38" t="s">
        <v>7053</v>
      </c>
      <c r="M744" s="48">
        <f t="shared" si="23"/>
        <v>4875</v>
      </c>
      <c r="N744" s="34" t="s">
        <v>7343</v>
      </c>
      <c r="O744" s="48">
        <f>(45.5*M744)/(SUM($M$16:$M$2953)+SUM(Comerciales!$O$16:$O$1436))</f>
        <v>2.3132834493383129E-7</v>
      </c>
      <c r="P744" s="49"/>
      <c r="Q744" s="59"/>
      <c r="R744" s="59"/>
      <c r="S744" s="49"/>
      <c r="T744" s="49"/>
      <c r="U744" s="49"/>
      <c r="V744" s="49"/>
    </row>
    <row r="745" spans="2:22" ht="24" customHeight="1" x14ac:dyDescent="0.35">
      <c r="B745" s="3">
        <v>730</v>
      </c>
      <c r="C745" s="3" t="s">
        <v>743</v>
      </c>
      <c r="D745" s="3" t="s">
        <v>744</v>
      </c>
      <c r="E745" s="3" t="s">
        <v>2516</v>
      </c>
      <c r="F745" s="3" t="s">
        <v>2422</v>
      </c>
      <c r="G745" s="3" t="s">
        <v>11</v>
      </c>
      <c r="H745" s="32" t="s">
        <v>2318</v>
      </c>
      <c r="I745" s="33">
        <v>106</v>
      </c>
      <c r="J745" s="17">
        <v>338397.5</v>
      </c>
      <c r="K745" s="17">
        <f t="shared" si="22"/>
        <v>338397.5</v>
      </c>
      <c r="L745" s="38">
        <v>338397.5</v>
      </c>
      <c r="M745" s="48">
        <f t="shared" si="23"/>
        <v>35870135</v>
      </c>
      <c r="N745" s="34" t="s">
        <v>7341</v>
      </c>
      <c r="O745" s="48">
        <f>(45.5*M745)/(SUM($M$16:$M$2953)+SUM(Comerciales!$O$16:$O$1436))</f>
        <v>1.7021085050467886E-3</v>
      </c>
      <c r="P745" s="49"/>
      <c r="Q745" s="59"/>
      <c r="R745" s="59"/>
      <c r="S745" s="49"/>
      <c r="T745" s="49"/>
      <c r="U745" s="49"/>
      <c r="V745" s="49"/>
    </row>
    <row r="746" spans="2:22" ht="24" customHeight="1" x14ac:dyDescent="0.35">
      <c r="B746" s="3">
        <v>731</v>
      </c>
      <c r="C746" s="3" t="s">
        <v>743</v>
      </c>
      <c r="D746" s="3" t="s">
        <v>744</v>
      </c>
      <c r="E746" s="3" t="s">
        <v>2371</v>
      </c>
      <c r="F746" s="3" t="s">
        <v>2422</v>
      </c>
      <c r="G746" s="3" t="s">
        <v>11</v>
      </c>
      <c r="H746" s="32" t="s">
        <v>2320</v>
      </c>
      <c r="I746" s="33">
        <v>2</v>
      </c>
      <c r="J746" s="17">
        <v>270718</v>
      </c>
      <c r="K746" s="17">
        <f t="shared" si="22"/>
        <v>290210</v>
      </c>
      <c r="L746" s="38" t="s">
        <v>7053</v>
      </c>
      <c r="M746" s="48">
        <f t="shared" si="23"/>
        <v>580420</v>
      </c>
      <c r="N746" s="34" t="s">
        <v>7341</v>
      </c>
      <c r="O746" s="48">
        <f>(45.5*M746)/(SUM($M$16:$M$2953)+SUM(Comerciales!$O$16:$O$1436))</f>
        <v>2.7542071377742433E-5</v>
      </c>
      <c r="P746" s="49"/>
      <c r="Q746" s="59"/>
      <c r="R746" s="59"/>
      <c r="S746" s="49"/>
      <c r="T746" s="49"/>
      <c r="U746" s="49"/>
      <c r="V746" s="49"/>
    </row>
    <row r="747" spans="2:22" ht="24" customHeight="1" x14ac:dyDescent="0.35">
      <c r="B747" s="3">
        <v>732</v>
      </c>
      <c r="C747" s="3" t="s">
        <v>747</v>
      </c>
      <c r="D747" s="3" t="s">
        <v>746</v>
      </c>
      <c r="E747" s="3">
        <v>0.04</v>
      </c>
      <c r="F747" s="3" t="s">
        <v>2616</v>
      </c>
      <c r="G747" s="3" t="s">
        <v>3657</v>
      </c>
      <c r="H747" s="32" t="s">
        <v>2490</v>
      </c>
      <c r="I747" s="33">
        <v>2503.4166666666665</v>
      </c>
      <c r="J747" s="17">
        <v>1749</v>
      </c>
      <c r="K747" s="17">
        <f t="shared" si="22"/>
        <v>1875</v>
      </c>
      <c r="L747" s="38" t="s">
        <v>7053</v>
      </c>
      <c r="M747" s="48">
        <f t="shared" si="23"/>
        <v>4693906.25</v>
      </c>
      <c r="N747" s="34" t="s">
        <v>7343</v>
      </c>
      <c r="O747" s="48">
        <f>(45.5*M747)/(SUM($M$16:$M$2953)+SUM(Comerciales!$O$16:$O$1436))</f>
        <v>2.2273509006914184E-4</v>
      </c>
      <c r="P747" s="49"/>
      <c r="Q747" s="59"/>
      <c r="R747" s="59"/>
      <c r="S747" s="49"/>
      <c r="T747" s="49"/>
      <c r="U747" s="49"/>
      <c r="V747" s="49"/>
    </row>
    <row r="748" spans="2:22" ht="24" customHeight="1" x14ac:dyDescent="0.35">
      <c r="B748" s="3">
        <v>733</v>
      </c>
      <c r="C748" s="3" t="s">
        <v>747</v>
      </c>
      <c r="D748" s="3" t="s">
        <v>746</v>
      </c>
      <c r="E748" s="3">
        <v>0.02</v>
      </c>
      <c r="F748" s="3" t="s">
        <v>6869</v>
      </c>
      <c r="G748" s="3" t="s">
        <v>3657</v>
      </c>
      <c r="H748" s="32" t="s">
        <v>2490</v>
      </c>
      <c r="I748" s="33">
        <v>1303.25</v>
      </c>
      <c r="J748" s="17">
        <v>914</v>
      </c>
      <c r="K748" s="17">
        <f t="shared" si="22"/>
        <v>980</v>
      </c>
      <c r="L748" s="38" t="s">
        <v>7053</v>
      </c>
      <c r="M748" s="48">
        <f t="shared" si="23"/>
        <v>1277185</v>
      </c>
      <c r="N748" s="34" t="s">
        <v>7343</v>
      </c>
      <c r="O748" s="48">
        <f>(45.5*M748)/(SUM($M$16:$M$2953)+SUM(Comerciales!$O$16:$O$1436))</f>
        <v>6.0604941994731348E-5</v>
      </c>
      <c r="P748" s="49"/>
      <c r="Q748" s="59"/>
      <c r="R748" s="59"/>
      <c r="S748" s="49"/>
      <c r="T748" s="49"/>
      <c r="U748" s="49"/>
      <c r="V748" s="49"/>
    </row>
    <row r="749" spans="2:22" ht="24" customHeight="1" x14ac:dyDescent="0.35">
      <c r="B749" s="3">
        <v>734</v>
      </c>
      <c r="C749" s="3" t="s">
        <v>2645</v>
      </c>
      <c r="D749" s="3" t="s">
        <v>746</v>
      </c>
      <c r="E749" s="3">
        <v>0.02</v>
      </c>
      <c r="F749" s="3" t="s">
        <v>6869</v>
      </c>
      <c r="G749" s="3" t="s">
        <v>3645</v>
      </c>
      <c r="H749" s="32" t="s">
        <v>2490</v>
      </c>
      <c r="I749" s="33">
        <v>72</v>
      </c>
      <c r="J749" s="17">
        <v>467</v>
      </c>
      <c r="K749" s="17">
        <f t="shared" si="22"/>
        <v>501</v>
      </c>
      <c r="L749" s="38" t="s">
        <v>7053</v>
      </c>
      <c r="M749" s="48">
        <f t="shared" si="23"/>
        <v>36072</v>
      </c>
      <c r="N749" s="34" t="s">
        <v>7343</v>
      </c>
      <c r="O749" s="48">
        <f>(45.5*M749)/(SUM($M$16:$M$2953)+SUM(Comerciales!$O$16:$O$1436))</f>
        <v>1.7116873966057769E-6</v>
      </c>
      <c r="P749" s="49"/>
      <c r="Q749" s="59"/>
      <c r="R749" s="59"/>
      <c r="S749" s="49"/>
      <c r="T749" s="49"/>
      <c r="U749" s="49"/>
      <c r="V749" s="49"/>
    </row>
    <row r="750" spans="2:22" ht="24" customHeight="1" x14ac:dyDescent="0.35">
      <c r="B750" s="3">
        <v>735</v>
      </c>
      <c r="C750" s="3" t="s">
        <v>2628</v>
      </c>
      <c r="D750" s="3" t="s">
        <v>746</v>
      </c>
      <c r="E750" s="3">
        <v>0.04</v>
      </c>
      <c r="F750" s="3" t="s">
        <v>3580</v>
      </c>
      <c r="G750" s="3" t="s">
        <v>3645</v>
      </c>
      <c r="H750" s="32" t="s">
        <v>2628</v>
      </c>
      <c r="I750" s="33">
        <v>1</v>
      </c>
      <c r="J750" s="17">
        <v>9923</v>
      </c>
      <c r="K750" s="17">
        <f t="shared" si="22"/>
        <v>10637</v>
      </c>
      <c r="L750" s="38" t="s">
        <v>2628</v>
      </c>
      <c r="M750" s="48">
        <f t="shared" si="23"/>
        <v>10637</v>
      </c>
      <c r="N750" s="34" t="s">
        <v>7343</v>
      </c>
      <c r="O750" s="48">
        <f>(45.5*M750)/(SUM($M$16:$M$2953)+SUM(Comerciales!$O$16:$O$1436))</f>
        <v>5.0474658565357202E-7</v>
      </c>
      <c r="P750" s="49"/>
      <c r="Q750" s="59"/>
      <c r="R750" s="59"/>
      <c r="S750" s="49"/>
      <c r="T750" s="49"/>
      <c r="U750" s="49"/>
      <c r="V750" s="49"/>
    </row>
    <row r="751" spans="2:22" ht="24" customHeight="1" x14ac:dyDescent="0.35">
      <c r="B751" s="3">
        <v>736</v>
      </c>
      <c r="C751" s="3" t="s">
        <v>748</v>
      </c>
      <c r="D751" s="3" t="s">
        <v>749</v>
      </c>
      <c r="E751" s="3">
        <v>0.1</v>
      </c>
      <c r="F751" s="3" t="s">
        <v>2390</v>
      </c>
      <c r="G751" s="3" t="s">
        <v>3656</v>
      </c>
      <c r="H751" s="32" t="s">
        <v>2490</v>
      </c>
      <c r="I751" s="33">
        <v>12138</v>
      </c>
      <c r="J751" s="17">
        <v>93</v>
      </c>
      <c r="K751" s="17">
        <f t="shared" si="22"/>
        <v>100</v>
      </c>
      <c r="L751" s="38" t="s">
        <v>7053</v>
      </c>
      <c r="M751" s="48">
        <f t="shared" si="23"/>
        <v>1213800</v>
      </c>
      <c r="N751" s="34" t="s">
        <v>7343</v>
      </c>
      <c r="O751" s="48">
        <f>(45.5*M751)/(SUM($M$16:$M$2953)+SUM(Comerciales!$O$16:$O$1436))</f>
        <v>5.7597198990909624E-5</v>
      </c>
      <c r="P751" s="49"/>
      <c r="Q751" s="59"/>
      <c r="R751" s="59"/>
      <c r="S751" s="49"/>
      <c r="T751" s="49"/>
      <c r="U751" s="49"/>
      <c r="V751" s="49"/>
    </row>
    <row r="752" spans="2:22" ht="24" customHeight="1" x14ac:dyDescent="0.35">
      <c r="B752" s="3">
        <v>737</v>
      </c>
      <c r="C752" s="3" t="s">
        <v>751</v>
      </c>
      <c r="D752" s="3" t="s">
        <v>752</v>
      </c>
      <c r="E752" s="3" t="s">
        <v>2413</v>
      </c>
      <c r="F752" s="3" t="s">
        <v>2422</v>
      </c>
      <c r="G752" s="3" t="s">
        <v>11</v>
      </c>
      <c r="H752" s="32" t="s">
        <v>2318</v>
      </c>
      <c r="I752" s="33">
        <v>43912.333333333336</v>
      </c>
      <c r="J752" s="17">
        <v>5664</v>
      </c>
      <c r="K752" s="17">
        <f t="shared" si="22"/>
        <v>5664</v>
      </c>
      <c r="L752" s="38">
        <v>5664</v>
      </c>
      <c r="M752" s="48">
        <f t="shared" si="23"/>
        <v>248719456</v>
      </c>
      <c r="N752" s="34" t="s">
        <v>7341</v>
      </c>
      <c r="O752" s="48">
        <f>(45.5*M752)/(SUM($M$16:$M$2953)+SUM(Comerciales!$O$16:$O$1436))</f>
        <v>1.1802227714732896E-2</v>
      </c>
      <c r="P752" s="49"/>
      <c r="Q752" s="59"/>
      <c r="R752" s="59"/>
      <c r="S752" s="49"/>
      <c r="T752" s="49"/>
      <c r="U752" s="49"/>
      <c r="V752" s="49"/>
    </row>
    <row r="753" spans="2:22" ht="24" customHeight="1" x14ac:dyDescent="0.35">
      <c r="B753" s="3">
        <v>738</v>
      </c>
      <c r="C753" s="3" t="s">
        <v>751</v>
      </c>
      <c r="D753" s="3" t="s">
        <v>752</v>
      </c>
      <c r="E753" s="3" t="s">
        <v>6182</v>
      </c>
      <c r="F753" s="3" t="s">
        <v>2422</v>
      </c>
      <c r="G753" s="3" t="s">
        <v>11</v>
      </c>
      <c r="H753" s="32" t="s">
        <v>2318</v>
      </c>
      <c r="I753" s="33">
        <v>39035.833333333336</v>
      </c>
      <c r="J753" s="17">
        <v>4153.5999999999995</v>
      </c>
      <c r="K753" s="17">
        <f t="shared" si="22"/>
        <v>4153.5999999999995</v>
      </c>
      <c r="L753" s="38">
        <v>4153.5999999999995</v>
      </c>
      <c r="M753" s="48">
        <f t="shared" si="23"/>
        <v>162139237.33333331</v>
      </c>
      <c r="N753" s="34" t="s">
        <v>7341</v>
      </c>
      <c r="O753" s="48">
        <f>(45.5*M753)/(SUM($M$16:$M$2953)+SUM(Comerciales!$O$16:$O$1436))</f>
        <v>7.6938259325443417E-3</v>
      </c>
      <c r="P753" s="49"/>
      <c r="Q753" s="59"/>
      <c r="R753" s="59"/>
      <c r="S753" s="49"/>
      <c r="T753" s="49"/>
      <c r="U753" s="49"/>
      <c r="V753" s="49"/>
    </row>
    <row r="754" spans="2:22" ht="24" customHeight="1" x14ac:dyDescent="0.35">
      <c r="B754" s="3">
        <v>739</v>
      </c>
      <c r="C754" s="3" t="s">
        <v>751</v>
      </c>
      <c r="D754" s="3" t="s">
        <v>752</v>
      </c>
      <c r="E754" s="3" t="s">
        <v>2441</v>
      </c>
      <c r="F754" s="3" t="s">
        <v>2422</v>
      </c>
      <c r="G754" s="3" t="s">
        <v>11</v>
      </c>
      <c r="H754" s="32" t="s">
        <v>2318</v>
      </c>
      <c r="I754" s="33">
        <v>840.75</v>
      </c>
      <c r="J754" s="17">
        <v>2832</v>
      </c>
      <c r="K754" s="17">
        <f t="shared" si="22"/>
        <v>2832</v>
      </c>
      <c r="L754" s="38">
        <v>2832</v>
      </c>
      <c r="M754" s="48">
        <f t="shared" si="23"/>
        <v>2381004</v>
      </c>
      <c r="N754" s="34" t="s">
        <v>7343</v>
      </c>
      <c r="O754" s="48">
        <f>(45.5*M754)/(SUM($M$16:$M$2953)+SUM(Comerciales!$O$16:$O$1436))</f>
        <v>1.1298332607196554E-4</v>
      </c>
      <c r="P754" s="49"/>
      <c r="Q754" s="59"/>
      <c r="R754" s="59"/>
      <c r="S754" s="49"/>
      <c r="T754" s="49"/>
      <c r="U754" s="49"/>
      <c r="V754" s="49"/>
    </row>
    <row r="755" spans="2:22" ht="24" customHeight="1" x14ac:dyDescent="0.35">
      <c r="B755" s="3">
        <v>740</v>
      </c>
      <c r="C755" s="3" t="s">
        <v>754</v>
      </c>
      <c r="D755" s="3" t="s">
        <v>753</v>
      </c>
      <c r="E755" s="3" t="s">
        <v>2441</v>
      </c>
      <c r="F755" s="3" t="s">
        <v>2422</v>
      </c>
      <c r="G755" s="3" t="s">
        <v>11</v>
      </c>
      <c r="H755" s="32" t="s">
        <v>2318</v>
      </c>
      <c r="I755" s="33">
        <v>2412</v>
      </c>
      <c r="J755" s="17">
        <v>173427</v>
      </c>
      <c r="K755" s="17">
        <f t="shared" si="22"/>
        <v>173427</v>
      </c>
      <c r="L755" s="38">
        <v>173427</v>
      </c>
      <c r="M755" s="48">
        <f t="shared" si="23"/>
        <v>418305924</v>
      </c>
      <c r="N755" s="34" t="s">
        <v>7341</v>
      </c>
      <c r="O755" s="48">
        <f>(45.5*M755)/(SUM($M$16:$M$2953)+SUM(Comerciales!$O$16:$O$1436))</f>
        <v>1.9849439399987082E-2</v>
      </c>
      <c r="P755" s="49"/>
      <c r="Q755" s="59"/>
      <c r="R755" s="59"/>
      <c r="S755" s="49"/>
      <c r="T755" s="49"/>
      <c r="U755" s="49"/>
      <c r="V755" s="49"/>
    </row>
    <row r="756" spans="2:22" ht="24" customHeight="1" x14ac:dyDescent="0.35">
      <c r="B756" s="3">
        <v>741</v>
      </c>
      <c r="C756" s="3" t="s">
        <v>754</v>
      </c>
      <c r="D756" s="3" t="s">
        <v>753</v>
      </c>
      <c r="E756" s="3" t="s">
        <v>191</v>
      </c>
      <c r="F756" s="3" t="s">
        <v>2422</v>
      </c>
      <c r="G756" s="3" t="s">
        <v>11</v>
      </c>
      <c r="H756" s="32" t="s">
        <v>2320</v>
      </c>
      <c r="I756" s="33">
        <v>2</v>
      </c>
      <c r="J756" s="17">
        <v>115618</v>
      </c>
      <c r="K756" s="17">
        <f t="shared" si="22"/>
        <v>123942</v>
      </c>
      <c r="L756" s="38" t="s">
        <v>7053</v>
      </c>
      <c r="M756" s="48">
        <f t="shared" si="23"/>
        <v>247884</v>
      </c>
      <c r="N756" s="34" t="s">
        <v>7341</v>
      </c>
      <c r="O756" s="48">
        <f>(45.5*M756)/(SUM($M$16:$M$2953)+SUM(Comerciales!$O$16:$O$1436))</f>
        <v>1.1762583683195454E-5</v>
      </c>
      <c r="P756" s="49"/>
      <c r="Q756" s="59"/>
      <c r="R756" s="59"/>
      <c r="S756" s="49"/>
      <c r="T756" s="49"/>
      <c r="U756" s="49"/>
      <c r="V756" s="49"/>
    </row>
    <row r="757" spans="2:22" ht="24" customHeight="1" x14ac:dyDescent="0.35">
      <c r="B757" s="3">
        <v>742</v>
      </c>
      <c r="C757" s="3" t="s">
        <v>755</v>
      </c>
      <c r="D757" s="3" t="s">
        <v>756</v>
      </c>
      <c r="E757" s="3" t="s">
        <v>25</v>
      </c>
      <c r="F757" s="3" t="s">
        <v>2356</v>
      </c>
      <c r="G757" s="3" t="s">
        <v>18</v>
      </c>
      <c r="H757" s="32" t="s">
        <v>2349</v>
      </c>
      <c r="I757" s="33">
        <v>51.454545454545453</v>
      </c>
      <c r="J757" s="17">
        <v>26762</v>
      </c>
      <c r="K757" s="17">
        <f t="shared" si="22"/>
        <v>28689</v>
      </c>
      <c r="L757" s="38" t="s">
        <v>7053</v>
      </c>
      <c r="M757" s="48">
        <f t="shared" si="23"/>
        <v>1476179.4545454546</v>
      </c>
      <c r="N757" s="34" t="s">
        <v>7343</v>
      </c>
      <c r="O757" s="48">
        <f>(45.5*M757)/(SUM($M$16:$M$2953)+SUM(Comerciales!$O$16:$O$1436))</f>
        <v>7.004762052211812E-5</v>
      </c>
      <c r="P757" s="49"/>
      <c r="Q757" s="59"/>
      <c r="R757" s="59"/>
      <c r="S757" s="49"/>
      <c r="T757" s="49"/>
      <c r="U757" s="49"/>
      <c r="V757" s="49"/>
    </row>
    <row r="758" spans="2:22" ht="24" customHeight="1" x14ac:dyDescent="0.35">
      <c r="B758" s="3">
        <v>743</v>
      </c>
      <c r="C758" s="3" t="s">
        <v>121</v>
      </c>
      <c r="D758" s="3" t="s">
        <v>5373</v>
      </c>
      <c r="E758" s="3" t="s">
        <v>122</v>
      </c>
      <c r="F758" s="3" t="s">
        <v>2356</v>
      </c>
      <c r="G758" s="3" t="s">
        <v>18</v>
      </c>
      <c r="H758" s="32" t="s">
        <v>2349</v>
      </c>
      <c r="I758" s="33">
        <v>2</v>
      </c>
      <c r="J758" s="17"/>
      <c r="K758" s="17">
        <f t="shared" si="22"/>
        <v>0</v>
      </c>
      <c r="L758" s="38" t="s">
        <v>7053</v>
      </c>
      <c r="M758" s="48">
        <f t="shared" si="23"/>
        <v>200</v>
      </c>
      <c r="N758" s="34" t="s">
        <v>7343</v>
      </c>
      <c r="O758" s="48">
        <f>(45.5*M758)/(SUM($M$16:$M$2953)+SUM(Comerciales!$O$16:$O$1436))</f>
        <v>9.4903936383110279E-9</v>
      </c>
      <c r="P758" s="49"/>
      <c r="Q758" s="59"/>
      <c r="R758" s="59"/>
      <c r="S758" s="49"/>
      <c r="T758" s="49"/>
      <c r="U758" s="49"/>
      <c r="V758" s="49"/>
    </row>
    <row r="759" spans="2:22" ht="24" customHeight="1" x14ac:dyDescent="0.35">
      <c r="B759" s="3">
        <v>744</v>
      </c>
      <c r="C759" s="3" t="s">
        <v>759</v>
      </c>
      <c r="D759" s="3" t="s">
        <v>3054</v>
      </c>
      <c r="E759" s="3" t="s">
        <v>6183</v>
      </c>
      <c r="F759" s="3" t="s">
        <v>2356</v>
      </c>
      <c r="G759" s="3" t="s">
        <v>3670</v>
      </c>
      <c r="H759" s="32" t="s">
        <v>2443</v>
      </c>
      <c r="I759" s="33">
        <v>7234.6666666666661</v>
      </c>
      <c r="J759" s="17">
        <v>14650</v>
      </c>
      <c r="K759" s="17">
        <f t="shared" si="22"/>
        <v>14650</v>
      </c>
      <c r="L759" s="38">
        <v>14650</v>
      </c>
      <c r="M759" s="48">
        <f t="shared" si="23"/>
        <v>105987866.66666666</v>
      </c>
      <c r="N759" s="34" t="s">
        <v>7341</v>
      </c>
      <c r="O759" s="48">
        <f>(45.5*M759)/(SUM($M$16:$M$2953)+SUM(Comerciales!$O$16:$O$1436))</f>
        <v>5.0293328777574536E-3</v>
      </c>
      <c r="P759" s="49"/>
      <c r="Q759" s="59"/>
      <c r="R759" s="59"/>
      <c r="S759" s="49"/>
      <c r="T759" s="49"/>
      <c r="U759" s="49"/>
      <c r="V759" s="49"/>
    </row>
    <row r="760" spans="2:22" ht="24" customHeight="1" x14ac:dyDescent="0.35">
      <c r="B760" s="3">
        <v>745</v>
      </c>
      <c r="C760" s="3" t="s">
        <v>759</v>
      </c>
      <c r="D760" s="3" t="s">
        <v>3054</v>
      </c>
      <c r="E760" s="3" t="s">
        <v>365</v>
      </c>
      <c r="F760" s="3" t="s">
        <v>2356</v>
      </c>
      <c r="G760" s="3" t="s">
        <v>3670</v>
      </c>
      <c r="H760" s="32" t="s">
        <v>2443</v>
      </c>
      <c r="I760" s="33">
        <v>6074.545454545454</v>
      </c>
      <c r="J760" s="17">
        <v>21975</v>
      </c>
      <c r="K760" s="17">
        <f t="shared" si="22"/>
        <v>21975</v>
      </c>
      <c r="L760" s="38">
        <v>21975</v>
      </c>
      <c r="M760" s="48">
        <f t="shared" si="23"/>
        <v>133488136.36363636</v>
      </c>
      <c r="N760" s="34" t="s">
        <v>7341</v>
      </c>
      <c r="O760" s="48">
        <f>(45.5*M760)/(SUM($M$16:$M$2953)+SUM(Comerciales!$O$16:$O$1436))</f>
        <v>6.3342748006772467E-3</v>
      </c>
      <c r="P760" s="49"/>
      <c r="Q760" s="59"/>
      <c r="R760" s="59"/>
      <c r="S760" s="49"/>
      <c r="T760" s="49"/>
      <c r="U760" s="49"/>
      <c r="V760" s="49"/>
    </row>
    <row r="761" spans="2:22" ht="24" customHeight="1" x14ac:dyDescent="0.35">
      <c r="B761" s="3">
        <v>746</v>
      </c>
      <c r="C761" s="3" t="s">
        <v>759</v>
      </c>
      <c r="D761" s="3" t="s">
        <v>3054</v>
      </c>
      <c r="E761" s="3" t="s">
        <v>6184</v>
      </c>
      <c r="F761" s="3" t="s">
        <v>2356</v>
      </c>
      <c r="G761" s="3" t="s">
        <v>3670</v>
      </c>
      <c r="H761" s="32" t="s">
        <v>2349</v>
      </c>
      <c r="I761" s="33">
        <v>4759.583333333333</v>
      </c>
      <c r="J761" s="17">
        <v>29300</v>
      </c>
      <c r="K761" s="17">
        <f t="shared" si="22"/>
        <v>29300</v>
      </c>
      <c r="L761" s="38">
        <v>29300</v>
      </c>
      <c r="M761" s="48">
        <f t="shared" si="23"/>
        <v>139455791.66666666</v>
      </c>
      <c r="N761" s="34" t="s">
        <v>7341</v>
      </c>
      <c r="O761" s="48">
        <f>(45.5*M761)/(SUM($M$16:$M$2953)+SUM(Comerciales!$O$16:$O$1436))</f>
        <v>6.617451790294806E-3</v>
      </c>
      <c r="P761" s="49"/>
      <c r="Q761" s="59"/>
      <c r="R761" s="59"/>
      <c r="S761" s="49"/>
      <c r="T761" s="49"/>
      <c r="U761" s="49"/>
      <c r="V761" s="49"/>
    </row>
    <row r="762" spans="2:22" ht="24" customHeight="1" x14ac:dyDescent="0.35">
      <c r="B762" s="3">
        <v>747</v>
      </c>
      <c r="C762" s="3" t="s">
        <v>2628</v>
      </c>
      <c r="D762" s="3" t="s">
        <v>3054</v>
      </c>
      <c r="E762" s="3" t="s">
        <v>6185</v>
      </c>
      <c r="F762" s="3" t="s">
        <v>2356</v>
      </c>
      <c r="G762" s="3" t="s">
        <v>364</v>
      </c>
      <c r="H762" s="32" t="s">
        <v>2628</v>
      </c>
      <c r="I762" s="33">
        <v>442</v>
      </c>
      <c r="J762" s="17">
        <v>29299</v>
      </c>
      <c r="K762" s="17">
        <f t="shared" si="22"/>
        <v>31409</v>
      </c>
      <c r="L762" s="38" t="s">
        <v>2628</v>
      </c>
      <c r="M762" s="48">
        <f t="shared" si="23"/>
        <v>13882778</v>
      </c>
      <c r="N762" s="34" t="s">
        <v>7343</v>
      </c>
      <c r="O762" s="48">
        <f>(45.5*M762)/(SUM($M$16:$M$2953)+SUM(Comerciales!$O$16:$O$1436))</f>
        <v>6.5876514006642142E-4</v>
      </c>
      <c r="P762" s="49"/>
      <c r="Q762" s="59"/>
      <c r="R762" s="59"/>
      <c r="S762" s="49"/>
      <c r="T762" s="49"/>
      <c r="U762" s="49"/>
      <c r="V762" s="49"/>
    </row>
    <row r="763" spans="2:22" ht="24" customHeight="1" x14ac:dyDescent="0.35">
      <c r="B763" s="3">
        <v>748</v>
      </c>
      <c r="C763" s="3" t="s">
        <v>759</v>
      </c>
      <c r="D763" s="3" t="s">
        <v>3054</v>
      </c>
      <c r="E763" s="3" t="s">
        <v>6186</v>
      </c>
      <c r="F763" s="3" t="s">
        <v>2356</v>
      </c>
      <c r="G763" s="3" t="s">
        <v>3670</v>
      </c>
      <c r="H763" s="32" t="s">
        <v>2442</v>
      </c>
      <c r="I763" s="33">
        <v>12.571428571428571</v>
      </c>
      <c r="J763" s="17">
        <v>7325</v>
      </c>
      <c r="K763" s="17">
        <f t="shared" si="22"/>
        <v>7325</v>
      </c>
      <c r="L763" s="38">
        <v>7325</v>
      </c>
      <c r="M763" s="48">
        <f t="shared" si="23"/>
        <v>92085.71428571429</v>
      </c>
      <c r="N763" s="34" t="s">
        <v>7343</v>
      </c>
      <c r="O763" s="48">
        <f>(45.5*M763)/(SUM($M$16:$M$2953)+SUM(Comerciales!$O$16:$O$1436))</f>
        <v>4.3696483851823485E-6</v>
      </c>
      <c r="P763" s="49"/>
      <c r="Q763" s="59"/>
      <c r="R763" s="59"/>
      <c r="S763" s="49"/>
      <c r="T763" s="49"/>
      <c r="U763" s="49"/>
      <c r="V763" s="49"/>
    </row>
    <row r="764" spans="2:22" ht="24" customHeight="1" x14ac:dyDescent="0.35">
      <c r="B764" s="3">
        <v>749</v>
      </c>
      <c r="C764" s="3" t="s">
        <v>762</v>
      </c>
      <c r="D764" s="3" t="s">
        <v>763</v>
      </c>
      <c r="E764" s="3" t="s">
        <v>25</v>
      </c>
      <c r="F764" s="3" t="s">
        <v>2422</v>
      </c>
      <c r="G764" s="3" t="s">
        <v>11</v>
      </c>
      <c r="H764" s="32" t="s">
        <v>2318</v>
      </c>
      <c r="I764" s="33">
        <v>2380</v>
      </c>
      <c r="J764" s="17">
        <v>1358</v>
      </c>
      <c r="K764" s="17">
        <f t="shared" si="22"/>
        <v>1456</v>
      </c>
      <c r="L764" s="38" t="s">
        <v>7053</v>
      </c>
      <c r="M764" s="48">
        <f t="shared" si="23"/>
        <v>3465280</v>
      </c>
      <c r="N764" s="34" t="s">
        <v>7343</v>
      </c>
      <c r="O764" s="48">
        <f>(45.5*M764)/(SUM($M$16:$M$2953)+SUM(Comerciales!$O$16:$O$1436))</f>
        <v>1.6443435633483217E-4</v>
      </c>
      <c r="P764" s="49"/>
      <c r="Q764" s="59"/>
      <c r="R764" s="59"/>
      <c r="S764" s="49"/>
      <c r="T764" s="49"/>
      <c r="U764" s="49"/>
      <c r="V764" s="49"/>
    </row>
    <row r="765" spans="2:22" ht="24" customHeight="1" x14ac:dyDescent="0.35">
      <c r="B765" s="3">
        <v>750</v>
      </c>
      <c r="C765" s="3" t="s">
        <v>764</v>
      </c>
      <c r="D765" s="3" t="s">
        <v>765</v>
      </c>
      <c r="E765" s="3" t="s">
        <v>2321</v>
      </c>
      <c r="F765" s="3" t="s">
        <v>2356</v>
      </c>
      <c r="G765" s="3" t="s">
        <v>18</v>
      </c>
      <c r="H765" s="32" t="s">
        <v>2356</v>
      </c>
      <c r="I765" s="33">
        <v>2</v>
      </c>
      <c r="J765" s="17">
        <v>694048</v>
      </c>
      <c r="K765" s="17">
        <f t="shared" si="22"/>
        <v>744019</v>
      </c>
      <c r="L765" s="38" t="s">
        <v>7053</v>
      </c>
      <c r="M765" s="48">
        <f t="shared" si="23"/>
        <v>1488038</v>
      </c>
      <c r="N765" s="34" t="s">
        <v>7341</v>
      </c>
      <c r="O765" s="48">
        <f>(45.5*M765)/(SUM($M$16:$M$2953)+SUM(Comerciales!$O$16:$O$1436))</f>
        <v>7.0610331843825317E-5</v>
      </c>
      <c r="P765" s="49"/>
      <c r="Q765" s="59"/>
      <c r="R765" s="59"/>
      <c r="S765" s="49"/>
      <c r="T765" s="49"/>
      <c r="U765" s="49"/>
      <c r="V765" s="49"/>
    </row>
    <row r="766" spans="2:22" ht="24" customHeight="1" x14ac:dyDescent="0.35">
      <c r="B766" s="3">
        <v>751</v>
      </c>
      <c r="C766" s="3" t="s">
        <v>2646</v>
      </c>
      <c r="D766" s="3" t="s">
        <v>5374</v>
      </c>
      <c r="E766" s="3" t="s">
        <v>135</v>
      </c>
      <c r="F766" s="3" t="s">
        <v>2318</v>
      </c>
      <c r="G766" s="3" t="s">
        <v>11</v>
      </c>
      <c r="H766" s="32" t="s">
        <v>2318</v>
      </c>
      <c r="I766" s="33">
        <v>2</v>
      </c>
      <c r="J766" s="17"/>
      <c r="K766" s="17">
        <f t="shared" si="22"/>
        <v>0</v>
      </c>
      <c r="L766" s="38" t="s">
        <v>7053</v>
      </c>
      <c r="M766" s="48">
        <f t="shared" si="23"/>
        <v>200</v>
      </c>
      <c r="N766" s="34" t="s">
        <v>7343</v>
      </c>
      <c r="O766" s="48">
        <f>(45.5*M766)/(SUM($M$16:$M$2953)+SUM(Comerciales!$O$16:$O$1436))</f>
        <v>9.4903936383110279E-9</v>
      </c>
      <c r="P766" s="49"/>
      <c r="Q766" s="59"/>
      <c r="R766" s="59"/>
      <c r="S766" s="49"/>
      <c r="T766" s="49"/>
      <c r="U766" s="49"/>
      <c r="V766" s="49"/>
    </row>
    <row r="767" spans="2:22" ht="24" customHeight="1" x14ac:dyDescent="0.35">
      <c r="B767" s="3">
        <v>752</v>
      </c>
      <c r="C767" s="3" t="s">
        <v>2646</v>
      </c>
      <c r="D767" s="3" t="s">
        <v>5374</v>
      </c>
      <c r="E767" s="3" t="s">
        <v>32</v>
      </c>
      <c r="F767" s="3" t="s">
        <v>6907</v>
      </c>
      <c r="G767" s="3" t="s">
        <v>11</v>
      </c>
      <c r="H767" s="32" t="s">
        <v>2628</v>
      </c>
      <c r="I767" s="33">
        <v>1</v>
      </c>
      <c r="J767" s="17"/>
      <c r="K767" s="17">
        <f t="shared" si="22"/>
        <v>0</v>
      </c>
      <c r="L767" s="38" t="s">
        <v>2628</v>
      </c>
      <c r="M767" s="48">
        <f t="shared" si="23"/>
        <v>100</v>
      </c>
      <c r="N767" s="34" t="s">
        <v>7343</v>
      </c>
      <c r="O767" s="48">
        <f>(45.5*M767)/(SUM($M$16:$M$2953)+SUM(Comerciales!$O$16:$O$1436))</f>
        <v>4.745196819155514E-9</v>
      </c>
      <c r="P767" s="49"/>
      <c r="Q767" s="59"/>
      <c r="R767" s="59"/>
      <c r="S767" s="49"/>
      <c r="T767" s="49"/>
      <c r="U767" s="49"/>
      <c r="V767" s="49"/>
    </row>
    <row r="768" spans="2:22" ht="24" customHeight="1" x14ac:dyDescent="0.35">
      <c r="B768" s="3">
        <v>753</v>
      </c>
      <c r="C768" s="3" t="s">
        <v>770</v>
      </c>
      <c r="D768" s="3" t="s">
        <v>771</v>
      </c>
      <c r="E768" s="3" t="s">
        <v>2401</v>
      </c>
      <c r="F768" s="3" t="s">
        <v>2422</v>
      </c>
      <c r="G768" s="3" t="s">
        <v>11</v>
      </c>
      <c r="H768" s="32" t="s">
        <v>2318</v>
      </c>
      <c r="I768" s="33">
        <v>1451</v>
      </c>
      <c r="J768" s="17">
        <v>38170</v>
      </c>
      <c r="K768" s="17">
        <f t="shared" si="22"/>
        <v>40918</v>
      </c>
      <c r="L768" s="38" t="s">
        <v>7053</v>
      </c>
      <c r="M768" s="48">
        <f t="shared" si="23"/>
        <v>59372018</v>
      </c>
      <c r="N768" s="34" t="s">
        <v>7341</v>
      </c>
      <c r="O768" s="48">
        <f>(45.5*M768)/(SUM($M$16:$M$2953)+SUM(Comerciales!$O$16:$O$1436))</f>
        <v>2.8173191096044388E-3</v>
      </c>
      <c r="P768" s="49"/>
      <c r="Q768" s="59"/>
      <c r="R768" s="59"/>
      <c r="S768" s="49"/>
      <c r="T768" s="49"/>
      <c r="U768" s="49"/>
      <c r="V768" s="49"/>
    </row>
    <row r="769" spans="2:22" ht="24" customHeight="1" x14ac:dyDescent="0.35">
      <c r="B769" s="3">
        <v>754</v>
      </c>
      <c r="C769" s="3" t="s">
        <v>770</v>
      </c>
      <c r="D769" s="3" t="s">
        <v>771</v>
      </c>
      <c r="E769" s="3" t="s">
        <v>2355</v>
      </c>
      <c r="F769" s="3" t="s">
        <v>2422</v>
      </c>
      <c r="G769" s="3" t="s">
        <v>11</v>
      </c>
      <c r="H769" s="32" t="s">
        <v>2318</v>
      </c>
      <c r="I769" s="33">
        <v>348.33333333333331</v>
      </c>
      <c r="J769" s="17">
        <v>19648</v>
      </c>
      <c r="K769" s="17">
        <f t="shared" si="22"/>
        <v>21063</v>
      </c>
      <c r="L769" s="38" t="s">
        <v>7053</v>
      </c>
      <c r="M769" s="48">
        <f t="shared" si="23"/>
        <v>7336945</v>
      </c>
      <c r="N769" s="34" t="s">
        <v>7343</v>
      </c>
      <c r="O769" s="48">
        <f>(45.5*M769)/(SUM($M$16:$M$2953)+SUM(Comerciales!$O$16:$O$1436))</f>
        <v>3.4815248076318952E-4</v>
      </c>
      <c r="P769" s="49"/>
      <c r="Q769" s="59"/>
      <c r="R769" s="59"/>
      <c r="S769" s="49"/>
      <c r="T769" s="49"/>
      <c r="U769" s="49"/>
      <c r="V769" s="49"/>
    </row>
    <row r="770" spans="2:22" ht="24" customHeight="1" x14ac:dyDescent="0.35">
      <c r="B770" s="3">
        <v>755</v>
      </c>
      <c r="C770" s="3" t="s">
        <v>772</v>
      </c>
      <c r="D770" s="3" t="s">
        <v>773</v>
      </c>
      <c r="E770" s="3" t="s">
        <v>2397</v>
      </c>
      <c r="F770" s="3" t="s">
        <v>2356</v>
      </c>
      <c r="G770" s="3" t="s">
        <v>18</v>
      </c>
      <c r="H770" s="32" t="s">
        <v>2349</v>
      </c>
      <c r="I770" s="33">
        <v>136.66666666666666</v>
      </c>
      <c r="J770" s="17">
        <v>230989.99999999997</v>
      </c>
      <c r="K770" s="17">
        <f t="shared" si="22"/>
        <v>230989.99999999997</v>
      </c>
      <c r="L770" s="38">
        <v>230989.99999999997</v>
      </c>
      <c r="M770" s="48">
        <f t="shared" si="23"/>
        <v>31568633.333333328</v>
      </c>
      <c r="N770" s="34" t="s">
        <v>7341</v>
      </c>
      <c r="O770" s="48">
        <f>(45.5*M770)/(SUM($M$16:$M$2953)+SUM(Comerciales!$O$16:$O$1436))</f>
        <v>1.4979937847842003E-3</v>
      </c>
      <c r="P770" s="49"/>
      <c r="Q770" s="59"/>
      <c r="R770" s="59"/>
      <c r="S770" s="49"/>
      <c r="T770" s="49"/>
      <c r="U770" s="49"/>
      <c r="V770" s="49"/>
    </row>
    <row r="771" spans="2:22" ht="24" customHeight="1" x14ac:dyDescent="0.35">
      <c r="B771" s="3">
        <v>756</v>
      </c>
      <c r="C771" s="3" t="s">
        <v>772</v>
      </c>
      <c r="D771" s="3" t="s">
        <v>773</v>
      </c>
      <c r="E771" s="3" t="s">
        <v>3444</v>
      </c>
      <c r="F771" s="3" t="s">
        <v>2356</v>
      </c>
      <c r="G771" s="3" t="s">
        <v>18</v>
      </c>
      <c r="H771" s="32" t="s">
        <v>3713</v>
      </c>
      <c r="I771" s="33">
        <v>30.375</v>
      </c>
      <c r="J771" s="17">
        <v>161692.99999999997</v>
      </c>
      <c r="K771" s="17">
        <f t="shared" si="22"/>
        <v>161692.99999999997</v>
      </c>
      <c r="L771" s="38">
        <v>161692.99999999997</v>
      </c>
      <c r="M771" s="48">
        <f t="shared" si="23"/>
        <v>4911424.8749999991</v>
      </c>
      <c r="N771" s="34" t="s">
        <v>7341</v>
      </c>
      <c r="O771" s="48">
        <f>(45.5*M771)/(SUM($M$16:$M$2953)+SUM(Comerciales!$O$16:$O$1436))</f>
        <v>2.3305677694371264E-4</v>
      </c>
      <c r="P771" s="49"/>
      <c r="Q771" s="59"/>
      <c r="R771" s="59"/>
      <c r="S771" s="49"/>
      <c r="T771" s="49"/>
      <c r="U771" s="49"/>
      <c r="V771" s="49"/>
    </row>
    <row r="772" spans="2:22" ht="24" customHeight="1" x14ac:dyDescent="0.35">
      <c r="B772" s="3">
        <v>757</v>
      </c>
      <c r="C772" s="3" t="s">
        <v>774</v>
      </c>
      <c r="D772" s="3" t="s">
        <v>775</v>
      </c>
      <c r="E772" s="3" t="s">
        <v>6187</v>
      </c>
      <c r="F772" s="3" t="s">
        <v>2356</v>
      </c>
      <c r="G772" s="3" t="s">
        <v>18</v>
      </c>
      <c r="H772" s="32" t="s">
        <v>2349</v>
      </c>
      <c r="I772" s="33">
        <v>13.166666666666666</v>
      </c>
      <c r="J772" s="17">
        <v>5881024</v>
      </c>
      <c r="K772" s="17">
        <f t="shared" si="22"/>
        <v>5881024</v>
      </c>
      <c r="L772" s="38">
        <v>5881024</v>
      </c>
      <c r="M772" s="48">
        <f t="shared" si="23"/>
        <v>77433482.666666657</v>
      </c>
      <c r="N772" s="34" t="s">
        <v>7341</v>
      </c>
      <c r="O772" s="48">
        <f>(45.5*M772)/(SUM($M$16:$M$2953)+SUM(Comerciales!$O$16:$O$1436))</f>
        <v>3.6743711564600021E-3</v>
      </c>
      <c r="P772" s="49"/>
      <c r="Q772" s="59"/>
      <c r="R772" s="59"/>
      <c r="S772" s="49"/>
      <c r="T772" s="49"/>
      <c r="U772" s="49"/>
      <c r="V772" s="49"/>
    </row>
    <row r="773" spans="2:22" ht="24" customHeight="1" x14ac:dyDescent="0.35">
      <c r="B773" s="3">
        <v>758</v>
      </c>
      <c r="C773" s="3" t="s">
        <v>774</v>
      </c>
      <c r="D773" s="3" t="s">
        <v>775</v>
      </c>
      <c r="E773" s="3" t="s">
        <v>6188</v>
      </c>
      <c r="F773" s="3" t="s">
        <v>2356</v>
      </c>
      <c r="G773" s="3" t="s">
        <v>18</v>
      </c>
      <c r="H773" s="32" t="s">
        <v>2349</v>
      </c>
      <c r="I773" s="33">
        <v>2</v>
      </c>
      <c r="J773" s="17">
        <v>1470256</v>
      </c>
      <c r="K773" s="17">
        <f t="shared" si="22"/>
        <v>1470256</v>
      </c>
      <c r="L773" s="38">
        <v>1470256</v>
      </c>
      <c r="M773" s="48">
        <f t="shared" si="23"/>
        <v>2940512</v>
      </c>
      <c r="N773" s="34" t="s">
        <v>7341</v>
      </c>
      <c r="O773" s="48">
        <f>(45.5*M773)/(SUM($M$16:$M$2953)+SUM(Comerciales!$O$16:$O$1436))</f>
        <v>1.3953308189088617E-4</v>
      </c>
      <c r="P773" s="49"/>
      <c r="Q773" s="59"/>
      <c r="R773" s="59"/>
      <c r="S773" s="49"/>
      <c r="T773" s="49"/>
      <c r="U773" s="49"/>
      <c r="V773" s="49"/>
    </row>
    <row r="774" spans="2:22" ht="24" customHeight="1" x14ac:dyDescent="0.35">
      <c r="B774" s="3">
        <v>759</v>
      </c>
      <c r="C774" s="3" t="s">
        <v>774</v>
      </c>
      <c r="D774" s="3" t="s">
        <v>775</v>
      </c>
      <c r="E774" s="3" t="s">
        <v>6189</v>
      </c>
      <c r="F774" s="3" t="s">
        <v>3597</v>
      </c>
      <c r="G774" s="3" t="s">
        <v>18</v>
      </c>
      <c r="H774" s="32" t="s">
        <v>2349</v>
      </c>
      <c r="I774" s="33">
        <v>1</v>
      </c>
      <c r="J774" s="17">
        <v>26464608</v>
      </c>
      <c r="K774" s="17">
        <f t="shared" si="22"/>
        <v>26464608</v>
      </c>
      <c r="L774" s="38">
        <v>26464608</v>
      </c>
      <c r="M774" s="48">
        <f t="shared" si="23"/>
        <v>26464608</v>
      </c>
      <c r="N774" s="34" t="s">
        <v>7341</v>
      </c>
      <c r="O774" s="48">
        <f>(45.5*M774)/(SUM($M$16:$M$2953)+SUM(Comerciales!$O$16:$O$1436))</f>
        <v>1.2557977370179756E-3</v>
      </c>
      <c r="P774" s="49"/>
      <c r="Q774" s="59"/>
      <c r="R774" s="59"/>
      <c r="S774" s="49"/>
      <c r="T774" s="49"/>
      <c r="U774" s="49"/>
      <c r="V774" s="49"/>
    </row>
    <row r="775" spans="2:22" ht="24" customHeight="1" x14ac:dyDescent="0.35">
      <c r="B775" s="3">
        <v>760</v>
      </c>
      <c r="C775" s="3" t="s">
        <v>776</v>
      </c>
      <c r="D775" s="3" t="s">
        <v>777</v>
      </c>
      <c r="E775" s="3" t="s">
        <v>6190</v>
      </c>
      <c r="F775" s="3" t="s">
        <v>2356</v>
      </c>
      <c r="G775" s="3" t="s">
        <v>18</v>
      </c>
      <c r="H775" s="32" t="s">
        <v>3713</v>
      </c>
      <c r="I775" s="33">
        <v>2</v>
      </c>
      <c r="J775" s="17">
        <v>583310</v>
      </c>
      <c r="K775" s="17">
        <f t="shared" si="22"/>
        <v>583310</v>
      </c>
      <c r="L775" s="38">
        <v>583310</v>
      </c>
      <c r="M775" s="48">
        <f t="shared" si="23"/>
        <v>1166620</v>
      </c>
      <c r="N775" s="34" t="s">
        <v>7341</v>
      </c>
      <c r="O775" s="48">
        <f>(45.5*M775)/(SUM($M$16:$M$2953)+SUM(Comerciales!$O$16:$O$1436))</f>
        <v>5.5358415131632053E-5</v>
      </c>
      <c r="P775" s="49"/>
      <c r="Q775" s="59"/>
      <c r="R775" s="59"/>
      <c r="S775" s="49"/>
      <c r="T775" s="49"/>
      <c r="U775" s="49"/>
      <c r="V775" s="49"/>
    </row>
    <row r="776" spans="2:22" ht="24" customHeight="1" x14ac:dyDescent="0.35">
      <c r="B776" s="3">
        <v>761</v>
      </c>
      <c r="C776" s="3" t="s">
        <v>776</v>
      </c>
      <c r="D776" s="3" t="s">
        <v>777</v>
      </c>
      <c r="E776" s="3" t="s">
        <v>6191</v>
      </c>
      <c r="F776" s="3" t="s">
        <v>2356</v>
      </c>
      <c r="G776" s="3" t="s">
        <v>18</v>
      </c>
      <c r="H776" s="32" t="s">
        <v>3713</v>
      </c>
      <c r="I776" s="33">
        <v>2</v>
      </c>
      <c r="J776" s="17">
        <v>291655</v>
      </c>
      <c r="K776" s="17">
        <f t="shared" si="22"/>
        <v>291655</v>
      </c>
      <c r="L776" s="38">
        <v>291655</v>
      </c>
      <c r="M776" s="48">
        <f t="shared" si="23"/>
        <v>583310</v>
      </c>
      <c r="N776" s="34" t="s">
        <v>7341</v>
      </c>
      <c r="O776" s="48">
        <f>(45.5*M776)/(SUM($M$16:$M$2953)+SUM(Comerciales!$O$16:$O$1436))</f>
        <v>2.7679207565816027E-5</v>
      </c>
      <c r="P776" s="49"/>
      <c r="Q776" s="59"/>
      <c r="R776" s="59"/>
      <c r="S776" s="49"/>
      <c r="T776" s="49"/>
      <c r="U776" s="49"/>
      <c r="V776" s="49"/>
    </row>
    <row r="777" spans="2:22" ht="24" customHeight="1" x14ac:dyDescent="0.35">
      <c r="B777" s="3">
        <v>762</v>
      </c>
      <c r="C777" s="3" t="s">
        <v>778</v>
      </c>
      <c r="D777" s="3" t="s">
        <v>779</v>
      </c>
      <c r="E777" s="3" t="s">
        <v>2572</v>
      </c>
      <c r="F777" s="3" t="s">
        <v>3613</v>
      </c>
      <c r="G777" s="3" t="s">
        <v>11</v>
      </c>
      <c r="H777" s="32" t="s">
        <v>2318</v>
      </c>
      <c r="I777" s="33">
        <v>21294.5</v>
      </c>
      <c r="J777" s="17">
        <v>6678.4500000000007</v>
      </c>
      <c r="K777" s="17">
        <f t="shared" si="22"/>
        <v>6678.4500000000007</v>
      </c>
      <c r="L777" s="38">
        <v>6678.4500000000007</v>
      </c>
      <c r="M777" s="48">
        <f t="shared" si="23"/>
        <v>142214253.52500001</v>
      </c>
      <c r="N777" s="34" t="s">
        <v>7341</v>
      </c>
      <c r="O777" s="48">
        <f>(45.5*M777)/(SUM($M$16:$M$2953)+SUM(Comerciales!$O$16:$O$1436))</f>
        <v>6.748346234654058E-3</v>
      </c>
      <c r="P777" s="49"/>
      <c r="Q777" s="59"/>
      <c r="R777" s="59"/>
      <c r="S777" s="49"/>
      <c r="T777" s="49"/>
      <c r="U777" s="49"/>
      <c r="V777" s="49"/>
    </row>
    <row r="778" spans="2:22" ht="24" customHeight="1" x14ac:dyDescent="0.35">
      <c r="B778" s="3">
        <v>763</v>
      </c>
      <c r="C778" s="3" t="s">
        <v>778</v>
      </c>
      <c r="D778" s="3" t="s">
        <v>779</v>
      </c>
      <c r="E778" s="3" t="s">
        <v>1168</v>
      </c>
      <c r="F778" s="3" t="s">
        <v>2422</v>
      </c>
      <c r="G778" s="3" t="s">
        <v>11</v>
      </c>
      <c r="H778" s="32" t="s">
        <v>2628</v>
      </c>
      <c r="I778" s="33">
        <v>1</v>
      </c>
      <c r="J778" s="17">
        <v>3274</v>
      </c>
      <c r="K778" s="17">
        <f t="shared" si="22"/>
        <v>3510</v>
      </c>
      <c r="L778" s="38" t="s">
        <v>2628</v>
      </c>
      <c r="M778" s="48">
        <f t="shared" si="23"/>
        <v>3510</v>
      </c>
      <c r="N778" s="34" t="s">
        <v>7343</v>
      </c>
      <c r="O778" s="48">
        <f>(45.5*M778)/(SUM($M$16:$M$2953)+SUM(Comerciales!$O$16:$O$1436))</f>
        <v>1.6655640835235853E-7</v>
      </c>
      <c r="P778" s="49"/>
      <c r="Q778" s="59"/>
      <c r="R778" s="59"/>
      <c r="S778" s="49"/>
      <c r="T778" s="49"/>
      <c r="U778" s="49"/>
      <c r="V778" s="49"/>
    </row>
    <row r="779" spans="2:22" ht="24" customHeight="1" x14ac:dyDescent="0.35">
      <c r="B779" s="3">
        <v>764</v>
      </c>
      <c r="C779" s="3" t="s">
        <v>2647</v>
      </c>
      <c r="D779" s="3" t="s">
        <v>5375</v>
      </c>
      <c r="E779" s="3" t="s">
        <v>12</v>
      </c>
      <c r="F779" s="3" t="s">
        <v>2318</v>
      </c>
      <c r="G779" s="3" t="s">
        <v>11</v>
      </c>
      <c r="H779" s="32" t="s">
        <v>2318</v>
      </c>
      <c r="I779" s="33">
        <v>22020</v>
      </c>
      <c r="J779" s="17"/>
      <c r="K779" s="17">
        <f t="shared" si="22"/>
        <v>0</v>
      </c>
      <c r="L779" s="38" t="s">
        <v>7053</v>
      </c>
      <c r="M779" s="48">
        <f t="shared" si="23"/>
        <v>2202000</v>
      </c>
      <c r="N779" s="34" t="s">
        <v>7343</v>
      </c>
      <c r="O779" s="48">
        <f>(45.5*M779)/(SUM($M$16:$M$2953)+SUM(Comerciales!$O$16:$O$1436))</f>
        <v>1.0448923395780441E-4</v>
      </c>
      <c r="P779" s="49"/>
      <c r="Q779" s="59"/>
      <c r="R779" s="59"/>
      <c r="S779" s="49"/>
      <c r="T779" s="49"/>
      <c r="U779" s="49"/>
      <c r="V779" s="49"/>
    </row>
    <row r="780" spans="2:22" ht="24" customHeight="1" x14ac:dyDescent="0.35">
      <c r="B780" s="3">
        <v>765</v>
      </c>
      <c r="C780" s="3" t="s">
        <v>780</v>
      </c>
      <c r="D780" s="3" t="s">
        <v>5376</v>
      </c>
      <c r="E780" s="3" t="s">
        <v>3297</v>
      </c>
      <c r="F780" s="3" t="s">
        <v>2422</v>
      </c>
      <c r="G780" s="3" t="s">
        <v>11</v>
      </c>
      <c r="H780" s="32" t="s">
        <v>2318</v>
      </c>
      <c r="I780" s="33">
        <v>3301</v>
      </c>
      <c r="J780" s="17">
        <v>36296</v>
      </c>
      <c r="K780" s="17">
        <f t="shared" si="22"/>
        <v>36296</v>
      </c>
      <c r="L780" s="38">
        <v>36296</v>
      </c>
      <c r="M780" s="48">
        <f t="shared" si="23"/>
        <v>119813096</v>
      </c>
      <c r="N780" s="34" t="s">
        <v>7341</v>
      </c>
      <c r="O780" s="48">
        <f>(45.5*M780)/(SUM($M$16:$M$2953)+SUM(Comerciales!$O$16:$O$1436))</f>
        <v>5.6853672203237421E-3</v>
      </c>
      <c r="P780" s="49"/>
      <c r="Q780" s="59"/>
      <c r="R780" s="59"/>
      <c r="S780" s="49"/>
      <c r="T780" s="49"/>
      <c r="U780" s="49"/>
      <c r="V780" s="49"/>
    </row>
    <row r="781" spans="2:22" ht="24" customHeight="1" x14ac:dyDescent="0.35">
      <c r="B781" s="3">
        <v>766</v>
      </c>
      <c r="C781" s="3" t="s">
        <v>780</v>
      </c>
      <c r="D781" s="3" t="s">
        <v>5376</v>
      </c>
      <c r="E781" s="3" t="s">
        <v>2331</v>
      </c>
      <c r="F781" s="3" t="s">
        <v>2422</v>
      </c>
      <c r="G781" s="3" t="s">
        <v>11</v>
      </c>
      <c r="H781" s="32" t="s">
        <v>2318</v>
      </c>
      <c r="I781" s="33">
        <v>121</v>
      </c>
      <c r="J781" s="17">
        <v>27222</v>
      </c>
      <c r="K781" s="17">
        <f t="shared" si="22"/>
        <v>27222</v>
      </c>
      <c r="L781" s="38">
        <v>27222</v>
      </c>
      <c r="M781" s="48">
        <f t="shared" si="23"/>
        <v>3293862</v>
      </c>
      <c r="N781" s="34" t="s">
        <v>7343</v>
      </c>
      <c r="O781" s="48">
        <f>(45.5*M781)/(SUM($M$16:$M$2953)+SUM(Comerciales!$O$16:$O$1436))</f>
        <v>1.5630023485137219E-4</v>
      </c>
      <c r="P781" s="49"/>
      <c r="Q781" s="59"/>
      <c r="R781" s="59"/>
      <c r="S781" s="49"/>
      <c r="T781" s="49"/>
      <c r="U781" s="49"/>
      <c r="V781" s="49"/>
    </row>
    <row r="782" spans="2:22" ht="24" customHeight="1" x14ac:dyDescent="0.35">
      <c r="B782" s="3">
        <v>767</v>
      </c>
      <c r="C782" s="3" t="s">
        <v>780</v>
      </c>
      <c r="D782" s="3" t="s">
        <v>5376</v>
      </c>
      <c r="E782" s="3" t="s">
        <v>2423</v>
      </c>
      <c r="F782" s="3" t="s">
        <v>2422</v>
      </c>
      <c r="G782" s="3" t="s">
        <v>11</v>
      </c>
      <c r="H782" s="32" t="s">
        <v>2628</v>
      </c>
      <c r="I782" s="33">
        <v>1</v>
      </c>
      <c r="J782" s="17"/>
      <c r="K782" s="17">
        <f t="shared" si="22"/>
        <v>0</v>
      </c>
      <c r="L782" s="38" t="s">
        <v>2628</v>
      </c>
      <c r="M782" s="48">
        <f t="shared" si="23"/>
        <v>100</v>
      </c>
      <c r="N782" s="34" t="s">
        <v>7343</v>
      </c>
      <c r="O782" s="48">
        <f>(45.5*M782)/(SUM($M$16:$M$2953)+SUM(Comerciales!$O$16:$O$1436))</f>
        <v>4.745196819155514E-9</v>
      </c>
      <c r="P782" s="49"/>
      <c r="Q782" s="59"/>
      <c r="R782" s="59"/>
      <c r="S782" s="49"/>
      <c r="T782" s="49"/>
      <c r="U782" s="49"/>
      <c r="V782" s="49"/>
    </row>
    <row r="783" spans="2:22" ht="24" customHeight="1" x14ac:dyDescent="0.35">
      <c r="B783" s="3">
        <v>768</v>
      </c>
      <c r="C783" s="3" t="s">
        <v>714</v>
      </c>
      <c r="D783" s="3" t="s">
        <v>5377</v>
      </c>
      <c r="E783" s="3" t="s">
        <v>6192</v>
      </c>
      <c r="F783" s="3" t="s">
        <v>2422</v>
      </c>
      <c r="G783" s="3" t="s">
        <v>11</v>
      </c>
      <c r="H783" s="32" t="s">
        <v>2318</v>
      </c>
      <c r="I783" s="33">
        <v>331</v>
      </c>
      <c r="J783" s="17">
        <v>63911.999999999993</v>
      </c>
      <c r="K783" s="17">
        <f t="shared" si="22"/>
        <v>63911.999999999993</v>
      </c>
      <c r="L783" s="38">
        <v>63911.999999999993</v>
      </c>
      <c r="M783" s="48">
        <f t="shared" si="23"/>
        <v>21154871.999999996</v>
      </c>
      <c r="N783" s="34" t="s">
        <v>7341</v>
      </c>
      <c r="O783" s="48">
        <f>(45.5*M783)/(SUM($M$16:$M$2953)+SUM(Comerciales!$O$16:$O$1436))</f>
        <v>1.0038403132404203E-3</v>
      </c>
      <c r="P783" s="49"/>
      <c r="Q783" s="59"/>
      <c r="R783" s="59"/>
      <c r="S783" s="49"/>
      <c r="T783" s="49"/>
      <c r="U783" s="49"/>
      <c r="V783" s="49"/>
    </row>
    <row r="784" spans="2:22" ht="24" customHeight="1" x14ac:dyDescent="0.35">
      <c r="B784" s="3">
        <v>769</v>
      </c>
      <c r="C784" s="3" t="s">
        <v>782</v>
      </c>
      <c r="D784" s="3" t="s">
        <v>783</v>
      </c>
      <c r="E784" s="3" t="s">
        <v>26</v>
      </c>
      <c r="F784" s="3" t="s">
        <v>2422</v>
      </c>
      <c r="G784" s="3" t="s">
        <v>11</v>
      </c>
      <c r="H784" s="32" t="s">
        <v>2318</v>
      </c>
      <c r="I784" s="33">
        <v>5610.916666666667</v>
      </c>
      <c r="J784" s="17">
        <v>336982</v>
      </c>
      <c r="K784" s="17">
        <f t="shared" ref="K784:K847" si="24">IF(ISNUMBER(L784),MIN(L784,ROUND((J784*(1+$K$10)),0)),ROUND((J784*(1+$K$10)),0))</f>
        <v>336982</v>
      </c>
      <c r="L784" s="38">
        <v>336982</v>
      </c>
      <c r="M784" s="48">
        <f t="shared" ref="M784:M847" si="25">IF(K784=0,100*I784,I784*K784)</f>
        <v>1890777920.1666667</v>
      </c>
      <c r="N784" s="34" t="s">
        <v>7341</v>
      </c>
      <c r="O784" s="48">
        <f>(45.5*M784)/(SUM($M$16:$M$2953)+SUM(Comerciales!$O$16:$O$1436))</f>
        <v>8.972113372504345E-2</v>
      </c>
      <c r="P784" s="49"/>
      <c r="Q784" s="59"/>
      <c r="R784" s="59"/>
      <c r="S784" s="49"/>
      <c r="T784" s="49"/>
      <c r="U784" s="49"/>
      <c r="V784" s="49"/>
    </row>
    <row r="785" spans="2:22" ht="24" customHeight="1" x14ac:dyDescent="0.35">
      <c r="B785" s="3">
        <v>770</v>
      </c>
      <c r="C785" s="3" t="s">
        <v>782</v>
      </c>
      <c r="D785" s="3" t="s">
        <v>783</v>
      </c>
      <c r="E785" s="3" t="s">
        <v>171</v>
      </c>
      <c r="F785" s="3" t="s">
        <v>2422</v>
      </c>
      <c r="G785" s="3" t="s">
        <v>11</v>
      </c>
      <c r="H785" s="32" t="s">
        <v>2318</v>
      </c>
      <c r="I785" s="33">
        <v>1980</v>
      </c>
      <c r="J785" s="17">
        <v>235887.40000000002</v>
      </c>
      <c r="K785" s="17">
        <f t="shared" si="24"/>
        <v>235887.40000000002</v>
      </c>
      <c r="L785" s="38">
        <v>235887.40000000002</v>
      </c>
      <c r="M785" s="48">
        <f t="shared" si="25"/>
        <v>467057052.00000006</v>
      </c>
      <c r="N785" s="34" t="s">
        <v>7341</v>
      </c>
      <c r="O785" s="48">
        <f>(45.5*M785)/(SUM($M$16:$M$2953)+SUM(Comerciales!$O$16:$O$1436))</f>
        <v>2.2162776375145517E-2</v>
      </c>
      <c r="P785" s="49"/>
      <c r="Q785" s="59"/>
      <c r="R785" s="59"/>
      <c r="S785" s="49"/>
      <c r="T785" s="49"/>
      <c r="U785" s="49"/>
      <c r="V785" s="49"/>
    </row>
    <row r="786" spans="2:22" ht="24" customHeight="1" x14ac:dyDescent="0.35">
      <c r="B786" s="3">
        <v>771</v>
      </c>
      <c r="C786" s="3" t="s">
        <v>782</v>
      </c>
      <c r="D786" s="3" t="s">
        <v>783</v>
      </c>
      <c r="E786" s="3" t="s">
        <v>191</v>
      </c>
      <c r="F786" s="3" t="s">
        <v>2422</v>
      </c>
      <c r="G786" s="3" t="s">
        <v>11</v>
      </c>
      <c r="H786" s="32" t="s">
        <v>2318</v>
      </c>
      <c r="I786" s="33">
        <v>67</v>
      </c>
      <c r="J786" s="17">
        <v>168491</v>
      </c>
      <c r="K786" s="17">
        <f t="shared" si="24"/>
        <v>168491</v>
      </c>
      <c r="L786" s="38">
        <v>168491</v>
      </c>
      <c r="M786" s="48">
        <f t="shared" si="25"/>
        <v>11288897</v>
      </c>
      <c r="N786" s="34" t="s">
        <v>7341</v>
      </c>
      <c r="O786" s="48">
        <f>(45.5*M786)/(SUM($M$16:$M$2953)+SUM(Comerciales!$O$16:$O$1436))</f>
        <v>5.3568038136174217E-4</v>
      </c>
      <c r="P786" s="49"/>
      <c r="Q786" s="59"/>
      <c r="R786" s="59"/>
      <c r="S786" s="49"/>
      <c r="T786" s="49"/>
      <c r="U786" s="49"/>
      <c r="V786" s="49"/>
    </row>
    <row r="787" spans="2:22" ht="24" customHeight="1" x14ac:dyDescent="0.35">
      <c r="B787" s="3">
        <v>772</v>
      </c>
      <c r="C787" s="3" t="s">
        <v>782</v>
      </c>
      <c r="D787" s="3" t="s">
        <v>783</v>
      </c>
      <c r="E787" s="3" t="s">
        <v>784</v>
      </c>
      <c r="F787" s="3" t="s">
        <v>2422</v>
      </c>
      <c r="G787" s="3" t="s">
        <v>11</v>
      </c>
      <c r="H787" s="32" t="s">
        <v>2318</v>
      </c>
      <c r="I787" s="33">
        <v>2</v>
      </c>
      <c r="J787" s="17">
        <v>471774.80000000005</v>
      </c>
      <c r="K787" s="17">
        <f t="shared" si="24"/>
        <v>471774.80000000005</v>
      </c>
      <c r="L787" s="38">
        <v>471774.80000000005</v>
      </c>
      <c r="M787" s="48">
        <f t="shared" si="25"/>
        <v>943549.60000000009</v>
      </c>
      <c r="N787" s="34" t="s">
        <v>7341</v>
      </c>
      <c r="O787" s="48">
        <f>(45.5*M787)/(SUM($M$16:$M$2953)+SUM(Comerciales!$O$16:$O$1436))</f>
        <v>4.4773285606354579E-5</v>
      </c>
      <c r="P787" s="49"/>
      <c r="Q787" s="59"/>
      <c r="R787" s="59"/>
      <c r="S787" s="49"/>
      <c r="T787" s="49"/>
      <c r="U787" s="49"/>
      <c r="V787" s="49"/>
    </row>
    <row r="788" spans="2:22" ht="24" customHeight="1" x14ac:dyDescent="0.35">
      <c r="B788" s="3">
        <v>773</v>
      </c>
      <c r="C788" s="3" t="s">
        <v>782</v>
      </c>
      <c r="D788" s="3" t="s">
        <v>783</v>
      </c>
      <c r="E788" s="3" t="s">
        <v>10</v>
      </c>
      <c r="F788" s="3" t="s">
        <v>2422</v>
      </c>
      <c r="G788" s="3" t="s">
        <v>11</v>
      </c>
      <c r="H788" s="32" t="s">
        <v>2320</v>
      </c>
      <c r="I788" s="33">
        <v>2</v>
      </c>
      <c r="J788" s="17">
        <v>67396.400000000009</v>
      </c>
      <c r="K788" s="17">
        <f t="shared" si="24"/>
        <v>67396.400000000009</v>
      </c>
      <c r="L788" s="38">
        <v>67396.400000000009</v>
      </c>
      <c r="M788" s="48">
        <f t="shared" si="25"/>
        <v>134792.80000000002</v>
      </c>
      <c r="N788" s="34" t="s">
        <v>7341</v>
      </c>
      <c r="O788" s="48">
        <f>(45.5*M788)/(SUM($M$16:$M$2953)+SUM(Comerciales!$O$16:$O$1436))</f>
        <v>6.3961836580506539E-6</v>
      </c>
      <c r="P788" s="49"/>
      <c r="Q788" s="59"/>
      <c r="R788" s="59"/>
      <c r="S788" s="49"/>
      <c r="T788" s="49"/>
      <c r="U788" s="49"/>
      <c r="V788" s="49"/>
    </row>
    <row r="789" spans="2:22" ht="24" customHeight="1" x14ac:dyDescent="0.35">
      <c r="B789" s="3">
        <v>774</v>
      </c>
      <c r="C789" s="3" t="s">
        <v>786</v>
      </c>
      <c r="D789" s="3" t="s">
        <v>5378</v>
      </c>
      <c r="E789" s="3" t="s">
        <v>4203</v>
      </c>
      <c r="F789" s="3" t="s">
        <v>2356</v>
      </c>
      <c r="G789" s="3" t="s">
        <v>18</v>
      </c>
      <c r="H789" s="32" t="s">
        <v>2349</v>
      </c>
      <c r="I789" s="33">
        <v>10.333333333333334</v>
      </c>
      <c r="J789" s="17">
        <v>70966</v>
      </c>
      <c r="K789" s="17">
        <f t="shared" si="24"/>
        <v>76076</v>
      </c>
      <c r="L789" s="38" t="s">
        <v>7053</v>
      </c>
      <c r="M789" s="48">
        <f t="shared" si="25"/>
        <v>786118.66666666674</v>
      </c>
      <c r="N789" s="34" t="s">
        <v>7341</v>
      </c>
      <c r="O789" s="48">
        <f>(45.5*M789)/(SUM($M$16:$M$2953)+SUM(Comerciales!$O$16:$O$1436))</f>
        <v>3.7302877965454403E-5</v>
      </c>
      <c r="P789" s="49"/>
      <c r="Q789" s="59"/>
      <c r="R789" s="59"/>
      <c r="S789" s="49"/>
      <c r="T789" s="49"/>
      <c r="U789" s="49"/>
      <c r="V789" s="49"/>
    </row>
    <row r="790" spans="2:22" ht="24" customHeight="1" x14ac:dyDescent="0.35">
      <c r="B790" s="3">
        <v>775</v>
      </c>
      <c r="C790" s="3" t="s">
        <v>916</v>
      </c>
      <c r="D790" s="3" t="s">
        <v>5379</v>
      </c>
      <c r="E790" s="3" t="s">
        <v>3492</v>
      </c>
      <c r="F790" s="3" t="s">
        <v>3597</v>
      </c>
      <c r="G790" s="3" t="s">
        <v>18</v>
      </c>
      <c r="H790" s="32" t="s">
        <v>2349</v>
      </c>
      <c r="I790" s="33">
        <v>3.3333333333333335</v>
      </c>
      <c r="J790" s="17"/>
      <c r="K790" s="17">
        <f t="shared" si="24"/>
        <v>0</v>
      </c>
      <c r="L790" s="38" t="s">
        <v>7053</v>
      </c>
      <c r="M790" s="48">
        <f t="shared" si="25"/>
        <v>333.33333333333337</v>
      </c>
      <c r="N790" s="34" t="s">
        <v>7343</v>
      </c>
      <c r="O790" s="48">
        <f>(45.5*M790)/(SUM($M$16:$M$2953)+SUM(Comerciales!$O$16:$O$1436))</f>
        <v>1.5817322730518379E-8</v>
      </c>
      <c r="P790" s="49"/>
      <c r="Q790" s="59"/>
      <c r="R790" s="59"/>
      <c r="S790" s="49"/>
      <c r="T790" s="49"/>
      <c r="U790" s="49"/>
      <c r="V790" s="49"/>
    </row>
    <row r="791" spans="2:22" ht="24" customHeight="1" x14ac:dyDescent="0.35">
      <c r="B791" s="3">
        <v>776</v>
      </c>
      <c r="C791" s="3" t="s">
        <v>787</v>
      </c>
      <c r="D791" s="3" t="s">
        <v>788</v>
      </c>
      <c r="E791" s="3" t="s">
        <v>789</v>
      </c>
      <c r="F791" s="3" t="s">
        <v>2422</v>
      </c>
      <c r="G791" s="3" t="s">
        <v>11</v>
      </c>
      <c r="H791" s="32" t="s">
        <v>2318</v>
      </c>
      <c r="I791" s="33">
        <v>1572.5</v>
      </c>
      <c r="J791" s="17">
        <v>62636.4</v>
      </c>
      <c r="K791" s="17">
        <f t="shared" si="24"/>
        <v>62636.4</v>
      </c>
      <c r="L791" s="38">
        <v>62636.4</v>
      </c>
      <c r="M791" s="48">
        <f t="shared" si="25"/>
        <v>98495739</v>
      </c>
      <c r="N791" s="34" t="s">
        <v>7341</v>
      </c>
      <c r="O791" s="48">
        <f>(45.5*M791)/(SUM($M$16:$M$2953)+SUM(Comerciales!$O$16:$O$1436))</f>
        <v>4.6738166740317166E-3</v>
      </c>
      <c r="P791" s="49"/>
      <c r="Q791" s="59"/>
      <c r="R791" s="59"/>
      <c r="S791" s="49"/>
      <c r="T791" s="49"/>
      <c r="U791" s="49"/>
      <c r="V791" s="49"/>
    </row>
    <row r="792" spans="2:22" ht="24" customHeight="1" x14ac:dyDescent="0.35">
      <c r="B792" s="3">
        <v>777</v>
      </c>
      <c r="C792" s="3" t="s">
        <v>787</v>
      </c>
      <c r="D792" s="3" t="s">
        <v>788</v>
      </c>
      <c r="E792" s="3" t="s">
        <v>22</v>
      </c>
      <c r="F792" s="3" t="s">
        <v>2422</v>
      </c>
      <c r="G792" s="3" t="s">
        <v>11</v>
      </c>
      <c r="H792" s="32" t="s">
        <v>2318</v>
      </c>
      <c r="I792" s="33">
        <v>210</v>
      </c>
      <c r="J792" s="17">
        <v>86995</v>
      </c>
      <c r="K792" s="17">
        <f t="shared" si="24"/>
        <v>86995</v>
      </c>
      <c r="L792" s="38">
        <v>86995</v>
      </c>
      <c r="M792" s="48">
        <f t="shared" si="25"/>
        <v>18268950</v>
      </c>
      <c r="N792" s="34" t="s">
        <v>7341</v>
      </c>
      <c r="O792" s="48">
        <f>(45.5*M792)/(SUM($M$16:$M$2953)+SUM(Comerciales!$O$16:$O$1436))</f>
        <v>8.6689763429311124E-4</v>
      </c>
      <c r="P792" s="49"/>
      <c r="Q792" s="59"/>
      <c r="R792" s="59"/>
      <c r="S792" s="49"/>
      <c r="T792" s="49"/>
      <c r="U792" s="49"/>
      <c r="V792" s="49"/>
    </row>
    <row r="793" spans="2:22" ht="24" customHeight="1" x14ac:dyDescent="0.35">
      <c r="B793" s="3">
        <v>778</v>
      </c>
      <c r="C793" s="3" t="s">
        <v>787</v>
      </c>
      <c r="D793" s="3" t="s">
        <v>788</v>
      </c>
      <c r="E793" s="3" t="s">
        <v>17</v>
      </c>
      <c r="F793" s="3" t="s">
        <v>6908</v>
      </c>
      <c r="G793" s="3" t="s">
        <v>11</v>
      </c>
      <c r="H793" s="32" t="s">
        <v>2318</v>
      </c>
      <c r="I793" s="33">
        <v>120</v>
      </c>
      <c r="J793" s="17">
        <v>43497.5</v>
      </c>
      <c r="K793" s="17">
        <f t="shared" si="24"/>
        <v>43497.5</v>
      </c>
      <c r="L793" s="38">
        <v>43497.5</v>
      </c>
      <c r="M793" s="48">
        <f t="shared" si="25"/>
        <v>5219700</v>
      </c>
      <c r="N793" s="34" t="s">
        <v>7341</v>
      </c>
      <c r="O793" s="48">
        <f>(45.5*M793)/(SUM($M$16:$M$2953)+SUM(Comerciales!$O$16:$O$1436))</f>
        <v>2.4768503836946032E-4</v>
      </c>
      <c r="P793" s="49"/>
      <c r="Q793" s="59"/>
      <c r="R793" s="59"/>
      <c r="S793" s="49"/>
      <c r="T793" s="49"/>
      <c r="U793" s="49"/>
      <c r="V793" s="49"/>
    </row>
    <row r="794" spans="2:22" ht="24" customHeight="1" x14ac:dyDescent="0.35">
      <c r="B794" s="3">
        <v>779</v>
      </c>
      <c r="C794" s="3" t="s">
        <v>787</v>
      </c>
      <c r="D794" s="3" t="s">
        <v>788</v>
      </c>
      <c r="E794" s="3" t="s">
        <v>790</v>
      </c>
      <c r="F794" s="3" t="s">
        <v>2422</v>
      </c>
      <c r="G794" s="3" t="s">
        <v>11</v>
      </c>
      <c r="H794" s="32" t="s">
        <v>2318</v>
      </c>
      <c r="I794" s="33">
        <v>2</v>
      </c>
      <c r="J794" s="17">
        <v>31318.2</v>
      </c>
      <c r="K794" s="17">
        <f t="shared" si="24"/>
        <v>31318.2</v>
      </c>
      <c r="L794" s="38">
        <v>31318.2</v>
      </c>
      <c r="M794" s="48">
        <f t="shared" si="25"/>
        <v>62636.4</v>
      </c>
      <c r="N794" s="34" t="s">
        <v>7343</v>
      </c>
      <c r="O794" s="48">
        <f>(45.5*M794)/(SUM($M$16:$M$2953)+SUM(Comerciales!$O$16:$O$1436))</f>
        <v>2.9722204604335244E-6</v>
      </c>
      <c r="P794" s="49"/>
      <c r="Q794" s="59"/>
      <c r="R794" s="59"/>
      <c r="S794" s="49"/>
      <c r="T794" s="49"/>
      <c r="U794" s="49"/>
      <c r="V794" s="49"/>
    </row>
    <row r="795" spans="2:22" ht="24" customHeight="1" x14ac:dyDescent="0.35">
      <c r="B795" s="3">
        <v>780</v>
      </c>
      <c r="C795" s="3" t="s">
        <v>787</v>
      </c>
      <c r="D795" s="3" t="s">
        <v>788</v>
      </c>
      <c r="E795" s="3" t="s">
        <v>19</v>
      </c>
      <c r="F795" s="3" t="s">
        <v>3620</v>
      </c>
      <c r="G795" s="3" t="s">
        <v>11</v>
      </c>
      <c r="H795" s="32" t="s">
        <v>2320</v>
      </c>
      <c r="I795" s="33">
        <v>2</v>
      </c>
      <c r="J795" s="17">
        <v>21748.75</v>
      </c>
      <c r="K795" s="17">
        <f t="shared" si="24"/>
        <v>21748.75</v>
      </c>
      <c r="L795" s="38">
        <v>21748.75</v>
      </c>
      <c r="M795" s="48">
        <f t="shared" si="25"/>
        <v>43497.5</v>
      </c>
      <c r="N795" s="34" t="s">
        <v>7343</v>
      </c>
      <c r="O795" s="48">
        <f>(45.5*M795)/(SUM($M$16:$M$2953)+SUM(Comerciales!$O$16:$O$1436))</f>
        <v>2.0640419864121697E-6</v>
      </c>
      <c r="P795" s="49"/>
      <c r="Q795" s="59"/>
      <c r="R795" s="59"/>
      <c r="S795" s="49"/>
      <c r="T795" s="49"/>
      <c r="U795" s="49"/>
      <c r="V795" s="49"/>
    </row>
    <row r="796" spans="2:22" ht="24" customHeight="1" x14ac:dyDescent="0.35">
      <c r="B796" s="3">
        <v>781</v>
      </c>
      <c r="C796" s="3" t="s">
        <v>791</v>
      </c>
      <c r="D796" s="3" t="s">
        <v>792</v>
      </c>
      <c r="E796" s="3" t="s">
        <v>22</v>
      </c>
      <c r="F796" s="3" t="s">
        <v>2356</v>
      </c>
      <c r="G796" s="3" t="s">
        <v>18</v>
      </c>
      <c r="H796" s="32" t="s">
        <v>2356</v>
      </c>
      <c r="I796" s="33">
        <v>2</v>
      </c>
      <c r="J796" s="17">
        <v>21515</v>
      </c>
      <c r="K796" s="17">
        <f t="shared" si="24"/>
        <v>21515</v>
      </c>
      <c r="L796" s="38">
        <v>21515</v>
      </c>
      <c r="M796" s="48">
        <f t="shared" si="25"/>
        <v>43030</v>
      </c>
      <c r="N796" s="34" t="s">
        <v>7343</v>
      </c>
      <c r="O796" s="48">
        <f>(45.5*M796)/(SUM($M$16:$M$2953)+SUM(Comerciales!$O$16:$O$1436))</f>
        <v>2.0418581912826176E-6</v>
      </c>
      <c r="P796" s="49"/>
      <c r="Q796" s="59"/>
      <c r="R796" s="59"/>
      <c r="S796" s="49"/>
      <c r="T796" s="49"/>
      <c r="U796" s="49"/>
      <c r="V796" s="49"/>
    </row>
    <row r="797" spans="2:22" ht="24" customHeight="1" x14ac:dyDescent="0.35">
      <c r="B797" s="3">
        <v>782</v>
      </c>
      <c r="C797" s="3" t="s">
        <v>793</v>
      </c>
      <c r="D797" s="3" t="s">
        <v>794</v>
      </c>
      <c r="E797" s="3" t="s">
        <v>457</v>
      </c>
      <c r="F797" s="3" t="s">
        <v>2422</v>
      </c>
      <c r="G797" s="3" t="s">
        <v>11</v>
      </c>
      <c r="H797" s="32" t="s">
        <v>2318</v>
      </c>
      <c r="I797" s="33">
        <v>116398.41666666667</v>
      </c>
      <c r="J797" s="17">
        <v>883.62000000000012</v>
      </c>
      <c r="K797" s="17">
        <f t="shared" si="24"/>
        <v>883.62000000000012</v>
      </c>
      <c r="L797" s="38">
        <v>883.62000000000012</v>
      </c>
      <c r="M797" s="48">
        <f t="shared" si="25"/>
        <v>102851968.93500002</v>
      </c>
      <c r="N797" s="34" t="s">
        <v>7341</v>
      </c>
      <c r="O797" s="48">
        <f>(45.5*M797)/(SUM($M$16:$M$2953)+SUM(Comerciales!$O$16:$O$1436))</f>
        <v>4.8805283583424376E-3</v>
      </c>
      <c r="P797" s="49"/>
      <c r="Q797" s="59"/>
      <c r="R797" s="59"/>
      <c r="S797" s="49"/>
      <c r="T797" s="49"/>
      <c r="U797" s="49"/>
      <c r="V797" s="49"/>
    </row>
    <row r="798" spans="2:22" ht="24" customHeight="1" x14ac:dyDescent="0.35">
      <c r="B798" s="3">
        <v>783</v>
      </c>
      <c r="C798" s="3" t="s">
        <v>793</v>
      </c>
      <c r="D798" s="3" t="s">
        <v>794</v>
      </c>
      <c r="E798" s="3" t="s">
        <v>135</v>
      </c>
      <c r="F798" s="3" t="s">
        <v>2422</v>
      </c>
      <c r="G798" s="3" t="s">
        <v>11</v>
      </c>
      <c r="H798" s="32" t="s">
        <v>2318</v>
      </c>
      <c r="I798" s="33">
        <v>9944.6666666666661</v>
      </c>
      <c r="J798" s="17">
        <v>4418.1000000000004</v>
      </c>
      <c r="K798" s="17">
        <f t="shared" si="24"/>
        <v>4418.1000000000004</v>
      </c>
      <c r="L798" s="38">
        <v>4418.1000000000004</v>
      </c>
      <c r="M798" s="48">
        <f t="shared" si="25"/>
        <v>43936531.800000004</v>
      </c>
      <c r="N798" s="34" t="s">
        <v>7343</v>
      </c>
      <c r="O798" s="48">
        <f>(45.5*M798)/(SUM($M$16:$M$2953)+SUM(Comerciales!$O$16:$O$1436))</f>
        <v>2.0848749094208507E-3</v>
      </c>
      <c r="P798" s="49"/>
      <c r="Q798" s="59"/>
      <c r="R798" s="59"/>
      <c r="S798" s="49"/>
      <c r="T798" s="49"/>
      <c r="U798" s="49"/>
      <c r="V798" s="49"/>
    </row>
    <row r="799" spans="2:22" ht="24" customHeight="1" x14ac:dyDescent="0.35">
      <c r="B799" s="3">
        <v>784</v>
      </c>
      <c r="C799" s="3" t="s">
        <v>793</v>
      </c>
      <c r="D799" s="3" t="s">
        <v>794</v>
      </c>
      <c r="E799" s="3" t="s">
        <v>6193</v>
      </c>
      <c r="F799" s="3" t="s">
        <v>6869</v>
      </c>
      <c r="G799" s="3" t="s">
        <v>11</v>
      </c>
      <c r="H799" s="32" t="s">
        <v>2490</v>
      </c>
      <c r="I799" s="33">
        <v>22.099999999999998</v>
      </c>
      <c r="J799" s="17"/>
      <c r="K799" s="17">
        <f t="shared" si="24"/>
        <v>0</v>
      </c>
      <c r="L799" s="38" t="s">
        <v>7053</v>
      </c>
      <c r="M799" s="48">
        <f t="shared" si="25"/>
        <v>2210</v>
      </c>
      <c r="N799" s="34" t="s">
        <v>7343</v>
      </c>
      <c r="O799" s="48">
        <f>(45.5*M799)/(SUM($M$16:$M$2953)+SUM(Comerciales!$O$16:$O$1436))</f>
        <v>1.0486884970333684E-7</v>
      </c>
      <c r="P799" s="49"/>
      <c r="Q799" s="59"/>
      <c r="R799" s="59"/>
      <c r="S799" s="49"/>
      <c r="T799" s="49"/>
      <c r="U799" s="49"/>
      <c r="V799" s="49"/>
    </row>
    <row r="800" spans="2:22" ht="24" customHeight="1" x14ac:dyDescent="0.35">
      <c r="B800" s="3">
        <v>785</v>
      </c>
      <c r="C800" s="3" t="s">
        <v>793</v>
      </c>
      <c r="D800" s="3" t="s">
        <v>794</v>
      </c>
      <c r="E800" s="3" t="s">
        <v>6194</v>
      </c>
      <c r="F800" s="3" t="s">
        <v>3580</v>
      </c>
      <c r="G800" s="3" t="s">
        <v>11</v>
      </c>
      <c r="H800" s="32" t="s">
        <v>2628</v>
      </c>
      <c r="I800" s="33">
        <v>4</v>
      </c>
      <c r="J800" s="17">
        <v>16465</v>
      </c>
      <c r="K800" s="17">
        <f t="shared" si="24"/>
        <v>17650</v>
      </c>
      <c r="L800" s="38" t="s">
        <v>2628</v>
      </c>
      <c r="M800" s="48">
        <f t="shared" si="25"/>
        <v>70600</v>
      </c>
      <c r="N800" s="34" t="s">
        <v>7343</v>
      </c>
      <c r="O800" s="48">
        <f>(45.5*M800)/(SUM($M$16:$M$2953)+SUM(Comerciales!$O$16:$O$1436))</f>
        <v>3.3501089543237927E-6</v>
      </c>
      <c r="P800" s="49"/>
      <c r="Q800" s="59"/>
      <c r="R800" s="59"/>
      <c r="S800" s="49"/>
      <c r="T800" s="49"/>
      <c r="U800" s="49"/>
      <c r="V800" s="49"/>
    </row>
    <row r="801" spans="2:22" ht="24" customHeight="1" x14ac:dyDescent="0.35">
      <c r="B801" s="3">
        <v>786</v>
      </c>
      <c r="C801" s="3" t="s">
        <v>793</v>
      </c>
      <c r="D801" s="3" t="s">
        <v>794</v>
      </c>
      <c r="E801" s="3" t="s">
        <v>135</v>
      </c>
      <c r="F801" s="3" t="s">
        <v>2422</v>
      </c>
      <c r="G801" s="3" t="s">
        <v>11</v>
      </c>
      <c r="H801" s="32" t="s">
        <v>2318</v>
      </c>
      <c r="I801" s="33">
        <v>1</v>
      </c>
      <c r="J801" s="17">
        <v>4418</v>
      </c>
      <c r="K801" s="17">
        <f t="shared" si="24"/>
        <v>4418</v>
      </c>
      <c r="L801" s="38">
        <v>4418</v>
      </c>
      <c r="M801" s="48">
        <f t="shared" si="25"/>
        <v>4418</v>
      </c>
      <c r="N801" s="34" t="s">
        <v>7343</v>
      </c>
      <c r="O801" s="48">
        <f>(45.5*M801)/(SUM($M$16:$M$2953)+SUM(Comerciales!$O$16:$O$1436))</f>
        <v>2.096427954702906E-7</v>
      </c>
      <c r="P801" s="49"/>
      <c r="Q801" s="59"/>
      <c r="R801" s="59"/>
      <c r="S801" s="49"/>
      <c r="T801" s="49"/>
      <c r="U801" s="49"/>
      <c r="V801" s="49"/>
    </row>
    <row r="802" spans="2:22" ht="24" customHeight="1" x14ac:dyDescent="0.35">
      <c r="B802" s="3">
        <v>787</v>
      </c>
      <c r="C802" s="3" t="s">
        <v>795</v>
      </c>
      <c r="D802" s="3" t="s">
        <v>796</v>
      </c>
      <c r="E802" s="3" t="s">
        <v>308</v>
      </c>
      <c r="F802" s="3" t="s">
        <v>2356</v>
      </c>
      <c r="G802" s="3" t="s">
        <v>18</v>
      </c>
      <c r="H802" s="32" t="s">
        <v>2349</v>
      </c>
      <c r="I802" s="33">
        <v>72.083333333333329</v>
      </c>
      <c r="J802" s="17">
        <v>417455.19999999995</v>
      </c>
      <c r="K802" s="17">
        <f t="shared" si="24"/>
        <v>417455.19999999995</v>
      </c>
      <c r="L802" s="38">
        <v>417455.19999999995</v>
      </c>
      <c r="M802" s="48">
        <f t="shared" si="25"/>
        <v>30091562.333333328</v>
      </c>
      <c r="N802" s="34" t="s">
        <v>7341</v>
      </c>
      <c r="O802" s="48">
        <f>(45.5*M802)/(SUM($M$16:$M$2953)+SUM(Comerciales!$O$16:$O$1436))</f>
        <v>1.4279038586755318E-3</v>
      </c>
      <c r="P802" s="49"/>
      <c r="Q802" s="59"/>
      <c r="R802" s="59"/>
      <c r="S802" s="49"/>
      <c r="T802" s="49"/>
      <c r="U802" s="49"/>
      <c r="V802" s="49"/>
    </row>
    <row r="803" spans="2:22" ht="24" customHeight="1" x14ac:dyDescent="0.35">
      <c r="B803" s="3">
        <v>788</v>
      </c>
      <c r="C803" s="3" t="s">
        <v>795</v>
      </c>
      <c r="D803" s="3" t="s">
        <v>796</v>
      </c>
      <c r="E803" s="3" t="s">
        <v>362</v>
      </c>
      <c r="F803" s="3" t="s">
        <v>2356</v>
      </c>
      <c r="G803" s="3" t="s">
        <v>18</v>
      </c>
      <c r="H803" s="32" t="s">
        <v>2349</v>
      </c>
      <c r="I803" s="33">
        <v>16.18181818181818</v>
      </c>
      <c r="J803" s="17">
        <v>626182.79999999993</v>
      </c>
      <c r="K803" s="17">
        <f t="shared" si="24"/>
        <v>626182.79999999993</v>
      </c>
      <c r="L803" s="38">
        <v>626182.79999999993</v>
      </c>
      <c r="M803" s="48">
        <f t="shared" si="25"/>
        <v>10132776.218181815</v>
      </c>
      <c r="N803" s="34" t="s">
        <v>7341</v>
      </c>
      <c r="O803" s="48">
        <f>(45.5*M803)/(SUM($M$16:$M$2953)+SUM(Comerciales!$O$16:$O$1436))</f>
        <v>4.8082017479730979E-4</v>
      </c>
      <c r="P803" s="49"/>
      <c r="Q803" s="59"/>
      <c r="R803" s="59"/>
      <c r="S803" s="49"/>
      <c r="T803" s="49"/>
      <c r="U803" s="49"/>
      <c r="V803" s="49"/>
    </row>
    <row r="804" spans="2:22" ht="24" customHeight="1" x14ac:dyDescent="0.35">
      <c r="B804" s="3">
        <v>789</v>
      </c>
      <c r="C804" s="3" t="s">
        <v>530</v>
      </c>
      <c r="D804" s="3" t="s">
        <v>5380</v>
      </c>
      <c r="E804" s="3" t="s">
        <v>6195</v>
      </c>
      <c r="F804" s="3" t="s">
        <v>2596</v>
      </c>
      <c r="G804" s="3" t="s">
        <v>11</v>
      </c>
      <c r="H804" s="32" t="s">
        <v>2596</v>
      </c>
      <c r="I804" s="33">
        <v>2.666666666666667</v>
      </c>
      <c r="J804" s="17">
        <v>1527020.1</v>
      </c>
      <c r="K804" s="17">
        <f t="shared" si="24"/>
        <v>1527020.1</v>
      </c>
      <c r="L804" s="38">
        <v>1527020.1</v>
      </c>
      <c r="M804" s="48">
        <f t="shared" si="25"/>
        <v>4072053.6000000006</v>
      </c>
      <c r="N804" s="34" t="s">
        <v>7341</v>
      </c>
      <c r="O804" s="48">
        <f>(45.5*M804)/(SUM($M$16:$M$2953)+SUM(Comerciales!$O$16:$O$1436))</f>
        <v>1.9322695790150758E-4</v>
      </c>
      <c r="P804" s="49"/>
      <c r="Q804" s="59"/>
      <c r="R804" s="59"/>
      <c r="S804" s="49"/>
      <c r="T804" s="49"/>
      <c r="U804" s="49"/>
      <c r="V804" s="49"/>
    </row>
    <row r="805" spans="2:22" ht="24" customHeight="1" x14ac:dyDescent="0.35">
      <c r="B805" s="3">
        <v>790</v>
      </c>
      <c r="C805" s="3" t="s">
        <v>530</v>
      </c>
      <c r="D805" s="3" t="s">
        <v>5380</v>
      </c>
      <c r="E805" s="3" t="s">
        <v>6196</v>
      </c>
      <c r="F805" s="3" t="s">
        <v>2616</v>
      </c>
      <c r="G805" s="3" t="s">
        <v>11</v>
      </c>
      <c r="H805" s="32" t="s">
        <v>2525</v>
      </c>
      <c r="I805" s="33">
        <v>1</v>
      </c>
      <c r="J805" s="17"/>
      <c r="K805" s="17">
        <f t="shared" si="24"/>
        <v>0</v>
      </c>
      <c r="L805" s="38" t="s">
        <v>7053</v>
      </c>
      <c r="M805" s="48">
        <f t="shared" si="25"/>
        <v>100</v>
      </c>
      <c r="N805" s="34" t="s">
        <v>7343</v>
      </c>
      <c r="O805" s="48">
        <f>(45.5*M805)/(SUM($M$16:$M$2953)+SUM(Comerciales!$O$16:$O$1436))</f>
        <v>4.745196819155514E-9</v>
      </c>
      <c r="P805" s="49"/>
      <c r="Q805" s="59"/>
      <c r="R805" s="59"/>
      <c r="S805" s="49"/>
      <c r="T805" s="49"/>
      <c r="U805" s="49"/>
      <c r="V805" s="49"/>
    </row>
    <row r="806" spans="2:22" ht="24" customHeight="1" x14ac:dyDescent="0.35">
      <c r="B806" s="3">
        <v>791</v>
      </c>
      <c r="C806" s="3" t="s">
        <v>797</v>
      </c>
      <c r="D806" s="3" t="s">
        <v>798</v>
      </c>
      <c r="E806" s="3" t="s">
        <v>32</v>
      </c>
      <c r="F806" s="3" t="s">
        <v>2356</v>
      </c>
      <c r="G806" s="3" t="s">
        <v>18</v>
      </c>
      <c r="H806" s="32" t="s">
        <v>2349</v>
      </c>
      <c r="I806" s="33">
        <v>2259.5</v>
      </c>
      <c r="J806" s="17">
        <v>677573.39999999991</v>
      </c>
      <c r="K806" s="17">
        <f t="shared" si="24"/>
        <v>677573.39999999991</v>
      </c>
      <c r="L806" s="38">
        <v>677573.39999999991</v>
      </c>
      <c r="M806" s="48">
        <f t="shared" si="25"/>
        <v>1530977097.2999997</v>
      </c>
      <c r="N806" s="34" t="s">
        <v>7341</v>
      </c>
      <c r="O806" s="48">
        <f>(45.5*M806)/(SUM($M$16:$M$2953)+SUM(Comerciales!$O$16:$O$1436))</f>
        <v>7.2647876523079011E-2</v>
      </c>
      <c r="P806" s="49"/>
      <c r="Q806" s="59"/>
      <c r="R806" s="59"/>
      <c r="S806" s="49"/>
      <c r="T806" s="49"/>
      <c r="U806" s="49"/>
      <c r="V806" s="49"/>
    </row>
    <row r="807" spans="2:22" ht="24" customHeight="1" x14ac:dyDescent="0.35">
      <c r="B807" s="3">
        <v>792</v>
      </c>
      <c r="C807" s="3" t="s">
        <v>797</v>
      </c>
      <c r="D807" s="3" t="s">
        <v>798</v>
      </c>
      <c r="E807" s="3" t="s">
        <v>362</v>
      </c>
      <c r="F807" s="3" t="s">
        <v>2356</v>
      </c>
      <c r="G807" s="3" t="s">
        <v>18</v>
      </c>
      <c r="H807" s="32" t="s">
        <v>2349</v>
      </c>
      <c r="I807" s="33">
        <v>185</v>
      </c>
      <c r="J807" s="17">
        <v>1355146.7999999998</v>
      </c>
      <c r="K807" s="17">
        <f t="shared" si="24"/>
        <v>1355146.7999999998</v>
      </c>
      <c r="L807" s="38">
        <v>1355146.7999999998</v>
      </c>
      <c r="M807" s="48">
        <f t="shared" si="25"/>
        <v>250702157.99999997</v>
      </c>
      <c r="N807" s="34" t="s">
        <v>7341</v>
      </c>
      <c r="O807" s="48">
        <f>(45.5*M807)/(SUM($M$16:$M$2953)+SUM(Comerciales!$O$16:$O$1436))</f>
        <v>1.1896310826970229E-2</v>
      </c>
      <c r="P807" s="49"/>
      <c r="Q807" s="59"/>
      <c r="R807" s="59"/>
      <c r="S807" s="49"/>
      <c r="T807" s="49"/>
      <c r="U807" s="49"/>
      <c r="V807" s="49"/>
    </row>
    <row r="808" spans="2:22" ht="24" customHeight="1" x14ac:dyDescent="0.35">
      <c r="B808" s="3">
        <v>793</v>
      </c>
      <c r="C808" s="3" t="s">
        <v>799</v>
      </c>
      <c r="D808" s="3" t="s">
        <v>800</v>
      </c>
      <c r="E808" s="3" t="s">
        <v>6197</v>
      </c>
      <c r="F808" s="3" t="s">
        <v>6909</v>
      </c>
      <c r="G808" s="3" t="s">
        <v>3654</v>
      </c>
      <c r="H808" s="32" t="s">
        <v>2490</v>
      </c>
      <c r="I808" s="33">
        <v>3601</v>
      </c>
      <c r="J808" s="17">
        <v>1467.5799999999997</v>
      </c>
      <c r="K808" s="17">
        <f t="shared" si="24"/>
        <v>1467.5799999999997</v>
      </c>
      <c r="L808" s="38">
        <v>1467.5799999999997</v>
      </c>
      <c r="M808" s="48">
        <f t="shared" si="25"/>
        <v>5284755.5799999991</v>
      </c>
      <c r="N808" s="34" t="s">
        <v>7343</v>
      </c>
      <c r="O808" s="48">
        <f>(45.5*M808)/(SUM($M$16:$M$2953)+SUM(Comerciales!$O$16:$O$1436))</f>
        <v>2.5077205368230347E-4</v>
      </c>
      <c r="P808" s="49"/>
      <c r="Q808" s="59"/>
      <c r="R808" s="59"/>
      <c r="S808" s="49"/>
      <c r="T808" s="49"/>
      <c r="U808" s="49"/>
      <c r="V808" s="49"/>
    </row>
    <row r="809" spans="2:22" ht="24" customHeight="1" x14ac:dyDescent="0.35">
      <c r="B809" s="3">
        <v>794</v>
      </c>
      <c r="C809" s="3" t="s">
        <v>801</v>
      </c>
      <c r="D809" s="3" t="s">
        <v>802</v>
      </c>
      <c r="E809" s="3" t="s">
        <v>6198</v>
      </c>
      <c r="F809" s="3" t="s">
        <v>2616</v>
      </c>
      <c r="G809" s="3" t="s">
        <v>11</v>
      </c>
      <c r="H809" s="32" t="s">
        <v>2490</v>
      </c>
      <c r="I809" s="33">
        <v>292191</v>
      </c>
      <c r="J809" s="17">
        <v>43</v>
      </c>
      <c r="K809" s="17">
        <f t="shared" si="24"/>
        <v>46</v>
      </c>
      <c r="L809" s="38" t="s">
        <v>7053</v>
      </c>
      <c r="M809" s="48">
        <f t="shared" si="25"/>
        <v>13440786</v>
      </c>
      <c r="N809" s="34" t="s">
        <v>7341</v>
      </c>
      <c r="O809" s="48">
        <f>(45.5*M809)/(SUM($M$16:$M$2953)+SUM(Comerciales!$O$16:$O$1436))</f>
        <v>6.3779174974149954E-4</v>
      </c>
      <c r="P809" s="49"/>
      <c r="Q809" s="59"/>
      <c r="R809" s="59"/>
      <c r="S809" s="49"/>
      <c r="T809" s="49"/>
      <c r="U809" s="49"/>
      <c r="V809" s="49"/>
    </row>
    <row r="810" spans="2:22" ht="24" customHeight="1" x14ac:dyDescent="0.35">
      <c r="B810" s="3">
        <v>795</v>
      </c>
      <c r="C810" s="3" t="s">
        <v>801</v>
      </c>
      <c r="D810" s="3" t="s">
        <v>802</v>
      </c>
      <c r="E810" s="3" t="s">
        <v>114</v>
      </c>
      <c r="F810" s="3" t="s">
        <v>2422</v>
      </c>
      <c r="G810" s="3" t="s">
        <v>11</v>
      </c>
      <c r="H810" s="32" t="s">
        <v>2318</v>
      </c>
      <c r="I810" s="33">
        <v>118028.25</v>
      </c>
      <c r="J810" s="17">
        <v>273</v>
      </c>
      <c r="K810" s="17">
        <f t="shared" si="24"/>
        <v>293</v>
      </c>
      <c r="L810" s="38" t="s">
        <v>7053</v>
      </c>
      <c r="M810" s="48">
        <f t="shared" si="25"/>
        <v>34582277.25</v>
      </c>
      <c r="N810" s="34" t="s">
        <v>7341</v>
      </c>
      <c r="O810" s="48">
        <f>(45.5*M810)/(SUM($M$16:$M$2953)+SUM(Comerciales!$O$16:$O$1436))</f>
        <v>1.6409971200585407E-3</v>
      </c>
      <c r="P810" s="49"/>
      <c r="Q810" s="59"/>
      <c r="R810" s="59"/>
      <c r="S810" s="49"/>
      <c r="T810" s="49"/>
      <c r="U810" s="49"/>
      <c r="V810" s="49"/>
    </row>
    <row r="811" spans="2:22" ht="24" customHeight="1" x14ac:dyDescent="0.35">
      <c r="B811" s="3">
        <v>796</v>
      </c>
      <c r="C811" s="3" t="s">
        <v>804</v>
      </c>
      <c r="D811" s="3" t="s">
        <v>3056</v>
      </c>
      <c r="E811" s="3" t="s">
        <v>6199</v>
      </c>
      <c r="F811" s="3" t="s">
        <v>2389</v>
      </c>
      <c r="G811" s="3" t="s">
        <v>11</v>
      </c>
      <c r="H811" s="32" t="s">
        <v>2318</v>
      </c>
      <c r="I811" s="33">
        <v>18082.583333333332</v>
      </c>
      <c r="J811" s="17">
        <v>4491.6000000000004</v>
      </c>
      <c r="K811" s="17">
        <f t="shared" si="24"/>
        <v>4491.6000000000004</v>
      </c>
      <c r="L811" s="38">
        <v>4491.6000000000004</v>
      </c>
      <c r="M811" s="48">
        <f t="shared" si="25"/>
        <v>81219731.299999997</v>
      </c>
      <c r="N811" s="34" t="s">
        <v>7343</v>
      </c>
      <c r="O811" s="48">
        <f>(45.5*M811)/(SUM($M$16:$M$2953)+SUM(Comerciales!$O$16:$O$1436))</f>
        <v>3.8540361061742551E-3</v>
      </c>
      <c r="P811" s="49"/>
      <c r="Q811" s="59"/>
      <c r="R811" s="59"/>
      <c r="S811" s="49"/>
      <c r="T811" s="49"/>
      <c r="U811" s="49"/>
      <c r="V811" s="49"/>
    </row>
    <row r="812" spans="2:22" ht="24" customHeight="1" x14ac:dyDescent="0.35">
      <c r="B812" s="3">
        <v>797</v>
      </c>
      <c r="C812" s="3" t="s">
        <v>804</v>
      </c>
      <c r="D812" s="3" t="s">
        <v>3056</v>
      </c>
      <c r="E812" s="3" t="s">
        <v>805</v>
      </c>
      <c r="F812" s="3" t="s">
        <v>2356</v>
      </c>
      <c r="G812" s="3" t="s">
        <v>18</v>
      </c>
      <c r="H812" s="32" t="s">
        <v>2349</v>
      </c>
      <c r="I812" s="33">
        <v>11.916666666666668</v>
      </c>
      <c r="J812" s="17">
        <v>81570.221099999995</v>
      </c>
      <c r="K812" s="17">
        <f t="shared" si="24"/>
        <v>81570.221099999995</v>
      </c>
      <c r="L812" s="38">
        <v>81570.221099999995</v>
      </c>
      <c r="M812" s="48">
        <f t="shared" si="25"/>
        <v>972045.13477500004</v>
      </c>
      <c r="N812" s="34" t="s">
        <v>7341</v>
      </c>
      <c r="O812" s="48">
        <f>(45.5*M812)/(SUM($M$16:$M$2953)+SUM(Comerciales!$O$16:$O$1436))</f>
        <v>4.6125454816099228E-5</v>
      </c>
      <c r="P812" s="49"/>
      <c r="Q812" s="59"/>
      <c r="R812" s="59"/>
      <c r="S812" s="49"/>
      <c r="T812" s="49"/>
      <c r="U812" s="49"/>
      <c r="V812" s="49"/>
    </row>
    <row r="813" spans="2:22" ht="24" customHeight="1" x14ac:dyDescent="0.35">
      <c r="B813" s="3">
        <v>798</v>
      </c>
      <c r="C813" s="3" t="s">
        <v>804</v>
      </c>
      <c r="D813" s="3" t="s">
        <v>3056</v>
      </c>
      <c r="E813" s="3" t="s">
        <v>6200</v>
      </c>
      <c r="F813" s="3" t="s">
        <v>3580</v>
      </c>
      <c r="G813" s="3" t="s">
        <v>3645</v>
      </c>
      <c r="H813" s="32" t="s">
        <v>2628</v>
      </c>
      <c r="I813" s="33">
        <v>1</v>
      </c>
      <c r="J813" s="17">
        <v>117065</v>
      </c>
      <c r="K813" s="17">
        <f t="shared" si="24"/>
        <v>125494</v>
      </c>
      <c r="L813" s="38" t="s">
        <v>2628</v>
      </c>
      <c r="M813" s="48">
        <f t="shared" si="25"/>
        <v>125494</v>
      </c>
      <c r="N813" s="34" t="s">
        <v>7341</v>
      </c>
      <c r="O813" s="48">
        <f>(45.5*M813)/(SUM($M$16:$M$2953)+SUM(Comerciales!$O$16:$O$1436))</f>
        <v>5.9549372962310199E-6</v>
      </c>
      <c r="P813" s="49"/>
      <c r="Q813" s="59"/>
      <c r="R813" s="59"/>
      <c r="S813" s="49"/>
      <c r="T813" s="49"/>
      <c r="U813" s="49"/>
      <c r="V813" s="49"/>
    </row>
    <row r="814" spans="2:22" ht="24" customHeight="1" x14ac:dyDescent="0.35">
      <c r="B814" s="3">
        <v>799</v>
      </c>
      <c r="C814" s="3" t="s">
        <v>804</v>
      </c>
      <c r="D814" s="3" t="s">
        <v>5381</v>
      </c>
      <c r="E814" s="3" t="s">
        <v>3554</v>
      </c>
      <c r="F814" s="3" t="s">
        <v>2616</v>
      </c>
      <c r="G814" s="3" t="s">
        <v>3645</v>
      </c>
      <c r="H814" s="32" t="s">
        <v>2490</v>
      </c>
      <c r="I814" s="33">
        <v>8.6666666666666661</v>
      </c>
      <c r="J814" s="17">
        <v>19511.164481343818</v>
      </c>
      <c r="K814" s="17">
        <f t="shared" si="24"/>
        <v>19511.164481343818</v>
      </c>
      <c r="L814" s="38">
        <v>19511.164481343818</v>
      </c>
      <c r="M814" s="48">
        <f t="shared" si="25"/>
        <v>169096.75883831308</v>
      </c>
      <c r="N814" s="34" t="s">
        <v>7343</v>
      </c>
      <c r="O814" s="48">
        <f>(45.5*M814)/(SUM($M$16:$M$2953)+SUM(Comerciales!$O$16:$O$1436))</f>
        <v>8.0239740216907014E-6</v>
      </c>
      <c r="P814" s="49"/>
      <c r="Q814" s="59"/>
      <c r="R814" s="59"/>
      <c r="S814" s="49"/>
      <c r="T814" s="49"/>
      <c r="U814" s="49"/>
      <c r="V814" s="49"/>
    </row>
    <row r="815" spans="2:22" ht="24" customHeight="1" x14ac:dyDescent="0.35">
      <c r="B815" s="3">
        <v>800</v>
      </c>
      <c r="C815" s="3" t="s">
        <v>807</v>
      </c>
      <c r="D815" s="3" t="s">
        <v>808</v>
      </c>
      <c r="E815" s="3" t="s">
        <v>6201</v>
      </c>
      <c r="F815" s="3" t="s">
        <v>2422</v>
      </c>
      <c r="G815" s="3" t="s">
        <v>11</v>
      </c>
      <c r="H815" s="32" t="s">
        <v>2320</v>
      </c>
      <c r="I815" s="33">
        <v>2996</v>
      </c>
      <c r="J815" s="17">
        <v>449.14500000000004</v>
      </c>
      <c r="K815" s="17">
        <f t="shared" si="24"/>
        <v>449.14500000000004</v>
      </c>
      <c r="L815" s="38">
        <v>449.14500000000004</v>
      </c>
      <c r="M815" s="48">
        <f t="shared" si="25"/>
        <v>1345638.4200000002</v>
      </c>
      <c r="N815" s="34" t="s">
        <v>7343</v>
      </c>
      <c r="O815" s="48">
        <f>(45.5*M815)/(SUM($M$16:$M$2953)+SUM(Comerciales!$O$16:$O$1436))</f>
        <v>6.3853191503174524E-5</v>
      </c>
      <c r="P815" s="49"/>
      <c r="Q815" s="59"/>
      <c r="R815" s="59"/>
      <c r="S815" s="49"/>
      <c r="T815" s="49"/>
      <c r="U815" s="49"/>
      <c r="V815" s="49"/>
    </row>
    <row r="816" spans="2:22" ht="24" customHeight="1" x14ac:dyDescent="0.35">
      <c r="B816" s="3">
        <v>801</v>
      </c>
      <c r="C816" s="3" t="s">
        <v>809</v>
      </c>
      <c r="D816" s="3" t="s">
        <v>810</v>
      </c>
      <c r="E816" s="3" t="s">
        <v>6202</v>
      </c>
      <c r="F816" s="3" t="s">
        <v>2422</v>
      </c>
      <c r="G816" s="3" t="s">
        <v>11</v>
      </c>
      <c r="H816" s="32" t="s">
        <v>2320</v>
      </c>
      <c r="I816" s="33">
        <v>1576</v>
      </c>
      <c r="J816" s="17">
        <v>409</v>
      </c>
      <c r="K816" s="17">
        <f t="shared" si="24"/>
        <v>438</v>
      </c>
      <c r="L816" s="38" t="s">
        <v>7053</v>
      </c>
      <c r="M816" s="48">
        <f t="shared" si="25"/>
        <v>690288</v>
      </c>
      <c r="N816" s="34" t="s">
        <v>7343</v>
      </c>
      <c r="O816" s="48">
        <f>(45.5*M816)/(SUM($M$16:$M$2953)+SUM(Comerciales!$O$16:$O$1436))</f>
        <v>3.2755524219012214E-5</v>
      </c>
      <c r="P816" s="49"/>
      <c r="Q816" s="59"/>
      <c r="R816" s="59"/>
      <c r="S816" s="49"/>
      <c r="T816" s="49"/>
      <c r="U816" s="49"/>
      <c r="V816" s="49"/>
    </row>
    <row r="817" spans="2:22" ht="24" customHeight="1" x14ac:dyDescent="0.35">
      <c r="B817" s="3">
        <v>802</v>
      </c>
      <c r="C817" s="3" t="s">
        <v>811</v>
      </c>
      <c r="D817" s="3" t="s">
        <v>812</v>
      </c>
      <c r="E817" s="3" t="s">
        <v>2212</v>
      </c>
      <c r="F817" s="3" t="s">
        <v>6910</v>
      </c>
      <c r="G817" s="3" t="s">
        <v>3656</v>
      </c>
      <c r="H817" s="32" t="s">
        <v>2490</v>
      </c>
      <c r="I817" s="33">
        <v>166452</v>
      </c>
      <c r="J817" s="17">
        <v>178</v>
      </c>
      <c r="K817" s="17">
        <f t="shared" si="24"/>
        <v>191</v>
      </c>
      <c r="L817" s="38" t="s">
        <v>7053</v>
      </c>
      <c r="M817" s="48">
        <f t="shared" si="25"/>
        <v>31792332</v>
      </c>
      <c r="N817" s="34" t="s">
        <v>7341</v>
      </c>
      <c r="O817" s="48">
        <f>(45.5*M817)/(SUM($M$16:$M$2953)+SUM(Comerciales!$O$16:$O$1436))</f>
        <v>1.5086087267993605E-3</v>
      </c>
      <c r="P817" s="49"/>
      <c r="Q817" s="59"/>
      <c r="R817" s="59"/>
      <c r="S817" s="49"/>
      <c r="T817" s="49"/>
      <c r="U817" s="49"/>
      <c r="V817" s="49"/>
    </row>
    <row r="818" spans="2:22" ht="24" customHeight="1" x14ac:dyDescent="0.35">
      <c r="B818" s="3">
        <v>803</v>
      </c>
      <c r="C818" s="3" t="s">
        <v>811</v>
      </c>
      <c r="D818" s="3" t="s">
        <v>812</v>
      </c>
      <c r="E818" s="3" t="s">
        <v>2212</v>
      </c>
      <c r="F818" s="3" t="s">
        <v>2350</v>
      </c>
      <c r="G818" s="3" t="s">
        <v>3656</v>
      </c>
      <c r="H818" s="32" t="s">
        <v>2360</v>
      </c>
      <c r="I818" s="33">
        <v>17573</v>
      </c>
      <c r="J818" s="17">
        <v>308</v>
      </c>
      <c r="K818" s="17">
        <f t="shared" si="24"/>
        <v>330</v>
      </c>
      <c r="L818" s="38" t="s">
        <v>7053</v>
      </c>
      <c r="M818" s="48">
        <f t="shared" si="25"/>
        <v>5799090</v>
      </c>
      <c r="N818" s="34" t="s">
        <v>7343</v>
      </c>
      <c r="O818" s="48">
        <f>(45.5*M818)/(SUM($M$16:$M$2953)+SUM(Comerciales!$O$16:$O$1436))</f>
        <v>2.7517823421996547E-4</v>
      </c>
      <c r="P818" s="49"/>
      <c r="Q818" s="59"/>
      <c r="R818" s="59"/>
      <c r="S818" s="49"/>
      <c r="T818" s="49"/>
      <c r="U818" s="49"/>
      <c r="V818" s="49"/>
    </row>
    <row r="819" spans="2:22" ht="24" customHeight="1" x14ac:dyDescent="0.35">
      <c r="B819" s="3">
        <v>804</v>
      </c>
      <c r="C819" s="3" t="s">
        <v>811</v>
      </c>
      <c r="D819" s="3" t="s">
        <v>812</v>
      </c>
      <c r="E819" s="3">
        <v>1E-3</v>
      </c>
      <c r="F819" s="3" t="s">
        <v>6911</v>
      </c>
      <c r="G819" s="3" t="s">
        <v>2429</v>
      </c>
      <c r="H819" s="32" t="s">
        <v>2628</v>
      </c>
      <c r="I819" s="33">
        <v>3643</v>
      </c>
      <c r="J819" s="17"/>
      <c r="K819" s="17">
        <f t="shared" si="24"/>
        <v>0</v>
      </c>
      <c r="L819" s="38" t="s">
        <v>2628</v>
      </c>
      <c r="M819" s="48">
        <f t="shared" si="25"/>
        <v>364300</v>
      </c>
      <c r="N819" s="34" t="s">
        <v>7343</v>
      </c>
      <c r="O819" s="48">
        <f>(45.5*M819)/(SUM($M$16:$M$2953)+SUM(Comerciales!$O$16:$O$1436))</f>
        <v>1.7286752012183536E-5</v>
      </c>
      <c r="P819" s="49"/>
      <c r="Q819" s="59"/>
      <c r="R819" s="59"/>
      <c r="S819" s="49"/>
      <c r="T819" s="49"/>
      <c r="U819" s="49"/>
      <c r="V819" s="49"/>
    </row>
    <row r="820" spans="2:22" ht="24" customHeight="1" x14ac:dyDescent="0.35">
      <c r="B820" s="3">
        <v>805</v>
      </c>
      <c r="C820" s="3" t="s">
        <v>811</v>
      </c>
      <c r="D820" s="3" t="s">
        <v>812</v>
      </c>
      <c r="E820" s="3" t="s">
        <v>1602</v>
      </c>
      <c r="F820" s="3" t="s">
        <v>2350</v>
      </c>
      <c r="G820" s="3" t="s">
        <v>3656</v>
      </c>
      <c r="H820" s="32" t="s">
        <v>2360</v>
      </c>
      <c r="I820" s="33">
        <v>2096</v>
      </c>
      <c r="J820" s="17">
        <v>327</v>
      </c>
      <c r="K820" s="17">
        <f t="shared" si="24"/>
        <v>351</v>
      </c>
      <c r="L820" s="38" t="s">
        <v>7053</v>
      </c>
      <c r="M820" s="48">
        <f t="shared" si="25"/>
        <v>735696</v>
      </c>
      <c r="N820" s="34" t="s">
        <v>7343</v>
      </c>
      <c r="O820" s="48">
        <f>(45.5*M820)/(SUM($M$16:$M$2953)+SUM(Comerciales!$O$16:$O$1436))</f>
        <v>3.4910223190654349E-5</v>
      </c>
      <c r="P820" s="49"/>
      <c r="Q820" s="59"/>
      <c r="R820" s="59"/>
      <c r="S820" s="49"/>
      <c r="T820" s="49"/>
      <c r="U820" s="49"/>
      <c r="V820" s="49"/>
    </row>
    <row r="821" spans="2:22" ht="24" customHeight="1" x14ac:dyDescent="0.35">
      <c r="B821" s="3">
        <v>806</v>
      </c>
      <c r="C821" s="3" t="s">
        <v>813</v>
      </c>
      <c r="D821" s="3" t="s">
        <v>814</v>
      </c>
      <c r="E821" s="3" t="s">
        <v>2355</v>
      </c>
      <c r="F821" s="3" t="s">
        <v>3613</v>
      </c>
      <c r="G821" s="3" t="s">
        <v>11</v>
      </c>
      <c r="H821" s="32" t="s">
        <v>2318</v>
      </c>
      <c r="I821" s="33">
        <v>63156</v>
      </c>
      <c r="J821" s="17">
        <v>1496</v>
      </c>
      <c r="K821" s="17">
        <f t="shared" si="24"/>
        <v>1496</v>
      </c>
      <c r="L821" s="38">
        <v>1496</v>
      </c>
      <c r="M821" s="48">
        <f t="shared" si="25"/>
        <v>94481376</v>
      </c>
      <c r="N821" s="34" t="s">
        <v>7341</v>
      </c>
      <c r="O821" s="48">
        <f>(45.5*M821)/(SUM($M$16:$M$2953)+SUM(Comerciales!$O$16:$O$1436))</f>
        <v>4.4833272486463609E-3</v>
      </c>
      <c r="P821" s="49"/>
      <c r="Q821" s="59"/>
      <c r="R821" s="59"/>
      <c r="S821" s="49"/>
      <c r="T821" s="49"/>
      <c r="U821" s="49"/>
      <c r="V821" s="49"/>
    </row>
    <row r="822" spans="2:22" ht="24" customHeight="1" x14ac:dyDescent="0.35">
      <c r="B822" s="3">
        <v>807</v>
      </c>
      <c r="C822" s="3" t="s">
        <v>813</v>
      </c>
      <c r="D822" s="3" t="s">
        <v>814</v>
      </c>
      <c r="E822" s="3" t="s">
        <v>26</v>
      </c>
      <c r="F822" s="3" t="s">
        <v>3613</v>
      </c>
      <c r="G822" s="3" t="s">
        <v>11</v>
      </c>
      <c r="H822" s="32" t="s">
        <v>2318</v>
      </c>
      <c r="I822" s="33">
        <v>14957.75</v>
      </c>
      <c r="J822" s="17">
        <v>2992</v>
      </c>
      <c r="K822" s="17">
        <f t="shared" si="24"/>
        <v>2992</v>
      </c>
      <c r="L822" s="38">
        <v>2992</v>
      </c>
      <c r="M822" s="48">
        <f t="shared" si="25"/>
        <v>44753588</v>
      </c>
      <c r="N822" s="34" t="s">
        <v>7343</v>
      </c>
      <c r="O822" s="48">
        <f>(45.5*M822)/(SUM($M$16:$M$2953)+SUM(Comerciales!$O$16:$O$1436))</f>
        <v>2.1236458342339636E-3</v>
      </c>
      <c r="P822" s="49"/>
      <c r="Q822" s="59"/>
      <c r="R822" s="59"/>
      <c r="S822" s="49"/>
      <c r="T822" s="49"/>
      <c r="U822" s="49"/>
      <c r="V822" s="49"/>
    </row>
    <row r="823" spans="2:22" ht="24" customHeight="1" x14ac:dyDescent="0.35">
      <c r="B823" s="3">
        <v>808</v>
      </c>
      <c r="C823" s="3" t="s">
        <v>815</v>
      </c>
      <c r="D823" s="3" t="s">
        <v>816</v>
      </c>
      <c r="E823" s="3" t="s">
        <v>115</v>
      </c>
      <c r="F823" s="3" t="s">
        <v>2422</v>
      </c>
      <c r="G823" s="3" t="s">
        <v>11</v>
      </c>
      <c r="H823" s="32" t="s">
        <v>2318</v>
      </c>
      <c r="I823" s="33">
        <v>9247.0909090909099</v>
      </c>
      <c r="J823" s="17">
        <v>5450</v>
      </c>
      <c r="K823" s="17">
        <f t="shared" si="24"/>
        <v>5842</v>
      </c>
      <c r="L823" s="38" t="s">
        <v>7053</v>
      </c>
      <c r="M823" s="48">
        <f t="shared" si="25"/>
        <v>54021505.090909094</v>
      </c>
      <c r="N823" s="34" t="s">
        <v>7343</v>
      </c>
      <c r="O823" s="48">
        <f>(45.5*M823)/(SUM($M$16:$M$2953)+SUM(Comerciales!$O$16:$O$1436))</f>
        <v>2.5634267412337525E-3</v>
      </c>
      <c r="P823" s="49"/>
      <c r="Q823" s="59"/>
      <c r="R823" s="59"/>
      <c r="S823" s="49"/>
      <c r="T823" s="49"/>
      <c r="U823" s="49"/>
      <c r="V823" s="49"/>
    </row>
    <row r="824" spans="2:22" ht="24" customHeight="1" x14ac:dyDescent="0.35">
      <c r="B824" s="3">
        <v>809</v>
      </c>
      <c r="C824" s="3" t="s">
        <v>815</v>
      </c>
      <c r="D824" s="3" t="s">
        <v>816</v>
      </c>
      <c r="E824" s="3" t="s">
        <v>68</v>
      </c>
      <c r="F824" s="3" t="s">
        <v>2422</v>
      </c>
      <c r="G824" s="3" t="s">
        <v>11</v>
      </c>
      <c r="H824" s="32" t="s">
        <v>2422</v>
      </c>
      <c r="I824" s="33">
        <v>1711</v>
      </c>
      <c r="J824" s="17">
        <v>77038</v>
      </c>
      <c r="K824" s="17">
        <f t="shared" si="24"/>
        <v>82585</v>
      </c>
      <c r="L824" s="38" t="s">
        <v>7053</v>
      </c>
      <c r="M824" s="48">
        <f t="shared" si="25"/>
        <v>141302935</v>
      </c>
      <c r="N824" s="34" t="s">
        <v>7341</v>
      </c>
      <c r="O824" s="48">
        <f>(45.5*M824)/(SUM($M$16:$M$2953)+SUM(Comerciales!$O$16:$O$1436))</f>
        <v>6.7051023769933828E-3</v>
      </c>
      <c r="P824" s="49"/>
      <c r="Q824" s="59"/>
      <c r="R824" s="59"/>
      <c r="S824" s="49"/>
      <c r="T824" s="49"/>
      <c r="U824" s="49"/>
      <c r="V824" s="49"/>
    </row>
    <row r="825" spans="2:22" ht="24" customHeight="1" x14ac:dyDescent="0.35">
      <c r="B825" s="3">
        <v>810</v>
      </c>
      <c r="C825" s="3" t="s">
        <v>815</v>
      </c>
      <c r="D825" s="3" t="s">
        <v>816</v>
      </c>
      <c r="E825" s="3" t="s">
        <v>3343</v>
      </c>
      <c r="F825" s="3" t="s">
        <v>6869</v>
      </c>
      <c r="G825" s="3" t="s">
        <v>3657</v>
      </c>
      <c r="H825" s="32" t="s">
        <v>2490</v>
      </c>
      <c r="I825" s="33">
        <v>178.75</v>
      </c>
      <c r="J825" s="17"/>
      <c r="K825" s="17">
        <f t="shared" si="24"/>
        <v>0</v>
      </c>
      <c r="L825" s="38" t="s">
        <v>7053</v>
      </c>
      <c r="M825" s="48">
        <f t="shared" si="25"/>
        <v>17875</v>
      </c>
      <c r="N825" s="34" t="s">
        <v>7343</v>
      </c>
      <c r="O825" s="48">
        <f>(45.5*M825)/(SUM($M$16:$M$2953)+SUM(Comerciales!$O$16:$O$1436))</f>
        <v>8.4820393142404804E-7</v>
      </c>
      <c r="P825" s="49"/>
      <c r="Q825" s="59"/>
      <c r="R825" s="59"/>
      <c r="S825" s="49"/>
      <c r="T825" s="49"/>
      <c r="U825" s="49"/>
      <c r="V825" s="49"/>
    </row>
    <row r="826" spans="2:22" ht="24" customHeight="1" x14ac:dyDescent="0.35">
      <c r="B826" s="3">
        <v>811</v>
      </c>
      <c r="C826" s="3" t="s">
        <v>815</v>
      </c>
      <c r="D826" s="3" t="s">
        <v>816</v>
      </c>
      <c r="E826" s="3" t="s">
        <v>817</v>
      </c>
      <c r="F826" s="3" t="s">
        <v>1046</v>
      </c>
      <c r="G826" s="3" t="s">
        <v>7003</v>
      </c>
      <c r="H826" s="32" t="s">
        <v>1046</v>
      </c>
      <c r="I826" s="33">
        <v>16.727272727272727</v>
      </c>
      <c r="J826" s="17">
        <v>3948097.3979999996</v>
      </c>
      <c r="K826" s="17">
        <f t="shared" si="24"/>
        <v>3948097.3979999996</v>
      </c>
      <c r="L826" s="38">
        <v>3948097.3979999996</v>
      </c>
      <c r="M826" s="48">
        <f t="shared" si="25"/>
        <v>66040901.930181809</v>
      </c>
      <c r="N826" s="34" t="s">
        <v>7341</v>
      </c>
      <c r="O826" s="48">
        <f>(45.5*M826)/(SUM($M$16:$M$2953)+SUM(Comerciales!$O$16:$O$1436))</f>
        <v>3.1337707777325994E-3</v>
      </c>
      <c r="P826" s="49"/>
      <c r="Q826" s="59"/>
      <c r="R826" s="59"/>
      <c r="S826" s="49"/>
      <c r="T826" s="49"/>
      <c r="U826" s="49"/>
      <c r="V826" s="49"/>
    </row>
    <row r="827" spans="2:22" ht="24" customHeight="1" x14ac:dyDescent="0.35">
      <c r="B827" s="3">
        <v>812</v>
      </c>
      <c r="C827" s="3" t="s">
        <v>827</v>
      </c>
      <c r="D827" s="3" t="s">
        <v>5382</v>
      </c>
      <c r="E827" s="3" t="s">
        <v>6203</v>
      </c>
      <c r="F827" s="3" t="s">
        <v>2350</v>
      </c>
      <c r="G827" s="3" t="s">
        <v>77</v>
      </c>
      <c r="H827" s="32" t="s">
        <v>2360</v>
      </c>
      <c r="I827" s="33">
        <v>1232.7777777777778</v>
      </c>
      <c r="J827" s="17">
        <v>4353</v>
      </c>
      <c r="K827" s="17">
        <f t="shared" si="24"/>
        <v>4666</v>
      </c>
      <c r="L827" s="38" t="s">
        <v>7053</v>
      </c>
      <c r="M827" s="48">
        <f t="shared" si="25"/>
        <v>5752141.111111111</v>
      </c>
      <c r="N827" s="34" t="s">
        <v>7343</v>
      </c>
      <c r="O827" s="48">
        <f>(45.5*M827)/(SUM($M$16:$M$2953)+SUM(Comerciales!$O$16:$O$1436))</f>
        <v>2.7295041703778104E-4</v>
      </c>
      <c r="P827" s="49"/>
      <c r="Q827" s="59"/>
      <c r="R827" s="59"/>
      <c r="S827" s="49"/>
      <c r="T827" s="49"/>
      <c r="U827" s="49"/>
      <c r="V827" s="49"/>
    </row>
    <row r="828" spans="2:22" ht="24" customHeight="1" x14ac:dyDescent="0.35">
      <c r="B828" s="3">
        <v>813</v>
      </c>
      <c r="C828" s="3" t="s">
        <v>345</v>
      </c>
      <c r="D828" s="3" t="s">
        <v>820</v>
      </c>
      <c r="E828" s="3" t="s">
        <v>6204</v>
      </c>
      <c r="F828" s="3" t="s">
        <v>2616</v>
      </c>
      <c r="G828" s="3" t="s">
        <v>3657</v>
      </c>
      <c r="H828" s="32" t="s">
        <v>2490</v>
      </c>
      <c r="I828" s="33">
        <v>42.818181818181813</v>
      </c>
      <c r="J828" s="17">
        <v>8092</v>
      </c>
      <c r="K828" s="17">
        <f t="shared" si="24"/>
        <v>8675</v>
      </c>
      <c r="L828" s="38" t="s">
        <v>7053</v>
      </c>
      <c r="M828" s="48">
        <f t="shared" si="25"/>
        <v>371447.72727272724</v>
      </c>
      <c r="N828" s="34" t="s">
        <v>7343</v>
      </c>
      <c r="O828" s="48">
        <f>(45.5*M828)/(SUM($M$16:$M$2953)+SUM(Comerciales!$O$16:$O$1436))</f>
        <v>1.7625925739370901E-5</v>
      </c>
      <c r="P828" s="49"/>
      <c r="Q828" s="59"/>
      <c r="R828" s="59"/>
      <c r="S828" s="49"/>
      <c r="T828" s="49"/>
      <c r="U828" s="49"/>
      <c r="V828" s="49"/>
    </row>
    <row r="829" spans="2:22" ht="24" customHeight="1" x14ac:dyDescent="0.35">
      <c r="B829" s="3">
        <v>814</v>
      </c>
      <c r="C829" s="3" t="s">
        <v>2628</v>
      </c>
      <c r="D829" s="3" t="s">
        <v>822</v>
      </c>
      <c r="E829" s="3" t="s">
        <v>823</v>
      </c>
      <c r="F829" s="3" t="s">
        <v>3580</v>
      </c>
      <c r="G829" s="3" t="s">
        <v>159</v>
      </c>
      <c r="H829" s="32" t="s">
        <v>2628</v>
      </c>
      <c r="I829" s="33">
        <v>1</v>
      </c>
      <c r="J829" s="17">
        <v>40119</v>
      </c>
      <c r="K829" s="17">
        <f t="shared" si="24"/>
        <v>43008</v>
      </c>
      <c r="L829" s="38" t="s">
        <v>2628</v>
      </c>
      <c r="M829" s="48">
        <f t="shared" si="25"/>
        <v>43008</v>
      </c>
      <c r="N829" s="34" t="s">
        <v>7341</v>
      </c>
      <c r="O829" s="48">
        <f>(45.5*M829)/(SUM($M$16:$M$2953)+SUM(Comerciales!$O$16:$O$1436))</f>
        <v>2.0408142479824033E-6</v>
      </c>
      <c r="P829" s="49"/>
      <c r="Q829" s="59"/>
      <c r="R829" s="59"/>
      <c r="S829" s="49"/>
      <c r="T829" s="49"/>
      <c r="U829" s="49"/>
      <c r="V829" s="49"/>
    </row>
    <row r="830" spans="2:22" ht="24" customHeight="1" x14ac:dyDescent="0.35">
      <c r="B830" s="3">
        <v>815</v>
      </c>
      <c r="C830" s="3" t="s">
        <v>2628</v>
      </c>
      <c r="D830" s="3" t="s">
        <v>824</v>
      </c>
      <c r="E830" s="3" t="s">
        <v>6205</v>
      </c>
      <c r="F830" s="3" t="s">
        <v>3580</v>
      </c>
      <c r="G830" s="3" t="s">
        <v>159</v>
      </c>
      <c r="H830" s="32" t="s">
        <v>2628</v>
      </c>
      <c r="I830" s="33">
        <v>1</v>
      </c>
      <c r="J830" s="17"/>
      <c r="K830" s="17">
        <f t="shared" si="24"/>
        <v>0</v>
      </c>
      <c r="L830" s="38" t="s">
        <v>2628</v>
      </c>
      <c r="M830" s="48">
        <f t="shared" si="25"/>
        <v>100</v>
      </c>
      <c r="N830" s="34" t="s">
        <v>7343</v>
      </c>
      <c r="O830" s="48">
        <f>(45.5*M830)/(SUM($M$16:$M$2953)+SUM(Comerciales!$O$16:$O$1436))</f>
        <v>4.745196819155514E-9</v>
      </c>
      <c r="P830" s="49"/>
      <c r="Q830" s="59"/>
      <c r="R830" s="59"/>
      <c r="S830" s="49"/>
      <c r="T830" s="49"/>
      <c r="U830" s="49"/>
      <c r="V830" s="49"/>
    </row>
    <row r="831" spans="2:22" ht="24" customHeight="1" x14ac:dyDescent="0.35">
      <c r="B831" s="3">
        <v>816</v>
      </c>
      <c r="C831" s="3" t="s">
        <v>345</v>
      </c>
      <c r="D831" s="3" t="s">
        <v>825</v>
      </c>
      <c r="E831" s="3" t="s">
        <v>6206</v>
      </c>
      <c r="F831" s="3" t="s">
        <v>6869</v>
      </c>
      <c r="G831" s="3" t="s">
        <v>3657</v>
      </c>
      <c r="H831" s="32" t="s">
        <v>2490</v>
      </c>
      <c r="I831" s="33">
        <v>2</v>
      </c>
      <c r="J831" s="17">
        <v>1739</v>
      </c>
      <c r="K831" s="17">
        <f t="shared" si="24"/>
        <v>1864</v>
      </c>
      <c r="L831" s="38" t="s">
        <v>7053</v>
      </c>
      <c r="M831" s="48">
        <f t="shared" si="25"/>
        <v>3728</v>
      </c>
      <c r="N831" s="34" t="s">
        <v>7343</v>
      </c>
      <c r="O831" s="48">
        <f>(45.5*M831)/(SUM($M$16:$M$2953)+SUM(Comerciales!$O$16:$O$1436))</f>
        <v>1.7690093741811755E-7</v>
      </c>
      <c r="P831" s="49"/>
      <c r="Q831" s="59"/>
      <c r="R831" s="59"/>
      <c r="S831" s="49"/>
      <c r="T831" s="49"/>
      <c r="U831" s="49"/>
      <c r="V831" s="49"/>
    </row>
    <row r="832" spans="2:22" ht="24" customHeight="1" x14ac:dyDescent="0.35">
      <c r="B832" s="3">
        <v>817</v>
      </c>
      <c r="C832" s="3" t="s">
        <v>818</v>
      </c>
      <c r="D832" s="3" t="s">
        <v>5383</v>
      </c>
      <c r="E832" s="3" t="s">
        <v>3438</v>
      </c>
      <c r="F832" s="3" t="s">
        <v>2362</v>
      </c>
      <c r="G832" s="3" t="s">
        <v>6993</v>
      </c>
      <c r="H832" s="32" t="s">
        <v>2402</v>
      </c>
      <c r="I832" s="33">
        <v>26182.416666666664</v>
      </c>
      <c r="J832" s="17">
        <v>636</v>
      </c>
      <c r="K832" s="17">
        <f t="shared" si="24"/>
        <v>682</v>
      </c>
      <c r="L832" s="38" t="s">
        <v>7053</v>
      </c>
      <c r="M832" s="48">
        <f t="shared" si="25"/>
        <v>17856408.166666664</v>
      </c>
      <c r="N832" s="34" t="s">
        <v>7341</v>
      </c>
      <c r="O832" s="48">
        <f>(45.5*M832)/(SUM($M$16:$M$2953)+SUM(Comerciales!$O$16:$O$1436))</f>
        <v>8.4732171234009192E-4</v>
      </c>
      <c r="P832" s="49"/>
      <c r="Q832" s="59"/>
      <c r="R832" s="59"/>
      <c r="S832" s="49"/>
      <c r="T832" s="49"/>
      <c r="U832" s="49"/>
      <c r="V832" s="49"/>
    </row>
    <row r="833" spans="2:22" ht="24" customHeight="1" x14ac:dyDescent="0.35">
      <c r="B833" s="3">
        <v>818</v>
      </c>
      <c r="C833" s="3" t="s">
        <v>818</v>
      </c>
      <c r="D833" s="3" t="s">
        <v>5383</v>
      </c>
      <c r="E833" s="3" t="s">
        <v>6207</v>
      </c>
      <c r="F833" s="3" t="s">
        <v>2362</v>
      </c>
      <c r="G833" s="3" t="s">
        <v>6993</v>
      </c>
      <c r="H833" s="32" t="s">
        <v>2402</v>
      </c>
      <c r="I833" s="33">
        <v>4</v>
      </c>
      <c r="J833" s="17">
        <v>1870</v>
      </c>
      <c r="K833" s="17">
        <f t="shared" si="24"/>
        <v>2005</v>
      </c>
      <c r="L833" s="38" t="s">
        <v>7053</v>
      </c>
      <c r="M833" s="48">
        <f t="shared" si="25"/>
        <v>8020</v>
      </c>
      <c r="N833" s="34" t="s">
        <v>7343</v>
      </c>
      <c r="O833" s="48">
        <f>(45.5*M833)/(SUM($M$16:$M$2953)+SUM(Comerciales!$O$16:$O$1436))</f>
        <v>3.8056478489627219E-7</v>
      </c>
      <c r="P833" s="49"/>
      <c r="Q833" s="59"/>
      <c r="R833" s="59"/>
      <c r="S833" s="49"/>
      <c r="T833" s="49"/>
      <c r="U833" s="49"/>
      <c r="V833" s="49"/>
    </row>
    <row r="834" spans="2:22" ht="24" customHeight="1" x14ac:dyDescent="0.35">
      <c r="B834" s="3">
        <v>819</v>
      </c>
      <c r="C834" s="3" t="s">
        <v>829</v>
      </c>
      <c r="D834" s="3" t="s">
        <v>830</v>
      </c>
      <c r="E834" s="3" t="s">
        <v>2423</v>
      </c>
      <c r="F834" s="3" t="s">
        <v>2422</v>
      </c>
      <c r="G834" s="3" t="s">
        <v>11</v>
      </c>
      <c r="H834" s="32" t="s">
        <v>2320</v>
      </c>
      <c r="I834" s="33">
        <v>17880.5</v>
      </c>
      <c r="J834" s="17">
        <v>4607</v>
      </c>
      <c r="K834" s="17">
        <f t="shared" si="24"/>
        <v>4939</v>
      </c>
      <c r="L834" s="38" t="s">
        <v>7053</v>
      </c>
      <c r="M834" s="48">
        <f t="shared" si="25"/>
        <v>88311789.5</v>
      </c>
      <c r="N834" s="34" t="s">
        <v>7341</v>
      </c>
      <c r="O834" s="48">
        <f>(45.5*M834)/(SUM($M$16:$M$2953)+SUM(Comerciales!$O$16:$O$1436))</f>
        <v>4.1905682262933126E-3</v>
      </c>
      <c r="P834" s="49"/>
      <c r="Q834" s="59"/>
      <c r="R834" s="59"/>
      <c r="S834" s="49"/>
      <c r="T834" s="49"/>
      <c r="U834" s="49"/>
      <c r="V834" s="49"/>
    </row>
    <row r="835" spans="2:22" ht="24" customHeight="1" x14ac:dyDescent="0.35">
      <c r="B835" s="3">
        <v>820</v>
      </c>
      <c r="C835" s="3" t="s">
        <v>829</v>
      </c>
      <c r="D835" s="3" t="s">
        <v>830</v>
      </c>
      <c r="E835" s="3" t="s">
        <v>2414</v>
      </c>
      <c r="F835" s="3" t="s">
        <v>2422</v>
      </c>
      <c r="G835" s="3" t="s">
        <v>11</v>
      </c>
      <c r="H835" s="32" t="s">
        <v>2320</v>
      </c>
      <c r="I835" s="33">
        <v>9311</v>
      </c>
      <c r="J835" s="17">
        <v>1313</v>
      </c>
      <c r="K835" s="17">
        <f t="shared" si="24"/>
        <v>1408</v>
      </c>
      <c r="L835" s="38" t="s">
        <v>7053</v>
      </c>
      <c r="M835" s="48">
        <f t="shared" si="25"/>
        <v>13109888</v>
      </c>
      <c r="N835" s="34" t="s">
        <v>7343</v>
      </c>
      <c r="O835" s="48">
        <f>(45.5*M835)/(SUM($M$16:$M$2953)+SUM(Comerciales!$O$16:$O$1436))</f>
        <v>6.2208998837085037E-4</v>
      </c>
      <c r="P835" s="49"/>
      <c r="Q835" s="59"/>
      <c r="R835" s="59"/>
      <c r="S835" s="49"/>
      <c r="T835" s="49"/>
      <c r="U835" s="49"/>
      <c r="V835" s="49"/>
    </row>
    <row r="836" spans="2:22" ht="24" customHeight="1" x14ac:dyDescent="0.35">
      <c r="B836" s="3">
        <v>821</v>
      </c>
      <c r="C836" s="3" t="s">
        <v>829</v>
      </c>
      <c r="D836" s="3" t="s">
        <v>830</v>
      </c>
      <c r="E836" s="3" t="s">
        <v>2371</v>
      </c>
      <c r="F836" s="3" t="s">
        <v>2422</v>
      </c>
      <c r="G836" s="3" t="s">
        <v>11</v>
      </c>
      <c r="H836" s="32" t="s">
        <v>2320</v>
      </c>
      <c r="I836" s="33">
        <v>2</v>
      </c>
      <c r="J836" s="17">
        <v>5145</v>
      </c>
      <c r="K836" s="17">
        <f t="shared" si="24"/>
        <v>5515</v>
      </c>
      <c r="L836" s="38" t="s">
        <v>7053</v>
      </c>
      <c r="M836" s="48">
        <f t="shared" si="25"/>
        <v>11030</v>
      </c>
      <c r="N836" s="34" t="s">
        <v>7343</v>
      </c>
      <c r="O836" s="48">
        <f>(45.5*M836)/(SUM($M$16:$M$2953)+SUM(Comerciales!$O$16:$O$1436))</f>
        <v>5.2339520915285316E-7</v>
      </c>
      <c r="P836" s="49"/>
      <c r="Q836" s="59"/>
      <c r="R836" s="59"/>
      <c r="S836" s="49"/>
      <c r="T836" s="49"/>
      <c r="U836" s="49"/>
      <c r="V836" s="49"/>
    </row>
    <row r="837" spans="2:22" ht="24" customHeight="1" x14ac:dyDescent="0.35">
      <c r="B837" s="3">
        <v>822</v>
      </c>
      <c r="C837" s="3" t="s">
        <v>2648</v>
      </c>
      <c r="D837" s="3" t="s">
        <v>5384</v>
      </c>
      <c r="E837" s="3" t="s">
        <v>6208</v>
      </c>
      <c r="F837" s="3" t="s">
        <v>2318</v>
      </c>
      <c r="G837" s="3" t="s">
        <v>11</v>
      </c>
      <c r="H837" s="32" t="s">
        <v>2318</v>
      </c>
      <c r="I837" s="33">
        <v>2</v>
      </c>
      <c r="J837" s="17"/>
      <c r="K837" s="17">
        <f t="shared" si="24"/>
        <v>0</v>
      </c>
      <c r="L837" s="38" t="s">
        <v>7053</v>
      </c>
      <c r="M837" s="48">
        <f t="shared" si="25"/>
        <v>200</v>
      </c>
      <c r="N837" s="34" t="s">
        <v>7343</v>
      </c>
      <c r="O837" s="48">
        <f>(45.5*M837)/(SUM($M$16:$M$2953)+SUM(Comerciales!$O$16:$O$1436))</f>
        <v>9.4903936383110279E-9</v>
      </c>
      <c r="P837" s="49"/>
      <c r="Q837" s="59"/>
      <c r="R837" s="59"/>
      <c r="S837" s="49"/>
      <c r="T837" s="49"/>
      <c r="U837" s="49"/>
      <c r="V837" s="49"/>
    </row>
    <row r="838" spans="2:22" ht="24" customHeight="1" x14ac:dyDescent="0.35">
      <c r="B838" s="3">
        <v>823</v>
      </c>
      <c r="C838" s="3" t="s">
        <v>831</v>
      </c>
      <c r="D838" s="3" t="s">
        <v>832</v>
      </c>
      <c r="E838" s="3" t="s">
        <v>2384</v>
      </c>
      <c r="F838" s="3" t="s">
        <v>2422</v>
      </c>
      <c r="G838" s="3" t="s">
        <v>11</v>
      </c>
      <c r="H838" s="32" t="s">
        <v>2318</v>
      </c>
      <c r="I838" s="33">
        <v>7138.416666666667</v>
      </c>
      <c r="J838" s="17">
        <v>2100</v>
      </c>
      <c r="K838" s="17">
        <f t="shared" si="24"/>
        <v>2251</v>
      </c>
      <c r="L838" s="38" t="s">
        <v>7053</v>
      </c>
      <c r="M838" s="48">
        <f t="shared" si="25"/>
        <v>16068575.916666668</v>
      </c>
      <c r="N838" s="34" t="s">
        <v>7343</v>
      </c>
      <c r="O838" s="48">
        <f>(45.5*M838)/(SUM($M$16:$M$2953)+SUM(Comerciales!$O$16:$O$1436))</f>
        <v>7.6248555328125558E-4</v>
      </c>
      <c r="P838" s="49"/>
      <c r="Q838" s="59"/>
      <c r="R838" s="59"/>
      <c r="S838" s="49"/>
      <c r="T838" s="49"/>
      <c r="U838" s="49"/>
      <c r="V838" s="49"/>
    </row>
    <row r="839" spans="2:22" ht="24" customHeight="1" x14ac:dyDescent="0.35">
      <c r="B839" s="3">
        <v>824</v>
      </c>
      <c r="C839" s="3" t="s">
        <v>831</v>
      </c>
      <c r="D839" s="3" t="s">
        <v>832</v>
      </c>
      <c r="E839" s="3" t="s">
        <v>2384</v>
      </c>
      <c r="F839" s="3" t="s">
        <v>3580</v>
      </c>
      <c r="G839" s="3" t="s">
        <v>11</v>
      </c>
      <c r="H839" s="32" t="s">
        <v>2490</v>
      </c>
      <c r="I839" s="33">
        <v>317</v>
      </c>
      <c r="J839" s="17">
        <v>678</v>
      </c>
      <c r="K839" s="17">
        <f t="shared" si="24"/>
        <v>727</v>
      </c>
      <c r="L839" s="38" t="s">
        <v>7053</v>
      </c>
      <c r="M839" s="48">
        <f t="shared" si="25"/>
        <v>230459</v>
      </c>
      <c r="N839" s="34" t="s">
        <v>7343</v>
      </c>
      <c r="O839" s="48">
        <f>(45.5*M839)/(SUM($M$16:$M$2953)+SUM(Comerciales!$O$16:$O$1436))</f>
        <v>1.0935733137457606E-5</v>
      </c>
      <c r="P839" s="49"/>
      <c r="Q839" s="59"/>
      <c r="R839" s="59"/>
      <c r="S839" s="49"/>
      <c r="T839" s="49"/>
      <c r="U839" s="49"/>
      <c r="V839" s="49"/>
    </row>
    <row r="840" spans="2:22" ht="24" customHeight="1" x14ac:dyDescent="0.35">
      <c r="B840" s="3">
        <v>825</v>
      </c>
      <c r="C840" s="3" t="s">
        <v>831</v>
      </c>
      <c r="D840" s="3" t="s">
        <v>832</v>
      </c>
      <c r="E840" s="3" t="s">
        <v>6209</v>
      </c>
      <c r="F840" s="3" t="s">
        <v>2356</v>
      </c>
      <c r="G840" s="3" t="s">
        <v>18</v>
      </c>
      <c r="H840" s="32" t="s">
        <v>3713</v>
      </c>
      <c r="I840" s="33">
        <v>133</v>
      </c>
      <c r="J840" s="17">
        <v>6440</v>
      </c>
      <c r="K840" s="17">
        <f t="shared" si="24"/>
        <v>6904</v>
      </c>
      <c r="L840" s="38" t="s">
        <v>7053</v>
      </c>
      <c r="M840" s="48">
        <f t="shared" si="25"/>
        <v>918232</v>
      </c>
      <c r="N840" s="34" t="s">
        <v>7343</v>
      </c>
      <c r="O840" s="48">
        <f>(45.5*M840)/(SUM($M$16:$M$2953)+SUM(Comerciales!$O$16:$O$1436))</f>
        <v>4.3571915656468054E-5</v>
      </c>
      <c r="P840" s="49"/>
      <c r="Q840" s="59"/>
      <c r="R840" s="59"/>
      <c r="S840" s="49"/>
      <c r="T840" s="49"/>
      <c r="U840" s="49"/>
      <c r="V840" s="49"/>
    </row>
    <row r="841" spans="2:22" ht="24" customHeight="1" x14ac:dyDescent="0.35">
      <c r="B841" s="3">
        <v>826</v>
      </c>
      <c r="C841" s="3" t="s">
        <v>2649</v>
      </c>
      <c r="D841" s="3" t="s">
        <v>5385</v>
      </c>
      <c r="E841" s="3" t="s">
        <v>6116</v>
      </c>
      <c r="F841" s="3" t="s">
        <v>2318</v>
      </c>
      <c r="G841" s="3" t="s">
        <v>11</v>
      </c>
      <c r="H841" s="32" t="s">
        <v>2318</v>
      </c>
      <c r="I841" s="33">
        <v>2</v>
      </c>
      <c r="J841" s="17"/>
      <c r="K841" s="17">
        <f t="shared" si="24"/>
        <v>0</v>
      </c>
      <c r="L841" s="38" t="s">
        <v>7053</v>
      </c>
      <c r="M841" s="48">
        <f t="shared" si="25"/>
        <v>200</v>
      </c>
      <c r="N841" s="34" t="s">
        <v>7343</v>
      </c>
      <c r="O841" s="48">
        <f>(45.5*M841)/(SUM($M$16:$M$2953)+SUM(Comerciales!$O$16:$O$1436))</f>
        <v>9.4903936383110279E-9</v>
      </c>
      <c r="P841" s="49"/>
      <c r="Q841" s="59"/>
      <c r="R841" s="59"/>
      <c r="S841" s="49"/>
      <c r="T841" s="49"/>
      <c r="U841" s="49"/>
      <c r="V841" s="49"/>
    </row>
    <row r="842" spans="2:22" ht="24" customHeight="1" x14ac:dyDescent="0.35">
      <c r="B842" s="3">
        <v>827</v>
      </c>
      <c r="C842" s="3" t="s">
        <v>833</v>
      </c>
      <c r="D842" s="3" t="s">
        <v>834</v>
      </c>
      <c r="E842" s="3" t="s">
        <v>135</v>
      </c>
      <c r="F842" s="3" t="s">
        <v>3609</v>
      </c>
      <c r="G842" s="3" t="s">
        <v>11</v>
      </c>
      <c r="H842" s="32" t="s">
        <v>2318</v>
      </c>
      <c r="I842" s="33">
        <v>89075.666666666672</v>
      </c>
      <c r="J842" s="17">
        <v>3907</v>
      </c>
      <c r="K842" s="17">
        <f t="shared" si="24"/>
        <v>4188</v>
      </c>
      <c r="L842" s="38" t="s">
        <v>7053</v>
      </c>
      <c r="M842" s="48">
        <f t="shared" si="25"/>
        <v>373048892</v>
      </c>
      <c r="N842" s="34" t="s">
        <v>7341</v>
      </c>
      <c r="O842" s="48">
        <f>(45.5*M842)/(SUM($M$16:$M$2953)+SUM(Comerciales!$O$16:$O$1436))</f>
        <v>1.7701904157078886E-2</v>
      </c>
      <c r="P842" s="49"/>
      <c r="Q842" s="59"/>
      <c r="R842" s="59"/>
      <c r="S842" s="49"/>
      <c r="T842" s="49"/>
      <c r="U842" s="49"/>
      <c r="V842" s="49"/>
    </row>
    <row r="843" spans="2:22" ht="24" customHeight="1" x14ac:dyDescent="0.35">
      <c r="B843" s="3">
        <v>828</v>
      </c>
      <c r="C843" s="3" t="s">
        <v>833</v>
      </c>
      <c r="D843" s="3" t="s">
        <v>834</v>
      </c>
      <c r="E843" s="3" t="s">
        <v>32</v>
      </c>
      <c r="F843" s="3" t="s">
        <v>2422</v>
      </c>
      <c r="G843" s="3" t="s">
        <v>11</v>
      </c>
      <c r="H843" s="32" t="s">
        <v>2318</v>
      </c>
      <c r="I843" s="33">
        <v>35902.333333333336</v>
      </c>
      <c r="J843" s="17">
        <v>4309</v>
      </c>
      <c r="K843" s="17">
        <f t="shared" si="24"/>
        <v>4619</v>
      </c>
      <c r="L843" s="38" t="s">
        <v>7053</v>
      </c>
      <c r="M843" s="48">
        <f t="shared" si="25"/>
        <v>165832877.66666669</v>
      </c>
      <c r="N843" s="34" t="s">
        <v>7341</v>
      </c>
      <c r="O843" s="48">
        <f>(45.5*M843)/(SUM($M$16:$M$2953)+SUM(Comerciales!$O$16:$O$1436))</f>
        <v>7.8690964361527206E-3</v>
      </c>
      <c r="P843" s="49"/>
      <c r="Q843" s="59"/>
      <c r="R843" s="59"/>
      <c r="S843" s="49"/>
      <c r="T843" s="49"/>
      <c r="U843" s="49"/>
      <c r="V843" s="49"/>
    </row>
    <row r="844" spans="2:22" ht="24" customHeight="1" x14ac:dyDescent="0.35">
      <c r="B844" s="3">
        <v>829</v>
      </c>
      <c r="C844" s="3" t="s">
        <v>835</v>
      </c>
      <c r="D844" s="3" t="s">
        <v>5386</v>
      </c>
      <c r="E844" s="3" t="s">
        <v>6210</v>
      </c>
      <c r="F844" s="3" t="s">
        <v>2356</v>
      </c>
      <c r="G844" s="3" t="s">
        <v>18</v>
      </c>
      <c r="H844" s="32" t="s">
        <v>2349</v>
      </c>
      <c r="I844" s="33">
        <v>383.33333333333331</v>
      </c>
      <c r="J844" s="17">
        <v>81468.12</v>
      </c>
      <c r="K844" s="17">
        <f t="shared" si="24"/>
        <v>81468.12</v>
      </c>
      <c r="L844" s="38">
        <v>81468.12</v>
      </c>
      <c r="M844" s="48">
        <f t="shared" si="25"/>
        <v>31229445.999999996</v>
      </c>
      <c r="N844" s="34" t="s">
        <v>7341</v>
      </c>
      <c r="O844" s="48">
        <f>(45.5*M844)/(SUM($M$16:$M$2953)+SUM(Comerciales!$O$16:$O$1436))</f>
        <v>1.4818986782318886E-3</v>
      </c>
      <c r="P844" s="49"/>
      <c r="Q844" s="59"/>
      <c r="R844" s="59"/>
      <c r="S844" s="49"/>
      <c r="T844" s="49"/>
      <c r="U844" s="49"/>
      <c r="V844" s="49"/>
    </row>
    <row r="845" spans="2:22" ht="24" customHeight="1" x14ac:dyDescent="0.35">
      <c r="B845" s="3">
        <v>830</v>
      </c>
      <c r="C845" s="3" t="s">
        <v>836</v>
      </c>
      <c r="D845" s="3" t="s">
        <v>837</v>
      </c>
      <c r="E845" s="3" t="s">
        <v>2397</v>
      </c>
      <c r="F845" s="3" t="s">
        <v>2356</v>
      </c>
      <c r="G845" s="3" t="s">
        <v>18</v>
      </c>
      <c r="H845" s="32" t="s">
        <v>2349</v>
      </c>
      <c r="I845" s="33">
        <v>2</v>
      </c>
      <c r="J845" s="17">
        <v>498965.06</v>
      </c>
      <c r="K845" s="17">
        <f t="shared" si="24"/>
        <v>498965.06</v>
      </c>
      <c r="L845" s="38">
        <v>498965.06</v>
      </c>
      <c r="M845" s="48">
        <f t="shared" si="25"/>
        <v>997930.12</v>
      </c>
      <c r="N845" s="34" t="s">
        <v>7341</v>
      </c>
      <c r="O845" s="48">
        <f>(45.5*M845)/(SUM($M$16:$M$2953)+SUM(Comerciales!$O$16:$O$1436))</f>
        <v>4.7353748311634804E-5</v>
      </c>
      <c r="P845" s="49"/>
      <c r="Q845" s="59"/>
      <c r="R845" s="59"/>
      <c r="S845" s="49"/>
      <c r="T845" s="49"/>
      <c r="U845" s="49"/>
      <c r="V845" s="49"/>
    </row>
    <row r="846" spans="2:22" ht="24" customHeight="1" x14ac:dyDescent="0.35">
      <c r="B846" s="3">
        <v>831</v>
      </c>
      <c r="C846" s="3" t="s">
        <v>164</v>
      </c>
      <c r="D846" s="3" t="s">
        <v>838</v>
      </c>
      <c r="E846" s="3" t="s">
        <v>6204</v>
      </c>
      <c r="F846" s="3" t="s">
        <v>6869</v>
      </c>
      <c r="G846" s="3" t="s">
        <v>3657</v>
      </c>
      <c r="H846" s="32" t="s">
        <v>2490</v>
      </c>
      <c r="I846" s="33">
        <v>63</v>
      </c>
      <c r="J846" s="17">
        <v>5410</v>
      </c>
      <c r="K846" s="17">
        <f t="shared" si="24"/>
        <v>5800</v>
      </c>
      <c r="L846" s="38" t="s">
        <v>7053</v>
      </c>
      <c r="M846" s="48">
        <f t="shared" si="25"/>
        <v>365400</v>
      </c>
      <c r="N846" s="34" t="s">
        <v>7343</v>
      </c>
      <c r="O846" s="48">
        <f>(45.5*M846)/(SUM($M$16:$M$2953)+SUM(Comerciales!$O$16:$O$1436))</f>
        <v>1.7338949177194246E-5</v>
      </c>
      <c r="P846" s="49"/>
      <c r="Q846" s="59"/>
      <c r="R846" s="59"/>
      <c r="S846" s="49"/>
      <c r="T846" s="49"/>
      <c r="U846" s="49"/>
      <c r="V846" s="49"/>
    </row>
    <row r="847" spans="2:22" ht="24" customHeight="1" x14ac:dyDescent="0.35">
      <c r="B847" s="3">
        <v>832</v>
      </c>
      <c r="C847" s="3" t="s">
        <v>2628</v>
      </c>
      <c r="D847" s="3" t="s">
        <v>839</v>
      </c>
      <c r="E847" s="3" t="s">
        <v>6211</v>
      </c>
      <c r="F847" s="3" t="s">
        <v>2435</v>
      </c>
      <c r="G847" s="3" t="s">
        <v>11</v>
      </c>
      <c r="H847" s="32" t="s">
        <v>2628</v>
      </c>
      <c r="I847" s="33">
        <v>4902</v>
      </c>
      <c r="J847" s="17">
        <v>33506</v>
      </c>
      <c r="K847" s="17">
        <f t="shared" si="24"/>
        <v>35918</v>
      </c>
      <c r="L847" s="38" t="s">
        <v>2628</v>
      </c>
      <c r="M847" s="48">
        <f t="shared" si="25"/>
        <v>176070036</v>
      </c>
      <c r="N847" s="34" t="s">
        <v>7341</v>
      </c>
      <c r="O847" s="48">
        <f>(45.5*M847)/(SUM($M$16:$M$2953)+SUM(Comerciales!$O$16:$O$1436))</f>
        <v>8.3548697477579675E-3</v>
      </c>
      <c r="P847" s="49"/>
      <c r="Q847" s="59"/>
      <c r="R847" s="59"/>
      <c r="S847" s="49"/>
      <c r="T847" s="49"/>
      <c r="U847" s="49"/>
      <c r="V847" s="49"/>
    </row>
    <row r="848" spans="2:22" ht="24" customHeight="1" x14ac:dyDescent="0.35">
      <c r="B848" s="3">
        <v>833</v>
      </c>
      <c r="C848" s="3" t="s">
        <v>7273</v>
      </c>
      <c r="D848" s="3" t="s">
        <v>5387</v>
      </c>
      <c r="E848" s="3">
        <v>0.05</v>
      </c>
      <c r="F848" s="3" t="s">
        <v>3580</v>
      </c>
      <c r="G848" s="3" t="s">
        <v>80</v>
      </c>
      <c r="H848" s="32" t="s">
        <v>3678</v>
      </c>
      <c r="I848" s="33">
        <v>957</v>
      </c>
      <c r="J848" s="17"/>
      <c r="K848" s="17">
        <f t="shared" ref="K848:K911" si="26">IF(ISNUMBER(L848),MIN(L848,ROUND((J848*(1+$K$10)),0)),ROUND((J848*(1+$K$10)),0))</f>
        <v>0</v>
      </c>
      <c r="L848" s="38" t="s">
        <v>2628</v>
      </c>
      <c r="M848" s="48">
        <f t="shared" ref="M848:M911" si="27">IF(K848=0,100*I848,I848*K848)</f>
        <v>95700</v>
      </c>
      <c r="N848" s="34" t="s">
        <v>7343</v>
      </c>
      <c r="O848" s="48">
        <f>(45.5*M848)/(SUM($M$16:$M$2953)+SUM(Comerciales!$O$16:$O$1436))</f>
        <v>4.5411533559318262E-6</v>
      </c>
      <c r="P848" s="49"/>
      <c r="Q848" s="59"/>
      <c r="R848" s="59"/>
      <c r="S848" s="49"/>
      <c r="T848" s="49"/>
      <c r="U848" s="49"/>
      <c r="V848" s="49"/>
    </row>
    <row r="849" spans="2:22" ht="24" customHeight="1" x14ac:dyDescent="0.35">
      <c r="B849" s="3">
        <v>834</v>
      </c>
      <c r="C849" s="3" t="s">
        <v>840</v>
      </c>
      <c r="D849" s="3" t="s">
        <v>5388</v>
      </c>
      <c r="E849" s="3" t="s">
        <v>6212</v>
      </c>
      <c r="F849" s="3" t="s">
        <v>3597</v>
      </c>
      <c r="G849" s="3" t="s">
        <v>18</v>
      </c>
      <c r="H849" s="32" t="s">
        <v>7022</v>
      </c>
      <c r="I849" s="33">
        <v>1367.0833333333333</v>
      </c>
      <c r="J849" s="17">
        <v>3640</v>
      </c>
      <c r="K849" s="17">
        <f t="shared" si="26"/>
        <v>3902</v>
      </c>
      <c r="L849" s="38" t="s">
        <v>7053</v>
      </c>
      <c r="M849" s="48">
        <f t="shared" si="27"/>
        <v>5334359.166666666</v>
      </c>
      <c r="N849" s="34" t="s">
        <v>7343</v>
      </c>
      <c r="O849" s="48">
        <f>(45.5*M849)/(SUM($M$16:$M$2953)+SUM(Comerciales!$O$16:$O$1436))</f>
        <v>2.5312584149899721E-4</v>
      </c>
      <c r="P849" s="49"/>
      <c r="Q849" s="59"/>
      <c r="R849" s="59"/>
      <c r="S849" s="49"/>
      <c r="T849" s="49"/>
      <c r="U849" s="49"/>
      <c r="V849" s="49"/>
    </row>
    <row r="850" spans="2:22" ht="24" customHeight="1" x14ac:dyDescent="0.35">
      <c r="B850" s="3">
        <v>835</v>
      </c>
      <c r="C850" s="3" t="s">
        <v>841</v>
      </c>
      <c r="D850" s="3" t="s">
        <v>842</v>
      </c>
      <c r="E850" s="3">
        <v>0.1</v>
      </c>
      <c r="F850" s="3" t="s">
        <v>3597</v>
      </c>
      <c r="G850" s="3" t="s">
        <v>18</v>
      </c>
      <c r="H850" s="32" t="s">
        <v>7022</v>
      </c>
      <c r="I850" s="33">
        <v>655.25</v>
      </c>
      <c r="J850" s="17">
        <v>3363</v>
      </c>
      <c r="K850" s="17">
        <f t="shared" si="26"/>
        <v>3605</v>
      </c>
      <c r="L850" s="38" t="s">
        <v>7053</v>
      </c>
      <c r="M850" s="48">
        <f t="shared" si="27"/>
        <v>2362176.25</v>
      </c>
      <c r="N850" s="34" t="s">
        <v>7343</v>
      </c>
      <c r="O850" s="48">
        <f>(45.5*M850)/(SUM($M$16:$M$2953)+SUM(Comerciales!$O$16:$O$1436))</f>
        <v>1.1208991227784699E-4</v>
      </c>
      <c r="P850" s="49"/>
      <c r="Q850" s="59"/>
      <c r="R850" s="59"/>
      <c r="S850" s="49"/>
      <c r="T850" s="49"/>
      <c r="U850" s="49"/>
      <c r="V850" s="49"/>
    </row>
    <row r="851" spans="2:22" ht="24" customHeight="1" x14ac:dyDescent="0.35">
      <c r="B851" s="3">
        <v>836</v>
      </c>
      <c r="C851" s="3" t="s">
        <v>841</v>
      </c>
      <c r="D851" s="3" t="s">
        <v>842</v>
      </c>
      <c r="E851" s="3">
        <v>0.05</v>
      </c>
      <c r="F851" s="3" t="s">
        <v>6912</v>
      </c>
      <c r="G851" s="3" t="s">
        <v>18</v>
      </c>
      <c r="H851" s="32" t="s">
        <v>7030</v>
      </c>
      <c r="I851" s="33">
        <v>373.41666666666669</v>
      </c>
      <c r="J851" s="17">
        <v>3217</v>
      </c>
      <c r="K851" s="17">
        <f t="shared" si="26"/>
        <v>3449</v>
      </c>
      <c r="L851" s="38" t="s">
        <v>7053</v>
      </c>
      <c r="M851" s="48">
        <f t="shared" si="27"/>
        <v>1287914.0833333335</v>
      </c>
      <c r="N851" s="34" t="s">
        <v>7343</v>
      </c>
      <c r="O851" s="48">
        <f>(45.5*M851)/(SUM($M$16:$M$2953)+SUM(Comerciales!$O$16:$O$1436))</f>
        <v>6.1114058115789224E-5</v>
      </c>
      <c r="P851" s="49"/>
      <c r="Q851" s="59"/>
      <c r="R851" s="59"/>
      <c r="S851" s="49"/>
      <c r="T851" s="49"/>
      <c r="U851" s="49"/>
      <c r="V851" s="49"/>
    </row>
    <row r="852" spans="2:22" ht="24" customHeight="1" x14ac:dyDescent="0.35">
      <c r="B852" s="3">
        <v>837</v>
      </c>
      <c r="C852" s="3" t="s">
        <v>841</v>
      </c>
      <c r="D852" s="3" t="s">
        <v>842</v>
      </c>
      <c r="E852" s="3">
        <v>0.05</v>
      </c>
      <c r="F852" s="3" t="s">
        <v>6912</v>
      </c>
      <c r="G852" s="3" t="s">
        <v>18</v>
      </c>
      <c r="H852" s="32" t="s">
        <v>7022</v>
      </c>
      <c r="I852" s="33">
        <v>101</v>
      </c>
      <c r="J852" s="17">
        <v>3217</v>
      </c>
      <c r="K852" s="17">
        <f t="shared" si="26"/>
        <v>3449</v>
      </c>
      <c r="L852" s="38" t="s">
        <v>7053</v>
      </c>
      <c r="M852" s="48">
        <f t="shared" si="27"/>
        <v>348349</v>
      </c>
      <c r="N852" s="34" t="s">
        <v>7343</v>
      </c>
      <c r="O852" s="48">
        <f>(45.5*M852)/(SUM($M$16:$M$2953)+SUM(Comerciales!$O$16:$O$1436))</f>
        <v>1.6529845667560041E-5</v>
      </c>
      <c r="P852" s="49"/>
      <c r="Q852" s="59"/>
      <c r="R852" s="59"/>
      <c r="S852" s="49"/>
      <c r="T852" s="49"/>
      <c r="U852" s="49"/>
      <c r="V852" s="49"/>
    </row>
    <row r="853" spans="2:22" ht="24" customHeight="1" x14ac:dyDescent="0.35">
      <c r="B853" s="3">
        <v>838</v>
      </c>
      <c r="C853" s="3" t="s">
        <v>841</v>
      </c>
      <c r="D853" s="3" t="s">
        <v>842</v>
      </c>
      <c r="E853" s="3">
        <v>0.5</v>
      </c>
      <c r="F853" s="3" t="s">
        <v>3580</v>
      </c>
      <c r="G853" s="3" t="s">
        <v>18</v>
      </c>
      <c r="H853" s="32" t="s">
        <v>2628</v>
      </c>
      <c r="I853" s="33">
        <v>15</v>
      </c>
      <c r="J853" s="17">
        <v>3273</v>
      </c>
      <c r="K853" s="17">
        <f t="shared" si="26"/>
        <v>3509</v>
      </c>
      <c r="L853" s="38" t="s">
        <v>2628</v>
      </c>
      <c r="M853" s="48">
        <f t="shared" si="27"/>
        <v>52635</v>
      </c>
      <c r="N853" s="34" t="s">
        <v>7343</v>
      </c>
      <c r="O853" s="48">
        <f>(45.5*M853)/(SUM($M$16:$M$2953)+SUM(Comerciales!$O$16:$O$1436))</f>
        <v>2.4976343457625046E-6</v>
      </c>
      <c r="P853" s="49"/>
      <c r="Q853" s="59"/>
      <c r="R853" s="59"/>
      <c r="S853" s="49"/>
      <c r="T853" s="49"/>
      <c r="U853" s="49"/>
      <c r="V853" s="49"/>
    </row>
    <row r="854" spans="2:22" ht="24" customHeight="1" x14ac:dyDescent="0.35">
      <c r="B854" s="3">
        <v>839</v>
      </c>
      <c r="C854" s="3" t="s">
        <v>843</v>
      </c>
      <c r="D854" s="3" t="s">
        <v>844</v>
      </c>
      <c r="E854" s="3" t="s">
        <v>191</v>
      </c>
      <c r="F854" s="3" t="s">
        <v>2422</v>
      </c>
      <c r="G854" s="3" t="s">
        <v>11</v>
      </c>
      <c r="H854" s="32" t="s">
        <v>2318</v>
      </c>
      <c r="I854" s="33">
        <v>201822.25</v>
      </c>
      <c r="J854" s="17">
        <v>913.5</v>
      </c>
      <c r="K854" s="17">
        <f t="shared" si="26"/>
        <v>913.5</v>
      </c>
      <c r="L854" s="38">
        <v>913.5</v>
      </c>
      <c r="M854" s="48">
        <f t="shared" si="27"/>
        <v>184364625.375</v>
      </c>
      <c r="N854" s="34" t="s">
        <v>7341</v>
      </c>
      <c r="O854" s="48">
        <f>(45.5*M854)/(SUM($M$16:$M$2953)+SUM(Comerciales!$O$16:$O$1436))</f>
        <v>8.7484643389424792E-3</v>
      </c>
      <c r="P854" s="49"/>
      <c r="Q854" s="59"/>
      <c r="R854" s="59"/>
      <c r="S854" s="49"/>
      <c r="T854" s="49"/>
      <c r="U854" s="49"/>
      <c r="V854" s="49"/>
    </row>
    <row r="855" spans="2:22" ht="24" customHeight="1" x14ac:dyDescent="0.35">
      <c r="B855" s="3">
        <v>840</v>
      </c>
      <c r="C855" s="3" t="s">
        <v>2628</v>
      </c>
      <c r="D855" s="3" t="s">
        <v>5389</v>
      </c>
      <c r="E855" s="3" t="s">
        <v>2323</v>
      </c>
      <c r="F855" s="3" t="s">
        <v>2422</v>
      </c>
      <c r="G855" s="3" t="s">
        <v>11</v>
      </c>
      <c r="H855" s="32" t="s">
        <v>2628</v>
      </c>
      <c r="I855" s="33">
        <v>1</v>
      </c>
      <c r="J855" s="17"/>
      <c r="K855" s="17">
        <f t="shared" si="26"/>
        <v>0</v>
      </c>
      <c r="L855" s="38" t="s">
        <v>2628</v>
      </c>
      <c r="M855" s="48">
        <f t="shared" si="27"/>
        <v>100</v>
      </c>
      <c r="N855" s="34" t="s">
        <v>7343</v>
      </c>
      <c r="O855" s="48">
        <f>(45.5*M855)/(SUM($M$16:$M$2953)+SUM(Comerciales!$O$16:$O$1436))</f>
        <v>4.745196819155514E-9</v>
      </c>
      <c r="P855" s="49"/>
      <c r="Q855" s="59"/>
      <c r="R855" s="59"/>
      <c r="S855" s="49"/>
      <c r="T855" s="49"/>
      <c r="U855" s="49"/>
      <c r="V855" s="49"/>
    </row>
    <row r="856" spans="2:22" ht="24" customHeight="1" x14ac:dyDescent="0.35">
      <c r="B856" s="3">
        <v>841</v>
      </c>
      <c r="C856" s="3" t="s">
        <v>2650</v>
      </c>
      <c r="D856" s="3" t="s">
        <v>5390</v>
      </c>
      <c r="E856" s="3" t="s">
        <v>6213</v>
      </c>
      <c r="F856" s="3" t="s">
        <v>2362</v>
      </c>
      <c r="G856" s="3" t="s">
        <v>18</v>
      </c>
      <c r="H856" s="32" t="s">
        <v>2349</v>
      </c>
      <c r="I856" s="33">
        <v>57.5</v>
      </c>
      <c r="J856" s="17"/>
      <c r="K856" s="17">
        <f t="shared" si="26"/>
        <v>0</v>
      </c>
      <c r="L856" s="38" t="s">
        <v>7053</v>
      </c>
      <c r="M856" s="48">
        <f t="shared" si="27"/>
        <v>5750</v>
      </c>
      <c r="N856" s="34" t="s">
        <v>7343</v>
      </c>
      <c r="O856" s="48">
        <f>(45.5*M856)/(SUM($M$16:$M$2953)+SUM(Comerciales!$O$16:$O$1436))</f>
        <v>2.7284881710144205E-7</v>
      </c>
      <c r="P856" s="49"/>
      <c r="Q856" s="59"/>
      <c r="R856" s="59"/>
      <c r="S856" s="49"/>
      <c r="T856" s="49"/>
      <c r="U856" s="49"/>
      <c r="V856" s="49"/>
    </row>
    <row r="857" spans="2:22" ht="24" customHeight="1" x14ac:dyDescent="0.35">
      <c r="B857" s="3">
        <v>842</v>
      </c>
      <c r="C857" s="3" t="s">
        <v>729</v>
      </c>
      <c r="D857" s="3" t="s">
        <v>846</v>
      </c>
      <c r="E857" s="3" t="s">
        <v>2355</v>
      </c>
      <c r="F857" s="3" t="s">
        <v>2422</v>
      </c>
      <c r="G857" s="3" t="s">
        <v>11</v>
      </c>
      <c r="H857" s="32" t="s">
        <v>2318</v>
      </c>
      <c r="I857" s="33">
        <v>61</v>
      </c>
      <c r="J857" s="17"/>
      <c r="K857" s="17">
        <f t="shared" si="26"/>
        <v>0</v>
      </c>
      <c r="L857" s="38" t="s">
        <v>7053</v>
      </c>
      <c r="M857" s="48">
        <f t="shared" si="27"/>
        <v>6100</v>
      </c>
      <c r="N857" s="34" t="s">
        <v>7343</v>
      </c>
      <c r="O857" s="48">
        <f>(45.5*M857)/(SUM($M$16:$M$2953)+SUM(Comerciales!$O$16:$O$1436))</f>
        <v>2.8945700596848634E-7</v>
      </c>
      <c r="P857" s="49"/>
      <c r="Q857" s="59"/>
      <c r="R857" s="59"/>
      <c r="S857" s="49"/>
      <c r="T857" s="49"/>
      <c r="U857" s="49"/>
      <c r="V857" s="49"/>
    </row>
    <row r="858" spans="2:22" ht="24" customHeight="1" x14ac:dyDescent="0.35">
      <c r="B858" s="3">
        <v>843</v>
      </c>
      <c r="C858" s="3" t="s">
        <v>845</v>
      </c>
      <c r="D858" s="3" t="s">
        <v>846</v>
      </c>
      <c r="E858" s="3" t="s">
        <v>3378</v>
      </c>
      <c r="F858" s="3" t="s">
        <v>2417</v>
      </c>
      <c r="G858" s="3" t="s">
        <v>11</v>
      </c>
      <c r="H858" s="32" t="s">
        <v>2490</v>
      </c>
      <c r="I858" s="33">
        <v>2</v>
      </c>
      <c r="J858" s="17">
        <v>62389.000000000007</v>
      </c>
      <c r="K858" s="17">
        <f t="shared" si="26"/>
        <v>62389.000000000007</v>
      </c>
      <c r="L858" s="38">
        <v>62389.000000000007</v>
      </c>
      <c r="M858" s="48">
        <f t="shared" si="27"/>
        <v>124778.00000000001</v>
      </c>
      <c r="N858" s="34" t="s">
        <v>7341</v>
      </c>
      <c r="O858" s="48">
        <f>(45.5*M858)/(SUM($M$16:$M$2953)+SUM(Comerciales!$O$16:$O$1436))</f>
        <v>5.9209616870058676E-6</v>
      </c>
      <c r="P858" s="49"/>
      <c r="Q858" s="59"/>
      <c r="R858" s="59"/>
      <c r="S858" s="49"/>
      <c r="T858" s="49"/>
      <c r="U858" s="49"/>
      <c r="V858" s="49"/>
    </row>
    <row r="859" spans="2:22" ht="24" customHeight="1" x14ac:dyDescent="0.35">
      <c r="B859" s="3">
        <v>844</v>
      </c>
      <c r="C859" s="3" t="s">
        <v>729</v>
      </c>
      <c r="D859" s="3" t="s">
        <v>846</v>
      </c>
      <c r="E859" s="3" t="s">
        <v>6164</v>
      </c>
      <c r="F859" s="3" t="s">
        <v>2616</v>
      </c>
      <c r="G859" s="3" t="s">
        <v>11</v>
      </c>
      <c r="H859" s="32" t="s">
        <v>2525</v>
      </c>
      <c r="I859" s="33">
        <v>2</v>
      </c>
      <c r="J859" s="17">
        <v>167165</v>
      </c>
      <c r="K859" s="17">
        <f t="shared" si="26"/>
        <v>179201</v>
      </c>
      <c r="L859" s="38" t="s">
        <v>7053</v>
      </c>
      <c r="M859" s="48">
        <f t="shared" si="27"/>
        <v>358402</v>
      </c>
      <c r="N859" s="34" t="s">
        <v>7341</v>
      </c>
      <c r="O859" s="48">
        <f>(45.5*M859)/(SUM($M$16:$M$2953)+SUM(Comerciales!$O$16:$O$1436))</f>
        <v>1.7006880303789742E-5</v>
      </c>
      <c r="P859" s="49"/>
      <c r="Q859" s="59"/>
      <c r="R859" s="59"/>
      <c r="S859" s="49"/>
      <c r="T859" s="49"/>
      <c r="U859" s="49"/>
      <c r="V859" s="49"/>
    </row>
    <row r="860" spans="2:22" ht="24" customHeight="1" x14ac:dyDescent="0.35">
      <c r="B860" s="3">
        <v>845</v>
      </c>
      <c r="C860" s="3" t="s">
        <v>731</v>
      </c>
      <c r="D860" s="3" t="s">
        <v>847</v>
      </c>
      <c r="E860" s="3" t="s">
        <v>191</v>
      </c>
      <c r="F860" s="3" t="s">
        <v>2422</v>
      </c>
      <c r="G860" s="3" t="s">
        <v>11</v>
      </c>
      <c r="H860" s="32" t="s">
        <v>2318</v>
      </c>
      <c r="I860" s="33">
        <v>270411.41666666669</v>
      </c>
      <c r="J860" s="17">
        <v>49</v>
      </c>
      <c r="K860" s="17">
        <f t="shared" si="26"/>
        <v>53</v>
      </c>
      <c r="L860" s="38" t="s">
        <v>7053</v>
      </c>
      <c r="M860" s="48">
        <f t="shared" si="27"/>
        <v>14331805.083333334</v>
      </c>
      <c r="N860" s="34" t="s">
        <v>7341</v>
      </c>
      <c r="O860" s="48">
        <f>(45.5*M860)/(SUM($M$16:$M$2953)+SUM(Comerciales!$O$16:$O$1436))</f>
        <v>6.8007235894190158E-4</v>
      </c>
      <c r="P860" s="49"/>
      <c r="Q860" s="59"/>
      <c r="R860" s="59"/>
      <c r="S860" s="49"/>
      <c r="T860" s="49"/>
      <c r="U860" s="49"/>
      <c r="V860" s="49"/>
    </row>
    <row r="861" spans="2:22" ht="24" customHeight="1" x14ac:dyDescent="0.35">
      <c r="B861" s="3">
        <v>846</v>
      </c>
      <c r="C861" s="3" t="s">
        <v>7274</v>
      </c>
      <c r="D861" s="3" t="s">
        <v>847</v>
      </c>
      <c r="E861" s="3">
        <v>0.01</v>
      </c>
      <c r="F861" s="3" t="s">
        <v>2359</v>
      </c>
      <c r="G861" s="3" t="s">
        <v>2587</v>
      </c>
      <c r="H861" s="32" t="s">
        <v>2360</v>
      </c>
      <c r="I861" s="33">
        <v>215259.33333333331</v>
      </c>
      <c r="J861" s="17">
        <v>99</v>
      </c>
      <c r="K861" s="17">
        <f t="shared" si="26"/>
        <v>106</v>
      </c>
      <c r="L861" s="38" t="s">
        <v>7053</v>
      </c>
      <c r="M861" s="48">
        <f t="shared" si="27"/>
        <v>22817489.333333332</v>
      </c>
      <c r="N861" s="34" t="s">
        <v>7341</v>
      </c>
      <c r="O861" s="48">
        <f>(45.5*M861)/(SUM($M$16:$M$2953)+SUM(Comerciales!$O$16:$O$1436))</f>
        <v>1.082734778056482E-3</v>
      </c>
      <c r="P861" s="49"/>
      <c r="Q861" s="59"/>
      <c r="R861" s="59"/>
      <c r="S861" s="49"/>
      <c r="T861" s="49"/>
      <c r="U861" s="49"/>
      <c r="V861" s="49"/>
    </row>
    <row r="862" spans="2:22" ht="24" customHeight="1" x14ac:dyDescent="0.35">
      <c r="B862" s="3">
        <v>847</v>
      </c>
      <c r="C862" s="3" t="s">
        <v>731</v>
      </c>
      <c r="D862" s="3" t="s">
        <v>847</v>
      </c>
      <c r="E862" s="3" t="s">
        <v>26</v>
      </c>
      <c r="F862" s="3" t="s">
        <v>2422</v>
      </c>
      <c r="G862" s="3" t="s">
        <v>11</v>
      </c>
      <c r="H862" s="32" t="s">
        <v>2320</v>
      </c>
      <c r="I862" s="33">
        <v>15833.125</v>
      </c>
      <c r="J862" s="17">
        <v>595</v>
      </c>
      <c r="K862" s="17">
        <f t="shared" si="26"/>
        <v>638</v>
      </c>
      <c r="L862" s="38" t="s">
        <v>7053</v>
      </c>
      <c r="M862" s="48">
        <f t="shared" si="27"/>
        <v>10101533.75</v>
      </c>
      <c r="N862" s="34" t="s">
        <v>7343</v>
      </c>
      <c r="O862" s="48">
        <f>(45.5*M862)/(SUM($M$16:$M$2953)+SUM(Comerciales!$O$16:$O$1436))</f>
        <v>4.7933765819092069E-4</v>
      </c>
      <c r="P862" s="49"/>
      <c r="Q862" s="59"/>
      <c r="R862" s="59"/>
      <c r="S862" s="49"/>
      <c r="T862" s="49"/>
      <c r="U862" s="49"/>
      <c r="V862" s="49"/>
    </row>
    <row r="863" spans="2:22" ht="24" customHeight="1" x14ac:dyDescent="0.35">
      <c r="B863" s="3">
        <v>848</v>
      </c>
      <c r="C863" s="3" t="s">
        <v>731</v>
      </c>
      <c r="D863" s="3" t="s">
        <v>847</v>
      </c>
      <c r="E863" s="3" t="s">
        <v>3418</v>
      </c>
      <c r="F863" s="3" t="s">
        <v>2417</v>
      </c>
      <c r="G863" s="3" t="s">
        <v>2395</v>
      </c>
      <c r="H863" s="32" t="s">
        <v>2490</v>
      </c>
      <c r="I863" s="33">
        <v>1013.4166666666666</v>
      </c>
      <c r="J863" s="17">
        <v>667</v>
      </c>
      <c r="K863" s="17">
        <f t="shared" si="26"/>
        <v>715</v>
      </c>
      <c r="L863" s="38" t="s">
        <v>7053</v>
      </c>
      <c r="M863" s="48">
        <f t="shared" si="27"/>
        <v>724592.91666666663</v>
      </c>
      <c r="N863" s="34" t="s">
        <v>7343</v>
      </c>
      <c r="O863" s="48">
        <f>(45.5*M863)/(SUM($M$16:$M$2953)+SUM(Comerciales!$O$16:$O$1436))</f>
        <v>3.4383360033492825E-5</v>
      </c>
      <c r="P863" s="49"/>
      <c r="Q863" s="59"/>
      <c r="R863" s="59"/>
      <c r="S863" s="49"/>
      <c r="T863" s="49"/>
      <c r="U863" s="49"/>
      <c r="V863" s="49"/>
    </row>
    <row r="864" spans="2:22" ht="24" customHeight="1" x14ac:dyDescent="0.35">
      <c r="B864" s="3">
        <v>849</v>
      </c>
      <c r="C864" s="3" t="s">
        <v>213</v>
      </c>
      <c r="D864" s="3" t="s">
        <v>5391</v>
      </c>
      <c r="E864" s="3" t="s">
        <v>6157</v>
      </c>
      <c r="F864" s="3" t="s">
        <v>2422</v>
      </c>
      <c r="G864" s="3" t="s">
        <v>11</v>
      </c>
      <c r="H864" s="32" t="s">
        <v>2320</v>
      </c>
      <c r="I864" s="33">
        <v>1</v>
      </c>
      <c r="J864" s="17">
        <v>1632</v>
      </c>
      <c r="K864" s="17">
        <f t="shared" si="26"/>
        <v>1750</v>
      </c>
      <c r="L864" s="38" t="s">
        <v>7053</v>
      </c>
      <c r="M864" s="48">
        <f t="shared" si="27"/>
        <v>1750</v>
      </c>
      <c r="N864" s="34" t="s">
        <v>7343</v>
      </c>
      <c r="O864" s="48">
        <f>(45.5*M864)/(SUM($M$16:$M$2953)+SUM(Comerciales!$O$16:$O$1436))</f>
        <v>8.3040944335221486E-8</v>
      </c>
      <c r="P864" s="49"/>
      <c r="Q864" s="59"/>
      <c r="R864" s="59"/>
      <c r="S864" s="49"/>
      <c r="T864" s="49"/>
      <c r="U864" s="49"/>
      <c r="V864" s="49"/>
    </row>
    <row r="865" spans="2:22" ht="24" customHeight="1" x14ac:dyDescent="0.35">
      <c r="B865" s="3">
        <v>850</v>
      </c>
      <c r="C865" s="3" t="s">
        <v>213</v>
      </c>
      <c r="D865" s="3" t="s">
        <v>5392</v>
      </c>
      <c r="E865" s="3" t="s">
        <v>6214</v>
      </c>
      <c r="F865" s="3" t="s">
        <v>2422</v>
      </c>
      <c r="G865" s="3" t="s">
        <v>11</v>
      </c>
      <c r="H865" s="32" t="s">
        <v>2318</v>
      </c>
      <c r="I865" s="33">
        <v>86252.416666666672</v>
      </c>
      <c r="J865" s="17">
        <v>2804</v>
      </c>
      <c r="K865" s="17">
        <f t="shared" si="26"/>
        <v>3006</v>
      </c>
      <c r="L865" s="38" t="s">
        <v>7053</v>
      </c>
      <c r="M865" s="48">
        <f t="shared" si="27"/>
        <v>259274764.5</v>
      </c>
      <c r="N865" s="34" t="s">
        <v>7341</v>
      </c>
      <c r="O865" s="48">
        <f>(45.5*M865)/(SUM($M$16:$M$2953)+SUM(Comerciales!$O$16:$O$1436))</f>
        <v>1.2303097877926949E-2</v>
      </c>
      <c r="P865" s="49"/>
      <c r="Q865" s="59"/>
      <c r="R865" s="59"/>
      <c r="S865" s="49"/>
      <c r="T865" s="49"/>
      <c r="U865" s="49"/>
      <c r="V865" s="49"/>
    </row>
    <row r="866" spans="2:22" ht="24" customHeight="1" x14ac:dyDescent="0.35">
      <c r="B866" s="3">
        <v>851</v>
      </c>
      <c r="C866" s="3" t="s">
        <v>848</v>
      </c>
      <c r="D866" s="3" t="s">
        <v>849</v>
      </c>
      <c r="E866" s="3" t="s">
        <v>6215</v>
      </c>
      <c r="F866" s="3" t="s">
        <v>3598</v>
      </c>
      <c r="G866" s="3" t="s">
        <v>3656</v>
      </c>
      <c r="H866" s="32" t="s">
        <v>2360</v>
      </c>
      <c r="I866" s="33">
        <v>1370.5</v>
      </c>
      <c r="J866" s="17">
        <v>1345</v>
      </c>
      <c r="K866" s="17">
        <f t="shared" si="26"/>
        <v>1442</v>
      </c>
      <c r="L866" s="38" t="s">
        <v>7053</v>
      </c>
      <c r="M866" s="48">
        <f t="shared" si="27"/>
        <v>1976261</v>
      </c>
      <c r="N866" s="34" t="s">
        <v>7343</v>
      </c>
      <c r="O866" s="48">
        <f>(45.5*M866)/(SUM($M$16:$M$2953)+SUM(Comerciales!$O$16:$O$1436))</f>
        <v>9.377747411021095E-5</v>
      </c>
      <c r="P866" s="49"/>
      <c r="Q866" s="59"/>
      <c r="R866" s="59"/>
      <c r="S866" s="49"/>
      <c r="T866" s="49"/>
      <c r="U866" s="49"/>
      <c r="V866" s="49"/>
    </row>
    <row r="867" spans="2:22" ht="24" customHeight="1" x14ac:dyDescent="0.35">
      <c r="B867" s="3">
        <v>852</v>
      </c>
      <c r="C867" s="3" t="s">
        <v>2628</v>
      </c>
      <c r="D867" s="3" t="s">
        <v>851</v>
      </c>
      <c r="E867" s="3" t="s">
        <v>7295</v>
      </c>
      <c r="F867" s="3" t="s">
        <v>2422</v>
      </c>
      <c r="G867" s="3" t="s">
        <v>11</v>
      </c>
      <c r="H867" s="32" t="s">
        <v>2628</v>
      </c>
      <c r="I867" s="33">
        <v>1</v>
      </c>
      <c r="J867" s="17">
        <v>7612</v>
      </c>
      <c r="K867" s="17">
        <f t="shared" si="26"/>
        <v>8160</v>
      </c>
      <c r="L867" s="38" t="s">
        <v>2628</v>
      </c>
      <c r="M867" s="48">
        <f t="shared" si="27"/>
        <v>8160</v>
      </c>
      <c r="N867" s="34" t="s">
        <v>7343</v>
      </c>
      <c r="O867" s="48">
        <f>(45.5*M867)/(SUM($M$16:$M$2953)+SUM(Comerciales!$O$16:$O$1436))</f>
        <v>3.8720806044308991E-7</v>
      </c>
      <c r="P867" s="49"/>
      <c r="Q867" s="59"/>
      <c r="R867" s="59"/>
      <c r="S867" s="49"/>
      <c r="T867" s="49"/>
      <c r="U867" s="49"/>
      <c r="V867" s="49"/>
    </row>
    <row r="868" spans="2:22" ht="24" customHeight="1" x14ac:dyDescent="0.35">
      <c r="B868" s="3">
        <v>853</v>
      </c>
      <c r="C868" s="3" t="s">
        <v>850</v>
      </c>
      <c r="D868" s="3" t="s">
        <v>851</v>
      </c>
      <c r="E868" s="3" t="s">
        <v>7086</v>
      </c>
      <c r="F868" s="3" t="s">
        <v>2422</v>
      </c>
      <c r="G868" s="3" t="s">
        <v>11</v>
      </c>
      <c r="H868" s="32" t="s">
        <v>2318</v>
      </c>
      <c r="I868" s="33">
        <v>38135.25</v>
      </c>
      <c r="J868" s="17">
        <v>892</v>
      </c>
      <c r="K868" s="17">
        <f t="shared" si="26"/>
        <v>956</v>
      </c>
      <c r="L868" s="38" t="s">
        <v>7053</v>
      </c>
      <c r="M868" s="48">
        <f t="shared" si="27"/>
        <v>36457299</v>
      </c>
      <c r="N868" s="34" t="s">
        <v>7341</v>
      </c>
      <c r="O868" s="48">
        <f>(45.5*M868)/(SUM($M$16:$M$2953)+SUM(Comerciales!$O$16:$O$1436))</f>
        <v>1.7299705924980148E-3</v>
      </c>
      <c r="P868" s="49"/>
      <c r="Q868" s="59"/>
      <c r="R868" s="59"/>
      <c r="S868" s="49"/>
      <c r="T868" s="49"/>
      <c r="U868" s="49"/>
      <c r="V868" s="49"/>
    </row>
    <row r="869" spans="2:22" ht="24" customHeight="1" x14ac:dyDescent="0.35">
      <c r="B869" s="3">
        <v>854</v>
      </c>
      <c r="C869" s="3" t="s">
        <v>850</v>
      </c>
      <c r="D869" s="3" t="s">
        <v>851</v>
      </c>
      <c r="E869" s="3" t="s">
        <v>7296</v>
      </c>
      <c r="F869" s="3" t="s">
        <v>2422</v>
      </c>
      <c r="G869" s="3" t="s">
        <v>11</v>
      </c>
      <c r="H869" s="32" t="s">
        <v>2320</v>
      </c>
      <c r="I869" s="33">
        <v>20681</v>
      </c>
      <c r="J869" s="17">
        <v>2171</v>
      </c>
      <c r="K869" s="17">
        <f t="shared" si="26"/>
        <v>2327</v>
      </c>
      <c r="L869" s="38" t="s">
        <v>7053</v>
      </c>
      <c r="M869" s="48">
        <f t="shared" si="27"/>
        <v>48124687</v>
      </c>
      <c r="N869" s="34" t="s">
        <v>7343</v>
      </c>
      <c r="O869" s="48">
        <f>(45.5*M869)/(SUM($M$16:$M$2953)+SUM(Comerciales!$O$16:$O$1436))</f>
        <v>2.2836111167525469E-3</v>
      </c>
      <c r="P869" s="49"/>
      <c r="Q869" s="59"/>
      <c r="R869" s="59"/>
      <c r="S869" s="49"/>
      <c r="T869" s="49"/>
      <c r="U869" s="49"/>
      <c r="V869" s="49"/>
    </row>
    <row r="870" spans="2:22" ht="24" customHeight="1" x14ac:dyDescent="0.35">
      <c r="B870" s="3">
        <v>855</v>
      </c>
      <c r="C870" s="3" t="s">
        <v>731</v>
      </c>
      <c r="D870" s="3" t="s">
        <v>5393</v>
      </c>
      <c r="E870" s="3" t="s">
        <v>6216</v>
      </c>
      <c r="F870" s="3" t="s">
        <v>3613</v>
      </c>
      <c r="G870" s="3" t="s">
        <v>11</v>
      </c>
      <c r="H870" s="32" t="s">
        <v>2318</v>
      </c>
      <c r="I870" s="33">
        <v>50654.75</v>
      </c>
      <c r="J870" s="17">
        <v>2333</v>
      </c>
      <c r="K870" s="17">
        <f t="shared" si="26"/>
        <v>2501</v>
      </c>
      <c r="L870" s="38" t="s">
        <v>7053</v>
      </c>
      <c r="M870" s="48">
        <f t="shared" si="27"/>
        <v>126687529.75</v>
      </c>
      <c r="N870" s="34" t="s">
        <v>7341</v>
      </c>
      <c r="O870" s="48">
        <f>(45.5*M870)/(SUM($M$16:$M$2953)+SUM(Comerciales!$O$16:$O$1436))</f>
        <v>6.0115726319636947E-3</v>
      </c>
      <c r="P870" s="49"/>
      <c r="Q870" s="59"/>
      <c r="R870" s="59"/>
      <c r="S870" s="49"/>
      <c r="T870" s="49"/>
      <c r="U870" s="49"/>
      <c r="V870" s="49"/>
    </row>
    <row r="871" spans="2:22" ht="24" customHeight="1" x14ac:dyDescent="0.35">
      <c r="B871" s="3">
        <v>856</v>
      </c>
      <c r="C871" s="3" t="s">
        <v>731</v>
      </c>
      <c r="D871" s="3" t="s">
        <v>3060</v>
      </c>
      <c r="E871" s="3" t="s">
        <v>7087</v>
      </c>
      <c r="F871" s="3" t="s">
        <v>2356</v>
      </c>
      <c r="G871" s="3" t="s">
        <v>18</v>
      </c>
      <c r="H871" s="32" t="s">
        <v>2349</v>
      </c>
      <c r="I871" s="33">
        <v>131966.41666666666</v>
      </c>
      <c r="J871" s="17">
        <v>730</v>
      </c>
      <c r="K871" s="17">
        <f t="shared" si="26"/>
        <v>783</v>
      </c>
      <c r="L871" s="38" t="s">
        <v>7053</v>
      </c>
      <c r="M871" s="48">
        <f t="shared" si="27"/>
        <v>103329704.24999999</v>
      </c>
      <c r="N871" s="34" t="s">
        <v>7341</v>
      </c>
      <c r="O871" s="48">
        <f>(45.5*M871)/(SUM($M$16:$M$2953)+SUM(Comerciales!$O$16:$O$1436))</f>
        <v>4.9031978393137988E-3</v>
      </c>
      <c r="P871" s="49"/>
      <c r="Q871" s="59"/>
      <c r="R871" s="59"/>
      <c r="S871" s="49"/>
      <c r="T871" s="49"/>
      <c r="U871" s="49"/>
      <c r="V871" s="49"/>
    </row>
    <row r="872" spans="2:22" ht="24" customHeight="1" x14ac:dyDescent="0.35">
      <c r="B872" s="3">
        <v>857</v>
      </c>
      <c r="C872" s="3" t="s">
        <v>852</v>
      </c>
      <c r="D872" s="3" t="s">
        <v>853</v>
      </c>
      <c r="E872" s="3" t="s">
        <v>2426</v>
      </c>
      <c r="F872" s="3" t="s">
        <v>2422</v>
      </c>
      <c r="G872" s="3" t="s">
        <v>11</v>
      </c>
      <c r="H872" s="32" t="s">
        <v>2318</v>
      </c>
      <c r="I872" s="33">
        <v>151084.08333333334</v>
      </c>
      <c r="J872" s="17">
        <v>389</v>
      </c>
      <c r="K872" s="17">
        <f t="shared" si="26"/>
        <v>417</v>
      </c>
      <c r="L872" s="38" t="s">
        <v>7053</v>
      </c>
      <c r="M872" s="48">
        <f t="shared" si="27"/>
        <v>63002062.750000007</v>
      </c>
      <c r="N872" s="34" t="s">
        <v>7341</v>
      </c>
      <c r="O872" s="48">
        <f>(45.5*M872)/(SUM($M$16:$M$2953)+SUM(Comerciales!$O$16:$O$1436))</f>
        <v>2.9895718776153614E-3</v>
      </c>
      <c r="P872" s="49"/>
      <c r="Q872" s="59"/>
      <c r="R872" s="59"/>
      <c r="S872" s="49"/>
      <c r="T872" s="49"/>
      <c r="U872" s="49"/>
      <c r="V872" s="49"/>
    </row>
    <row r="873" spans="2:22" ht="24" customHeight="1" x14ac:dyDescent="0.35">
      <c r="B873" s="3">
        <v>858</v>
      </c>
      <c r="C873" s="3" t="s">
        <v>852</v>
      </c>
      <c r="D873" s="3" t="s">
        <v>853</v>
      </c>
      <c r="E873" s="3" t="s">
        <v>6137</v>
      </c>
      <c r="F873" s="3" t="s">
        <v>2417</v>
      </c>
      <c r="G873" s="3" t="s">
        <v>11</v>
      </c>
      <c r="H873" s="32" t="s">
        <v>2490</v>
      </c>
      <c r="I873" s="33">
        <v>3626</v>
      </c>
      <c r="J873" s="17">
        <v>58</v>
      </c>
      <c r="K873" s="17">
        <f t="shared" si="26"/>
        <v>62</v>
      </c>
      <c r="L873" s="38" t="s">
        <v>7053</v>
      </c>
      <c r="M873" s="48">
        <f t="shared" si="27"/>
        <v>224812</v>
      </c>
      <c r="N873" s="34" t="s">
        <v>7343</v>
      </c>
      <c r="O873" s="48">
        <f>(45.5*M873)/(SUM($M$16:$M$2953)+SUM(Comerciales!$O$16:$O$1436))</f>
        <v>1.0667771873079894E-5</v>
      </c>
      <c r="P873" s="49"/>
      <c r="Q873" s="59"/>
      <c r="R873" s="59"/>
      <c r="S873" s="49"/>
      <c r="T873" s="49"/>
      <c r="U873" s="49"/>
      <c r="V873" s="49"/>
    </row>
    <row r="874" spans="2:22" ht="24" customHeight="1" x14ac:dyDescent="0.35">
      <c r="B874" s="3">
        <v>859</v>
      </c>
      <c r="C874" s="3" t="s">
        <v>2628</v>
      </c>
      <c r="D874" s="3" t="s">
        <v>854</v>
      </c>
      <c r="E874" s="3" t="s">
        <v>2323</v>
      </c>
      <c r="F874" s="3" t="s">
        <v>2422</v>
      </c>
      <c r="G874" s="3" t="s">
        <v>11</v>
      </c>
      <c r="H874" s="32" t="s">
        <v>2628</v>
      </c>
      <c r="I874" s="33">
        <v>1</v>
      </c>
      <c r="J874" s="17">
        <v>893</v>
      </c>
      <c r="K874" s="17">
        <f t="shared" si="26"/>
        <v>957</v>
      </c>
      <c r="L874" s="38" t="s">
        <v>2628</v>
      </c>
      <c r="M874" s="48">
        <f t="shared" si="27"/>
        <v>957</v>
      </c>
      <c r="N874" s="34" t="s">
        <v>7343</v>
      </c>
      <c r="O874" s="48">
        <f>(45.5*M874)/(SUM($M$16:$M$2953)+SUM(Comerciales!$O$16:$O$1436))</f>
        <v>4.5411533559318265E-8</v>
      </c>
      <c r="P874" s="49"/>
      <c r="Q874" s="59"/>
      <c r="R874" s="59"/>
      <c r="S874" s="49"/>
      <c r="T874" s="49"/>
      <c r="U874" s="49"/>
      <c r="V874" s="49"/>
    </row>
    <row r="875" spans="2:22" ht="24" customHeight="1" x14ac:dyDescent="0.35">
      <c r="B875" s="3">
        <v>860</v>
      </c>
      <c r="C875" s="3" t="s">
        <v>177</v>
      </c>
      <c r="D875" s="3" t="s">
        <v>855</v>
      </c>
      <c r="E875" s="3" t="s">
        <v>6217</v>
      </c>
      <c r="F875" s="3" t="s">
        <v>2422</v>
      </c>
      <c r="G875" s="3" t="s">
        <v>11</v>
      </c>
      <c r="H875" s="32" t="s">
        <v>2318</v>
      </c>
      <c r="I875" s="33">
        <v>4047.75</v>
      </c>
      <c r="J875" s="17">
        <v>854.9</v>
      </c>
      <c r="K875" s="17">
        <f t="shared" si="26"/>
        <v>854.9</v>
      </c>
      <c r="L875" s="38">
        <v>854.9</v>
      </c>
      <c r="M875" s="48">
        <f t="shared" si="27"/>
        <v>3460421.4750000001</v>
      </c>
      <c r="N875" s="34" t="s">
        <v>7343</v>
      </c>
      <c r="O875" s="48">
        <f>(45.5*M875)/(SUM($M$16:$M$2953)+SUM(Comerciales!$O$16:$O$1436))</f>
        <v>1.6420380976107433E-4</v>
      </c>
      <c r="P875" s="49"/>
      <c r="Q875" s="59"/>
      <c r="R875" s="59"/>
      <c r="S875" s="49"/>
      <c r="T875" s="49"/>
      <c r="U875" s="49"/>
      <c r="V875" s="49"/>
    </row>
    <row r="876" spans="2:22" ht="24" customHeight="1" x14ac:dyDescent="0.35">
      <c r="B876" s="3">
        <v>861</v>
      </c>
      <c r="C876" s="3" t="s">
        <v>856</v>
      </c>
      <c r="D876" s="3" t="s">
        <v>857</v>
      </c>
      <c r="E876" s="3" t="s">
        <v>2451</v>
      </c>
      <c r="F876" s="3" t="s">
        <v>2422</v>
      </c>
      <c r="G876" s="3" t="s">
        <v>11</v>
      </c>
      <c r="H876" s="32" t="s">
        <v>2318</v>
      </c>
      <c r="I876" s="33">
        <v>103351.33333333333</v>
      </c>
      <c r="J876" s="17">
        <v>4647.3</v>
      </c>
      <c r="K876" s="17">
        <f t="shared" si="26"/>
        <v>4647.3</v>
      </c>
      <c r="L876" s="38">
        <v>4647.3</v>
      </c>
      <c r="M876" s="48">
        <f t="shared" si="27"/>
        <v>480304651.39999998</v>
      </c>
      <c r="N876" s="34" t="s">
        <v>7341</v>
      </c>
      <c r="O876" s="48">
        <f>(45.5*M876)/(SUM($M$16:$M$2953)+SUM(Comerciales!$O$16:$O$1436))</f>
        <v>2.2791401040488778E-2</v>
      </c>
      <c r="P876" s="49"/>
      <c r="Q876" s="59"/>
      <c r="R876" s="59"/>
      <c r="S876" s="49"/>
      <c r="T876" s="49"/>
      <c r="U876" s="49"/>
      <c r="V876" s="49"/>
    </row>
    <row r="877" spans="2:22" ht="24" customHeight="1" x14ac:dyDescent="0.35">
      <c r="B877" s="3">
        <v>862</v>
      </c>
      <c r="C877" s="3" t="s">
        <v>858</v>
      </c>
      <c r="D877" s="3" t="s">
        <v>859</v>
      </c>
      <c r="E877" s="3" t="s">
        <v>7297</v>
      </c>
      <c r="F877" s="3" t="s">
        <v>2422</v>
      </c>
      <c r="G877" s="3" t="s">
        <v>11</v>
      </c>
      <c r="H877" s="32" t="s">
        <v>2318</v>
      </c>
      <c r="I877" s="33">
        <v>26138</v>
      </c>
      <c r="J877" s="17">
        <v>1605.4785714285715</v>
      </c>
      <c r="K877" s="17">
        <f t="shared" si="26"/>
        <v>1605.4785714285715</v>
      </c>
      <c r="L877" s="38">
        <v>1605.4785714285715</v>
      </c>
      <c r="M877" s="48">
        <f t="shared" si="27"/>
        <v>41963998.899999999</v>
      </c>
      <c r="N877" s="34" t="s">
        <v>7341</v>
      </c>
      <c r="O877" s="48">
        <f>(45.5*M877)/(SUM($M$16:$M$2953)+SUM(Comerciales!$O$16:$O$1436))</f>
        <v>1.9912743409932548E-3</v>
      </c>
      <c r="P877" s="49"/>
      <c r="Q877" s="59"/>
      <c r="R877" s="59"/>
      <c r="S877" s="49"/>
      <c r="T877" s="49"/>
      <c r="U877" s="49"/>
      <c r="V877" s="49"/>
    </row>
    <row r="878" spans="2:22" ht="24" customHeight="1" x14ac:dyDescent="0.35">
      <c r="B878" s="3">
        <v>863</v>
      </c>
      <c r="C878" s="3" t="s">
        <v>858</v>
      </c>
      <c r="D878" s="3" t="s">
        <v>860</v>
      </c>
      <c r="E878" s="3" t="s">
        <v>7298</v>
      </c>
      <c r="F878" s="3" t="s">
        <v>2422</v>
      </c>
      <c r="G878" s="3" t="s">
        <v>11</v>
      </c>
      <c r="H878" s="32" t="s">
        <v>2320</v>
      </c>
      <c r="I878" s="33">
        <v>4677</v>
      </c>
      <c r="J878" s="17">
        <v>1605.4785714285715</v>
      </c>
      <c r="K878" s="17">
        <f t="shared" si="26"/>
        <v>1605.4785714285715</v>
      </c>
      <c r="L878" s="38">
        <v>1605.4785714285715</v>
      </c>
      <c r="M878" s="48">
        <f t="shared" si="27"/>
        <v>7508823.2785714287</v>
      </c>
      <c r="N878" s="34" t="s">
        <v>7343</v>
      </c>
      <c r="O878" s="48">
        <f>(45.5*M878)/(SUM($M$16:$M$2953)+SUM(Comerciales!$O$16:$O$1436))</f>
        <v>3.563084433707802E-4</v>
      </c>
      <c r="P878" s="49"/>
      <c r="Q878" s="59"/>
      <c r="R878" s="59"/>
      <c r="S878" s="49"/>
      <c r="T878" s="49"/>
      <c r="U878" s="49"/>
      <c r="V878" s="49"/>
    </row>
    <row r="879" spans="2:22" ht="24" customHeight="1" x14ac:dyDescent="0.35">
      <c r="B879" s="3">
        <v>864</v>
      </c>
      <c r="C879" s="3" t="s">
        <v>858</v>
      </c>
      <c r="D879" s="3" t="s">
        <v>860</v>
      </c>
      <c r="E879" s="3" t="s">
        <v>7299</v>
      </c>
      <c r="F879" s="3" t="s">
        <v>2422</v>
      </c>
      <c r="G879" s="3" t="s">
        <v>11</v>
      </c>
      <c r="H879" s="32" t="s">
        <v>2318</v>
      </c>
      <c r="I879" s="33">
        <v>961</v>
      </c>
      <c r="J879" s="17">
        <v>1159.0810714285715</v>
      </c>
      <c r="K879" s="17">
        <f t="shared" si="26"/>
        <v>1159.0810714285715</v>
      </c>
      <c r="L879" s="38">
        <v>1159.0810714285715</v>
      </c>
      <c r="M879" s="48">
        <f t="shared" si="27"/>
        <v>1113876.9096428573</v>
      </c>
      <c r="N879" s="34" t="s">
        <v>7343</v>
      </c>
      <c r="O879" s="48">
        <f>(45.5*M879)/(SUM($M$16:$M$2953)+SUM(Comerciales!$O$16:$O$1436))</f>
        <v>5.28556516856806E-5</v>
      </c>
      <c r="P879" s="49"/>
      <c r="Q879" s="59"/>
      <c r="R879" s="59"/>
      <c r="S879" s="49"/>
      <c r="T879" s="49"/>
      <c r="U879" s="49"/>
      <c r="V879" s="49"/>
    </row>
    <row r="880" spans="2:22" ht="24" customHeight="1" x14ac:dyDescent="0.35">
      <c r="B880" s="3">
        <v>865</v>
      </c>
      <c r="C880" s="3" t="s">
        <v>861</v>
      </c>
      <c r="D880" s="3" t="s">
        <v>862</v>
      </c>
      <c r="E880" s="3" t="s">
        <v>7300</v>
      </c>
      <c r="F880" s="3" t="s">
        <v>2318</v>
      </c>
      <c r="G880" s="3" t="s">
        <v>11</v>
      </c>
      <c r="H880" s="32" t="s">
        <v>2318</v>
      </c>
      <c r="I880" s="33">
        <v>74767.083333333328</v>
      </c>
      <c r="J880" s="17">
        <v>545.69107142857149</v>
      </c>
      <c r="K880" s="17">
        <f t="shared" si="26"/>
        <v>545.69107142857149</v>
      </c>
      <c r="L880" s="38">
        <v>545.69107142857149</v>
      </c>
      <c r="M880" s="48">
        <f t="shared" si="27"/>
        <v>40799729.811755955</v>
      </c>
      <c r="N880" s="34" t="s">
        <v>7341</v>
      </c>
      <c r="O880" s="48">
        <f>(45.5*M880)/(SUM($M$16:$M$2953)+SUM(Comerciales!$O$16:$O$1436))</f>
        <v>1.9360274812514873E-3</v>
      </c>
      <c r="P880" s="49"/>
      <c r="Q880" s="59"/>
      <c r="R880" s="59"/>
      <c r="S880" s="49"/>
      <c r="T880" s="49"/>
      <c r="U880" s="49"/>
      <c r="V880" s="49"/>
    </row>
    <row r="881" spans="2:22" ht="24" customHeight="1" x14ac:dyDescent="0.35">
      <c r="B881" s="3">
        <v>866</v>
      </c>
      <c r="C881" s="3" t="s">
        <v>861</v>
      </c>
      <c r="D881" s="3" t="s">
        <v>862</v>
      </c>
      <c r="E881" s="3" t="s">
        <v>7088</v>
      </c>
      <c r="F881" s="3" t="s">
        <v>2318</v>
      </c>
      <c r="G881" s="3" t="s">
        <v>11</v>
      </c>
      <c r="H881" s="32" t="s">
        <v>2318</v>
      </c>
      <c r="I881" s="33">
        <v>74182.583333333328</v>
      </c>
      <c r="J881" s="17">
        <v>727.58809523809521</v>
      </c>
      <c r="K881" s="17">
        <f t="shared" si="26"/>
        <v>727.58809523809521</v>
      </c>
      <c r="L881" s="38">
        <v>727.58809523809521</v>
      </c>
      <c r="M881" s="48">
        <f t="shared" si="27"/>
        <v>53974364.507341266</v>
      </c>
      <c r="N881" s="34" t="s">
        <v>7341</v>
      </c>
      <c r="O881" s="48">
        <f>(45.5*M881)/(SUM($M$16:$M$2953)+SUM(Comerciales!$O$16:$O$1436))</f>
        <v>2.5611898277617604E-3</v>
      </c>
      <c r="P881" s="49"/>
      <c r="Q881" s="59"/>
      <c r="R881" s="59"/>
      <c r="S881" s="49"/>
      <c r="T881" s="49"/>
      <c r="U881" s="49"/>
      <c r="V881" s="49"/>
    </row>
    <row r="882" spans="2:22" ht="24" customHeight="1" x14ac:dyDescent="0.35">
      <c r="B882" s="3">
        <v>867</v>
      </c>
      <c r="C882" s="3" t="s">
        <v>729</v>
      </c>
      <c r="D882" s="3" t="s">
        <v>863</v>
      </c>
      <c r="E882" s="3" t="s">
        <v>2589</v>
      </c>
      <c r="F882" s="3" t="s">
        <v>3578</v>
      </c>
      <c r="G882" s="3" t="s">
        <v>11</v>
      </c>
      <c r="H882" s="32" t="s">
        <v>2628</v>
      </c>
      <c r="I882" s="33">
        <v>1</v>
      </c>
      <c r="J882" s="17"/>
      <c r="K882" s="17">
        <f t="shared" si="26"/>
        <v>0</v>
      </c>
      <c r="L882" s="38" t="s">
        <v>2628</v>
      </c>
      <c r="M882" s="48">
        <f t="shared" si="27"/>
        <v>100</v>
      </c>
      <c r="N882" s="34" t="s">
        <v>7343</v>
      </c>
      <c r="O882" s="48">
        <f>(45.5*M882)/(SUM($M$16:$M$2953)+SUM(Comerciales!$O$16:$O$1436))</f>
        <v>4.745196819155514E-9</v>
      </c>
      <c r="P882" s="49"/>
      <c r="Q882" s="59"/>
      <c r="R882" s="59"/>
      <c r="S882" s="49"/>
      <c r="T882" s="49"/>
      <c r="U882" s="49"/>
      <c r="V882" s="49"/>
    </row>
    <row r="883" spans="2:22" ht="24" customHeight="1" x14ac:dyDescent="0.35">
      <c r="B883" s="3">
        <v>868</v>
      </c>
      <c r="C883" s="3" t="s">
        <v>864</v>
      </c>
      <c r="D883" s="3" t="s">
        <v>3061</v>
      </c>
      <c r="E883" s="3" t="s">
        <v>6218</v>
      </c>
      <c r="F883" s="3" t="s">
        <v>2435</v>
      </c>
      <c r="G883" s="3" t="s">
        <v>11</v>
      </c>
      <c r="H883" s="32" t="s">
        <v>2490</v>
      </c>
      <c r="I883" s="33">
        <v>11923</v>
      </c>
      <c r="J883" s="17">
        <v>3123</v>
      </c>
      <c r="K883" s="17">
        <f t="shared" si="26"/>
        <v>3348</v>
      </c>
      <c r="L883" s="38" t="s">
        <v>7053</v>
      </c>
      <c r="M883" s="48">
        <f t="shared" si="27"/>
        <v>39918204</v>
      </c>
      <c r="N883" s="34" t="s">
        <v>7343</v>
      </c>
      <c r="O883" s="48">
        <f>(45.5*M883)/(SUM($M$16:$M$2953)+SUM(Comerciales!$O$16:$O$1436))</f>
        <v>1.8941973464720091E-3</v>
      </c>
      <c r="P883" s="49"/>
      <c r="Q883" s="59"/>
      <c r="R883" s="59"/>
      <c r="S883" s="49"/>
      <c r="T883" s="49"/>
      <c r="U883" s="49"/>
      <c r="V883" s="49"/>
    </row>
    <row r="884" spans="2:22" ht="24" customHeight="1" x14ac:dyDescent="0.35">
      <c r="B884" s="3">
        <v>869</v>
      </c>
      <c r="C884" s="3" t="s">
        <v>864</v>
      </c>
      <c r="D884" s="3" t="s">
        <v>3061</v>
      </c>
      <c r="E884" s="3" t="s">
        <v>191</v>
      </c>
      <c r="F884" s="3" t="s">
        <v>2318</v>
      </c>
      <c r="G884" s="3" t="s">
        <v>11</v>
      </c>
      <c r="H884" s="32" t="s">
        <v>2318</v>
      </c>
      <c r="I884" s="33">
        <v>9892.2222222222226</v>
      </c>
      <c r="J884" s="17">
        <v>190</v>
      </c>
      <c r="K884" s="17">
        <f t="shared" si="26"/>
        <v>204</v>
      </c>
      <c r="L884" s="38" t="s">
        <v>7053</v>
      </c>
      <c r="M884" s="48">
        <f t="shared" si="27"/>
        <v>2018013.3333333335</v>
      </c>
      <c r="N884" s="34" t="s">
        <v>7343</v>
      </c>
      <c r="O884" s="48">
        <f>(45.5*M884)/(SUM($M$16:$M$2953)+SUM(Comerciales!$O$16:$O$1436))</f>
        <v>9.5758704503467486E-5</v>
      </c>
      <c r="P884" s="49"/>
      <c r="Q884" s="59"/>
      <c r="R884" s="59"/>
      <c r="S884" s="49"/>
      <c r="T884" s="49"/>
      <c r="U884" s="49"/>
      <c r="V884" s="49"/>
    </row>
    <row r="885" spans="2:22" ht="24" customHeight="1" x14ac:dyDescent="0.35">
      <c r="B885" s="3">
        <v>870</v>
      </c>
      <c r="C885" s="3" t="s">
        <v>864</v>
      </c>
      <c r="D885" s="3" t="s">
        <v>3061</v>
      </c>
      <c r="E885" s="3" t="s">
        <v>3568</v>
      </c>
      <c r="F885" s="3" t="s">
        <v>2356</v>
      </c>
      <c r="G885" s="3" t="s">
        <v>18</v>
      </c>
      <c r="H885" s="32" t="s">
        <v>2349</v>
      </c>
      <c r="I885" s="33">
        <v>160.4</v>
      </c>
      <c r="J885" s="17"/>
      <c r="K885" s="17">
        <f t="shared" si="26"/>
        <v>0</v>
      </c>
      <c r="L885" s="38" t="s">
        <v>7053</v>
      </c>
      <c r="M885" s="48">
        <f t="shared" si="27"/>
        <v>16040</v>
      </c>
      <c r="N885" s="34" t="s">
        <v>7343</v>
      </c>
      <c r="O885" s="48">
        <f>(45.5*M885)/(SUM($M$16:$M$2953)+SUM(Comerciales!$O$16:$O$1436))</f>
        <v>7.6112956979254439E-7</v>
      </c>
      <c r="P885" s="49"/>
      <c r="Q885" s="59"/>
      <c r="R885" s="59"/>
      <c r="S885" s="49"/>
      <c r="T885" s="49"/>
      <c r="U885" s="49"/>
      <c r="V885" s="49"/>
    </row>
    <row r="886" spans="2:22" ht="24" customHeight="1" x14ac:dyDescent="0.35">
      <c r="B886" s="3">
        <v>871</v>
      </c>
      <c r="C886" s="3" t="s">
        <v>2628</v>
      </c>
      <c r="D886" s="3" t="s">
        <v>5394</v>
      </c>
      <c r="E886" s="3" t="s">
        <v>6219</v>
      </c>
      <c r="F886" s="3" t="s">
        <v>3598</v>
      </c>
      <c r="G886" s="3" t="s">
        <v>2429</v>
      </c>
      <c r="H886" s="32" t="s">
        <v>2628</v>
      </c>
      <c r="I886" s="33">
        <v>1</v>
      </c>
      <c r="J886" s="17"/>
      <c r="K886" s="17">
        <f t="shared" si="26"/>
        <v>0</v>
      </c>
      <c r="L886" s="38" t="s">
        <v>2628</v>
      </c>
      <c r="M886" s="48">
        <f t="shared" si="27"/>
        <v>100</v>
      </c>
      <c r="N886" s="34" t="s">
        <v>7343</v>
      </c>
      <c r="O886" s="48">
        <f>(45.5*M886)/(SUM($M$16:$M$2953)+SUM(Comerciales!$O$16:$O$1436))</f>
        <v>4.745196819155514E-9</v>
      </c>
      <c r="P886" s="49"/>
      <c r="Q886" s="59"/>
      <c r="R886" s="59"/>
      <c r="S886" s="49"/>
      <c r="T886" s="49"/>
      <c r="U886" s="49"/>
      <c r="V886" s="49"/>
    </row>
    <row r="887" spans="2:22" ht="24" customHeight="1" x14ac:dyDescent="0.35">
      <c r="B887" s="3">
        <v>872</v>
      </c>
      <c r="C887" s="3" t="s">
        <v>865</v>
      </c>
      <c r="D887" s="3" t="s">
        <v>5395</v>
      </c>
      <c r="E887" s="3" t="s">
        <v>6220</v>
      </c>
      <c r="F887" s="3" t="s">
        <v>2616</v>
      </c>
      <c r="G887" s="3" t="s">
        <v>11</v>
      </c>
      <c r="H887" s="32" t="s">
        <v>2490</v>
      </c>
      <c r="I887" s="33">
        <v>89011</v>
      </c>
      <c r="J887" s="17">
        <v>48</v>
      </c>
      <c r="K887" s="17">
        <f t="shared" si="26"/>
        <v>51</v>
      </c>
      <c r="L887" s="38" t="s">
        <v>7053</v>
      </c>
      <c r="M887" s="48">
        <f t="shared" si="27"/>
        <v>4539561</v>
      </c>
      <c r="N887" s="34" t="s">
        <v>7341</v>
      </c>
      <c r="O887" s="48">
        <f>(45.5*M887)/(SUM($M$16:$M$2953)+SUM(Comerciales!$O$16:$O$1436))</f>
        <v>2.1541110417562422E-4</v>
      </c>
      <c r="P887" s="49"/>
      <c r="Q887" s="59"/>
      <c r="R887" s="59"/>
      <c r="S887" s="49"/>
      <c r="T887" s="49"/>
      <c r="U887" s="49"/>
      <c r="V887" s="49"/>
    </row>
    <row r="888" spans="2:22" ht="24" customHeight="1" x14ac:dyDescent="0.35">
      <c r="B888" s="3">
        <v>873</v>
      </c>
      <c r="C888" s="3" t="s">
        <v>866</v>
      </c>
      <c r="D888" s="3" t="s">
        <v>867</v>
      </c>
      <c r="E888" s="3" t="s">
        <v>6221</v>
      </c>
      <c r="F888" s="3" t="s">
        <v>2422</v>
      </c>
      <c r="G888" s="3" t="s">
        <v>11</v>
      </c>
      <c r="H888" s="32" t="s">
        <v>2320</v>
      </c>
      <c r="I888" s="33">
        <v>2</v>
      </c>
      <c r="J888" s="17"/>
      <c r="K888" s="17">
        <f t="shared" si="26"/>
        <v>0</v>
      </c>
      <c r="L888" s="38" t="s">
        <v>7053</v>
      </c>
      <c r="M888" s="48">
        <f t="shared" si="27"/>
        <v>200</v>
      </c>
      <c r="N888" s="34" t="s">
        <v>7343</v>
      </c>
      <c r="O888" s="48">
        <f>(45.5*M888)/(SUM($M$16:$M$2953)+SUM(Comerciales!$O$16:$O$1436))</f>
        <v>9.4903936383110279E-9</v>
      </c>
      <c r="P888" s="49"/>
      <c r="Q888" s="59"/>
      <c r="R888" s="59"/>
      <c r="S888" s="49"/>
      <c r="T888" s="49"/>
      <c r="U888" s="49"/>
      <c r="V888" s="49"/>
    </row>
    <row r="889" spans="2:22" ht="24" customHeight="1" x14ac:dyDescent="0.35">
      <c r="B889" s="3">
        <v>874</v>
      </c>
      <c r="C889" s="3" t="s">
        <v>868</v>
      </c>
      <c r="D889" s="3" t="s">
        <v>5396</v>
      </c>
      <c r="E889" s="3" t="s">
        <v>6222</v>
      </c>
      <c r="F889" s="3" t="s">
        <v>2422</v>
      </c>
      <c r="G889" s="3" t="s">
        <v>11</v>
      </c>
      <c r="H889" s="32" t="s">
        <v>2318</v>
      </c>
      <c r="I889" s="33">
        <v>60117.666666666664</v>
      </c>
      <c r="J889" s="17">
        <v>147</v>
      </c>
      <c r="K889" s="17">
        <f t="shared" si="26"/>
        <v>158</v>
      </c>
      <c r="L889" s="38" t="s">
        <v>7053</v>
      </c>
      <c r="M889" s="48">
        <f t="shared" si="27"/>
        <v>9498591.3333333321</v>
      </c>
      <c r="N889" s="34" t="s">
        <v>7341</v>
      </c>
      <c r="O889" s="48">
        <f>(45.5*M889)/(SUM($M$16:$M$2953)+SUM(Comerciales!$O$16:$O$1436))</f>
        <v>4.5072685381391457E-4</v>
      </c>
      <c r="P889" s="49"/>
      <c r="Q889" s="59"/>
      <c r="R889" s="59"/>
      <c r="S889" s="49"/>
      <c r="T889" s="49"/>
      <c r="U889" s="49"/>
      <c r="V889" s="49"/>
    </row>
    <row r="890" spans="2:22" ht="24" customHeight="1" x14ac:dyDescent="0.35">
      <c r="B890" s="3">
        <v>875</v>
      </c>
      <c r="C890" s="3" t="s">
        <v>869</v>
      </c>
      <c r="D890" s="3" t="s">
        <v>870</v>
      </c>
      <c r="E890" s="3" t="s">
        <v>2355</v>
      </c>
      <c r="F890" s="3" t="s">
        <v>2422</v>
      </c>
      <c r="G890" s="3" t="s">
        <v>11</v>
      </c>
      <c r="H890" s="32" t="s">
        <v>2318</v>
      </c>
      <c r="I890" s="33">
        <v>181945.58333333334</v>
      </c>
      <c r="J890" s="17">
        <v>112</v>
      </c>
      <c r="K890" s="17">
        <f t="shared" si="26"/>
        <v>120</v>
      </c>
      <c r="L890" s="38" t="s">
        <v>7053</v>
      </c>
      <c r="M890" s="48">
        <f t="shared" si="27"/>
        <v>21833470</v>
      </c>
      <c r="N890" s="34" t="s">
        <v>7341</v>
      </c>
      <c r="O890" s="48">
        <f>(45.5*M890)/(SUM($M$16:$M$2953)+SUM(Comerciales!$O$16:$O$1436))</f>
        <v>1.0360411239512732E-3</v>
      </c>
      <c r="P890" s="49"/>
      <c r="Q890" s="59"/>
      <c r="R890" s="59"/>
      <c r="S890" s="49"/>
      <c r="T890" s="49"/>
      <c r="U890" s="49"/>
      <c r="V890" s="49"/>
    </row>
    <row r="891" spans="2:22" ht="24" customHeight="1" x14ac:dyDescent="0.35">
      <c r="B891" s="3">
        <v>876</v>
      </c>
      <c r="C891" s="3" t="s">
        <v>2628</v>
      </c>
      <c r="D891" s="3" t="s">
        <v>872</v>
      </c>
      <c r="E891" s="3" t="s">
        <v>6223</v>
      </c>
      <c r="F891" s="3" t="s">
        <v>2359</v>
      </c>
      <c r="G891" s="3" t="s">
        <v>11</v>
      </c>
      <c r="H891" s="32" t="s">
        <v>2628</v>
      </c>
      <c r="I891" s="33">
        <v>7280</v>
      </c>
      <c r="J891" s="17">
        <v>1890</v>
      </c>
      <c r="K891" s="17">
        <f t="shared" si="26"/>
        <v>2026</v>
      </c>
      <c r="L891" s="38" t="s">
        <v>2628</v>
      </c>
      <c r="M891" s="48">
        <f t="shared" si="27"/>
        <v>14749280</v>
      </c>
      <c r="N891" s="34" t="s">
        <v>7343</v>
      </c>
      <c r="O891" s="48">
        <f>(45.5*M891)/(SUM($M$16:$M$2953)+SUM(Comerciales!$O$16:$O$1436))</f>
        <v>6.9988236540834028E-4</v>
      </c>
      <c r="P891" s="49"/>
      <c r="Q891" s="59"/>
      <c r="R891" s="59"/>
      <c r="S891" s="49"/>
      <c r="T891" s="49"/>
      <c r="U891" s="49"/>
      <c r="V891" s="49"/>
    </row>
    <row r="892" spans="2:22" ht="24" customHeight="1" x14ac:dyDescent="0.35">
      <c r="B892" s="3">
        <v>877</v>
      </c>
      <c r="C892" s="3" t="s">
        <v>873</v>
      </c>
      <c r="D892" s="3" t="s">
        <v>874</v>
      </c>
      <c r="E892" s="3" t="s">
        <v>6224</v>
      </c>
      <c r="F892" s="3" t="s">
        <v>2422</v>
      </c>
      <c r="G892" s="3" t="s">
        <v>11</v>
      </c>
      <c r="H892" s="32" t="s">
        <v>3606</v>
      </c>
      <c r="I892" s="33">
        <v>2</v>
      </c>
      <c r="J892" s="17">
        <v>81580.800000000003</v>
      </c>
      <c r="K892" s="17">
        <f t="shared" si="26"/>
        <v>81580.800000000003</v>
      </c>
      <c r="L892" s="38">
        <v>81580.800000000003</v>
      </c>
      <c r="M892" s="48">
        <f t="shared" si="27"/>
        <v>163161.60000000001</v>
      </c>
      <c r="N892" s="34" t="s">
        <v>7341</v>
      </c>
      <c r="O892" s="48">
        <f>(45.5*M892)/(SUM($M$16:$M$2953)+SUM(Comerciales!$O$16:$O$1436))</f>
        <v>7.7423390532832415E-6</v>
      </c>
      <c r="P892" s="49"/>
      <c r="Q892" s="59"/>
      <c r="R892" s="59"/>
      <c r="S892" s="49"/>
      <c r="T892" s="49"/>
      <c r="U892" s="49"/>
      <c r="V892" s="49"/>
    </row>
    <row r="893" spans="2:22" ht="24" customHeight="1" x14ac:dyDescent="0.35">
      <c r="B893" s="3">
        <v>878</v>
      </c>
      <c r="C893" s="3" t="s">
        <v>876</v>
      </c>
      <c r="D893" s="3" t="s">
        <v>877</v>
      </c>
      <c r="E893" s="3" t="s">
        <v>2581</v>
      </c>
      <c r="F893" s="3" t="s">
        <v>6896</v>
      </c>
      <c r="G893" s="3" t="s">
        <v>77</v>
      </c>
      <c r="H893" s="32" t="s">
        <v>7028</v>
      </c>
      <c r="I893" s="33">
        <v>4.6666666666666661</v>
      </c>
      <c r="J893" s="17">
        <v>260547.7</v>
      </c>
      <c r="K893" s="17">
        <f t="shared" si="26"/>
        <v>260547.7</v>
      </c>
      <c r="L893" s="38">
        <v>260547.7</v>
      </c>
      <c r="M893" s="48">
        <f t="shared" si="27"/>
        <v>1215889.2666666666</v>
      </c>
      <c r="N893" s="34" t="s">
        <v>7341</v>
      </c>
      <c r="O893" s="48">
        <f>(45.5*M893)/(SUM($M$16:$M$2953)+SUM(Comerciales!$O$16:$O$1436))</f>
        <v>5.7696338806319966E-5</v>
      </c>
      <c r="P893" s="49"/>
      <c r="Q893" s="59"/>
      <c r="R893" s="59"/>
      <c r="S893" s="49"/>
      <c r="T893" s="49"/>
      <c r="U893" s="49"/>
      <c r="V893" s="49"/>
    </row>
    <row r="894" spans="2:22" ht="24" customHeight="1" x14ac:dyDescent="0.35">
      <c r="B894" s="3">
        <v>879</v>
      </c>
      <c r="C894" s="3" t="s">
        <v>878</v>
      </c>
      <c r="D894" s="3" t="s">
        <v>5397</v>
      </c>
      <c r="E894" s="3" t="s">
        <v>4028</v>
      </c>
      <c r="F894" s="3" t="s">
        <v>3582</v>
      </c>
      <c r="G894" s="3" t="s">
        <v>11</v>
      </c>
      <c r="H894" s="32" t="s">
        <v>2393</v>
      </c>
      <c r="I894" s="33">
        <v>32696.090909090908</v>
      </c>
      <c r="J894" s="17">
        <v>5125</v>
      </c>
      <c r="K894" s="17">
        <f t="shared" si="26"/>
        <v>5494</v>
      </c>
      <c r="L894" s="38" t="s">
        <v>7053</v>
      </c>
      <c r="M894" s="48">
        <f t="shared" si="27"/>
        <v>179632323.45454544</v>
      </c>
      <c r="N894" s="34" t="s">
        <v>7341</v>
      </c>
      <c r="O894" s="48">
        <f>(45.5*M894)/(SUM($M$16:$M$2953)+SUM(Comerciales!$O$16:$O$1436))</f>
        <v>8.5239072987402329E-3</v>
      </c>
      <c r="P894" s="49"/>
      <c r="Q894" s="59"/>
      <c r="R894" s="59"/>
      <c r="S894" s="49"/>
      <c r="T894" s="49"/>
      <c r="U894" s="49"/>
      <c r="V894" s="49"/>
    </row>
    <row r="895" spans="2:22" ht="24" customHeight="1" x14ac:dyDescent="0.35">
      <c r="B895" s="3">
        <v>880</v>
      </c>
      <c r="C895" s="3" t="s">
        <v>879</v>
      </c>
      <c r="D895" s="3" t="s">
        <v>880</v>
      </c>
      <c r="E895" s="3" t="s">
        <v>2331</v>
      </c>
      <c r="F895" s="3" t="s">
        <v>2422</v>
      </c>
      <c r="G895" s="3" t="s">
        <v>11</v>
      </c>
      <c r="H895" s="32" t="s">
        <v>2320</v>
      </c>
      <c r="I895" s="33">
        <v>481</v>
      </c>
      <c r="J895" s="17">
        <v>978</v>
      </c>
      <c r="K895" s="17">
        <f t="shared" si="26"/>
        <v>978</v>
      </c>
      <c r="L895" s="38">
        <v>978</v>
      </c>
      <c r="M895" s="48">
        <f t="shared" si="27"/>
        <v>470418</v>
      </c>
      <c r="N895" s="34" t="s">
        <v>7343</v>
      </c>
      <c r="O895" s="48">
        <f>(45.5*M895)/(SUM($M$16:$M$2953)+SUM(Comerciales!$O$16:$O$1436))</f>
        <v>2.2322259972734984E-5</v>
      </c>
      <c r="P895" s="49"/>
      <c r="Q895" s="59"/>
      <c r="R895" s="59"/>
      <c r="S895" s="49"/>
      <c r="T895" s="49"/>
      <c r="U895" s="49"/>
      <c r="V895" s="49"/>
    </row>
    <row r="896" spans="2:22" ht="24" customHeight="1" x14ac:dyDescent="0.35">
      <c r="B896" s="3">
        <v>881</v>
      </c>
      <c r="C896" s="3" t="s">
        <v>2628</v>
      </c>
      <c r="D896" s="3" t="s">
        <v>880</v>
      </c>
      <c r="E896" s="3" t="s">
        <v>2514</v>
      </c>
      <c r="F896" s="3" t="s">
        <v>2616</v>
      </c>
      <c r="G896" s="3" t="s">
        <v>11</v>
      </c>
      <c r="H896" s="32" t="s">
        <v>2628</v>
      </c>
      <c r="I896" s="33">
        <v>1</v>
      </c>
      <c r="J896" s="17">
        <v>2421</v>
      </c>
      <c r="K896" s="17">
        <f t="shared" si="26"/>
        <v>2595</v>
      </c>
      <c r="L896" s="38" t="s">
        <v>2628</v>
      </c>
      <c r="M896" s="48">
        <f t="shared" si="27"/>
        <v>2595</v>
      </c>
      <c r="N896" s="34" t="s">
        <v>7343</v>
      </c>
      <c r="O896" s="48">
        <f>(45.5*M896)/(SUM($M$16:$M$2953)+SUM(Comerciales!$O$16:$O$1436))</f>
        <v>1.2313785745708557E-7</v>
      </c>
      <c r="P896" s="49"/>
      <c r="Q896" s="59"/>
      <c r="R896" s="59"/>
      <c r="S896" s="49"/>
      <c r="T896" s="49"/>
      <c r="U896" s="49"/>
      <c r="V896" s="49"/>
    </row>
    <row r="897" spans="2:22" ht="24" customHeight="1" x14ac:dyDescent="0.35">
      <c r="B897" s="3">
        <v>882</v>
      </c>
      <c r="C897" s="3" t="s">
        <v>2628</v>
      </c>
      <c r="D897" s="3" t="s">
        <v>880</v>
      </c>
      <c r="E897" s="3" t="s">
        <v>2615</v>
      </c>
      <c r="F897" s="3" t="s">
        <v>2422</v>
      </c>
      <c r="G897" s="3" t="s">
        <v>11</v>
      </c>
      <c r="H897" s="32" t="s">
        <v>2628</v>
      </c>
      <c r="I897" s="33">
        <v>1</v>
      </c>
      <c r="J897" s="17">
        <v>701</v>
      </c>
      <c r="K897" s="17">
        <f t="shared" si="26"/>
        <v>751</v>
      </c>
      <c r="L897" s="38" t="s">
        <v>2628</v>
      </c>
      <c r="M897" s="48">
        <f t="shared" si="27"/>
        <v>751</v>
      </c>
      <c r="N897" s="34" t="s">
        <v>7343</v>
      </c>
      <c r="O897" s="48">
        <f>(45.5*M897)/(SUM($M$16:$M$2953)+SUM(Comerciales!$O$16:$O$1436))</f>
        <v>3.5636428111857907E-8</v>
      </c>
      <c r="P897" s="49"/>
      <c r="Q897" s="59"/>
      <c r="R897" s="59"/>
      <c r="S897" s="49"/>
      <c r="T897" s="49"/>
      <c r="U897" s="49"/>
      <c r="V897" s="49"/>
    </row>
    <row r="898" spans="2:22" ht="24" customHeight="1" x14ac:dyDescent="0.35">
      <c r="B898" s="3">
        <v>883</v>
      </c>
      <c r="C898" s="3" t="s">
        <v>883</v>
      </c>
      <c r="D898" s="3" t="s">
        <v>884</v>
      </c>
      <c r="E898" s="3" t="s">
        <v>6225</v>
      </c>
      <c r="F898" s="3" t="s">
        <v>2356</v>
      </c>
      <c r="G898" s="3" t="s">
        <v>18</v>
      </c>
      <c r="H898" s="32" t="s">
        <v>3713</v>
      </c>
      <c r="I898" s="33">
        <v>2</v>
      </c>
      <c r="J898" s="17">
        <v>14524</v>
      </c>
      <c r="K898" s="17">
        <f t="shared" si="26"/>
        <v>15570</v>
      </c>
      <c r="L898" s="38" t="s">
        <v>7053</v>
      </c>
      <c r="M898" s="48">
        <f t="shared" si="27"/>
        <v>31140</v>
      </c>
      <c r="N898" s="34" t="s">
        <v>7343</v>
      </c>
      <c r="O898" s="48">
        <f>(45.5*M898)/(SUM($M$16:$M$2953)+SUM(Comerciales!$O$16:$O$1436))</f>
        <v>1.4776542894850269E-6</v>
      </c>
      <c r="P898" s="49"/>
      <c r="Q898" s="59"/>
      <c r="R898" s="59"/>
      <c r="S898" s="49"/>
      <c r="T898" s="49"/>
      <c r="U898" s="49"/>
      <c r="V898" s="49"/>
    </row>
    <row r="899" spans="2:22" ht="24" customHeight="1" x14ac:dyDescent="0.35">
      <c r="B899" s="3">
        <v>884</v>
      </c>
      <c r="C899" s="3" t="s">
        <v>496</v>
      </c>
      <c r="D899" s="3" t="s">
        <v>3062</v>
      </c>
      <c r="E899" s="3" t="s">
        <v>3409</v>
      </c>
      <c r="F899" s="3" t="s">
        <v>2616</v>
      </c>
      <c r="G899" s="3" t="s">
        <v>11</v>
      </c>
      <c r="H899" s="32" t="s">
        <v>2490</v>
      </c>
      <c r="I899" s="33">
        <v>20428.818181818184</v>
      </c>
      <c r="J899" s="17">
        <v>2078</v>
      </c>
      <c r="K899" s="17">
        <f t="shared" si="26"/>
        <v>2228</v>
      </c>
      <c r="L899" s="38" t="s">
        <v>7053</v>
      </c>
      <c r="M899" s="48">
        <f t="shared" si="27"/>
        <v>45515406.909090914</v>
      </c>
      <c r="N899" s="34" t="s">
        <v>7343</v>
      </c>
      <c r="O899" s="48">
        <f>(45.5*M899)/(SUM($M$16:$M$2953)+SUM(Comerciales!$O$16:$O$1436))</f>
        <v>2.159795640875871E-3</v>
      </c>
      <c r="P899" s="49"/>
      <c r="Q899" s="59"/>
      <c r="R899" s="59"/>
      <c r="S899" s="49"/>
      <c r="T899" s="49"/>
      <c r="U899" s="49"/>
      <c r="V899" s="49"/>
    </row>
    <row r="900" spans="2:22" ht="24" customHeight="1" x14ac:dyDescent="0.35">
      <c r="B900" s="3">
        <v>885</v>
      </c>
      <c r="C900" s="3" t="s">
        <v>496</v>
      </c>
      <c r="D900" s="3" t="s">
        <v>3062</v>
      </c>
      <c r="E900" s="3" t="s">
        <v>6226</v>
      </c>
      <c r="F900" s="3" t="s">
        <v>2422</v>
      </c>
      <c r="G900" s="3" t="s">
        <v>11</v>
      </c>
      <c r="H900" s="32" t="s">
        <v>2318</v>
      </c>
      <c r="I900" s="33">
        <v>2</v>
      </c>
      <c r="J900" s="17">
        <v>1689</v>
      </c>
      <c r="K900" s="17">
        <f t="shared" si="26"/>
        <v>1811</v>
      </c>
      <c r="L900" s="38" t="s">
        <v>7053</v>
      </c>
      <c r="M900" s="48">
        <f t="shared" si="27"/>
        <v>3622</v>
      </c>
      <c r="N900" s="34" t="s">
        <v>7343</v>
      </c>
      <c r="O900" s="48">
        <f>(45.5*M900)/(SUM($M$16:$M$2953)+SUM(Comerciales!$O$16:$O$1436))</f>
        <v>1.7187102878981271E-7</v>
      </c>
      <c r="P900" s="49"/>
      <c r="Q900" s="59"/>
      <c r="R900" s="59"/>
      <c r="S900" s="49"/>
      <c r="T900" s="49"/>
      <c r="U900" s="49"/>
      <c r="V900" s="49"/>
    </row>
    <row r="901" spans="2:22" ht="24" customHeight="1" x14ac:dyDescent="0.35">
      <c r="B901" s="3">
        <v>886</v>
      </c>
      <c r="C901" s="3" t="s">
        <v>885</v>
      </c>
      <c r="D901" s="3" t="s">
        <v>886</v>
      </c>
      <c r="E901" s="3" t="s">
        <v>7301</v>
      </c>
      <c r="F901" s="3" t="s">
        <v>2356</v>
      </c>
      <c r="G901" s="3" t="s">
        <v>18</v>
      </c>
      <c r="H901" s="32" t="s">
        <v>2628</v>
      </c>
      <c r="I901" s="33">
        <v>3507</v>
      </c>
      <c r="J901" s="17"/>
      <c r="K901" s="17">
        <f t="shared" si="26"/>
        <v>0</v>
      </c>
      <c r="L901" s="38" t="s">
        <v>2628</v>
      </c>
      <c r="M901" s="48">
        <f t="shared" si="27"/>
        <v>350700</v>
      </c>
      <c r="N901" s="34" t="s">
        <v>7343</v>
      </c>
      <c r="O901" s="48">
        <f>(45.5*M901)/(SUM($M$16:$M$2953)+SUM(Comerciales!$O$16:$O$1436))</f>
        <v>1.6641405244778386E-5</v>
      </c>
      <c r="P901" s="49"/>
      <c r="Q901" s="59"/>
      <c r="R901" s="59"/>
      <c r="S901" s="49"/>
      <c r="T901" s="49"/>
      <c r="U901" s="49"/>
      <c r="V901" s="49"/>
    </row>
    <row r="902" spans="2:22" ht="24" customHeight="1" x14ac:dyDescent="0.35">
      <c r="B902" s="3">
        <v>887</v>
      </c>
      <c r="C902" s="3" t="s">
        <v>885</v>
      </c>
      <c r="D902" s="3" t="s">
        <v>886</v>
      </c>
      <c r="E902" s="3" t="s">
        <v>1583</v>
      </c>
      <c r="F902" s="3" t="s">
        <v>2356</v>
      </c>
      <c r="G902" s="3" t="s">
        <v>18</v>
      </c>
      <c r="H902" s="32" t="s">
        <v>2349</v>
      </c>
      <c r="I902" s="33">
        <v>15101.75</v>
      </c>
      <c r="J902" s="17">
        <v>5592</v>
      </c>
      <c r="K902" s="17">
        <f t="shared" si="26"/>
        <v>5995</v>
      </c>
      <c r="L902" s="38" t="s">
        <v>7053</v>
      </c>
      <c r="M902" s="48">
        <f t="shared" si="27"/>
        <v>90534991.25</v>
      </c>
      <c r="N902" s="34" t="s">
        <v>7341</v>
      </c>
      <c r="O902" s="48">
        <f>(45.5*M902)/(SUM($M$16:$M$2953)+SUM(Comerciales!$O$16:$O$1436))</f>
        <v>4.2960635250177221E-3</v>
      </c>
      <c r="P902" s="49"/>
      <c r="Q902" s="59"/>
      <c r="R902" s="59"/>
      <c r="S902" s="49"/>
      <c r="T902" s="49"/>
      <c r="U902" s="49"/>
      <c r="V902" s="49"/>
    </row>
    <row r="903" spans="2:22" ht="24" customHeight="1" x14ac:dyDescent="0.35">
      <c r="B903" s="3">
        <v>888</v>
      </c>
      <c r="C903" s="3" t="s">
        <v>885</v>
      </c>
      <c r="D903" s="3" t="s">
        <v>7063</v>
      </c>
      <c r="E903" s="3" t="s">
        <v>7089</v>
      </c>
      <c r="F903" s="3" t="s">
        <v>2362</v>
      </c>
      <c r="G903" s="3" t="s">
        <v>6993</v>
      </c>
      <c r="H903" s="32" t="s">
        <v>2402</v>
      </c>
      <c r="I903" s="33">
        <v>37225.75</v>
      </c>
      <c r="J903" s="17"/>
      <c r="K903" s="17">
        <f t="shared" si="26"/>
        <v>0</v>
      </c>
      <c r="L903" s="38" t="s">
        <v>7053</v>
      </c>
      <c r="M903" s="48">
        <f t="shared" si="27"/>
        <v>3722575</v>
      </c>
      <c r="N903" s="34" t="s">
        <v>7341</v>
      </c>
      <c r="O903" s="48">
        <f>(45.5*M903)/(SUM($M$16:$M$2953)+SUM(Comerciales!$O$16:$O$1436))</f>
        <v>1.7664351049067836E-4</v>
      </c>
      <c r="P903" s="49"/>
      <c r="Q903" s="59"/>
      <c r="R903" s="59"/>
      <c r="S903" s="49"/>
      <c r="T903" s="49"/>
      <c r="U903" s="49"/>
      <c r="V903" s="49"/>
    </row>
    <row r="904" spans="2:22" ht="24" customHeight="1" x14ac:dyDescent="0.35">
      <c r="B904" s="3">
        <v>889</v>
      </c>
      <c r="C904" s="3" t="s">
        <v>885</v>
      </c>
      <c r="D904" s="3" t="s">
        <v>7063</v>
      </c>
      <c r="E904" s="3" t="s">
        <v>22</v>
      </c>
      <c r="F904" s="3" t="s">
        <v>2422</v>
      </c>
      <c r="G904" s="3" t="s">
        <v>11</v>
      </c>
      <c r="H904" s="32" t="s">
        <v>2318</v>
      </c>
      <c r="I904" s="33">
        <v>26104.75</v>
      </c>
      <c r="J904" s="17"/>
      <c r="K904" s="17">
        <f t="shared" si="26"/>
        <v>0</v>
      </c>
      <c r="L904" s="38" t="s">
        <v>7053</v>
      </c>
      <c r="M904" s="48">
        <f t="shared" si="27"/>
        <v>2610475</v>
      </c>
      <c r="N904" s="34" t="s">
        <v>7341</v>
      </c>
      <c r="O904" s="48">
        <f>(45.5*M904)/(SUM($M$16:$M$2953)+SUM(Comerciales!$O$16:$O$1436))</f>
        <v>1.238721766648499E-4</v>
      </c>
      <c r="P904" s="49"/>
      <c r="Q904" s="59"/>
      <c r="R904" s="59"/>
      <c r="S904" s="49"/>
      <c r="T904" s="49"/>
      <c r="U904" s="49"/>
      <c r="V904" s="49"/>
    </row>
    <row r="905" spans="2:22" ht="24" customHeight="1" x14ac:dyDescent="0.35">
      <c r="B905" s="3">
        <v>890</v>
      </c>
      <c r="C905" s="3" t="s">
        <v>885</v>
      </c>
      <c r="D905" s="3" t="s">
        <v>7063</v>
      </c>
      <c r="E905" s="3" t="s">
        <v>7302</v>
      </c>
      <c r="F905" s="3" t="s">
        <v>2616</v>
      </c>
      <c r="G905" s="3" t="s">
        <v>11</v>
      </c>
      <c r="H905" s="32" t="s">
        <v>2490</v>
      </c>
      <c r="I905" s="33">
        <v>11</v>
      </c>
      <c r="J905" s="17"/>
      <c r="K905" s="17">
        <f t="shared" si="26"/>
        <v>0</v>
      </c>
      <c r="L905" s="38" t="s">
        <v>7053</v>
      </c>
      <c r="M905" s="48">
        <f t="shared" si="27"/>
        <v>1100</v>
      </c>
      <c r="N905" s="34" t="s">
        <v>7343</v>
      </c>
      <c r="O905" s="48">
        <f>(45.5*M905)/(SUM($M$16:$M$2953)+SUM(Comerciales!$O$16:$O$1436))</f>
        <v>5.2197165010710649E-8</v>
      </c>
      <c r="P905" s="49"/>
      <c r="Q905" s="59"/>
      <c r="R905" s="59"/>
      <c r="S905" s="49"/>
      <c r="T905" s="49"/>
      <c r="U905" s="49"/>
      <c r="V905" s="49"/>
    </row>
    <row r="906" spans="2:22" ht="24" customHeight="1" x14ac:dyDescent="0.35">
      <c r="B906" s="3">
        <v>891</v>
      </c>
      <c r="C906" s="3" t="s">
        <v>885</v>
      </c>
      <c r="D906" s="3" t="s">
        <v>7063</v>
      </c>
      <c r="E906" s="3" t="s">
        <v>22</v>
      </c>
      <c r="F906" s="3" t="s">
        <v>2356</v>
      </c>
      <c r="G906" s="3" t="s">
        <v>18</v>
      </c>
      <c r="H906" s="32" t="s">
        <v>2349</v>
      </c>
      <c r="I906" s="33">
        <v>2</v>
      </c>
      <c r="J906" s="17"/>
      <c r="K906" s="17">
        <f t="shared" si="26"/>
        <v>0</v>
      </c>
      <c r="L906" s="38" t="s">
        <v>7053</v>
      </c>
      <c r="M906" s="48">
        <f t="shared" si="27"/>
        <v>200</v>
      </c>
      <c r="N906" s="34" t="s">
        <v>7343</v>
      </c>
      <c r="O906" s="48">
        <f>(45.5*M906)/(SUM($M$16:$M$2953)+SUM(Comerciales!$O$16:$O$1436))</f>
        <v>9.4903936383110279E-9</v>
      </c>
      <c r="P906" s="49"/>
      <c r="Q906" s="59"/>
      <c r="R906" s="59"/>
      <c r="S906" s="49"/>
      <c r="T906" s="49"/>
      <c r="U906" s="49"/>
      <c r="V906" s="49"/>
    </row>
    <row r="907" spans="2:22" ht="24" customHeight="1" x14ac:dyDescent="0.35">
      <c r="B907" s="3">
        <v>892</v>
      </c>
      <c r="C907" s="3" t="s">
        <v>887</v>
      </c>
      <c r="D907" s="3" t="s">
        <v>5398</v>
      </c>
      <c r="E907" s="3" t="s">
        <v>889</v>
      </c>
      <c r="F907" s="3" t="s">
        <v>2422</v>
      </c>
      <c r="G907" s="3" t="s">
        <v>11</v>
      </c>
      <c r="H907" s="32" t="s">
        <v>2318</v>
      </c>
      <c r="I907" s="33">
        <v>20624.583333333332</v>
      </c>
      <c r="J907" s="17">
        <v>594</v>
      </c>
      <c r="K907" s="17">
        <f t="shared" si="26"/>
        <v>637</v>
      </c>
      <c r="L907" s="38" t="s">
        <v>7053</v>
      </c>
      <c r="M907" s="48">
        <f t="shared" si="27"/>
        <v>13137859.583333332</v>
      </c>
      <c r="N907" s="34" t="s">
        <v>7343</v>
      </c>
      <c r="O907" s="48">
        <f>(45.5*M907)/(SUM($M$16:$M$2953)+SUM(Comerciales!$O$16:$O$1436))</f>
        <v>6.234172950534511E-4</v>
      </c>
      <c r="P907" s="49"/>
      <c r="Q907" s="59"/>
      <c r="R907" s="59"/>
      <c r="S907" s="49"/>
      <c r="T907" s="49"/>
      <c r="U907" s="49"/>
      <c r="V907" s="49"/>
    </row>
    <row r="908" spans="2:22" ht="24" customHeight="1" x14ac:dyDescent="0.35">
      <c r="B908" s="3">
        <v>893</v>
      </c>
      <c r="C908" s="3" t="s">
        <v>2628</v>
      </c>
      <c r="D908" s="3" t="s">
        <v>5398</v>
      </c>
      <c r="E908" s="3" t="s">
        <v>727</v>
      </c>
      <c r="F908" s="3" t="s">
        <v>2422</v>
      </c>
      <c r="G908" s="3" t="s">
        <v>11</v>
      </c>
      <c r="H908" s="32" t="s">
        <v>2628</v>
      </c>
      <c r="I908" s="33">
        <v>2070</v>
      </c>
      <c r="J908" s="17">
        <v>573</v>
      </c>
      <c r="K908" s="17">
        <f t="shared" si="26"/>
        <v>614</v>
      </c>
      <c r="L908" s="38" t="s">
        <v>2628</v>
      </c>
      <c r="M908" s="48">
        <f t="shared" si="27"/>
        <v>1270980</v>
      </c>
      <c r="N908" s="34" t="s">
        <v>7343</v>
      </c>
      <c r="O908" s="48">
        <f>(45.5*M908)/(SUM($M$16:$M$2953)+SUM(Comerciales!$O$16:$O$1436))</f>
        <v>6.0310502532102747E-5</v>
      </c>
      <c r="P908" s="49"/>
      <c r="Q908" s="59"/>
      <c r="R908" s="59"/>
      <c r="S908" s="49"/>
      <c r="T908" s="49"/>
      <c r="U908" s="49"/>
      <c r="V908" s="49"/>
    </row>
    <row r="909" spans="2:22" ht="24" customHeight="1" x14ac:dyDescent="0.35">
      <c r="B909" s="3">
        <v>894</v>
      </c>
      <c r="C909" s="3" t="s">
        <v>887</v>
      </c>
      <c r="D909" s="3" t="s">
        <v>5398</v>
      </c>
      <c r="E909" s="3" t="s">
        <v>888</v>
      </c>
      <c r="F909" s="3" t="s">
        <v>2422</v>
      </c>
      <c r="G909" s="3" t="s">
        <v>11</v>
      </c>
      <c r="H909" s="32" t="s">
        <v>2320</v>
      </c>
      <c r="I909" s="33">
        <v>2</v>
      </c>
      <c r="J909" s="17"/>
      <c r="K909" s="17">
        <f t="shared" si="26"/>
        <v>0</v>
      </c>
      <c r="L909" s="38" t="s">
        <v>7053</v>
      </c>
      <c r="M909" s="48">
        <f t="shared" si="27"/>
        <v>200</v>
      </c>
      <c r="N909" s="34" t="s">
        <v>7343</v>
      </c>
      <c r="O909" s="48">
        <f>(45.5*M909)/(SUM($M$16:$M$2953)+SUM(Comerciales!$O$16:$O$1436))</f>
        <v>9.4903936383110279E-9</v>
      </c>
      <c r="P909" s="49"/>
      <c r="Q909" s="59"/>
      <c r="R909" s="59"/>
      <c r="S909" s="49"/>
      <c r="T909" s="49"/>
      <c r="U909" s="49"/>
      <c r="V909" s="49"/>
    </row>
    <row r="910" spans="2:22" ht="24" customHeight="1" x14ac:dyDescent="0.35">
      <c r="B910" s="3">
        <v>895</v>
      </c>
      <c r="C910" s="3" t="s">
        <v>2628</v>
      </c>
      <c r="D910" s="3" t="s">
        <v>5398</v>
      </c>
      <c r="E910" s="3" t="s">
        <v>890</v>
      </c>
      <c r="F910" s="3" t="s">
        <v>2422</v>
      </c>
      <c r="G910" s="3" t="s">
        <v>11</v>
      </c>
      <c r="H910" s="32" t="s">
        <v>2628</v>
      </c>
      <c r="I910" s="33">
        <v>1</v>
      </c>
      <c r="J910" s="17">
        <v>573</v>
      </c>
      <c r="K910" s="17">
        <f t="shared" si="26"/>
        <v>614</v>
      </c>
      <c r="L910" s="38" t="s">
        <v>2628</v>
      </c>
      <c r="M910" s="48">
        <f t="shared" si="27"/>
        <v>614</v>
      </c>
      <c r="N910" s="34" t="s">
        <v>7343</v>
      </c>
      <c r="O910" s="48">
        <f>(45.5*M910)/(SUM($M$16:$M$2953)+SUM(Comerciales!$O$16:$O$1436))</f>
        <v>2.9135508469614854E-8</v>
      </c>
      <c r="P910" s="49"/>
      <c r="Q910" s="59"/>
      <c r="R910" s="59"/>
      <c r="S910" s="49"/>
      <c r="T910" s="49"/>
      <c r="U910" s="49"/>
      <c r="V910" s="49"/>
    </row>
    <row r="911" spans="2:22" ht="24" customHeight="1" x14ac:dyDescent="0.35">
      <c r="B911" s="3">
        <v>896</v>
      </c>
      <c r="C911" s="3" t="s">
        <v>2628</v>
      </c>
      <c r="D911" s="3" t="s">
        <v>5398</v>
      </c>
      <c r="E911" s="3" t="s">
        <v>1332</v>
      </c>
      <c r="F911" s="3" t="s">
        <v>2422</v>
      </c>
      <c r="G911" s="3" t="s">
        <v>11</v>
      </c>
      <c r="H911" s="32" t="s">
        <v>2628</v>
      </c>
      <c r="I911" s="33">
        <v>1</v>
      </c>
      <c r="J911" s="17">
        <v>244</v>
      </c>
      <c r="K911" s="17">
        <f t="shared" si="26"/>
        <v>262</v>
      </c>
      <c r="L911" s="38" t="s">
        <v>2628</v>
      </c>
      <c r="M911" s="48">
        <f t="shared" si="27"/>
        <v>262</v>
      </c>
      <c r="N911" s="34" t="s">
        <v>7343</v>
      </c>
      <c r="O911" s="48">
        <f>(45.5*M911)/(SUM($M$16:$M$2953)+SUM(Comerciales!$O$16:$O$1436))</f>
        <v>1.2432415666187446E-8</v>
      </c>
      <c r="P911" s="49"/>
      <c r="Q911" s="59"/>
      <c r="R911" s="59"/>
      <c r="S911" s="49"/>
      <c r="T911" s="49"/>
      <c r="U911" s="49"/>
      <c r="V911" s="49"/>
    </row>
    <row r="912" spans="2:22" ht="24" customHeight="1" x14ac:dyDescent="0.35">
      <c r="B912" s="3">
        <v>897</v>
      </c>
      <c r="C912" s="3" t="s">
        <v>891</v>
      </c>
      <c r="D912" s="3" t="s">
        <v>5399</v>
      </c>
      <c r="E912" s="3" t="s">
        <v>3472</v>
      </c>
      <c r="F912" s="3" t="s">
        <v>3597</v>
      </c>
      <c r="G912" s="3" t="s">
        <v>3646</v>
      </c>
      <c r="H912" s="32" t="s">
        <v>2628</v>
      </c>
      <c r="I912" s="33">
        <v>24.333333333333332</v>
      </c>
      <c r="J912" s="17">
        <v>8359</v>
      </c>
      <c r="K912" s="17">
        <f t="shared" ref="K912:K975" si="28">IF(ISNUMBER(L912),MIN(L912,ROUND((J912*(1+$K$10)),0)),ROUND((J912*(1+$K$10)),0))</f>
        <v>8961</v>
      </c>
      <c r="L912" s="38" t="s">
        <v>7053</v>
      </c>
      <c r="M912" s="48">
        <f t="shared" ref="M912:M975" si="29">IF(K912=0,100*I912,I912*K912)</f>
        <v>218051</v>
      </c>
      <c r="N912" s="34" t="s">
        <v>7343</v>
      </c>
      <c r="O912" s="48">
        <f>(45.5*M912)/(SUM($M$16:$M$2953)+SUM(Comerciales!$O$16:$O$1436))</f>
        <v>1.0346949116136789E-5</v>
      </c>
      <c r="P912" s="49"/>
      <c r="Q912" s="59"/>
      <c r="R912" s="59"/>
      <c r="S912" s="49"/>
      <c r="T912" s="49"/>
      <c r="U912" s="49"/>
      <c r="V912" s="49"/>
    </row>
    <row r="913" spans="2:22" ht="24" customHeight="1" x14ac:dyDescent="0.35">
      <c r="B913" s="3">
        <v>898</v>
      </c>
      <c r="C913" s="3" t="s">
        <v>891</v>
      </c>
      <c r="D913" s="3" t="s">
        <v>5399</v>
      </c>
      <c r="E913" s="3" t="s">
        <v>6228</v>
      </c>
      <c r="F913" s="3" t="s">
        <v>2356</v>
      </c>
      <c r="G913" s="3" t="s">
        <v>18</v>
      </c>
      <c r="H913" s="32" t="s">
        <v>2628</v>
      </c>
      <c r="I913" s="33">
        <v>7</v>
      </c>
      <c r="J913" s="17"/>
      <c r="K913" s="17">
        <f t="shared" si="28"/>
        <v>0</v>
      </c>
      <c r="L913" s="38" t="s">
        <v>2628</v>
      </c>
      <c r="M913" s="48">
        <f t="shared" si="29"/>
        <v>700</v>
      </c>
      <c r="N913" s="34" t="s">
        <v>7343</v>
      </c>
      <c r="O913" s="48">
        <f>(45.5*M913)/(SUM($M$16:$M$2953)+SUM(Comerciales!$O$16:$O$1436))</f>
        <v>3.3216377734088597E-8</v>
      </c>
      <c r="P913" s="49"/>
      <c r="Q913" s="59"/>
      <c r="R913" s="59"/>
      <c r="S913" s="49"/>
      <c r="T913" s="49"/>
      <c r="U913" s="49"/>
      <c r="V913" s="49"/>
    </row>
    <row r="914" spans="2:22" ht="24" customHeight="1" x14ac:dyDescent="0.35">
      <c r="B914" s="3">
        <v>899</v>
      </c>
      <c r="C914" s="3" t="s">
        <v>891</v>
      </c>
      <c r="D914" s="3" t="s">
        <v>892</v>
      </c>
      <c r="E914" s="3" t="s">
        <v>6229</v>
      </c>
      <c r="F914" s="3" t="s">
        <v>2362</v>
      </c>
      <c r="G914" s="3" t="s">
        <v>18</v>
      </c>
      <c r="H914" s="32" t="s">
        <v>7031</v>
      </c>
      <c r="I914" s="33">
        <v>2</v>
      </c>
      <c r="J914" s="17">
        <v>18654</v>
      </c>
      <c r="K914" s="17">
        <f t="shared" si="28"/>
        <v>19997</v>
      </c>
      <c r="L914" s="38" t="s">
        <v>7053</v>
      </c>
      <c r="M914" s="48">
        <f t="shared" si="29"/>
        <v>39994</v>
      </c>
      <c r="N914" s="34" t="s">
        <v>7343</v>
      </c>
      <c r="O914" s="48">
        <f>(45.5*M914)/(SUM($M$16:$M$2953)+SUM(Comerciales!$O$16:$O$1436))</f>
        <v>1.897794015853056E-6</v>
      </c>
      <c r="P914" s="49"/>
      <c r="Q914" s="59"/>
      <c r="R914" s="59"/>
      <c r="S914" s="49"/>
      <c r="T914" s="49"/>
      <c r="U914" s="49"/>
      <c r="V914" s="49"/>
    </row>
    <row r="915" spans="2:22" ht="24" customHeight="1" x14ac:dyDescent="0.35">
      <c r="B915" s="3">
        <v>900</v>
      </c>
      <c r="C915" s="3" t="s">
        <v>893</v>
      </c>
      <c r="D915" s="3" t="s">
        <v>894</v>
      </c>
      <c r="E915" s="3" t="s">
        <v>2488</v>
      </c>
      <c r="F915" s="3" t="s">
        <v>2356</v>
      </c>
      <c r="G915" s="3" t="s">
        <v>18</v>
      </c>
      <c r="H915" s="32" t="s">
        <v>2349</v>
      </c>
      <c r="I915" s="33">
        <v>34.583333333333329</v>
      </c>
      <c r="J915" s="17">
        <v>666213.6</v>
      </c>
      <c r="K915" s="17">
        <f t="shared" si="28"/>
        <v>666213.6</v>
      </c>
      <c r="L915" s="38">
        <v>666213.6</v>
      </c>
      <c r="M915" s="48">
        <f t="shared" si="29"/>
        <v>23039886.999999996</v>
      </c>
      <c r="N915" s="34" t="s">
        <v>7341</v>
      </c>
      <c r="O915" s="48">
        <f>(45.5*M915)/(SUM($M$16:$M$2953)+SUM(Comerciales!$O$16:$O$1436))</f>
        <v>1.0932879850610246E-3</v>
      </c>
      <c r="P915" s="49"/>
      <c r="Q915" s="59"/>
      <c r="R915" s="59"/>
      <c r="S915" s="49"/>
      <c r="T915" s="49"/>
      <c r="U915" s="49"/>
      <c r="V915" s="49"/>
    </row>
    <row r="916" spans="2:22" ht="24" customHeight="1" x14ac:dyDescent="0.35">
      <c r="B916" s="3">
        <v>901</v>
      </c>
      <c r="C916" s="3" t="s">
        <v>893</v>
      </c>
      <c r="D916" s="3" t="s">
        <v>894</v>
      </c>
      <c r="E916" s="3" t="s">
        <v>2321</v>
      </c>
      <c r="F916" s="3" t="s">
        <v>2356</v>
      </c>
      <c r="G916" s="3" t="s">
        <v>18</v>
      </c>
      <c r="H916" s="32" t="s">
        <v>2349</v>
      </c>
      <c r="I916" s="33">
        <v>6</v>
      </c>
      <c r="J916" s="17">
        <v>166553.4</v>
      </c>
      <c r="K916" s="17">
        <f t="shared" si="28"/>
        <v>166553.4</v>
      </c>
      <c r="L916" s="38">
        <v>166553.4</v>
      </c>
      <c r="M916" s="48">
        <f t="shared" si="29"/>
        <v>999320.39999999991</v>
      </c>
      <c r="N916" s="34" t="s">
        <v>7341</v>
      </c>
      <c r="O916" s="48">
        <f>(45.5*M916)/(SUM($M$16:$M$2953)+SUM(Comerciales!$O$16:$O$1436))</f>
        <v>4.7419719833972148E-5</v>
      </c>
      <c r="P916" s="49"/>
      <c r="Q916" s="59"/>
      <c r="R916" s="59"/>
      <c r="S916" s="49"/>
      <c r="T916" s="49"/>
      <c r="U916" s="49"/>
      <c r="V916" s="49"/>
    </row>
    <row r="917" spans="2:22" ht="24" customHeight="1" x14ac:dyDescent="0.35">
      <c r="B917" s="3">
        <v>902</v>
      </c>
      <c r="C917" s="3" t="s">
        <v>895</v>
      </c>
      <c r="D917" s="3" t="s">
        <v>896</v>
      </c>
      <c r="E917" s="3" t="s">
        <v>2355</v>
      </c>
      <c r="F917" s="3" t="s">
        <v>2422</v>
      </c>
      <c r="G917" s="3" t="s">
        <v>11</v>
      </c>
      <c r="H917" s="32" t="s">
        <v>2318</v>
      </c>
      <c r="I917" s="33">
        <v>23179.090909090908</v>
      </c>
      <c r="J917" s="17">
        <v>52505.499999999993</v>
      </c>
      <c r="K917" s="17">
        <f t="shared" si="28"/>
        <v>52505.499999999993</v>
      </c>
      <c r="L917" s="38">
        <v>52505.499999999993</v>
      </c>
      <c r="M917" s="48">
        <f t="shared" si="29"/>
        <v>1217029757.7272725</v>
      </c>
      <c r="N917" s="34" t="s">
        <v>7341</v>
      </c>
      <c r="O917" s="48">
        <f>(45.5*M917)/(SUM($M$16:$M$2953)+SUM(Comerciales!$O$16:$O$1436))</f>
        <v>5.7750457351850588E-2</v>
      </c>
      <c r="P917" s="49"/>
      <c r="Q917" s="59"/>
      <c r="R917" s="59"/>
      <c r="S917" s="49"/>
      <c r="T917" s="49"/>
      <c r="U917" s="49"/>
      <c r="V917" s="49"/>
    </row>
    <row r="918" spans="2:22" ht="24" customHeight="1" x14ac:dyDescent="0.35">
      <c r="B918" s="3">
        <v>903</v>
      </c>
      <c r="C918" s="3" t="s">
        <v>899</v>
      </c>
      <c r="D918" s="3" t="s">
        <v>900</v>
      </c>
      <c r="E918" s="3" t="s">
        <v>2323</v>
      </c>
      <c r="F918" s="3" t="s">
        <v>2422</v>
      </c>
      <c r="G918" s="3" t="s">
        <v>11</v>
      </c>
      <c r="H918" s="32" t="s">
        <v>2318</v>
      </c>
      <c r="I918" s="33">
        <v>83467</v>
      </c>
      <c r="J918" s="17">
        <v>179.60000000000002</v>
      </c>
      <c r="K918" s="17">
        <f t="shared" si="28"/>
        <v>179.60000000000002</v>
      </c>
      <c r="L918" s="38">
        <v>179.60000000000002</v>
      </c>
      <c r="M918" s="48">
        <f t="shared" si="29"/>
        <v>14990673.200000001</v>
      </c>
      <c r="N918" s="34" t="s">
        <v>7341</v>
      </c>
      <c r="O918" s="48">
        <f>(45.5*M918)/(SUM($M$16:$M$2953)+SUM(Comerciales!$O$16:$O$1436))</f>
        <v>7.113369478563981E-4</v>
      </c>
      <c r="P918" s="49"/>
      <c r="Q918" s="59"/>
      <c r="R918" s="59"/>
      <c r="S918" s="49"/>
      <c r="T918" s="49"/>
      <c r="U918" s="49"/>
      <c r="V918" s="49"/>
    </row>
    <row r="919" spans="2:22" ht="24" customHeight="1" x14ac:dyDescent="0.35">
      <c r="B919" s="3">
        <v>904</v>
      </c>
      <c r="C919" s="3" t="s">
        <v>899</v>
      </c>
      <c r="D919" s="3" t="s">
        <v>900</v>
      </c>
      <c r="E919" s="3" t="s">
        <v>6022</v>
      </c>
      <c r="F919" s="3" t="s">
        <v>2417</v>
      </c>
      <c r="G919" s="3" t="s">
        <v>11</v>
      </c>
      <c r="H919" s="32" t="s">
        <v>2490</v>
      </c>
      <c r="I919" s="33">
        <v>8804</v>
      </c>
      <c r="J919" s="17">
        <v>182</v>
      </c>
      <c r="K919" s="17">
        <f t="shared" si="28"/>
        <v>195</v>
      </c>
      <c r="L919" s="38" t="s">
        <v>7053</v>
      </c>
      <c r="M919" s="48">
        <f t="shared" si="29"/>
        <v>1716780</v>
      </c>
      <c r="N919" s="34" t="s">
        <v>7343</v>
      </c>
      <c r="O919" s="48">
        <f>(45.5*M919)/(SUM($M$16:$M$2953)+SUM(Comerciales!$O$16:$O$1436))</f>
        <v>8.1464589951898021E-5</v>
      </c>
      <c r="P919" s="49"/>
      <c r="Q919" s="59"/>
      <c r="R919" s="59"/>
      <c r="S919" s="49"/>
      <c r="T919" s="49"/>
      <c r="U919" s="49"/>
      <c r="V919" s="49"/>
    </row>
    <row r="920" spans="2:22" ht="24" customHeight="1" x14ac:dyDescent="0.35">
      <c r="B920" s="3">
        <v>905</v>
      </c>
      <c r="C920" s="3" t="s">
        <v>901</v>
      </c>
      <c r="D920" s="3" t="s">
        <v>902</v>
      </c>
      <c r="E920" s="3" t="s">
        <v>2323</v>
      </c>
      <c r="F920" s="3" t="s">
        <v>2422</v>
      </c>
      <c r="G920" s="3" t="s">
        <v>11</v>
      </c>
      <c r="H920" s="32" t="s">
        <v>2318</v>
      </c>
      <c r="I920" s="33">
        <v>10998.583333333334</v>
      </c>
      <c r="J920" s="17">
        <v>4663.5</v>
      </c>
      <c r="K920" s="17">
        <f t="shared" si="28"/>
        <v>4663.5</v>
      </c>
      <c r="L920" s="38">
        <v>4663.5</v>
      </c>
      <c r="M920" s="48">
        <f t="shared" si="29"/>
        <v>51291893.375</v>
      </c>
      <c r="N920" s="34" t="s">
        <v>7343</v>
      </c>
      <c r="O920" s="48">
        <f>(45.5*M920)/(SUM($M$16:$M$2953)+SUM(Comerciales!$O$16:$O$1436))</f>
        <v>2.4339012929151375E-3</v>
      </c>
      <c r="P920" s="49"/>
      <c r="Q920" s="59"/>
      <c r="R920" s="59"/>
      <c r="S920" s="49"/>
      <c r="T920" s="49"/>
      <c r="U920" s="49"/>
      <c r="V920" s="49"/>
    </row>
    <row r="921" spans="2:22" ht="24" customHeight="1" x14ac:dyDescent="0.35">
      <c r="B921" s="3">
        <v>906</v>
      </c>
      <c r="C921" s="3" t="s">
        <v>901</v>
      </c>
      <c r="D921" s="3" t="s">
        <v>902</v>
      </c>
      <c r="E921" s="3" t="s">
        <v>2387</v>
      </c>
      <c r="F921" s="3" t="s">
        <v>2422</v>
      </c>
      <c r="G921" s="3" t="s">
        <v>11</v>
      </c>
      <c r="H921" s="32" t="s">
        <v>2318</v>
      </c>
      <c r="I921" s="33">
        <v>4798.916666666667</v>
      </c>
      <c r="J921" s="17">
        <v>2331.75</v>
      </c>
      <c r="K921" s="17">
        <f t="shared" si="28"/>
        <v>2331.75</v>
      </c>
      <c r="L921" s="38">
        <v>2331.75</v>
      </c>
      <c r="M921" s="48">
        <f t="shared" si="29"/>
        <v>11189873.9375</v>
      </c>
      <c r="N921" s="34" t="s">
        <v>7343</v>
      </c>
      <c r="O921" s="48">
        <f>(45.5*M921)/(SUM($M$16:$M$2953)+SUM(Comerciales!$O$16:$O$1436))</f>
        <v>5.3098154214976186E-4</v>
      </c>
      <c r="P921" s="49"/>
      <c r="Q921" s="59"/>
      <c r="R921" s="59"/>
      <c r="S921" s="49"/>
      <c r="T921" s="49"/>
      <c r="U921" s="49"/>
      <c r="V921" s="49"/>
    </row>
    <row r="922" spans="2:22" ht="24" customHeight="1" x14ac:dyDescent="0.35">
      <c r="B922" s="3">
        <v>907</v>
      </c>
      <c r="C922" s="3" t="s">
        <v>903</v>
      </c>
      <c r="D922" s="3" t="s">
        <v>5400</v>
      </c>
      <c r="E922" s="3" t="s">
        <v>2371</v>
      </c>
      <c r="F922" s="3" t="s">
        <v>2356</v>
      </c>
      <c r="G922" s="3" t="s">
        <v>18</v>
      </c>
      <c r="H922" s="32" t="s">
        <v>2349</v>
      </c>
      <c r="I922" s="33">
        <v>22.4</v>
      </c>
      <c r="J922" s="17"/>
      <c r="K922" s="17">
        <f t="shared" si="28"/>
        <v>0</v>
      </c>
      <c r="L922" s="38" t="s">
        <v>7053</v>
      </c>
      <c r="M922" s="48">
        <f t="shared" si="29"/>
        <v>2240</v>
      </c>
      <c r="N922" s="34" t="s">
        <v>7343</v>
      </c>
      <c r="O922" s="48">
        <f>(45.5*M922)/(SUM($M$16:$M$2953)+SUM(Comerciales!$O$16:$O$1436))</f>
        <v>1.0629240874908351E-7</v>
      </c>
      <c r="P922" s="49"/>
      <c r="Q922" s="59"/>
      <c r="R922" s="59"/>
      <c r="S922" s="49"/>
      <c r="T922" s="49"/>
      <c r="U922" s="49"/>
      <c r="V922" s="49"/>
    </row>
    <row r="923" spans="2:22" ht="24" customHeight="1" x14ac:dyDescent="0.35">
      <c r="B923" s="3">
        <v>908</v>
      </c>
      <c r="C923" s="3" t="s">
        <v>904</v>
      </c>
      <c r="D923" s="3" t="s">
        <v>905</v>
      </c>
      <c r="E923" s="3" t="s">
        <v>6230</v>
      </c>
      <c r="F923" s="3" t="s">
        <v>2356</v>
      </c>
      <c r="G923" s="3" t="s">
        <v>18</v>
      </c>
      <c r="H923" s="32" t="s">
        <v>3713</v>
      </c>
      <c r="I923" s="33">
        <v>2</v>
      </c>
      <c r="J923" s="17">
        <v>93245</v>
      </c>
      <c r="K923" s="17">
        <f t="shared" si="28"/>
        <v>93245</v>
      </c>
      <c r="L923" s="38">
        <v>93245</v>
      </c>
      <c r="M923" s="48">
        <f t="shared" si="29"/>
        <v>186490</v>
      </c>
      <c r="N923" s="34" t="s">
        <v>7341</v>
      </c>
      <c r="O923" s="48">
        <f>(45.5*M923)/(SUM($M$16:$M$2953)+SUM(Comerciales!$O$16:$O$1436))</f>
        <v>8.8493175480431172E-6</v>
      </c>
      <c r="P923" s="49"/>
      <c r="Q923" s="59"/>
      <c r="R923" s="59"/>
      <c r="S923" s="49"/>
      <c r="T923" s="49"/>
      <c r="U923" s="49"/>
      <c r="V923" s="49"/>
    </row>
    <row r="924" spans="2:22" ht="24" customHeight="1" x14ac:dyDescent="0.35">
      <c r="B924" s="3">
        <v>909</v>
      </c>
      <c r="C924" s="3" t="s">
        <v>422</v>
      </c>
      <c r="D924" s="3" t="s">
        <v>3065</v>
      </c>
      <c r="E924" s="3" t="s">
        <v>3355</v>
      </c>
      <c r="F924" s="3" t="s">
        <v>2616</v>
      </c>
      <c r="G924" s="3" t="s">
        <v>3657</v>
      </c>
      <c r="H924" s="32" t="s">
        <v>2490</v>
      </c>
      <c r="I924" s="33">
        <v>10582.916666666668</v>
      </c>
      <c r="J924" s="17">
        <v>13283.05</v>
      </c>
      <c r="K924" s="17">
        <f t="shared" si="28"/>
        <v>13283.05</v>
      </c>
      <c r="L924" s="38">
        <v>13283.05</v>
      </c>
      <c r="M924" s="48">
        <f t="shared" si="29"/>
        <v>140573411.22916669</v>
      </c>
      <c r="N924" s="34" t="s">
        <v>7341</v>
      </c>
      <c r="O924" s="48">
        <f>(45.5*M924)/(SUM($M$16:$M$2953)+SUM(Comerciales!$O$16:$O$1436))</f>
        <v>6.6704850382248168E-3</v>
      </c>
      <c r="P924" s="49"/>
      <c r="Q924" s="59"/>
      <c r="R924" s="59"/>
      <c r="S924" s="49"/>
      <c r="T924" s="49"/>
      <c r="U924" s="49"/>
      <c r="V924" s="49"/>
    </row>
    <row r="925" spans="2:22" ht="24" customHeight="1" x14ac:dyDescent="0.35">
      <c r="B925" s="3">
        <v>910</v>
      </c>
      <c r="C925" s="3" t="s">
        <v>908</v>
      </c>
      <c r="D925" s="3" t="s">
        <v>3066</v>
      </c>
      <c r="E925" s="3" t="s">
        <v>3363</v>
      </c>
      <c r="F925" s="3" t="s">
        <v>2616</v>
      </c>
      <c r="G925" s="3" t="s">
        <v>3657</v>
      </c>
      <c r="H925" s="32" t="s">
        <v>2490</v>
      </c>
      <c r="I925" s="33">
        <v>143.33333333333334</v>
      </c>
      <c r="J925" s="17">
        <v>5973.4</v>
      </c>
      <c r="K925" s="17">
        <f t="shared" si="28"/>
        <v>5973.4</v>
      </c>
      <c r="L925" s="38">
        <v>5973.4</v>
      </c>
      <c r="M925" s="48">
        <f t="shared" si="29"/>
        <v>856187.33333333337</v>
      </c>
      <c r="N925" s="34" t="s">
        <v>7343</v>
      </c>
      <c r="O925" s="48">
        <f>(45.5*M925)/(SUM($M$16:$M$2953)+SUM(Comerciales!$O$16:$O$1436))</f>
        <v>4.0627774107345752E-5</v>
      </c>
      <c r="P925" s="49"/>
      <c r="Q925" s="59"/>
      <c r="R925" s="59"/>
      <c r="S925" s="49"/>
      <c r="T925" s="49"/>
      <c r="U925" s="49"/>
      <c r="V925" s="49"/>
    </row>
    <row r="926" spans="2:22" ht="24" customHeight="1" x14ac:dyDescent="0.35">
      <c r="B926" s="3">
        <v>911</v>
      </c>
      <c r="C926" s="3" t="s">
        <v>909</v>
      </c>
      <c r="D926" s="3" t="s">
        <v>3067</v>
      </c>
      <c r="E926" s="3" t="s">
        <v>3414</v>
      </c>
      <c r="F926" s="3" t="s">
        <v>2422</v>
      </c>
      <c r="G926" s="3" t="s">
        <v>11</v>
      </c>
      <c r="H926" s="32" t="s">
        <v>2318</v>
      </c>
      <c r="I926" s="33">
        <v>123923.25</v>
      </c>
      <c r="J926" s="17">
        <v>463</v>
      </c>
      <c r="K926" s="17">
        <f t="shared" si="28"/>
        <v>496</v>
      </c>
      <c r="L926" s="38" t="s">
        <v>7053</v>
      </c>
      <c r="M926" s="48">
        <f t="shared" si="29"/>
        <v>61465932</v>
      </c>
      <c r="N926" s="34" t="s">
        <v>7341</v>
      </c>
      <c r="O926" s="48">
        <f>(45.5*M926)/(SUM($M$16:$M$2953)+SUM(Comerciales!$O$16:$O$1436))</f>
        <v>2.9166794501282911E-3</v>
      </c>
      <c r="P926" s="49"/>
      <c r="Q926" s="59"/>
      <c r="R926" s="59"/>
      <c r="S926" s="49"/>
      <c r="T926" s="49"/>
      <c r="U926" s="49"/>
      <c r="V926" s="49"/>
    </row>
    <row r="927" spans="2:22" ht="24" customHeight="1" x14ac:dyDescent="0.35">
      <c r="B927" s="3">
        <v>912</v>
      </c>
      <c r="C927" s="3" t="s">
        <v>909</v>
      </c>
      <c r="D927" s="3" t="s">
        <v>3067</v>
      </c>
      <c r="E927" s="3" t="s">
        <v>2603</v>
      </c>
      <c r="F927" s="3" t="s">
        <v>2422</v>
      </c>
      <c r="G927" s="3" t="s">
        <v>11</v>
      </c>
      <c r="H927" s="32" t="s">
        <v>2320</v>
      </c>
      <c r="I927" s="33">
        <v>4398.125</v>
      </c>
      <c r="J927" s="17">
        <v>429</v>
      </c>
      <c r="K927" s="17">
        <f t="shared" si="28"/>
        <v>460</v>
      </c>
      <c r="L927" s="38" t="s">
        <v>7053</v>
      </c>
      <c r="M927" s="48">
        <f t="shared" si="29"/>
        <v>2023137.5</v>
      </c>
      <c r="N927" s="34" t="s">
        <v>7343</v>
      </c>
      <c r="O927" s="48">
        <f>(45.5*M927)/(SUM($M$16:$M$2953)+SUM(Comerciales!$O$16:$O$1436))</f>
        <v>9.6001856297142383E-5</v>
      </c>
      <c r="P927" s="49"/>
      <c r="Q927" s="59"/>
      <c r="R927" s="59"/>
      <c r="S927" s="49"/>
      <c r="T927" s="49"/>
      <c r="U927" s="49"/>
      <c r="V927" s="49"/>
    </row>
    <row r="928" spans="2:22" ht="24" customHeight="1" x14ac:dyDescent="0.35">
      <c r="B928" s="3">
        <v>913</v>
      </c>
      <c r="C928" s="3" t="s">
        <v>910</v>
      </c>
      <c r="D928" s="3" t="s">
        <v>911</v>
      </c>
      <c r="E928" s="3" t="s">
        <v>2355</v>
      </c>
      <c r="F928" s="3" t="s">
        <v>2422</v>
      </c>
      <c r="G928" s="3" t="s">
        <v>11</v>
      </c>
      <c r="H928" s="32" t="s">
        <v>2628</v>
      </c>
      <c r="I928" s="33">
        <v>2230</v>
      </c>
      <c r="J928" s="17">
        <v>778</v>
      </c>
      <c r="K928" s="17">
        <f t="shared" si="28"/>
        <v>834</v>
      </c>
      <c r="L928" s="38" t="s">
        <v>2628</v>
      </c>
      <c r="M928" s="48">
        <f t="shared" si="29"/>
        <v>1859820</v>
      </c>
      <c r="N928" s="34" t="s">
        <v>7343</v>
      </c>
      <c r="O928" s="48">
        <f>(45.5*M928)/(SUM($M$16:$M$2953)+SUM(Comerciales!$O$16:$O$1436))</f>
        <v>8.8252119482018078E-5</v>
      </c>
      <c r="P928" s="49"/>
      <c r="Q928" s="59"/>
      <c r="R928" s="59"/>
      <c r="S928" s="49"/>
      <c r="T928" s="49"/>
      <c r="U928" s="49"/>
      <c r="V928" s="49"/>
    </row>
    <row r="929" spans="2:22" ht="24" customHeight="1" x14ac:dyDescent="0.35">
      <c r="B929" s="3">
        <v>914</v>
      </c>
      <c r="C929" s="3" t="s">
        <v>910</v>
      </c>
      <c r="D929" s="3" t="s">
        <v>911</v>
      </c>
      <c r="E929" s="3" t="s">
        <v>6227</v>
      </c>
      <c r="F929" s="3" t="s">
        <v>2422</v>
      </c>
      <c r="G929" s="3" t="s">
        <v>11</v>
      </c>
      <c r="H929" s="32" t="s">
        <v>2320</v>
      </c>
      <c r="I929" s="33">
        <v>151</v>
      </c>
      <c r="J929" s="17"/>
      <c r="K929" s="17">
        <f t="shared" si="28"/>
        <v>0</v>
      </c>
      <c r="L929" s="38" t="s">
        <v>7053</v>
      </c>
      <c r="M929" s="48">
        <f t="shared" si="29"/>
        <v>15100</v>
      </c>
      <c r="N929" s="34" t="s">
        <v>7343</v>
      </c>
      <c r="O929" s="48">
        <f>(45.5*M929)/(SUM($M$16:$M$2953)+SUM(Comerciales!$O$16:$O$1436))</f>
        <v>7.165247196924825E-7</v>
      </c>
      <c r="P929" s="49"/>
      <c r="Q929" s="59"/>
      <c r="R929" s="59"/>
      <c r="S929" s="49"/>
      <c r="T929" s="49"/>
      <c r="U929" s="49"/>
      <c r="V929" s="49"/>
    </row>
    <row r="930" spans="2:22" ht="24" customHeight="1" x14ac:dyDescent="0.35">
      <c r="B930" s="3">
        <v>915</v>
      </c>
      <c r="C930" s="3" t="s">
        <v>912</v>
      </c>
      <c r="D930" s="3" t="s">
        <v>5401</v>
      </c>
      <c r="E930" s="3" t="s">
        <v>3521</v>
      </c>
      <c r="F930" s="3" t="s">
        <v>2422</v>
      </c>
      <c r="G930" s="3" t="s">
        <v>11</v>
      </c>
      <c r="H930" s="32" t="s">
        <v>2318</v>
      </c>
      <c r="I930" s="33">
        <v>367511.25</v>
      </c>
      <c r="J930" s="17">
        <v>192</v>
      </c>
      <c r="K930" s="17">
        <f t="shared" si="28"/>
        <v>206</v>
      </c>
      <c r="L930" s="38" t="s">
        <v>7053</v>
      </c>
      <c r="M930" s="48">
        <f t="shared" si="29"/>
        <v>75707317.5</v>
      </c>
      <c r="N930" s="34" t="s">
        <v>7341</v>
      </c>
      <c r="O930" s="48">
        <f>(45.5*M930)/(SUM($M$16:$M$2953)+SUM(Comerciales!$O$16:$O$1436))</f>
        <v>3.5924612218779656E-3</v>
      </c>
      <c r="P930" s="49"/>
      <c r="Q930" s="59"/>
      <c r="R930" s="59"/>
      <c r="S930" s="49"/>
      <c r="T930" s="49"/>
      <c r="U930" s="49"/>
      <c r="V930" s="49"/>
    </row>
    <row r="931" spans="2:22" ht="24" customHeight="1" x14ac:dyDescent="0.35">
      <c r="B931" s="3">
        <v>916</v>
      </c>
      <c r="C931" s="3" t="s">
        <v>5222</v>
      </c>
      <c r="D931" s="3" t="s">
        <v>913</v>
      </c>
      <c r="E931" s="3" t="s">
        <v>6231</v>
      </c>
      <c r="F931" s="3" t="s">
        <v>2422</v>
      </c>
      <c r="G931" s="3" t="s">
        <v>11</v>
      </c>
      <c r="H931" s="32" t="s">
        <v>2422</v>
      </c>
      <c r="I931" s="33">
        <v>8215.7142857142862</v>
      </c>
      <c r="J931" s="17">
        <v>1167</v>
      </c>
      <c r="K931" s="17">
        <f t="shared" si="28"/>
        <v>1251</v>
      </c>
      <c r="L931" s="38" t="s">
        <v>7053</v>
      </c>
      <c r="M931" s="48">
        <f t="shared" si="29"/>
        <v>10277858.571428573</v>
      </c>
      <c r="N931" s="34" t="s">
        <v>7343</v>
      </c>
      <c r="O931" s="48">
        <f>(45.5*M931)/(SUM($M$16:$M$2953)+SUM(Comerciales!$O$16:$O$1436))</f>
        <v>4.8770461800873093E-4</v>
      </c>
      <c r="P931" s="49"/>
      <c r="Q931" s="59"/>
      <c r="R931" s="59"/>
      <c r="S931" s="49"/>
      <c r="T931" s="49"/>
      <c r="U931" s="49"/>
      <c r="V931" s="49"/>
    </row>
    <row r="932" spans="2:22" ht="24" customHeight="1" x14ac:dyDescent="0.35">
      <c r="B932" s="3">
        <v>917</v>
      </c>
      <c r="C932" s="3" t="s">
        <v>5222</v>
      </c>
      <c r="D932" s="3" t="s">
        <v>913</v>
      </c>
      <c r="E932" s="3" t="s">
        <v>6232</v>
      </c>
      <c r="F932" s="3" t="s">
        <v>6913</v>
      </c>
      <c r="G932" s="3" t="s">
        <v>11</v>
      </c>
      <c r="H932" s="32" t="s">
        <v>2334</v>
      </c>
      <c r="I932" s="33">
        <v>2</v>
      </c>
      <c r="J932" s="17">
        <v>2703</v>
      </c>
      <c r="K932" s="17">
        <f t="shared" si="28"/>
        <v>2898</v>
      </c>
      <c r="L932" s="38" t="s">
        <v>7053</v>
      </c>
      <c r="M932" s="48">
        <f t="shared" si="29"/>
        <v>5796</v>
      </c>
      <c r="N932" s="34" t="s">
        <v>7343</v>
      </c>
      <c r="O932" s="48">
        <f>(45.5*M932)/(SUM($M$16:$M$2953)+SUM(Comerciales!$O$16:$O$1436))</f>
        <v>2.7503160763825357E-7</v>
      </c>
      <c r="P932" s="49"/>
      <c r="Q932" s="59"/>
      <c r="R932" s="59"/>
      <c r="S932" s="49"/>
      <c r="T932" s="49"/>
      <c r="U932" s="49"/>
      <c r="V932" s="49"/>
    </row>
    <row r="933" spans="2:22" ht="24" customHeight="1" x14ac:dyDescent="0.35">
      <c r="B933" s="3">
        <v>918</v>
      </c>
      <c r="C933" s="3" t="s">
        <v>914</v>
      </c>
      <c r="D933" s="3" t="s">
        <v>915</v>
      </c>
      <c r="E933" s="3" t="s">
        <v>5929</v>
      </c>
      <c r="F933" s="3" t="s">
        <v>2616</v>
      </c>
      <c r="G933" s="3" t="s">
        <v>11</v>
      </c>
      <c r="H933" s="32" t="s">
        <v>2490</v>
      </c>
      <c r="I933" s="33">
        <v>1921</v>
      </c>
      <c r="J933" s="17">
        <v>565</v>
      </c>
      <c r="K933" s="17">
        <f t="shared" si="28"/>
        <v>606</v>
      </c>
      <c r="L933" s="38" t="s">
        <v>7053</v>
      </c>
      <c r="M933" s="48">
        <f t="shared" si="29"/>
        <v>1164126</v>
      </c>
      <c r="N933" s="34" t="s">
        <v>7343</v>
      </c>
      <c r="O933" s="48">
        <f>(45.5*M933)/(SUM($M$16:$M$2953)+SUM(Comerciales!$O$16:$O$1436))</f>
        <v>5.5240069922962317E-5</v>
      </c>
      <c r="P933" s="49"/>
      <c r="Q933" s="59"/>
      <c r="R933" s="59"/>
      <c r="S933" s="49"/>
      <c r="T933" s="49"/>
      <c r="U933" s="49"/>
      <c r="V933" s="49"/>
    </row>
    <row r="934" spans="2:22" ht="24" customHeight="1" x14ac:dyDescent="0.35">
      <c r="B934" s="3">
        <v>919</v>
      </c>
      <c r="C934" s="3" t="s">
        <v>914</v>
      </c>
      <c r="D934" s="3" t="s">
        <v>915</v>
      </c>
      <c r="E934" s="3" t="s">
        <v>73</v>
      </c>
      <c r="F934" s="3" t="s">
        <v>2422</v>
      </c>
      <c r="G934" s="3" t="s">
        <v>11</v>
      </c>
      <c r="H934" s="32" t="s">
        <v>2318</v>
      </c>
      <c r="I934" s="33">
        <v>220</v>
      </c>
      <c r="J934" s="17">
        <v>4200</v>
      </c>
      <c r="K934" s="17">
        <f t="shared" si="28"/>
        <v>4502</v>
      </c>
      <c r="L934" s="38" t="s">
        <v>7053</v>
      </c>
      <c r="M934" s="48">
        <f t="shared" si="29"/>
        <v>990440</v>
      </c>
      <c r="N934" s="34" t="s">
        <v>7343</v>
      </c>
      <c r="O934" s="48">
        <f>(45.5*M934)/(SUM($M$16:$M$2953)+SUM(Comerciales!$O$16:$O$1436))</f>
        <v>4.6998327375643866E-5</v>
      </c>
      <c r="P934" s="49"/>
      <c r="Q934" s="59"/>
      <c r="R934" s="59"/>
      <c r="S934" s="49"/>
      <c r="T934" s="49"/>
      <c r="U934" s="49"/>
      <c r="V934" s="49"/>
    </row>
    <row r="935" spans="2:22" ht="24" customHeight="1" x14ac:dyDescent="0.35">
      <c r="B935" s="3">
        <v>920</v>
      </c>
      <c r="C935" s="3" t="s">
        <v>916</v>
      </c>
      <c r="D935" s="3" t="s">
        <v>5402</v>
      </c>
      <c r="E935" s="3" t="s">
        <v>6233</v>
      </c>
      <c r="F935" s="3" t="s">
        <v>2356</v>
      </c>
      <c r="G935" s="3" t="s">
        <v>18</v>
      </c>
      <c r="H935" s="32" t="s">
        <v>2349</v>
      </c>
      <c r="I935" s="33">
        <v>68.416666666666657</v>
      </c>
      <c r="J935" s="17">
        <v>11749.300000000001</v>
      </c>
      <c r="K935" s="17">
        <f t="shared" si="28"/>
        <v>11749.300000000001</v>
      </c>
      <c r="L935" s="38">
        <v>11749.300000000001</v>
      </c>
      <c r="M935" s="48">
        <f t="shared" si="29"/>
        <v>803847.94166666665</v>
      </c>
      <c r="N935" s="34" t="s">
        <v>7343</v>
      </c>
      <c r="O935" s="48">
        <f>(45.5*M935)/(SUM($M$16:$M$2953)+SUM(Comerciales!$O$16:$O$1436))</f>
        <v>3.8144166958813731E-5</v>
      </c>
      <c r="P935" s="49"/>
      <c r="Q935" s="59"/>
      <c r="R935" s="59"/>
      <c r="S935" s="49"/>
      <c r="T935" s="49"/>
      <c r="U935" s="49"/>
      <c r="V935" s="49"/>
    </row>
    <row r="936" spans="2:22" ht="24" customHeight="1" x14ac:dyDescent="0.35">
      <c r="B936" s="3">
        <v>921</v>
      </c>
      <c r="C936" s="3" t="s">
        <v>916</v>
      </c>
      <c r="D936" s="3" t="s">
        <v>5403</v>
      </c>
      <c r="E936" s="3" t="s">
        <v>2321</v>
      </c>
      <c r="F936" s="3" t="s">
        <v>2349</v>
      </c>
      <c r="G936" s="3" t="s">
        <v>18</v>
      </c>
      <c r="H936" s="32" t="s">
        <v>2349</v>
      </c>
      <c r="I936" s="33">
        <v>4.8</v>
      </c>
      <c r="J936" s="17">
        <v>1113717.9099999999</v>
      </c>
      <c r="K936" s="17">
        <f t="shared" si="28"/>
        <v>1113717.9099999999</v>
      </c>
      <c r="L936" s="38">
        <v>1113717.9099999999</v>
      </c>
      <c r="M936" s="48">
        <f t="shared" si="29"/>
        <v>5345845.9679999994</v>
      </c>
      <c r="N936" s="34" t="s">
        <v>7341</v>
      </c>
      <c r="O936" s="48">
        <f>(45.5*M936)/(SUM($M$16:$M$2953)+SUM(Comerciales!$O$16:$O$1436))</f>
        <v>2.5367091283048926E-4</v>
      </c>
      <c r="P936" s="49"/>
      <c r="Q936" s="59"/>
      <c r="R936" s="59"/>
      <c r="S936" s="49"/>
      <c r="T936" s="49"/>
      <c r="U936" s="49"/>
      <c r="V936" s="49"/>
    </row>
    <row r="937" spans="2:22" ht="24" customHeight="1" x14ac:dyDescent="0.35">
      <c r="B937" s="3">
        <v>922</v>
      </c>
      <c r="C937" s="3" t="s">
        <v>2628</v>
      </c>
      <c r="D937" s="3" t="s">
        <v>5404</v>
      </c>
      <c r="E937" s="3" t="s">
        <v>3706</v>
      </c>
      <c r="F937" s="3" t="s">
        <v>2422</v>
      </c>
      <c r="G937" s="3" t="s">
        <v>11</v>
      </c>
      <c r="H937" s="32" t="s">
        <v>2628</v>
      </c>
      <c r="I937" s="33">
        <v>1</v>
      </c>
      <c r="J937" s="17"/>
      <c r="K937" s="17">
        <f t="shared" si="28"/>
        <v>0</v>
      </c>
      <c r="L937" s="38" t="s">
        <v>2628</v>
      </c>
      <c r="M937" s="48">
        <f t="shared" si="29"/>
        <v>100</v>
      </c>
      <c r="N937" s="34" t="s">
        <v>7343</v>
      </c>
      <c r="O937" s="48">
        <f>(45.5*M937)/(SUM($M$16:$M$2953)+SUM(Comerciales!$O$16:$O$1436))</f>
        <v>4.745196819155514E-9</v>
      </c>
      <c r="P937" s="49"/>
      <c r="Q937" s="59"/>
      <c r="R937" s="59"/>
      <c r="S937" s="49"/>
      <c r="T937" s="49"/>
      <c r="U937" s="49"/>
      <c r="V937" s="49"/>
    </row>
    <row r="938" spans="2:22" ht="24" customHeight="1" x14ac:dyDescent="0.35">
      <c r="B938" s="3">
        <v>923</v>
      </c>
      <c r="C938" s="3" t="s">
        <v>2628</v>
      </c>
      <c r="D938" s="3" t="s">
        <v>5404</v>
      </c>
      <c r="E938" s="3" t="s">
        <v>114</v>
      </c>
      <c r="F938" s="3" t="s">
        <v>2422</v>
      </c>
      <c r="G938" s="3" t="s">
        <v>11</v>
      </c>
      <c r="H938" s="32" t="s">
        <v>2628</v>
      </c>
      <c r="I938" s="33">
        <v>1</v>
      </c>
      <c r="J938" s="17"/>
      <c r="K938" s="17">
        <f t="shared" si="28"/>
        <v>0</v>
      </c>
      <c r="L938" s="38" t="s">
        <v>2628</v>
      </c>
      <c r="M938" s="48">
        <f t="shared" si="29"/>
        <v>100</v>
      </c>
      <c r="N938" s="34" t="s">
        <v>7343</v>
      </c>
      <c r="O938" s="48">
        <f>(45.5*M938)/(SUM($M$16:$M$2953)+SUM(Comerciales!$O$16:$O$1436))</f>
        <v>4.745196819155514E-9</v>
      </c>
      <c r="P938" s="49"/>
      <c r="Q938" s="59"/>
      <c r="R938" s="59"/>
      <c r="S938" s="49"/>
      <c r="T938" s="49"/>
      <c r="U938" s="49"/>
      <c r="V938" s="49"/>
    </row>
    <row r="939" spans="2:22" ht="24" customHeight="1" x14ac:dyDescent="0.35">
      <c r="B939" s="3">
        <v>924</v>
      </c>
      <c r="C939" s="3" t="s">
        <v>2628</v>
      </c>
      <c r="D939" s="3" t="s">
        <v>5404</v>
      </c>
      <c r="E939" s="3" t="s">
        <v>36</v>
      </c>
      <c r="F939" s="3" t="s">
        <v>2422</v>
      </c>
      <c r="G939" s="3" t="s">
        <v>11</v>
      </c>
      <c r="H939" s="32" t="s">
        <v>2628</v>
      </c>
      <c r="I939" s="33">
        <v>1</v>
      </c>
      <c r="J939" s="17"/>
      <c r="K939" s="17">
        <f t="shared" si="28"/>
        <v>0</v>
      </c>
      <c r="L939" s="38" t="s">
        <v>2628</v>
      </c>
      <c r="M939" s="48">
        <f t="shared" si="29"/>
        <v>100</v>
      </c>
      <c r="N939" s="34" t="s">
        <v>7343</v>
      </c>
      <c r="O939" s="48">
        <f>(45.5*M939)/(SUM($M$16:$M$2953)+SUM(Comerciales!$O$16:$O$1436))</f>
        <v>4.745196819155514E-9</v>
      </c>
      <c r="P939" s="49"/>
      <c r="Q939" s="59"/>
      <c r="R939" s="59"/>
      <c r="S939" s="49"/>
      <c r="T939" s="49"/>
      <c r="U939" s="49"/>
      <c r="V939" s="49"/>
    </row>
    <row r="940" spans="2:22" ht="24" customHeight="1" x14ac:dyDescent="0.35">
      <c r="B940" s="3">
        <v>925</v>
      </c>
      <c r="C940" s="3" t="s">
        <v>917</v>
      </c>
      <c r="D940" s="3" t="s">
        <v>918</v>
      </c>
      <c r="E940" s="3" t="s">
        <v>73</v>
      </c>
      <c r="F940" s="3" t="s">
        <v>2422</v>
      </c>
      <c r="G940" s="3" t="s">
        <v>11</v>
      </c>
      <c r="H940" s="32" t="s">
        <v>2318</v>
      </c>
      <c r="I940" s="33">
        <v>157.5</v>
      </c>
      <c r="J940" s="17">
        <v>5543</v>
      </c>
      <c r="K940" s="17">
        <f t="shared" si="28"/>
        <v>5942</v>
      </c>
      <c r="L940" s="38" t="s">
        <v>7053</v>
      </c>
      <c r="M940" s="48">
        <f t="shared" si="29"/>
        <v>935865</v>
      </c>
      <c r="N940" s="34" t="s">
        <v>7343</v>
      </c>
      <c r="O940" s="48">
        <f>(45.5*M940)/(SUM($M$16:$M$2953)+SUM(Comerciales!$O$16:$O$1436))</f>
        <v>4.4408636211589751E-5</v>
      </c>
      <c r="P940" s="49"/>
      <c r="Q940" s="59"/>
      <c r="R940" s="59"/>
      <c r="S940" s="49"/>
      <c r="T940" s="49"/>
      <c r="U940" s="49"/>
      <c r="V940" s="49"/>
    </row>
    <row r="941" spans="2:22" ht="24" customHeight="1" x14ac:dyDescent="0.35">
      <c r="B941" s="3">
        <v>926</v>
      </c>
      <c r="C941" s="3" t="s">
        <v>919</v>
      </c>
      <c r="D941" s="3" t="s">
        <v>920</v>
      </c>
      <c r="E941" s="3" t="s">
        <v>115</v>
      </c>
      <c r="F941" s="3" t="s">
        <v>2422</v>
      </c>
      <c r="G941" s="3" t="s">
        <v>11</v>
      </c>
      <c r="H941" s="32" t="s">
        <v>2318</v>
      </c>
      <c r="I941" s="33">
        <v>47784.25</v>
      </c>
      <c r="J941" s="17">
        <v>1694</v>
      </c>
      <c r="K941" s="17">
        <f t="shared" si="28"/>
        <v>1816</v>
      </c>
      <c r="L941" s="38" t="s">
        <v>7053</v>
      </c>
      <c r="M941" s="48">
        <f t="shared" si="29"/>
        <v>86776198</v>
      </c>
      <c r="N941" s="34" t="s">
        <v>7341</v>
      </c>
      <c r="O941" s="48">
        <f>(45.5*M941)/(SUM($M$16:$M$2953)+SUM(Comerciales!$O$16:$O$1436))</f>
        <v>4.1177013872800905E-3</v>
      </c>
      <c r="P941" s="49"/>
      <c r="Q941" s="59"/>
      <c r="R941" s="59"/>
      <c r="S941" s="49"/>
      <c r="T941" s="49"/>
      <c r="U941" s="49"/>
      <c r="V941" s="49"/>
    </row>
    <row r="942" spans="2:22" ht="24" customHeight="1" x14ac:dyDescent="0.35">
      <c r="B942" s="3">
        <v>927</v>
      </c>
      <c r="C942" s="3" t="s">
        <v>921</v>
      </c>
      <c r="D942" s="3" t="s">
        <v>922</v>
      </c>
      <c r="E942" s="3" t="s">
        <v>2465</v>
      </c>
      <c r="F942" s="3" t="s">
        <v>2422</v>
      </c>
      <c r="G942" s="3" t="s">
        <v>11</v>
      </c>
      <c r="H942" s="32" t="s">
        <v>2318</v>
      </c>
      <c r="I942" s="33">
        <v>2871.75</v>
      </c>
      <c r="J942" s="17">
        <v>1543.3667857142857</v>
      </c>
      <c r="K942" s="17">
        <f t="shared" si="28"/>
        <v>1543.3667857142857</v>
      </c>
      <c r="L942" s="38">
        <v>1543.3667857142857</v>
      </c>
      <c r="M942" s="48">
        <f t="shared" si="29"/>
        <v>4432163.5668749996</v>
      </c>
      <c r="N942" s="34" t="s">
        <v>7343</v>
      </c>
      <c r="O942" s="48">
        <f>(45.5*M942)/(SUM($M$16:$M$2953)+SUM(Comerciales!$O$16:$O$1436))</f>
        <v>2.1031488459512203E-4</v>
      </c>
      <c r="P942" s="49"/>
      <c r="Q942" s="59"/>
      <c r="R942" s="59"/>
      <c r="S942" s="49"/>
      <c r="T942" s="49"/>
      <c r="U942" s="49"/>
      <c r="V942" s="49"/>
    </row>
    <row r="943" spans="2:22" ht="24" customHeight="1" x14ac:dyDescent="0.35">
      <c r="B943" s="3">
        <v>928</v>
      </c>
      <c r="C943" s="3" t="s">
        <v>923</v>
      </c>
      <c r="D943" s="3" t="s">
        <v>924</v>
      </c>
      <c r="E943" s="3" t="s">
        <v>2468</v>
      </c>
      <c r="F943" s="3" t="s">
        <v>2422</v>
      </c>
      <c r="G943" s="3" t="s">
        <v>11</v>
      </c>
      <c r="H943" s="32" t="s">
        <v>2318</v>
      </c>
      <c r="I943" s="33">
        <v>3121.25</v>
      </c>
      <c r="J943" s="17">
        <v>961.08428571428578</v>
      </c>
      <c r="K943" s="17">
        <f t="shared" si="28"/>
        <v>961.08428571428578</v>
      </c>
      <c r="L943" s="38">
        <v>961.08428571428578</v>
      </c>
      <c r="M943" s="48">
        <f t="shared" si="29"/>
        <v>2999784.3267857144</v>
      </c>
      <c r="N943" s="34" t="s">
        <v>7343</v>
      </c>
      <c r="O943" s="48">
        <f>(45.5*M943)/(SUM($M$16:$M$2953)+SUM(Comerciales!$O$16:$O$1436))</f>
        <v>1.4234567045616137E-4</v>
      </c>
      <c r="P943" s="49"/>
      <c r="Q943" s="59"/>
      <c r="R943" s="59"/>
      <c r="S943" s="49"/>
      <c r="T943" s="49"/>
      <c r="U943" s="49"/>
      <c r="V943" s="49"/>
    </row>
    <row r="944" spans="2:22" ht="24" customHeight="1" x14ac:dyDescent="0.35">
      <c r="B944" s="3">
        <v>929</v>
      </c>
      <c r="C944" s="3" t="s">
        <v>923</v>
      </c>
      <c r="D944" s="3" t="s">
        <v>924</v>
      </c>
      <c r="E944" s="3" t="s">
        <v>2467</v>
      </c>
      <c r="F944" s="3" t="s">
        <v>2422</v>
      </c>
      <c r="G944" s="3" t="s">
        <v>11</v>
      </c>
      <c r="H944" s="32" t="s">
        <v>2320</v>
      </c>
      <c r="I944" s="33">
        <v>653.33333333333337</v>
      </c>
      <c r="J944" s="17">
        <v>1281.4457142857143</v>
      </c>
      <c r="K944" s="17">
        <f t="shared" si="28"/>
        <v>1281.4457142857143</v>
      </c>
      <c r="L944" s="38">
        <v>1281.4457142857143</v>
      </c>
      <c r="M944" s="48">
        <f t="shared" si="29"/>
        <v>837211.20000000007</v>
      </c>
      <c r="N944" s="34" t="s">
        <v>7343</v>
      </c>
      <c r="O944" s="48">
        <f>(45.5*M944)/(SUM($M$16:$M$2953)+SUM(Comerciales!$O$16:$O$1436))</f>
        <v>3.9727319232013709E-5</v>
      </c>
      <c r="P944" s="49"/>
      <c r="Q944" s="59"/>
      <c r="R944" s="59"/>
      <c r="S944" s="49"/>
      <c r="T944" s="49"/>
      <c r="U944" s="49"/>
      <c r="V944" s="49"/>
    </row>
    <row r="945" spans="2:22" ht="24" customHeight="1" x14ac:dyDescent="0.35">
      <c r="B945" s="3">
        <v>930</v>
      </c>
      <c r="C945" s="3" t="s">
        <v>925</v>
      </c>
      <c r="D945" s="3" t="s">
        <v>926</v>
      </c>
      <c r="E945" s="3" t="s">
        <v>3416</v>
      </c>
      <c r="F945" s="3" t="s">
        <v>3713</v>
      </c>
      <c r="G945" s="3" t="s">
        <v>3670</v>
      </c>
      <c r="H945" s="32" t="s">
        <v>2443</v>
      </c>
      <c r="I945" s="33">
        <v>9936.3333333333339</v>
      </c>
      <c r="J945" s="17">
        <v>132256.11000000002</v>
      </c>
      <c r="K945" s="17">
        <f t="shared" si="28"/>
        <v>132256.11000000002</v>
      </c>
      <c r="L945" s="38">
        <v>132256.11000000002</v>
      </c>
      <c r="M945" s="48">
        <f t="shared" si="29"/>
        <v>1314140794.3300002</v>
      </c>
      <c r="N945" s="34" t="s">
        <v>7341</v>
      </c>
      <c r="O945" s="48">
        <f>(45.5*M945)/(SUM($M$16:$M$2953)+SUM(Comerciales!$O$16:$O$1436))</f>
        <v>6.235856717177217E-2</v>
      </c>
      <c r="P945" s="49"/>
      <c r="Q945" s="59"/>
      <c r="R945" s="59"/>
      <c r="S945" s="49"/>
      <c r="T945" s="49"/>
      <c r="U945" s="49"/>
      <c r="V945" s="49"/>
    </row>
    <row r="946" spans="2:22" ht="24" customHeight="1" x14ac:dyDescent="0.35">
      <c r="B946" s="3">
        <v>931</v>
      </c>
      <c r="C946" s="3" t="s">
        <v>925</v>
      </c>
      <c r="D946" s="3" t="s">
        <v>926</v>
      </c>
      <c r="E946" s="3" t="s">
        <v>3415</v>
      </c>
      <c r="F946" s="3" t="s">
        <v>3713</v>
      </c>
      <c r="G946" s="3" t="s">
        <v>3670</v>
      </c>
      <c r="H946" s="32" t="s">
        <v>2443</v>
      </c>
      <c r="I946" s="33">
        <v>5131.333333333333</v>
      </c>
      <c r="J946" s="17">
        <v>66128.055000000008</v>
      </c>
      <c r="K946" s="17">
        <f t="shared" si="28"/>
        <v>66128.055000000008</v>
      </c>
      <c r="L946" s="38">
        <v>66128.055000000008</v>
      </c>
      <c r="M946" s="48">
        <f t="shared" si="29"/>
        <v>339325092.89000005</v>
      </c>
      <c r="N946" s="34" t="s">
        <v>7341</v>
      </c>
      <c r="O946" s="48">
        <f>(45.5*M946)/(SUM($M$16:$M$2953)+SUM(Comerciales!$O$16:$O$1436))</f>
        <v>1.6101643514412775E-2</v>
      </c>
      <c r="P946" s="49"/>
      <c r="Q946" s="59"/>
      <c r="R946" s="59"/>
      <c r="S946" s="49"/>
      <c r="T946" s="49"/>
      <c r="U946" s="49"/>
      <c r="V946" s="49"/>
    </row>
    <row r="947" spans="2:22" ht="24" customHeight="1" x14ac:dyDescent="0.35">
      <c r="B947" s="3">
        <v>932</v>
      </c>
      <c r="C947" s="3" t="s">
        <v>928</v>
      </c>
      <c r="D947" s="3" t="s">
        <v>5405</v>
      </c>
      <c r="E947" s="3" t="s">
        <v>2559</v>
      </c>
      <c r="F947" s="3" t="s">
        <v>3613</v>
      </c>
      <c r="G947" s="3" t="s">
        <v>11</v>
      </c>
      <c r="H947" s="32" t="s">
        <v>2318</v>
      </c>
      <c r="I947" s="33">
        <v>255944.91666666666</v>
      </c>
      <c r="J947" s="17">
        <v>1339.2</v>
      </c>
      <c r="K947" s="17">
        <f t="shared" si="28"/>
        <v>1339.2</v>
      </c>
      <c r="L947" s="38">
        <v>1339.2</v>
      </c>
      <c r="M947" s="48">
        <f t="shared" si="29"/>
        <v>342761432.39999998</v>
      </c>
      <c r="N947" s="34" t="s">
        <v>7341</v>
      </c>
      <c r="O947" s="48">
        <f>(45.5*M947)/(SUM($M$16:$M$2953)+SUM(Comerciales!$O$16:$O$1436))</f>
        <v>1.6264704587536673E-2</v>
      </c>
      <c r="P947" s="49"/>
      <c r="Q947" s="59"/>
      <c r="R947" s="59"/>
      <c r="S947" s="49"/>
      <c r="T947" s="49"/>
      <c r="U947" s="49"/>
      <c r="V947" s="49"/>
    </row>
    <row r="948" spans="2:22" ht="24" customHeight="1" x14ac:dyDescent="0.35">
      <c r="B948" s="3">
        <v>933</v>
      </c>
      <c r="C948" s="3" t="s">
        <v>928</v>
      </c>
      <c r="D948" s="3" t="s">
        <v>5405</v>
      </c>
      <c r="E948" s="3" t="s">
        <v>6234</v>
      </c>
      <c r="F948" s="3" t="s">
        <v>3613</v>
      </c>
      <c r="G948" s="3" t="s">
        <v>11</v>
      </c>
      <c r="H948" s="32" t="s">
        <v>2318</v>
      </c>
      <c r="I948" s="33">
        <v>105832.66666666667</v>
      </c>
      <c r="J948" s="17">
        <v>2678.4</v>
      </c>
      <c r="K948" s="17">
        <f t="shared" si="28"/>
        <v>2678.4</v>
      </c>
      <c r="L948" s="38">
        <v>2678.4</v>
      </c>
      <c r="M948" s="48">
        <f t="shared" si="29"/>
        <v>283462214.40000004</v>
      </c>
      <c r="N948" s="34" t="s">
        <v>7341</v>
      </c>
      <c r="O948" s="48">
        <f>(45.5*M948)/(SUM($M$16:$M$2953)+SUM(Comerciales!$O$16:$O$1436))</f>
        <v>1.3450839981216583E-2</v>
      </c>
      <c r="P948" s="49"/>
      <c r="Q948" s="59"/>
      <c r="R948" s="59"/>
      <c r="S948" s="49"/>
      <c r="T948" s="49"/>
      <c r="U948" s="49"/>
      <c r="V948" s="49"/>
    </row>
    <row r="949" spans="2:22" ht="24" customHeight="1" x14ac:dyDescent="0.35">
      <c r="B949" s="3">
        <v>934</v>
      </c>
      <c r="C949" s="3" t="s">
        <v>929</v>
      </c>
      <c r="D949" s="3" t="s">
        <v>930</v>
      </c>
      <c r="E949" s="3" t="s">
        <v>6235</v>
      </c>
      <c r="F949" s="3" t="s">
        <v>2356</v>
      </c>
      <c r="G949" s="3" t="s">
        <v>3670</v>
      </c>
      <c r="H949" s="32" t="s">
        <v>2443</v>
      </c>
      <c r="I949" s="33">
        <v>1776.8333333333333</v>
      </c>
      <c r="J949" s="17">
        <v>2957829</v>
      </c>
      <c r="K949" s="17">
        <f t="shared" si="28"/>
        <v>2957829</v>
      </c>
      <c r="L949" s="38">
        <v>2957829</v>
      </c>
      <c r="M949" s="48">
        <f t="shared" si="29"/>
        <v>5255569161.5</v>
      </c>
      <c r="N949" s="34" t="s">
        <v>7341</v>
      </c>
      <c r="O949" s="48">
        <f>(45.5*M949)/(SUM($M$16:$M$2953)+SUM(Comerciales!$O$16:$O$1436))</f>
        <v>0.2493871006800161</v>
      </c>
      <c r="P949" s="49"/>
      <c r="Q949" s="59"/>
      <c r="R949" s="59"/>
      <c r="S949" s="49"/>
      <c r="T949" s="49"/>
      <c r="U949" s="49"/>
      <c r="V949" s="49"/>
    </row>
    <row r="950" spans="2:22" ht="24" customHeight="1" x14ac:dyDescent="0.35">
      <c r="B950" s="3">
        <v>935</v>
      </c>
      <c r="C950" s="3" t="s">
        <v>929</v>
      </c>
      <c r="D950" s="3" t="s">
        <v>930</v>
      </c>
      <c r="E950" s="3" t="s">
        <v>6236</v>
      </c>
      <c r="F950" s="3" t="s">
        <v>2356</v>
      </c>
      <c r="G950" s="3" t="s">
        <v>3670</v>
      </c>
      <c r="H950" s="32" t="s">
        <v>2443</v>
      </c>
      <c r="I950" s="33">
        <v>594</v>
      </c>
      <c r="J950" s="17">
        <v>1971886</v>
      </c>
      <c r="K950" s="17">
        <f t="shared" si="28"/>
        <v>1971886</v>
      </c>
      <c r="L950" s="38">
        <v>1971886</v>
      </c>
      <c r="M950" s="48">
        <f t="shared" si="29"/>
        <v>1171300284</v>
      </c>
      <c r="N950" s="34" t="s">
        <v>7341</v>
      </c>
      <c r="O950" s="48">
        <f>(45.5*M950)/(SUM($M$16:$M$2953)+SUM(Comerciales!$O$16:$O$1436))</f>
        <v>5.5580503819127498E-2</v>
      </c>
      <c r="P950" s="49"/>
      <c r="Q950" s="59"/>
      <c r="R950" s="59"/>
      <c r="S950" s="49"/>
      <c r="T950" s="49"/>
      <c r="U950" s="49"/>
      <c r="V950" s="49"/>
    </row>
    <row r="951" spans="2:22" ht="24" customHeight="1" x14ac:dyDescent="0.35">
      <c r="B951" s="3">
        <v>936</v>
      </c>
      <c r="C951" s="3" t="s">
        <v>931</v>
      </c>
      <c r="D951" s="3" t="s">
        <v>932</v>
      </c>
      <c r="E951" s="3" t="s">
        <v>6237</v>
      </c>
      <c r="F951" s="3" t="s">
        <v>2356</v>
      </c>
      <c r="G951" s="3" t="s">
        <v>18</v>
      </c>
      <c r="H951" s="32" t="s">
        <v>2490</v>
      </c>
      <c r="I951" s="33">
        <v>82.5</v>
      </c>
      <c r="J951" s="17">
        <v>10797585</v>
      </c>
      <c r="K951" s="17">
        <f t="shared" si="28"/>
        <v>10797585</v>
      </c>
      <c r="L951" s="38">
        <v>10797585</v>
      </c>
      <c r="M951" s="48">
        <f t="shared" si="29"/>
        <v>890800762.5</v>
      </c>
      <c r="N951" s="34" t="s">
        <v>7341</v>
      </c>
      <c r="O951" s="48">
        <f>(45.5*M951)/(SUM($M$16:$M$2953)+SUM(Comerciales!$O$16:$O$1436))</f>
        <v>4.2270249447163059E-2</v>
      </c>
      <c r="P951" s="49"/>
      <c r="Q951" s="59"/>
      <c r="R951" s="59"/>
      <c r="S951" s="49"/>
      <c r="T951" s="49"/>
      <c r="U951" s="49"/>
      <c r="V951" s="49"/>
    </row>
    <row r="952" spans="2:22" ht="24" customHeight="1" x14ac:dyDescent="0.35">
      <c r="B952" s="3">
        <v>937</v>
      </c>
      <c r="C952" s="3" t="s">
        <v>931</v>
      </c>
      <c r="D952" s="3" t="s">
        <v>932</v>
      </c>
      <c r="E952" s="3" t="s">
        <v>6238</v>
      </c>
      <c r="F952" s="3" t="s">
        <v>2356</v>
      </c>
      <c r="G952" s="3" t="s">
        <v>18</v>
      </c>
      <c r="H952" s="32" t="s">
        <v>2490</v>
      </c>
      <c r="I952" s="33">
        <v>2</v>
      </c>
      <c r="J952" s="17">
        <v>2591420.4</v>
      </c>
      <c r="K952" s="17">
        <f t="shared" si="28"/>
        <v>2591420.4</v>
      </c>
      <c r="L952" s="38">
        <v>2591420.4</v>
      </c>
      <c r="M952" s="48">
        <f t="shared" si="29"/>
        <v>5182840.8</v>
      </c>
      <c r="N952" s="34" t="s">
        <v>7341</v>
      </c>
      <c r="O952" s="48">
        <f>(45.5*M952)/(SUM($M$16:$M$2953)+SUM(Comerciales!$O$16:$O$1436))</f>
        <v>2.459359967834942E-4</v>
      </c>
      <c r="P952" s="49"/>
      <c r="Q952" s="59"/>
      <c r="R952" s="59"/>
      <c r="S952" s="49"/>
      <c r="T952" s="49"/>
      <c r="U952" s="49"/>
      <c r="V952" s="49"/>
    </row>
    <row r="953" spans="2:22" ht="24" customHeight="1" x14ac:dyDescent="0.35">
      <c r="B953" s="3">
        <v>938</v>
      </c>
      <c r="C953" s="3" t="s">
        <v>933</v>
      </c>
      <c r="D953" s="3" t="s">
        <v>5406</v>
      </c>
      <c r="E953" s="3" t="s">
        <v>977</v>
      </c>
      <c r="F953" s="3" t="s">
        <v>2422</v>
      </c>
      <c r="G953" s="3" t="s">
        <v>11</v>
      </c>
      <c r="H953" s="32" t="s">
        <v>2318</v>
      </c>
      <c r="I953" s="33">
        <v>7381.25</v>
      </c>
      <c r="J953" s="17">
        <v>2181.9899999999998</v>
      </c>
      <c r="K953" s="17">
        <f t="shared" si="28"/>
        <v>2181.9899999999998</v>
      </c>
      <c r="L953" s="38">
        <v>2181.9899999999998</v>
      </c>
      <c r="M953" s="48">
        <f t="shared" si="29"/>
        <v>16105813.687499998</v>
      </c>
      <c r="N953" s="34" t="s">
        <v>7343</v>
      </c>
      <c r="O953" s="48">
        <f>(45.5*M953)/(SUM($M$16:$M$2953)+SUM(Comerciales!$O$16:$O$1436))</f>
        <v>7.6425255879836325E-4</v>
      </c>
      <c r="P953" s="49"/>
      <c r="Q953" s="59"/>
      <c r="R953" s="59"/>
      <c r="S953" s="49"/>
      <c r="T953" s="49"/>
      <c r="U953" s="49"/>
      <c r="V953" s="49"/>
    </row>
    <row r="954" spans="2:22" ht="24" customHeight="1" x14ac:dyDescent="0.35">
      <c r="B954" s="3">
        <v>939</v>
      </c>
      <c r="C954" s="3" t="s">
        <v>937</v>
      </c>
      <c r="D954" s="3" t="s">
        <v>5407</v>
      </c>
      <c r="E954" s="3" t="s">
        <v>5938</v>
      </c>
      <c r="F954" s="3" t="s">
        <v>2356</v>
      </c>
      <c r="G954" s="3" t="s">
        <v>18</v>
      </c>
      <c r="H954" s="32" t="s">
        <v>3713</v>
      </c>
      <c r="I954" s="33">
        <v>2</v>
      </c>
      <c r="J954" s="17"/>
      <c r="K954" s="17">
        <f t="shared" si="28"/>
        <v>0</v>
      </c>
      <c r="L954" s="38" t="s">
        <v>7053</v>
      </c>
      <c r="M954" s="48">
        <f t="shared" si="29"/>
        <v>200</v>
      </c>
      <c r="N954" s="34" t="s">
        <v>7343</v>
      </c>
      <c r="O954" s="48">
        <f>(45.5*M954)/(SUM($M$16:$M$2953)+SUM(Comerciales!$O$16:$O$1436))</f>
        <v>9.4903936383110279E-9</v>
      </c>
      <c r="P954" s="49"/>
      <c r="Q954" s="59"/>
      <c r="R954" s="59"/>
      <c r="S954" s="49"/>
      <c r="T954" s="49"/>
      <c r="U954" s="49"/>
      <c r="V954" s="49"/>
    </row>
    <row r="955" spans="2:22" ht="24" customHeight="1" x14ac:dyDescent="0.35">
      <c r="B955" s="3">
        <v>940</v>
      </c>
      <c r="C955" s="3" t="s">
        <v>938</v>
      </c>
      <c r="D955" s="3" t="s">
        <v>939</v>
      </c>
      <c r="E955" s="3" t="s">
        <v>2331</v>
      </c>
      <c r="F955" s="3" t="s">
        <v>2422</v>
      </c>
      <c r="G955" s="3" t="s">
        <v>11</v>
      </c>
      <c r="H955" s="32" t="s">
        <v>2318</v>
      </c>
      <c r="I955" s="33">
        <v>2</v>
      </c>
      <c r="J955" s="17">
        <v>16914</v>
      </c>
      <c r="K955" s="17">
        <f t="shared" si="28"/>
        <v>16914</v>
      </c>
      <c r="L955" s="38">
        <v>16914</v>
      </c>
      <c r="M955" s="48">
        <f t="shared" si="29"/>
        <v>33828</v>
      </c>
      <c r="N955" s="34" t="s">
        <v>7343</v>
      </c>
      <c r="O955" s="48">
        <f>(45.5*M955)/(SUM($M$16:$M$2953)+SUM(Comerciales!$O$16:$O$1436))</f>
        <v>1.6052051799839272E-6</v>
      </c>
      <c r="P955" s="49"/>
      <c r="Q955" s="59"/>
      <c r="R955" s="59"/>
      <c r="S955" s="49"/>
      <c r="T955" s="49"/>
      <c r="U955" s="49"/>
      <c r="V955" s="49"/>
    </row>
    <row r="956" spans="2:22" ht="24" customHeight="1" x14ac:dyDescent="0.35">
      <c r="B956" s="3">
        <v>941</v>
      </c>
      <c r="C956" s="3" t="s">
        <v>938</v>
      </c>
      <c r="D956" s="3" t="s">
        <v>939</v>
      </c>
      <c r="E956" s="3" t="s">
        <v>2371</v>
      </c>
      <c r="F956" s="3" t="s">
        <v>2422</v>
      </c>
      <c r="G956" s="3" t="s">
        <v>11</v>
      </c>
      <c r="H956" s="32" t="s">
        <v>2628</v>
      </c>
      <c r="I956" s="33">
        <v>1</v>
      </c>
      <c r="J956" s="17"/>
      <c r="K956" s="17">
        <f t="shared" si="28"/>
        <v>0</v>
      </c>
      <c r="L956" s="38" t="s">
        <v>2628</v>
      </c>
      <c r="M956" s="48">
        <f t="shared" si="29"/>
        <v>100</v>
      </c>
      <c r="N956" s="34" t="s">
        <v>7343</v>
      </c>
      <c r="O956" s="48">
        <f>(45.5*M956)/(SUM($M$16:$M$2953)+SUM(Comerciales!$O$16:$O$1436))</f>
        <v>4.745196819155514E-9</v>
      </c>
      <c r="P956" s="49"/>
      <c r="Q956" s="59"/>
      <c r="R956" s="59"/>
      <c r="S956" s="49"/>
      <c r="T956" s="49"/>
      <c r="U956" s="49"/>
      <c r="V956" s="49"/>
    </row>
    <row r="957" spans="2:22" ht="24" customHeight="1" x14ac:dyDescent="0.35">
      <c r="B957" s="3">
        <v>942</v>
      </c>
      <c r="C957" s="3" t="s">
        <v>941</v>
      </c>
      <c r="D957" s="3" t="s">
        <v>942</v>
      </c>
      <c r="E957" s="3" t="s">
        <v>6239</v>
      </c>
      <c r="F957" s="3" t="s">
        <v>2422</v>
      </c>
      <c r="G957" s="3" t="s">
        <v>11</v>
      </c>
      <c r="H957" s="32" t="s">
        <v>2320</v>
      </c>
      <c r="I957" s="33">
        <v>2</v>
      </c>
      <c r="J957" s="17"/>
      <c r="K957" s="17">
        <f t="shared" si="28"/>
        <v>0</v>
      </c>
      <c r="L957" s="38" t="s">
        <v>7053</v>
      </c>
      <c r="M957" s="48">
        <f t="shared" si="29"/>
        <v>200</v>
      </c>
      <c r="N957" s="34" t="s">
        <v>7343</v>
      </c>
      <c r="O957" s="48">
        <f>(45.5*M957)/(SUM($M$16:$M$2953)+SUM(Comerciales!$O$16:$O$1436))</f>
        <v>9.4903936383110279E-9</v>
      </c>
      <c r="P957" s="49"/>
      <c r="Q957" s="59"/>
      <c r="R957" s="59"/>
      <c r="S957" s="49"/>
      <c r="T957" s="49"/>
      <c r="U957" s="49"/>
      <c r="V957" s="49"/>
    </row>
    <row r="958" spans="2:22" ht="24" customHeight="1" x14ac:dyDescent="0.35">
      <c r="B958" s="3">
        <v>943</v>
      </c>
      <c r="C958" s="3" t="s">
        <v>945</v>
      </c>
      <c r="D958" s="3" t="s">
        <v>946</v>
      </c>
      <c r="E958" s="3" t="s">
        <v>2329</v>
      </c>
      <c r="F958" s="3" t="s">
        <v>2422</v>
      </c>
      <c r="G958" s="3" t="s">
        <v>11</v>
      </c>
      <c r="H958" s="32" t="s">
        <v>2318</v>
      </c>
      <c r="I958" s="33">
        <v>387.09090909090912</v>
      </c>
      <c r="J958" s="17">
        <v>10803</v>
      </c>
      <c r="K958" s="17">
        <f t="shared" si="28"/>
        <v>11581</v>
      </c>
      <c r="L958" s="38" t="s">
        <v>7053</v>
      </c>
      <c r="M958" s="48">
        <f t="shared" si="29"/>
        <v>4482899.8181818184</v>
      </c>
      <c r="N958" s="34" t="s">
        <v>7343</v>
      </c>
      <c r="O958" s="48">
        <f>(45.5*M958)/(SUM($M$16:$M$2953)+SUM(Comerciales!$O$16:$O$1436))</f>
        <v>2.1272241957829196E-4</v>
      </c>
      <c r="P958" s="49"/>
      <c r="Q958" s="59"/>
      <c r="R958" s="59"/>
      <c r="S958" s="49"/>
      <c r="T958" s="49"/>
      <c r="U958" s="49"/>
      <c r="V958" s="49"/>
    </row>
    <row r="959" spans="2:22" ht="24" customHeight="1" x14ac:dyDescent="0.35">
      <c r="B959" s="3">
        <v>944</v>
      </c>
      <c r="C959" s="3" t="s">
        <v>2653</v>
      </c>
      <c r="D959" s="3" t="s">
        <v>5408</v>
      </c>
      <c r="E959" s="3" t="s">
        <v>6240</v>
      </c>
      <c r="F959" s="3" t="s">
        <v>2318</v>
      </c>
      <c r="G959" s="3" t="s">
        <v>11</v>
      </c>
      <c r="H959" s="32" t="s">
        <v>2318</v>
      </c>
      <c r="I959" s="33">
        <v>267</v>
      </c>
      <c r="J959" s="17"/>
      <c r="K959" s="17">
        <f t="shared" si="28"/>
        <v>0</v>
      </c>
      <c r="L959" s="38" t="s">
        <v>7053</v>
      </c>
      <c r="M959" s="48">
        <f t="shared" si="29"/>
        <v>26700</v>
      </c>
      <c r="N959" s="34" t="s">
        <v>7343</v>
      </c>
      <c r="O959" s="48">
        <f>(45.5*M959)/(SUM($M$16:$M$2953)+SUM(Comerciales!$O$16:$O$1436))</f>
        <v>1.2669675507145222E-6</v>
      </c>
      <c r="P959" s="49"/>
      <c r="Q959" s="59"/>
      <c r="R959" s="59"/>
      <c r="S959" s="49"/>
      <c r="T959" s="49"/>
      <c r="U959" s="49"/>
      <c r="V959" s="49"/>
    </row>
    <row r="960" spans="2:22" ht="24" customHeight="1" x14ac:dyDescent="0.35">
      <c r="B960" s="3">
        <v>945</v>
      </c>
      <c r="C960" s="3" t="s">
        <v>949</v>
      </c>
      <c r="D960" s="3" t="s">
        <v>950</v>
      </c>
      <c r="E960" s="3" t="s">
        <v>2355</v>
      </c>
      <c r="F960" s="3" t="s">
        <v>2422</v>
      </c>
      <c r="G960" s="3" t="s">
        <v>11</v>
      </c>
      <c r="H960" s="32" t="s">
        <v>2318</v>
      </c>
      <c r="I960" s="33">
        <v>11076.083333333334</v>
      </c>
      <c r="J960" s="17">
        <v>233003.5</v>
      </c>
      <c r="K960" s="17">
        <f t="shared" si="28"/>
        <v>233003.5</v>
      </c>
      <c r="L960" s="38">
        <v>233003.5</v>
      </c>
      <c r="M960" s="48">
        <f t="shared" si="29"/>
        <v>2580766182.9583335</v>
      </c>
      <c r="N960" s="34" t="s">
        <v>7341</v>
      </c>
      <c r="O960" s="48">
        <f>(45.5*M960)/(SUM($M$16:$M$2953)+SUM(Comerciales!$O$16:$O$1436))</f>
        <v>0.12246243482358</v>
      </c>
      <c r="P960" s="49"/>
      <c r="Q960" s="59"/>
      <c r="R960" s="59"/>
      <c r="S960" s="49"/>
      <c r="T960" s="49"/>
      <c r="U960" s="49"/>
      <c r="V960" s="49"/>
    </row>
    <row r="961" spans="2:22" ht="24" customHeight="1" x14ac:dyDescent="0.35">
      <c r="B961" s="3">
        <v>946</v>
      </c>
      <c r="C961" s="3" t="s">
        <v>949</v>
      </c>
      <c r="D961" s="3" t="s">
        <v>950</v>
      </c>
      <c r="E961" s="3" t="s">
        <v>2384</v>
      </c>
      <c r="F961" s="3" t="s">
        <v>2422</v>
      </c>
      <c r="G961" s="3" t="s">
        <v>11</v>
      </c>
      <c r="H961" s="32" t="s">
        <v>2318</v>
      </c>
      <c r="I961" s="33">
        <v>10436.833333333334</v>
      </c>
      <c r="J961" s="17">
        <v>116501.75</v>
      </c>
      <c r="K961" s="17">
        <f t="shared" si="28"/>
        <v>116501.75</v>
      </c>
      <c r="L961" s="38">
        <v>116501.75</v>
      </c>
      <c r="M961" s="48">
        <f t="shared" si="29"/>
        <v>1215909347.7916667</v>
      </c>
      <c r="N961" s="34" t="s">
        <v>7341</v>
      </c>
      <c r="O961" s="48">
        <f>(45.5*M961)/(SUM($M$16:$M$2953)+SUM(Comerciales!$O$16:$O$1436))</f>
        <v>5.7697291695224723E-2</v>
      </c>
      <c r="P961" s="49"/>
      <c r="Q961" s="59"/>
      <c r="R961" s="59"/>
      <c r="S961" s="49"/>
      <c r="T961" s="49"/>
      <c r="U961" s="49"/>
      <c r="V961" s="49"/>
    </row>
    <row r="962" spans="2:22" ht="24" customHeight="1" x14ac:dyDescent="0.35">
      <c r="B962" s="3">
        <v>947</v>
      </c>
      <c r="C962" s="3" t="s">
        <v>951</v>
      </c>
      <c r="D962" s="3" t="s">
        <v>952</v>
      </c>
      <c r="E962" s="3" t="s">
        <v>3419</v>
      </c>
      <c r="F962" s="3" t="s">
        <v>2356</v>
      </c>
      <c r="G962" s="3" t="s">
        <v>18</v>
      </c>
      <c r="H962" s="32" t="s">
        <v>2349</v>
      </c>
      <c r="I962" s="33">
        <v>2</v>
      </c>
      <c r="J962" s="17">
        <v>38318866.5</v>
      </c>
      <c r="K962" s="17">
        <f t="shared" si="28"/>
        <v>38318866.5</v>
      </c>
      <c r="L962" s="38">
        <v>38318866.5</v>
      </c>
      <c r="M962" s="48">
        <f t="shared" si="29"/>
        <v>76637733</v>
      </c>
      <c r="N962" s="34" t="s">
        <v>7341</v>
      </c>
      <c r="O962" s="48">
        <f>(45.5*M962)/(SUM($M$16:$M$2953)+SUM(Comerciales!$O$16:$O$1436))</f>
        <v>3.6366112685888951E-3</v>
      </c>
      <c r="P962" s="49"/>
      <c r="Q962" s="59"/>
      <c r="R962" s="59"/>
      <c r="S962" s="49"/>
      <c r="T962" s="49"/>
      <c r="U962" s="49"/>
      <c r="V962" s="49"/>
    </row>
    <row r="963" spans="2:22" ht="24" customHeight="1" x14ac:dyDescent="0.35">
      <c r="B963" s="3">
        <v>948</v>
      </c>
      <c r="C963" s="3" t="s">
        <v>951</v>
      </c>
      <c r="D963" s="3" t="s">
        <v>952</v>
      </c>
      <c r="E963" s="3" t="s">
        <v>6052</v>
      </c>
      <c r="F963" s="3" t="s">
        <v>2356</v>
      </c>
      <c r="G963" s="3" t="s">
        <v>18</v>
      </c>
      <c r="H963" s="32" t="s">
        <v>2349</v>
      </c>
      <c r="I963" s="33">
        <v>2</v>
      </c>
      <c r="J963" s="17">
        <v>7663773.2999999998</v>
      </c>
      <c r="K963" s="17">
        <f t="shared" si="28"/>
        <v>7663773.2999999998</v>
      </c>
      <c r="L963" s="38">
        <v>7663773.2999999998</v>
      </c>
      <c r="M963" s="48">
        <f t="shared" si="29"/>
        <v>15327546.6</v>
      </c>
      <c r="N963" s="34" t="s">
        <v>7341</v>
      </c>
      <c r="O963" s="48">
        <f>(45.5*M963)/(SUM($M$16:$M$2953)+SUM(Comerciales!$O$16:$O$1436))</f>
        <v>7.2732225371777907E-4</v>
      </c>
      <c r="P963" s="49"/>
      <c r="Q963" s="59"/>
      <c r="R963" s="59"/>
      <c r="S963" s="49"/>
      <c r="T963" s="49"/>
      <c r="U963" s="49"/>
      <c r="V963" s="49"/>
    </row>
    <row r="964" spans="2:22" ht="24" customHeight="1" x14ac:dyDescent="0.35">
      <c r="B964" s="3">
        <v>949</v>
      </c>
      <c r="C964" s="3" t="s">
        <v>953</v>
      </c>
      <c r="D964" s="3" t="s">
        <v>954</v>
      </c>
      <c r="E964" s="3" t="s">
        <v>2323</v>
      </c>
      <c r="F964" s="3" t="s">
        <v>2422</v>
      </c>
      <c r="G964" s="3" t="s">
        <v>11</v>
      </c>
      <c r="H964" s="32" t="s">
        <v>2318</v>
      </c>
      <c r="I964" s="33">
        <v>970751</v>
      </c>
      <c r="J964" s="17">
        <v>3696.3</v>
      </c>
      <c r="K964" s="17">
        <f t="shared" si="28"/>
        <v>3696.3</v>
      </c>
      <c r="L964" s="38">
        <v>3696.3</v>
      </c>
      <c r="M964" s="48">
        <f t="shared" si="29"/>
        <v>3588186921.3000002</v>
      </c>
      <c r="N964" s="34" t="s">
        <v>7341</v>
      </c>
      <c r="O964" s="48">
        <f>(45.5*M964)/(SUM($M$16:$M$2953)+SUM(Comerciales!$O$16:$O$1436))</f>
        <v>0.17026653165488176</v>
      </c>
      <c r="P964" s="49"/>
      <c r="Q964" s="59"/>
      <c r="R964" s="59"/>
      <c r="S964" s="49"/>
      <c r="T964" s="49"/>
      <c r="U964" s="49"/>
      <c r="V964" s="49"/>
    </row>
    <row r="965" spans="2:22" ht="24" customHeight="1" x14ac:dyDescent="0.35">
      <c r="B965" s="3">
        <v>950</v>
      </c>
      <c r="C965" s="3" t="s">
        <v>953</v>
      </c>
      <c r="D965" s="3" t="s">
        <v>954</v>
      </c>
      <c r="E965" s="3" t="s">
        <v>2384</v>
      </c>
      <c r="F965" s="3" t="s">
        <v>2422</v>
      </c>
      <c r="G965" s="3" t="s">
        <v>11</v>
      </c>
      <c r="H965" s="32" t="s">
        <v>2318</v>
      </c>
      <c r="I965" s="33">
        <v>697885.66666666663</v>
      </c>
      <c r="J965" s="17">
        <v>9240.75</v>
      </c>
      <c r="K965" s="17">
        <f t="shared" si="28"/>
        <v>9240.75</v>
      </c>
      <c r="L965" s="38">
        <v>9240.75</v>
      </c>
      <c r="M965" s="48">
        <f t="shared" si="29"/>
        <v>6448986974.25</v>
      </c>
      <c r="N965" s="34" t="s">
        <v>7341</v>
      </c>
      <c r="O965" s="48">
        <f>(45.5*M965)/(SUM($M$16:$M$2953)+SUM(Comerciales!$O$16:$O$1436))</f>
        <v>0.30601712476986442</v>
      </c>
      <c r="P965" s="49"/>
      <c r="Q965" s="59"/>
      <c r="R965" s="59"/>
      <c r="S965" s="49"/>
      <c r="T965" s="49"/>
      <c r="U965" s="49"/>
      <c r="V965" s="49"/>
    </row>
    <row r="966" spans="2:22" ht="24" customHeight="1" x14ac:dyDescent="0.35">
      <c r="B966" s="3">
        <v>951</v>
      </c>
      <c r="C966" s="3" t="s">
        <v>955</v>
      </c>
      <c r="D966" s="3" t="s">
        <v>956</v>
      </c>
      <c r="E966" s="3" t="s">
        <v>6241</v>
      </c>
      <c r="F966" s="3" t="s">
        <v>2422</v>
      </c>
      <c r="G966" s="3" t="s">
        <v>11</v>
      </c>
      <c r="H966" s="32" t="s">
        <v>2318</v>
      </c>
      <c r="I966" s="33">
        <v>220859.83333333334</v>
      </c>
      <c r="J966" s="17">
        <v>12117.25</v>
      </c>
      <c r="K966" s="17">
        <f t="shared" si="28"/>
        <v>12117.25</v>
      </c>
      <c r="L966" s="38">
        <v>12117.25</v>
      </c>
      <c r="M966" s="48">
        <f t="shared" si="29"/>
        <v>2676213815.4583335</v>
      </c>
      <c r="N966" s="34" t="s">
        <v>7341</v>
      </c>
      <c r="O966" s="48">
        <f>(45.5*M966)/(SUM($M$16:$M$2953)+SUM(Comerciales!$O$16:$O$1436))</f>
        <v>0.12699161284492924</v>
      </c>
      <c r="P966" s="49"/>
      <c r="Q966" s="59"/>
      <c r="R966" s="59"/>
      <c r="S966" s="49"/>
      <c r="T966" s="49"/>
      <c r="U966" s="49"/>
      <c r="V966" s="49"/>
    </row>
    <row r="967" spans="2:22" ht="24" customHeight="1" x14ac:dyDescent="0.35">
      <c r="B967" s="3">
        <v>952</v>
      </c>
      <c r="C967" s="3" t="s">
        <v>955</v>
      </c>
      <c r="D967" s="3" t="s">
        <v>956</v>
      </c>
      <c r="E967" s="3" t="s">
        <v>6242</v>
      </c>
      <c r="F967" s="3" t="s">
        <v>2422</v>
      </c>
      <c r="G967" s="3" t="s">
        <v>11</v>
      </c>
      <c r="H967" s="32" t="s">
        <v>2318</v>
      </c>
      <c r="I967" s="33">
        <v>127964.33333333333</v>
      </c>
      <c r="J967" s="17">
        <v>4846.8999999999996</v>
      </c>
      <c r="K967" s="17">
        <f t="shared" si="28"/>
        <v>4846.8999999999996</v>
      </c>
      <c r="L967" s="38">
        <v>4846.8999999999996</v>
      </c>
      <c r="M967" s="48">
        <f t="shared" si="29"/>
        <v>620230327.23333323</v>
      </c>
      <c r="N967" s="34" t="s">
        <v>7341</v>
      </c>
      <c r="O967" s="48">
        <f>(45.5*M967)/(SUM($M$16:$M$2953)+SUM(Comerciales!$O$16:$O$1436))</f>
        <v>2.9431149759313959E-2</v>
      </c>
      <c r="P967" s="49"/>
      <c r="Q967" s="59"/>
      <c r="R967" s="59"/>
      <c r="S967" s="49"/>
      <c r="T967" s="49"/>
      <c r="U967" s="49"/>
      <c r="V967" s="49"/>
    </row>
    <row r="968" spans="2:22" ht="24" customHeight="1" x14ac:dyDescent="0.35">
      <c r="B968" s="3">
        <v>953</v>
      </c>
      <c r="C968" s="3" t="s">
        <v>957</v>
      </c>
      <c r="D968" s="3" t="s">
        <v>958</v>
      </c>
      <c r="E968" s="3" t="s">
        <v>6243</v>
      </c>
      <c r="F968" s="3" t="s">
        <v>2318</v>
      </c>
      <c r="G968" s="3" t="s">
        <v>11</v>
      </c>
      <c r="H968" s="32" t="s">
        <v>2318</v>
      </c>
      <c r="I968" s="33">
        <v>1485611.8333333333</v>
      </c>
      <c r="J968" s="17">
        <v>3140</v>
      </c>
      <c r="K968" s="17">
        <f t="shared" si="28"/>
        <v>3140</v>
      </c>
      <c r="L968" s="38">
        <v>3140</v>
      </c>
      <c r="M968" s="48">
        <f t="shared" si="29"/>
        <v>4664821156.666666</v>
      </c>
      <c r="N968" s="34" t="s">
        <v>7341</v>
      </c>
      <c r="O968" s="48">
        <f>(45.5*M968)/(SUM($M$16:$M$2953)+SUM(Comerciales!$O$16:$O$1436))</f>
        <v>0.22135494514544007</v>
      </c>
      <c r="P968" s="49"/>
      <c r="Q968" s="59"/>
      <c r="R968" s="59"/>
      <c r="S968" s="49"/>
      <c r="T968" s="49"/>
      <c r="U968" s="49"/>
      <c r="V968" s="49"/>
    </row>
    <row r="969" spans="2:22" ht="24" customHeight="1" x14ac:dyDescent="0.35">
      <c r="B969" s="3">
        <v>954</v>
      </c>
      <c r="C969" s="3" t="s">
        <v>957</v>
      </c>
      <c r="D969" s="3" t="s">
        <v>958</v>
      </c>
      <c r="E969" s="3" t="s">
        <v>3420</v>
      </c>
      <c r="F969" s="3" t="s">
        <v>2422</v>
      </c>
      <c r="G969" s="3" t="s">
        <v>11</v>
      </c>
      <c r="H969" s="32" t="s">
        <v>2318</v>
      </c>
      <c r="I969" s="33">
        <v>43968.583333333336</v>
      </c>
      <c r="J969" s="17">
        <v>2669</v>
      </c>
      <c r="K969" s="17">
        <f t="shared" si="28"/>
        <v>2669</v>
      </c>
      <c r="L969" s="38">
        <v>2669</v>
      </c>
      <c r="M969" s="48">
        <f t="shared" si="29"/>
        <v>117352148.91666667</v>
      </c>
      <c r="N969" s="34" t="s">
        <v>7341</v>
      </c>
      <c r="O969" s="48">
        <f>(45.5*M969)/(SUM($M$16:$M$2953)+SUM(Comerciales!$O$16:$O$1436))</f>
        <v>5.5685904376043087E-3</v>
      </c>
      <c r="P969" s="49"/>
      <c r="Q969" s="59"/>
      <c r="R969" s="59"/>
      <c r="S969" s="49"/>
      <c r="T969" s="49"/>
      <c r="U969" s="49"/>
      <c r="V969" s="49"/>
    </row>
    <row r="970" spans="2:22" ht="24" customHeight="1" x14ac:dyDescent="0.35">
      <c r="B970" s="3">
        <v>955</v>
      </c>
      <c r="C970" s="3" t="s">
        <v>940</v>
      </c>
      <c r="D970" s="3" t="s">
        <v>5409</v>
      </c>
      <c r="E970" s="3" t="s">
        <v>6244</v>
      </c>
      <c r="F970" s="3" t="s">
        <v>2422</v>
      </c>
      <c r="G970" s="3" t="s">
        <v>11</v>
      </c>
      <c r="H970" s="32" t="s">
        <v>2318</v>
      </c>
      <c r="I970" s="33">
        <v>2221</v>
      </c>
      <c r="J970" s="17">
        <v>22054</v>
      </c>
      <c r="K970" s="17">
        <f t="shared" si="28"/>
        <v>22054</v>
      </c>
      <c r="L970" s="38">
        <v>22054</v>
      </c>
      <c r="M970" s="48">
        <f t="shared" si="29"/>
        <v>48981934</v>
      </c>
      <c r="N970" s="34" t="s">
        <v>7343</v>
      </c>
      <c r="O970" s="48">
        <f>(45.5*M970)/(SUM($M$16:$M$2953)+SUM(Comerciales!$O$16:$O$1436))</f>
        <v>2.324289174128853E-3</v>
      </c>
      <c r="P970" s="49"/>
      <c r="Q970" s="59"/>
      <c r="R970" s="59"/>
      <c r="S970" s="49"/>
      <c r="T970" s="49"/>
      <c r="U970" s="49"/>
      <c r="V970" s="49"/>
    </row>
    <row r="971" spans="2:22" ht="24" customHeight="1" x14ac:dyDescent="0.35">
      <c r="B971" s="3">
        <v>956</v>
      </c>
      <c r="C971" s="3" t="s">
        <v>715</v>
      </c>
      <c r="D971" s="3" t="s">
        <v>5410</v>
      </c>
      <c r="E971" s="3" t="s">
        <v>6245</v>
      </c>
      <c r="F971" s="3" t="s">
        <v>2422</v>
      </c>
      <c r="G971" s="3" t="s">
        <v>11</v>
      </c>
      <c r="H971" s="32" t="s">
        <v>2318</v>
      </c>
      <c r="I971" s="33">
        <v>2</v>
      </c>
      <c r="J971" s="17">
        <v>25538</v>
      </c>
      <c r="K971" s="17">
        <f t="shared" si="28"/>
        <v>27377</v>
      </c>
      <c r="L971" s="38" t="s">
        <v>7053</v>
      </c>
      <c r="M971" s="48">
        <f t="shared" si="29"/>
        <v>54754</v>
      </c>
      <c r="N971" s="34" t="s">
        <v>7343</v>
      </c>
      <c r="O971" s="48">
        <f>(45.5*M971)/(SUM($M$16:$M$2953)+SUM(Comerciales!$O$16:$O$1436))</f>
        <v>2.5981850663604098E-6</v>
      </c>
      <c r="P971" s="49"/>
      <c r="Q971" s="59"/>
      <c r="R971" s="59"/>
      <c r="S971" s="49"/>
      <c r="T971" s="49"/>
      <c r="U971" s="49"/>
      <c r="V971" s="49"/>
    </row>
    <row r="972" spans="2:22" ht="24" customHeight="1" x14ac:dyDescent="0.35">
      <c r="B972" s="3">
        <v>957</v>
      </c>
      <c r="C972" s="3" t="s">
        <v>959</v>
      </c>
      <c r="D972" s="3" t="s">
        <v>5411</v>
      </c>
      <c r="E972" s="3" t="s">
        <v>6246</v>
      </c>
      <c r="F972" s="3" t="s">
        <v>2422</v>
      </c>
      <c r="G972" s="3" t="s">
        <v>11</v>
      </c>
      <c r="H972" s="32" t="s">
        <v>2320</v>
      </c>
      <c r="I972" s="33">
        <v>2491</v>
      </c>
      <c r="J972" s="17">
        <v>102640.00000000001</v>
      </c>
      <c r="K972" s="17">
        <f t="shared" si="28"/>
        <v>102640.00000000001</v>
      </c>
      <c r="L972" s="38">
        <v>102640.00000000001</v>
      </c>
      <c r="M972" s="48">
        <f t="shared" si="29"/>
        <v>255676240.00000003</v>
      </c>
      <c r="N972" s="34" t="s">
        <v>7341</v>
      </c>
      <c r="O972" s="48">
        <f>(45.5*M972)/(SUM($M$16:$M$2953)+SUM(Comerciales!$O$16:$O$1436))</f>
        <v>1.2132340807816418E-2</v>
      </c>
      <c r="P972" s="49"/>
      <c r="Q972" s="59"/>
      <c r="R972" s="59"/>
      <c r="S972" s="49"/>
      <c r="T972" s="49"/>
      <c r="U972" s="49"/>
      <c r="V972" s="49"/>
    </row>
    <row r="973" spans="2:22" ht="24" customHeight="1" x14ac:dyDescent="0.35">
      <c r="B973" s="3">
        <v>958</v>
      </c>
      <c r="C973" s="3" t="s">
        <v>716</v>
      </c>
      <c r="D973" s="3" t="s">
        <v>5412</v>
      </c>
      <c r="E973" s="3" t="s">
        <v>6247</v>
      </c>
      <c r="F973" s="3" t="s">
        <v>2422</v>
      </c>
      <c r="G973" s="3" t="s">
        <v>11</v>
      </c>
      <c r="H973" s="32" t="s">
        <v>2320</v>
      </c>
      <c r="I973" s="33">
        <v>301</v>
      </c>
      <c r="J973" s="17">
        <v>122114.49</v>
      </c>
      <c r="K973" s="17">
        <f t="shared" si="28"/>
        <v>122114.49</v>
      </c>
      <c r="L973" s="38">
        <v>122114.49</v>
      </c>
      <c r="M973" s="48">
        <f t="shared" si="29"/>
        <v>36756461.490000002</v>
      </c>
      <c r="N973" s="34" t="s">
        <v>7341</v>
      </c>
      <c r="O973" s="48">
        <f>(45.5*M973)/(SUM($M$16:$M$2953)+SUM(Comerciales!$O$16:$O$1436))</f>
        <v>1.7441664414576013E-3</v>
      </c>
      <c r="P973" s="49"/>
      <c r="Q973" s="59"/>
      <c r="R973" s="59"/>
      <c r="S973" s="49"/>
      <c r="T973" s="49"/>
      <c r="U973" s="49"/>
      <c r="V973" s="49"/>
    </row>
    <row r="974" spans="2:22" ht="24" customHeight="1" x14ac:dyDescent="0.35">
      <c r="B974" s="3">
        <v>959</v>
      </c>
      <c r="C974" s="3" t="s">
        <v>959</v>
      </c>
      <c r="D974" s="3" t="s">
        <v>5413</v>
      </c>
      <c r="E974" s="3" t="s">
        <v>6248</v>
      </c>
      <c r="F974" s="3" t="s">
        <v>2422</v>
      </c>
      <c r="G974" s="3" t="s">
        <v>11</v>
      </c>
      <c r="H974" s="32" t="s">
        <v>2320</v>
      </c>
      <c r="I974" s="33">
        <v>1081</v>
      </c>
      <c r="J974" s="17">
        <v>97104</v>
      </c>
      <c r="K974" s="17">
        <f t="shared" si="28"/>
        <v>97104</v>
      </c>
      <c r="L974" s="38">
        <v>97104</v>
      </c>
      <c r="M974" s="48">
        <f t="shared" si="29"/>
        <v>104969424</v>
      </c>
      <c r="N974" s="34" t="s">
        <v>7341</v>
      </c>
      <c r="O974" s="48">
        <f>(45.5*M974)/(SUM($M$16:$M$2953)+SUM(Comerciales!$O$16:$O$1436))</f>
        <v>4.981005768733864E-3</v>
      </c>
      <c r="P974" s="49"/>
      <c r="Q974" s="59"/>
      <c r="R974" s="59"/>
      <c r="S974" s="49"/>
      <c r="T974" s="49"/>
      <c r="U974" s="49"/>
      <c r="V974" s="49"/>
    </row>
    <row r="975" spans="2:22" ht="24" customHeight="1" x14ac:dyDescent="0.35">
      <c r="B975" s="3">
        <v>960</v>
      </c>
      <c r="C975" s="3" t="s">
        <v>961</v>
      </c>
      <c r="D975" s="3" t="s">
        <v>3069</v>
      </c>
      <c r="E975" s="3" t="s">
        <v>3334</v>
      </c>
      <c r="F975" s="3" t="s">
        <v>2422</v>
      </c>
      <c r="G975" s="3" t="s">
        <v>11</v>
      </c>
      <c r="H975" s="32" t="s">
        <v>2318</v>
      </c>
      <c r="I975" s="33">
        <v>1522211.9166666667</v>
      </c>
      <c r="J975" s="17">
        <v>60</v>
      </c>
      <c r="K975" s="17">
        <f t="shared" si="28"/>
        <v>64</v>
      </c>
      <c r="L975" s="38" t="s">
        <v>7053</v>
      </c>
      <c r="M975" s="48">
        <f t="shared" si="29"/>
        <v>97421562.666666672</v>
      </c>
      <c r="N975" s="34" t="s">
        <v>7341</v>
      </c>
      <c r="O975" s="48">
        <f>(45.5*M975)/(SUM($M$16:$M$2953)+SUM(Comerciales!$O$16:$O$1436))</f>
        <v>4.6228448928302629E-3</v>
      </c>
      <c r="P975" s="49"/>
      <c r="Q975" s="59"/>
      <c r="R975" s="59"/>
      <c r="S975" s="49"/>
      <c r="T975" s="49"/>
      <c r="U975" s="49"/>
      <c r="V975" s="49"/>
    </row>
    <row r="976" spans="2:22" ht="24" customHeight="1" x14ac:dyDescent="0.35">
      <c r="B976" s="3">
        <v>961</v>
      </c>
      <c r="C976" s="3" t="s">
        <v>961</v>
      </c>
      <c r="D976" s="3" t="s">
        <v>3069</v>
      </c>
      <c r="E976" s="3" t="s">
        <v>3325</v>
      </c>
      <c r="F976" s="3" t="s">
        <v>2422</v>
      </c>
      <c r="G976" s="3" t="s">
        <v>11</v>
      </c>
      <c r="H976" s="32" t="s">
        <v>2318</v>
      </c>
      <c r="I976" s="33">
        <v>592107.16666666663</v>
      </c>
      <c r="J976" s="17">
        <v>137</v>
      </c>
      <c r="K976" s="17">
        <f t="shared" ref="K976:K1039" si="30">IF(ISNUMBER(L976),MIN(L976,ROUND((J976*(1+$K$10)),0)),ROUND((J976*(1+$K$10)),0))</f>
        <v>147</v>
      </c>
      <c r="L976" s="38" t="s">
        <v>7053</v>
      </c>
      <c r="M976" s="48">
        <f t="shared" ref="M976:M1039" si="31">IF(K976=0,100*I976,I976*K976)</f>
        <v>87039753.5</v>
      </c>
      <c r="N976" s="34" t="s">
        <v>7341</v>
      </c>
      <c r="O976" s="48">
        <f>(45.5*M976)/(SUM($M$16:$M$2953)+SUM(Comerciales!$O$16:$O$1436))</f>
        <v>4.1302076144828E-3</v>
      </c>
      <c r="P976" s="49"/>
      <c r="Q976" s="59"/>
      <c r="R976" s="59"/>
      <c r="S976" s="49"/>
      <c r="T976" s="49"/>
      <c r="U976" s="49"/>
      <c r="V976" s="49"/>
    </row>
    <row r="977" spans="2:22" ht="24" customHeight="1" x14ac:dyDescent="0.35">
      <c r="B977" s="3">
        <v>962</v>
      </c>
      <c r="C977" s="3" t="s">
        <v>2628</v>
      </c>
      <c r="D977" s="3" t="s">
        <v>962</v>
      </c>
      <c r="E977" s="3" t="s">
        <v>6249</v>
      </c>
      <c r="F977" s="3" t="s">
        <v>2422</v>
      </c>
      <c r="G977" s="3" t="s">
        <v>11</v>
      </c>
      <c r="H977" s="32" t="s">
        <v>2628</v>
      </c>
      <c r="I977" s="33">
        <v>1</v>
      </c>
      <c r="J977" s="17">
        <v>3974</v>
      </c>
      <c r="K977" s="17">
        <f t="shared" si="30"/>
        <v>4260</v>
      </c>
      <c r="L977" s="38" t="s">
        <v>2628</v>
      </c>
      <c r="M977" s="48">
        <f t="shared" si="31"/>
        <v>4260</v>
      </c>
      <c r="N977" s="34" t="s">
        <v>7343</v>
      </c>
      <c r="O977" s="48">
        <f>(45.5*M977)/(SUM($M$16:$M$2953)+SUM(Comerciales!$O$16:$O$1436))</f>
        <v>2.0214538449602488E-7</v>
      </c>
      <c r="P977" s="49"/>
      <c r="Q977" s="59"/>
      <c r="R977" s="59"/>
      <c r="S977" s="49"/>
      <c r="T977" s="49"/>
      <c r="U977" s="49"/>
      <c r="V977" s="49"/>
    </row>
    <row r="978" spans="2:22" ht="24" customHeight="1" x14ac:dyDescent="0.35">
      <c r="B978" s="3">
        <v>963</v>
      </c>
      <c r="C978" s="3" t="s">
        <v>2628</v>
      </c>
      <c r="D978" s="3" t="s">
        <v>964</v>
      </c>
      <c r="E978" s="3" t="s">
        <v>6250</v>
      </c>
      <c r="F978" s="3" t="s">
        <v>2356</v>
      </c>
      <c r="G978" s="3" t="s">
        <v>364</v>
      </c>
      <c r="H978" s="32" t="s">
        <v>2628</v>
      </c>
      <c r="I978" s="33">
        <v>1</v>
      </c>
      <c r="J978" s="17"/>
      <c r="K978" s="17">
        <f t="shared" si="30"/>
        <v>0</v>
      </c>
      <c r="L978" s="38" t="s">
        <v>2628</v>
      </c>
      <c r="M978" s="48">
        <f t="shared" si="31"/>
        <v>100</v>
      </c>
      <c r="N978" s="34" t="s">
        <v>7343</v>
      </c>
      <c r="O978" s="48">
        <f>(45.5*M978)/(SUM($M$16:$M$2953)+SUM(Comerciales!$O$16:$O$1436))</f>
        <v>4.745196819155514E-9</v>
      </c>
      <c r="P978" s="49"/>
      <c r="Q978" s="59"/>
      <c r="R978" s="59"/>
      <c r="S978" s="49"/>
      <c r="T978" s="49"/>
      <c r="U978" s="49"/>
      <c r="V978" s="49"/>
    </row>
    <row r="979" spans="2:22" ht="24" customHeight="1" x14ac:dyDescent="0.35">
      <c r="B979" s="3">
        <v>964</v>
      </c>
      <c r="C979" s="3" t="s">
        <v>965</v>
      </c>
      <c r="D979" s="3" t="s">
        <v>3995</v>
      </c>
      <c r="E979" s="3" t="s">
        <v>6251</v>
      </c>
      <c r="F979" s="3" t="s">
        <v>6892</v>
      </c>
      <c r="G979" s="3" t="s">
        <v>3670</v>
      </c>
      <c r="H979" s="32" t="s">
        <v>2443</v>
      </c>
      <c r="I979" s="33">
        <v>193994</v>
      </c>
      <c r="J979" s="17">
        <v>13064.800000000001</v>
      </c>
      <c r="K979" s="17">
        <f t="shared" si="30"/>
        <v>13064.800000000001</v>
      </c>
      <c r="L979" s="38">
        <v>13064.800000000001</v>
      </c>
      <c r="M979" s="48">
        <f t="shared" si="31"/>
        <v>2534492811.2000003</v>
      </c>
      <c r="N979" s="34" t="s">
        <v>7341</v>
      </c>
      <c r="O979" s="48">
        <f>(45.5*M979)/(SUM($M$16:$M$2953)+SUM(Comerciales!$O$16:$O$1436))</f>
        <v>0.12026667225878757</v>
      </c>
      <c r="P979" s="49"/>
      <c r="Q979" s="59"/>
      <c r="R979" s="59"/>
      <c r="S979" s="49"/>
      <c r="T979" s="49"/>
      <c r="U979" s="49"/>
      <c r="V979" s="49"/>
    </row>
    <row r="980" spans="2:22" ht="24" customHeight="1" x14ac:dyDescent="0.35">
      <c r="B980" s="3">
        <v>965</v>
      </c>
      <c r="C980" s="3" t="s">
        <v>965</v>
      </c>
      <c r="D980" s="3" t="s">
        <v>3995</v>
      </c>
      <c r="E980" s="3" t="s">
        <v>6252</v>
      </c>
      <c r="F980" s="3" t="s">
        <v>2356</v>
      </c>
      <c r="G980" s="3" t="s">
        <v>3670</v>
      </c>
      <c r="H980" s="32" t="s">
        <v>2443</v>
      </c>
      <c r="I980" s="33">
        <v>79601.666666666672</v>
      </c>
      <c r="J980" s="17">
        <v>19597.2</v>
      </c>
      <c r="K980" s="17">
        <f t="shared" si="30"/>
        <v>19597.2</v>
      </c>
      <c r="L980" s="38">
        <v>19597.2</v>
      </c>
      <c r="M980" s="48">
        <f t="shared" si="31"/>
        <v>1559969782.0000002</v>
      </c>
      <c r="N980" s="34" t="s">
        <v>7341</v>
      </c>
      <c r="O980" s="48">
        <f>(45.5*M980)/(SUM($M$16:$M$2953)+SUM(Comerciales!$O$16:$O$1436))</f>
        <v>7.4023636475251217E-2</v>
      </c>
      <c r="P980" s="49"/>
      <c r="Q980" s="59"/>
      <c r="R980" s="59"/>
      <c r="S980" s="49"/>
      <c r="T980" s="49"/>
      <c r="U980" s="49"/>
      <c r="V980" s="49"/>
    </row>
    <row r="981" spans="2:22" ht="24" customHeight="1" x14ac:dyDescent="0.35">
      <c r="B981" s="3">
        <v>966</v>
      </c>
      <c r="C981" s="3" t="s">
        <v>965</v>
      </c>
      <c r="D981" s="3" t="s">
        <v>3995</v>
      </c>
      <c r="E981" s="3" t="s">
        <v>6253</v>
      </c>
      <c r="F981" s="3" t="s">
        <v>6892</v>
      </c>
      <c r="G981" s="3" t="s">
        <v>3670</v>
      </c>
      <c r="H981" s="32" t="s">
        <v>2443</v>
      </c>
      <c r="I981" s="33">
        <v>51603.833333333336</v>
      </c>
      <c r="J981" s="17">
        <v>26129.600000000002</v>
      </c>
      <c r="K981" s="17">
        <f t="shared" si="30"/>
        <v>26129.600000000002</v>
      </c>
      <c r="L981" s="38">
        <v>26129.600000000002</v>
      </c>
      <c r="M981" s="48">
        <f t="shared" si="31"/>
        <v>1348387523.4666669</v>
      </c>
      <c r="N981" s="34" t="s">
        <v>7341</v>
      </c>
      <c r="O981" s="48">
        <f>(45.5*M981)/(SUM($M$16:$M$2953)+SUM(Comerciales!$O$16:$O$1436))</f>
        <v>6.3983641873430086E-2</v>
      </c>
      <c r="P981" s="49"/>
      <c r="Q981" s="59"/>
      <c r="R981" s="59"/>
      <c r="S981" s="49"/>
      <c r="T981" s="49"/>
      <c r="U981" s="49"/>
      <c r="V981" s="49"/>
    </row>
    <row r="982" spans="2:22" ht="24" customHeight="1" x14ac:dyDescent="0.35">
      <c r="B982" s="3">
        <v>967</v>
      </c>
      <c r="C982" s="3" t="s">
        <v>965</v>
      </c>
      <c r="D982" s="3" t="s">
        <v>3995</v>
      </c>
      <c r="E982" s="3" t="s">
        <v>3422</v>
      </c>
      <c r="F982" s="3" t="s">
        <v>2356</v>
      </c>
      <c r="G982" s="3" t="s">
        <v>3670</v>
      </c>
      <c r="H982" s="32" t="s">
        <v>2443</v>
      </c>
      <c r="I982" s="33">
        <v>3230</v>
      </c>
      <c r="J982" s="17">
        <v>6532.4</v>
      </c>
      <c r="K982" s="17">
        <f t="shared" si="30"/>
        <v>6532.4</v>
      </c>
      <c r="L982" s="38">
        <v>6532.4</v>
      </c>
      <c r="M982" s="48">
        <f t="shared" si="31"/>
        <v>21099652</v>
      </c>
      <c r="N982" s="34" t="s">
        <v>7343</v>
      </c>
      <c r="O982" s="48">
        <f>(45.5*M982)/(SUM($M$16:$M$2953)+SUM(Comerciales!$O$16:$O$1436))</f>
        <v>1.0012200155568828E-3</v>
      </c>
      <c r="P982" s="49"/>
      <c r="Q982" s="59"/>
      <c r="R982" s="59"/>
      <c r="S982" s="49"/>
      <c r="T982" s="49"/>
      <c r="U982" s="49"/>
      <c r="V982" s="49"/>
    </row>
    <row r="983" spans="2:22" ht="24" customHeight="1" x14ac:dyDescent="0.35">
      <c r="B983" s="3">
        <v>968</v>
      </c>
      <c r="C983" s="3" t="s">
        <v>546</v>
      </c>
      <c r="D983" s="3" t="s">
        <v>5414</v>
      </c>
      <c r="E983" s="3" t="s">
        <v>6254</v>
      </c>
      <c r="F983" s="3" t="s">
        <v>2422</v>
      </c>
      <c r="G983" s="3" t="s">
        <v>11</v>
      </c>
      <c r="H983" s="32" t="s">
        <v>2318</v>
      </c>
      <c r="I983" s="33">
        <v>29681.25</v>
      </c>
      <c r="J983" s="17">
        <v>4958</v>
      </c>
      <c r="K983" s="17">
        <f t="shared" si="30"/>
        <v>4958</v>
      </c>
      <c r="L983" s="38">
        <v>4958</v>
      </c>
      <c r="M983" s="48">
        <f t="shared" si="31"/>
        <v>147159637.5</v>
      </c>
      <c r="N983" s="34" t="s">
        <v>7341</v>
      </c>
      <c r="O983" s="48">
        <f>(45.5*M983)/(SUM($M$16:$M$2953)+SUM(Comerciales!$O$16:$O$1436))</f>
        <v>6.983014437730784E-3</v>
      </c>
      <c r="P983" s="49"/>
      <c r="Q983" s="59"/>
      <c r="R983" s="59"/>
      <c r="S983" s="49"/>
      <c r="T983" s="49"/>
      <c r="U983" s="49"/>
      <c r="V983" s="49"/>
    </row>
    <row r="984" spans="2:22" ht="24" customHeight="1" x14ac:dyDescent="0.35">
      <c r="B984" s="3">
        <v>969</v>
      </c>
      <c r="C984" s="3" t="s">
        <v>546</v>
      </c>
      <c r="D984" s="3" t="s">
        <v>5414</v>
      </c>
      <c r="E984" s="3" t="s">
        <v>6255</v>
      </c>
      <c r="F984" s="3" t="s">
        <v>2422</v>
      </c>
      <c r="G984" s="3" t="s">
        <v>11</v>
      </c>
      <c r="H984" s="32" t="s">
        <v>2318</v>
      </c>
      <c r="I984" s="33">
        <v>28241.166666666668</v>
      </c>
      <c r="J984" s="17">
        <v>2479</v>
      </c>
      <c r="K984" s="17">
        <f t="shared" si="30"/>
        <v>2479</v>
      </c>
      <c r="L984" s="38">
        <v>2479</v>
      </c>
      <c r="M984" s="48">
        <f t="shared" si="31"/>
        <v>70009852.166666672</v>
      </c>
      <c r="N984" s="34" t="s">
        <v>7341</v>
      </c>
      <c r="O984" s="48">
        <f>(45.5*M984)/(SUM($M$16:$M$2953)+SUM(Comerciales!$O$16:$O$1436))</f>
        <v>3.3221052781081443E-3</v>
      </c>
      <c r="P984" s="49"/>
      <c r="Q984" s="59"/>
      <c r="R984" s="59"/>
      <c r="S984" s="49"/>
      <c r="T984" s="49"/>
      <c r="U984" s="49"/>
      <c r="V984" s="49"/>
    </row>
    <row r="985" spans="2:22" ht="24" customHeight="1" x14ac:dyDescent="0.35">
      <c r="B985" s="3">
        <v>970</v>
      </c>
      <c r="C985" s="3" t="s">
        <v>546</v>
      </c>
      <c r="D985" s="3" t="s">
        <v>5414</v>
      </c>
      <c r="E985" s="3" t="s">
        <v>6256</v>
      </c>
      <c r="F985" s="3" t="s">
        <v>2422</v>
      </c>
      <c r="G985" s="3" t="s">
        <v>11</v>
      </c>
      <c r="H985" s="32" t="s">
        <v>2318</v>
      </c>
      <c r="I985" s="33">
        <v>22648.083333333332</v>
      </c>
      <c r="J985" s="17">
        <v>3718.4999999999995</v>
      </c>
      <c r="K985" s="17">
        <f t="shared" si="30"/>
        <v>3718.4999999999995</v>
      </c>
      <c r="L985" s="38">
        <v>3718.4999999999995</v>
      </c>
      <c r="M985" s="48">
        <f t="shared" si="31"/>
        <v>84216897.874999985</v>
      </c>
      <c r="N985" s="34" t="s">
        <v>7343</v>
      </c>
      <c r="O985" s="48">
        <f>(45.5*M985)/(SUM($M$16:$M$2953)+SUM(Comerciales!$O$16:$O$1436))</f>
        <v>3.9962575591559468E-3</v>
      </c>
      <c r="P985" s="49"/>
      <c r="Q985" s="59"/>
      <c r="R985" s="59"/>
      <c r="S985" s="49"/>
      <c r="T985" s="49"/>
      <c r="U985" s="49"/>
      <c r="V985" s="49"/>
    </row>
    <row r="986" spans="2:22" ht="24" customHeight="1" x14ac:dyDescent="0.35">
      <c r="B986" s="3">
        <v>971</v>
      </c>
      <c r="C986" s="3" t="s">
        <v>546</v>
      </c>
      <c r="D986" s="3" t="s">
        <v>5414</v>
      </c>
      <c r="E986" s="3" t="s">
        <v>6257</v>
      </c>
      <c r="F986" s="3" t="s">
        <v>2422</v>
      </c>
      <c r="G986" s="3" t="s">
        <v>11</v>
      </c>
      <c r="H986" s="32" t="s">
        <v>2318</v>
      </c>
      <c r="I986" s="33">
        <v>6033.333333333333</v>
      </c>
      <c r="J986" s="17">
        <v>1239.4999999999998</v>
      </c>
      <c r="K986" s="17">
        <f t="shared" si="30"/>
        <v>1239.4999999999998</v>
      </c>
      <c r="L986" s="38">
        <v>1239.4999999999998</v>
      </c>
      <c r="M986" s="48">
        <f t="shared" si="31"/>
        <v>7478316.6666666651</v>
      </c>
      <c r="N986" s="34" t="s">
        <v>7343</v>
      </c>
      <c r="O986" s="48">
        <f>(45.5*M986)/(SUM($M$16:$M$2953)+SUM(Comerciales!$O$16:$O$1436))</f>
        <v>3.5486084459304321E-4</v>
      </c>
      <c r="P986" s="49"/>
      <c r="Q986" s="59"/>
      <c r="R986" s="59"/>
      <c r="S986" s="49"/>
      <c r="T986" s="49"/>
      <c r="U986" s="49"/>
      <c r="V986" s="49"/>
    </row>
    <row r="987" spans="2:22" ht="24" customHeight="1" x14ac:dyDescent="0.35">
      <c r="B987" s="3">
        <v>972</v>
      </c>
      <c r="C987" s="3" t="s">
        <v>2628</v>
      </c>
      <c r="D987" s="3" t="s">
        <v>5414</v>
      </c>
      <c r="E987" s="3" t="s">
        <v>6258</v>
      </c>
      <c r="F987" s="3" t="s">
        <v>2422</v>
      </c>
      <c r="G987" s="3" t="s">
        <v>11</v>
      </c>
      <c r="H987" s="32" t="s">
        <v>2628</v>
      </c>
      <c r="I987" s="33">
        <v>1</v>
      </c>
      <c r="J987" s="17"/>
      <c r="K987" s="17">
        <f t="shared" si="30"/>
        <v>0</v>
      </c>
      <c r="L987" s="38" t="s">
        <v>2628</v>
      </c>
      <c r="M987" s="48">
        <f t="shared" si="31"/>
        <v>100</v>
      </c>
      <c r="N987" s="34" t="s">
        <v>7343</v>
      </c>
      <c r="O987" s="48">
        <f>(45.5*M987)/(SUM($M$16:$M$2953)+SUM(Comerciales!$O$16:$O$1436))</f>
        <v>4.745196819155514E-9</v>
      </c>
      <c r="P987" s="49"/>
      <c r="Q987" s="59"/>
      <c r="R987" s="59"/>
      <c r="S987" s="49"/>
      <c r="T987" s="49"/>
      <c r="U987" s="49"/>
      <c r="V987" s="49"/>
    </row>
    <row r="988" spans="2:22" ht="24" customHeight="1" x14ac:dyDescent="0.35">
      <c r="B988" s="3">
        <v>973</v>
      </c>
      <c r="C988" s="3" t="s">
        <v>2628</v>
      </c>
      <c r="D988" s="3" t="s">
        <v>5414</v>
      </c>
      <c r="E988" s="3" t="s">
        <v>6259</v>
      </c>
      <c r="F988" s="3" t="s">
        <v>2422</v>
      </c>
      <c r="G988" s="3" t="s">
        <v>11</v>
      </c>
      <c r="H988" s="32" t="s">
        <v>2628</v>
      </c>
      <c r="I988" s="33">
        <v>1</v>
      </c>
      <c r="J988" s="17"/>
      <c r="K988" s="17">
        <f t="shared" si="30"/>
        <v>0</v>
      </c>
      <c r="L988" s="38" t="s">
        <v>2628</v>
      </c>
      <c r="M988" s="48">
        <f t="shared" si="31"/>
        <v>100</v>
      </c>
      <c r="N988" s="34" t="s">
        <v>7343</v>
      </c>
      <c r="O988" s="48">
        <f>(45.5*M988)/(SUM($M$16:$M$2953)+SUM(Comerciales!$O$16:$O$1436))</f>
        <v>4.745196819155514E-9</v>
      </c>
      <c r="P988" s="49"/>
      <c r="Q988" s="59"/>
      <c r="R988" s="59"/>
      <c r="S988" s="49"/>
      <c r="T988" s="49"/>
      <c r="U988" s="49"/>
      <c r="V988" s="49"/>
    </row>
    <row r="989" spans="2:22" ht="24" customHeight="1" x14ac:dyDescent="0.35">
      <c r="B989" s="3">
        <v>974</v>
      </c>
      <c r="C989" s="3" t="s">
        <v>966</v>
      </c>
      <c r="D989" s="3" t="s">
        <v>967</v>
      </c>
      <c r="E989" s="3" t="s">
        <v>3322</v>
      </c>
      <c r="F989" s="3" t="s">
        <v>2422</v>
      </c>
      <c r="G989" s="3" t="s">
        <v>11</v>
      </c>
      <c r="H989" s="32" t="s">
        <v>2318</v>
      </c>
      <c r="I989" s="33">
        <v>7978.25</v>
      </c>
      <c r="J989" s="17">
        <v>24203.605</v>
      </c>
      <c r="K989" s="17">
        <f t="shared" si="30"/>
        <v>24203.605</v>
      </c>
      <c r="L989" s="38">
        <v>24203.605</v>
      </c>
      <c r="M989" s="48">
        <f t="shared" si="31"/>
        <v>193102411.59125</v>
      </c>
      <c r="N989" s="34" t="s">
        <v>7341</v>
      </c>
      <c r="O989" s="48">
        <f>(45.5*M989)/(SUM($M$16:$M$2953)+SUM(Comerciales!$O$16:$O$1436))</f>
        <v>9.1630894925405822E-3</v>
      </c>
      <c r="P989" s="49"/>
      <c r="Q989" s="59"/>
      <c r="R989" s="59"/>
      <c r="S989" s="49"/>
      <c r="T989" s="49"/>
      <c r="U989" s="49"/>
      <c r="V989" s="49"/>
    </row>
    <row r="990" spans="2:22" ht="24" customHeight="1" x14ac:dyDescent="0.35">
      <c r="B990" s="3">
        <v>975</v>
      </c>
      <c r="C990" s="3" t="s">
        <v>966</v>
      </c>
      <c r="D990" s="3" t="s">
        <v>967</v>
      </c>
      <c r="E990" s="3" t="s">
        <v>87</v>
      </c>
      <c r="F990" s="3" t="s">
        <v>2422</v>
      </c>
      <c r="G990" s="3" t="s">
        <v>11</v>
      </c>
      <c r="H990" s="32" t="s">
        <v>2318</v>
      </c>
      <c r="I990" s="33">
        <v>5</v>
      </c>
      <c r="J990" s="17">
        <v>48407.21</v>
      </c>
      <c r="K990" s="17">
        <f t="shared" si="30"/>
        <v>48407.21</v>
      </c>
      <c r="L990" s="38">
        <v>48407.21</v>
      </c>
      <c r="M990" s="48">
        <f t="shared" si="31"/>
        <v>242036.05</v>
      </c>
      <c r="N990" s="34" t="s">
        <v>7341</v>
      </c>
      <c r="O990" s="48">
        <f>(45.5*M990)/(SUM($M$16:$M$2953)+SUM(Comerciales!$O$16:$O$1436))</f>
        <v>1.1485086945809648E-5</v>
      </c>
      <c r="P990" s="49"/>
      <c r="Q990" s="59"/>
      <c r="R990" s="59"/>
      <c r="S990" s="49"/>
      <c r="T990" s="49"/>
      <c r="U990" s="49"/>
      <c r="V990" s="49"/>
    </row>
    <row r="991" spans="2:22" ht="24" customHeight="1" x14ac:dyDescent="0.35">
      <c r="B991" s="3">
        <v>976</v>
      </c>
      <c r="C991" s="3" t="s">
        <v>968</v>
      </c>
      <c r="D991" s="3" t="s">
        <v>969</v>
      </c>
      <c r="E991" s="3" t="s">
        <v>2329</v>
      </c>
      <c r="F991" s="3" t="s">
        <v>2422</v>
      </c>
      <c r="G991" s="3" t="s">
        <v>11</v>
      </c>
      <c r="H991" s="32" t="s">
        <v>2318</v>
      </c>
      <c r="I991" s="33">
        <v>89948.666666666672</v>
      </c>
      <c r="J991" s="17">
        <v>93516.800000000003</v>
      </c>
      <c r="K991" s="17">
        <f t="shared" si="30"/>
        <v>93516.800000000003</v>
      </c>
      <c r="L991" s="38">
        <v>93516.800000000003</v>
      </c>
      <c r="M991" s="48">
        <f t="shared" si="31"/>
        <v>8411711470.9333344</v>
      </c>
      <c r="N991" s="34" t="s">
        <v>7341</v>
      </c>
      <c r="O991" s="48">
        <f>(45.5*M991)/(SUM($M$16:$M$2953)+SUM(Comerciales!$O$16:$O$1436))</f>
        <v>0.39915226515526808</v>
      </c>
      <c r="P991" s="49"/>
      <c r="Q991" s="59"/>
      <c r="R991" s="59"/>
      <c r="S991" s="49"/>
      <c r="T991" s="49"/>
      <c r="U991" s="49"/>
      <c r="V991" s="49"/>
    </row>
    <row r="992" spans="2:22" ht="24" customHeight="1" x14ac:dyDescent="0.35">
      <c r="B992" s="3">
        <v>977</v>
      </c>
      <c r="C992" s="3" t="s">
        <v>970</v>
      </c>
      <c r="D992" s="3" t="s">
        <v>4120</v>
      </c>
      <c r="E992" s="3" t="s">
        <v>6260</v>
      </c>
      <c r="F992" s="3" t="s">
        <v>2616</v>
      </c>
      <c r="G992" s="3" t="s">
        <v>3657</v>
      </c>
      <c r="H992" s="32" t="s">
        <v>2490</v>
      </c>
      <c r="I992" s="33">
        <v>438.08333333333331</v>
      </c>
      <c r="J992" s="17">
        <v>11717</v>
      </c>
      <c r="K992" s="17">
        <f t="shared" si="30"/>
        <v>12561</v>
      </c>
      <c r="L992" s="38" t="s">
        <v>7053</v>
      </c>
      <c r="M992" s="48">
        <f t="shared" si="31"/>
        <v>5502764.75</v>
      </c>
      <c r="N992" s="34" t="s">
        <v>7343</v>
      </c>
      <c r="O992" s="48">
        <f>(45.5*M992)/(SUM($M$16:$M$2953)+SUM(Comerciales!$O$16:$O$1436))</f>
        <v>2.6111701788261087E-4</v>
      </c>
      <c r="P992" s="49"/>
      <c r="Q992" s="59"/>
      <c r="R992" s="59"/>
      <c r="S992" s="49"/>
      <c r="T992" s="49"/>
      <c r="U992" s="49"/>
      <c r="V992" s="49"/>
    </row>
    <row r="993" spans="2:22" ht="24" customHeight="1" x14ac:dyDescent="0.35">
      <c r="B993" s="3">
        <v>978</v>
      </c>
      <c r="C993" s="3" t="s">
        <v>132</v>
      </c>
      <c r="D993" s="3" t="s">
        <v>5415</v>
      </c>
      <c r="E993" s="3" t="s">
        <v>3418</v>
      </c>
      <c r="F993" s="3" t="s">
        <v>2362</v>
      </c>
      <c r="G993" s="3" t="s">
        <v>7004</v>
      </c>
      <c r="H993" s="32" t="s">
        <v>2402</v>
      </c>
      <c r="I993" s="33">
        <v>2534.9166666666665</v>
      </c>
      <c r="J993" s="17">
        <v>1522</v>
      </c>
      <c r="K993" s="17">
        <f t="shared" si="30"/>
        <v>1632</v>
      </c>
      <c r="L993" s="38" t="s">
        <v>7053</v>
      </c>
      <c r="M993" s="48">
        <f t="shared" si="31"/>
        <v>4136983.9999999995</v>
      </c>
      <c r="N993" s="34" t="s">
        <v>7343</v>
      </c>
      <c r="O993" s="48">
        <f>(45.5*M993)/(SUM($M$16:$M$2953)+SUM(Comerciales!$O$16:$O$1436))</f>
        <v>1.963080331769725E-4</v>
      </c>
      <c r="P993" s="49"/>
      <c r="Q993" s="59"/>
      <c r="R993" s="59"/>
      <c r="S993" s="49"/>
      <c r="T993" s="49"/>
      <c r="U993" s="49"/>
      <c r="V993" s="49"/>
    </row>
    <row r="994" spans="2:22" ht="24" customHeight="1" x14ac:dyDescent="0.35">
      <c r="B994" s="3">
        <v>979</v>
      </c>
      <c r="C994" s="3" t="s">
        <v>2632</v>
      </c>
      <c r="D994" s="3" t="s">
        <v>5415</v>
      </c>
      <c r="E994" s="3" t="s">
        <v>6261</v>
      </c>
      <c r="F994" s="3" t="s">
        <v>2362</v>
      </c>
      <c r="G994" s="3" t="s">
        <v>341</v>
      </c>
      <c r="H994" s="32" t="s">
        <v>7032</v>
      </c>
      <c r="I994" s="33">
        <v>3.5</v>
      </c>
      <c r="J994" s="17"/>
      <c r="K994" s="17">
        <f t="shared" si="30"/>
        <v>0</v>
      </c>
      <c r="L994" s="38" t="s">
        <v>7053</v>
      </c>
      <c r="M994" s="48">
        <f t="shared" si="31"/>
        <v>350</v>
      </c>
      <c r="N994" s="34" t="s">
        <v>7343</v>
      </c>
      <c r="O994" s="48">
        <f>(45.5*M994)/(SUM($M$16:$M$2953)+SUM(Comerciales!$O$16:$O$1436))</f>
        <v>1.6608188867044298E-8</v>
      </c>
      <c r="P994" s="49"/>
      <c r="Q994" s="59"/>
      <c r="R994" s="59"/>
      <c r="S994" s="49"/>
      <c r="T994" s="49"/>
      <c r="U994" s="49"/>
      <c r="V994" s="49"/>
    </row>
    <row r="995" spans="2:22" ht="24" customHeight="1" x14ac:dyDescent="0.35">
      <c r="B995" s="3">
        <v>980</v>
      </c>
      <c r="C995" s="3" t="s">
        <v>2632</v>
      </c>
      <c r="D995" s="3" t="s">
        <v>5415</v>
      </c>
      <c r="E995" s="3" t="s">
        <v>6262</v>
      </c>
      <c r="F995" s="3" t="s">
        <v>2362</v>
      </c>
      <c r="G995" s="3" t="s">
        <v>341</v>
      </c>
      <c r="H995" s="32" t="s">
        <v>7032</v>
      </c>
      <c r="I995" s="33">
        <v>1</v>
      </c>
      <c r="J995" s="17"/>
      <c r="K995" s="17">
        <f t="shared" si="30"/>
        <v>0</v>
      </c>
      <c r="L995" s="38" t="s">
        <v>2628</v>
      </c>
      <c r="M995" s="48">
        <f t="shared" si="31"/>
        <v>100</v>
      </c>
      <c r="N995" s="34" t="s">
        <v>7343</v>
      </c>
      <c r="O995" s="48">
        <f>(45.5*M995)/(SUM($M$16:$M$2953)+SUM(Comerciales!$O$16:$O$1436))</f>
        <v>4.745196819155514E-9</v>
      </c>
      <c r="P995" s="49"/>
      <c r="Q995" s="59"/>
      <c r="R995" s="59"/>
      <c r="S995" s="49"/>
      <c r="T995" s="49"/>
      <c r="U995" s="49"/>
      <c r="V995" s="49"/>
    </row>
    <row r="996" spans="2:22" ht="24" customHeight="1" x14ac:dyDescent="0.35">
      <c r="B996" s="3">
        <v>981</v>
      </c>
      <c r="C996" s="3" t="s">
        <v>2632</v>
      </c>
      <c r="D996" s="3" t="s">
        <v>5416</v>
      </c>
      <c r="E996" s="3" t="s">
        <v>6263</v>
      </c>
      <c r="F996" s="3" t="s">
        <v>3611</v>
      </c>
      <c r="G996" s="3" t="s">
        <v>3654</v>
      </c>
      <c r="H996" s="32" t="s">
        <v>3675</v>
      </c>
      <c r="I996" s="33">
        <v>1</v>
      </c>
      <c r="J996" s="17"/>
      <c r="K996" s="17">
        <f t="shared" si="30"/>
        <v>0</v>
      </c>
      <c r="L996" s="38" t="s">
        <v>2628</v>
      </c>
      <c r="M996" s="48">
        <f t="shared" si="31"/>
        <v>100</v>
      </c>
      <c r="N996" s="34" t="s">
        <v>7343</v>
      </c>
      <c r="O996" s="48">
        <f>(45.5*M996)/(SUM($M$16:$M$2953)+SUM(Comerciales!$O$16:$O$1436))</f>
        <v>4.745196819155514E-9</v>
      </c>
      <c r="P996" s="49"/>
      <c r="Q996" s="59"/>
      <c r="R996" s="59"/>
      <c r="S996" s="49"/>
      <c r="T996" s="49"/>
      <c r="U996" s="49"/>
      <c r="V996" s="49"/>
    </row>
    <row r="997" spans="2:22" ht="24" customHeight="1" x14ac:dyDescent="0.35">
      <c r="B997" s="3">
        <v>982</v>
      </c>
      <c r="C997" s="3" t="s">
        <v>971</v>
      </c>
      <c r="D997" s="3" t="s">
        <v>972</v>
      </c>
      <c r="E997" s="3" t="s">
        <v>6264</v>
      </c>
      <c r="F997" s="3" t="s">
        <v>2356</v>
      </c>
      <c r="G997" s="3" t="s">
        <v>18</v>
      </c>
      <c r="H997" s="32" t="s">
        <v>3713</v>
      </c>
      <c r="I997" s="33">
        <v>2</v>
      </c>
      <c r="J997" s="17">
        <v>295252</v>
      </c>
      <c r="K997" s="17">
        <f t="shared" si="30"/>
        <v>316510</v>
      </c>
      <c r="L997" s="38" t="s">
        <v>7053</v>
      </c>
      <c r="M997" s="48">
        <f t="shared" si="31"/>
        <v>633020</v>
      </c>
      <c r="N997" s="34" t="s">
        <v>7341</v>
      </c>
      <c r="O997" s="48">
        <f>(45.5*M997)/(SUM($M$16:$M$2953)+SUM(Comerciales!$O$16:$O$1436))</f>
        <v>3.0038044904618231E-5</v>
      </c>
      <c r="P997" s="49"/>
      <c r="Q997" s="59"/>
      <c r="R997" s="59"/>
      <c r="S997" s="49"/>
      <c r="T997" s="49"/>
      <c r="U997" s="49"/>
      <c r="V997" s="49"/>
    </row>
    <row r="998" spans="2:22" ht="24" customHeight="1" x14ac:dyDescent="0.35">
      <c r="B998" s="3">
        <v>983</v>
      </c>
      <c r="C998" s="3" t="s">
        <v>973</v>
      </c>
      <c r="D998" s="3" t="s">
        <v>974</v>
      </c>
      <c r="E998" s="3" t="s">
        <v>2384</v>
      </c>
      <c r="F998" s="3" t="s">
        <v>2422</v>
      </c>
      <c r="G998" s="3" t="s">
        <v>11</v>
      </c>
      <c r="H998" s="32" t="s">
        <v>2318</v>
      </c>
      <c r="I998" s="33">
        <v>95388.083333333328</v>
      </c>
      <c r="J998" s="17">
        <v>3668.2499999999995</v>
      </c>
      <c r="K998" s="17">
        <f t="shared" si="30"/>
        <v>3668.2499999999995</v>
      </c>
      <c r="L998" s="38">
        <v>3668.2499999999995</v>
      </c>
      <c r="M998" s="48">
        <f t="shared" si="31"/>
        <v>349907336.68749994</v>
      </c>
      <c r="N998" s="34" t="s">
        <v>7341</v>
      </c>
      <c r="O998" s="48">
        <f>(45.5*M998)/(SUM($M$16:$M$2953)+SUM(Comerciales!$O$16:$O$1436))</f>
        <v>1.6603791810487021E-2</v>
      </c>
      <c r="P998" s="49"/>
      <c r="Q998" s="59"/>
      <c r="R998" s="59"/>
      <c r="S998" s="49"/>
      <c r="T998" s="49"/>
      <c r="U998" s="49"/>
      <c r="V998" s="49"/>
    </row>
    <row r="999" spans="2:22" ht="24" customHeight="1" x14ac:dyDescent="0.35">
      <c r="B999" s="3">
        <v>984</v>
      </c>
      <c r="C999" s="3" t="s">
        <v>973</v>
      </c>
      <c r="D999" s="3" t="s">
        <v>974</v>
      </c>
      <c r="E999" s="3" t="s">
        <v>2355</v>
      </c>
      <c r="F999" s="3" t="s">
        <v>2422</v>
      </c>
      <c r="G999" s="3" t="s">
        <v>11</v>
      </c>
      <c r="H999" s="32" t="s">
        <v>2318</v>
      </c>
      <c r="I999" s="33">
        <v>2487.8333333333335</v>
      </c>
      <c r="J999" s="17">
        <v>7336.4999999999991</v>
      </c>
      <c r="K999" s="17">
        <f t="shared" si="30"/>
        <v>7336.4999999999991</v>
      </c>
      <c r="L999" s="38">
        <v>7336.4999999999991</v>
      </c>
      <c r="M999" s="48">
        <f t="shared" si="31"/>
        <v>18251989.25</v>
      </c>
      <c r="N999" s="34" t="s">
        <v>7343</v>
      </c>
      <c r="O999" s="48">
        <f>(45.5*M999)/(SUM($M$16:$M$2953)+SUM(Comerciales!$O$16:$O$1436))</f>
        <v>8.6609281332360633E-4</v>
      </c>
      <c r="P999" s="49"/>
      <c r="Q999" s="59"/>
      <c r="R999" s="59"/>
      <c r="S999" s="49"/>
      <c r="T999" s="49"/>
      <c r="U999" s="49"/>
      <c r="V999" s="49"/>
    </row>
    <row r="1000" spans="2:22" ht="24" customHeight="1" x14ac:dyDescent="0.35">
      <c r="B1000" s="3">
        <v>985</v>
      </c>
      <c r="C1000" s="3" t="s">
        <v>975</v>
      </c>
      <c r="D1000" s="3" t="s">
        <v>976</v>
      </c>
      <c r="E1000" s="3" t="s">
        <v>6265</v>
      </c>
      <c r="F1000" s="3" t="s">
        <v>2356</v>
      </c>
      <c r="G1000" s="3" t="s">
        <v>18</v>
      </c>
      <c r="H1000" s="32" t="s">
        <v>2596</v>
      </c>
      <c r="I1000" s="33">
        <v>2</v>
      </c>
      <c r="J1000" s="17">
        <v>131647.41</v>
      </c>
      <c r="K1000" s="17">
        <f t="shared" si="30"/>
        <v>131647.41</v>
      </c>
      <c r="L1000" s="38">
        <v>131647.41</v>
      </c>
      <c r="M1000" s="48">
        <f t="shared" si="31"/>
        <v>263294.82</v>
      </c>
      <c r="N1000" s="34" t="s">
        <v>7341</v>
      </c>
      <c r="O1000" s="48">
        <f>(45.5*M1000)/(SUM($M$16:$M$2953)+SUM(Comerciales!$O$16:$O$1436))</f>
        <v>1.2493857423641236E-5</v>
      </c>
      <c r="P1000" s="49"/>
      <c r="Q1000" s="59"/>
      <c r="R1000" s="59"/>
      <c r="S1000" s="49"/>
      <c r="T1000" s="49"/>
      <c r="U1000" s="49"/>
      <c r="V1000" s="49"/>
    </row>
    <row r="1001" spans="2:22" ht="24" customHeight="1" x14ac:dyDescent="0.35">
      <c r="B1001" s="3">
        <v>986</v>
      </c>
      <c r="C1001" s="3" t="s">
        <v>975</v>
      </c>
      <c r="D1001" s="3" t="s">
        <v>976</v>
      </c>
      <c r="E1001" s="3" t="s">
        <v>977</v>
      </c>
      <c r="F1001" s="3" t="s">
        <v>2356</v>
      </c>
      <c r="G1001" s="3" t="s">
        <v>18</v>
      </c>
      <c r="H1001" s="32" t="s">
        <v>3713</v>
      </c>
      <c r="I1001" s="33">
        <v>2</v>
      </c>
      <c r="J1001" s="17">
        <v>134869</v>
      </c>
      <c r="K1001" s="17">
        <f t="shared" si="30"/>
        <v>144580</v>
      </c>
      <c r="L1001" s="38" t="s">
        <v>7053</v>
      </c>
      <c r="M1001" s="48">
        <f t="shared" si="31"/>
        <v>289160</v>
      </c>
      <c r="N1001" s="34" t="s">
        <v>7341</v>
      </c>
      <c r="O1001" s="48">
        <f>(45.5*M1001)/(SUM($M$16:$M$2953)+SUM(Comerciales!$O$16:$O$1436))</f>
        <v>1.3721211122270084E-5</v>
      </c>
      <c r="P1001" s="49"/>
      <c r="Q1001" s="59"/>
      <c r="R1001" s="59"/>
      <c r="S1001" s="49"/>
      <c r="T1001" s="49"/>
      <c r="U1001" s="49"/>
      <c r="V1001" s="49"/>
    </row>
    <row r="1002" spans="2:22" ht="24" customHeight="1" x14ac:dyDescent="0.35">
      <c r="B1002" s="3">
        <v>987</v>
      </c>
      <c r="C1002" s="3" t="s">
        <v>2628</v>
      </c>
      <c r="D1002" s="3" t="s">
        <v>978</v>
      </c>
      <c r="E1002" s="3" t="s">
        <v>60</v>
      </c>
      <c r="F1002" s="3" t="s">
        <v>2422</v>
      </c>
      <c r="G1002" s="3" t="s">
        <v>11</v>
      </c>
      <c r="H1002" s="32" t="s">
        <v>2628</v>
      </c>
      <c r="I1002" s="33">
        <v>1</v>
      </c>
      <c r="J1002" s="17">
        <v>6700</v>
      </c>
      <c r="K1002" s="17">
        <f t="shared" si="30"/>
        <v>7182</v>
      </c>
      <c r="L1002" s="38" t="s">
        <v>2628</v>
      </c>
      <c r="M1002" s="48">
        <f t="shared" si="31"/>
        <v>7182</v>
      </c>
      <c r="N1002" s="34" t="s">
        <v>7343</v>
      </c>
      <c r="O1002" s="48">
        <f>(45.5*M1002)/(SUM($M$16:$M$2953)+SUM(Comerciales!$O$16:$O$1436))</f>
        <v>3.4080003555174901E-7</v>
      </c>
      <c r="P1002" s="49"/>
      <c r="Q1002" s="59"/>
      <c r="R1002" s="59"/>
      <c r="S1002" s="49"/>
      <c r="T1002" s="49"/>
      <c r="U1002" s="49"/>
      <c r="V1002" s="49"/>
    </row>
    <row r="1003" spans="2:22" ht="24" customHeight="1" x14ac:dyDescent="0.35">
      <c r="B1003" s="3">
        <v>988</v>
      </c>
      <c r="C1003" s="3" t="s">
        <v>2628</v>
      </c>
      <c r="D1003" s="3" t="s">
        <v>979</v>
      </c>
      <c r="E1003" s="3" t="s">
        <v>6266</v>
      </c>
      <c r="F1003" s="3" t="s">
        <v>2422</v>
      </c>
      <c r="G1003" s="3" t="s">
        <v>11</v>
      </c>
      <c r="H1003" s="32" t="s">
        <v>2628</v>
      </c>
      <c r="I1003" s="33">
        <v>1</v>
      </c>
      <c r="J1003" s="17">
        <v>1790</v>
      </c>
      <c r="K1003" s="17">
        <f t="shared" si="30"/>
        <v>1919</v>
      </c>
      <c r="L1003" s="38" t="s">
        <v>2628</v>
      </c>
      <c r="M1003" s="48">
        <f t="shared" si="31"/>
        <v>1919</v>
      </c>
      <c r="N1003" s="34" t="s">
        <v>7343</v>
      </c>
      <c r="O1003" s="48">
        <f>(45.5*M1003)/(SUM($M$16:$M$2953)+SUM(Comerciales!$O$16:$O$1436))</f>
        <v>9.1060326959594309E-8</v>
      </c>
      <c r="P1003" s="49"/>
      <c r="Q1003" s="59"/>
      <c r="R1003" s="59"/>
      <c r="S1003" s="49"/>
      <c r="T1003" s="49"/>
      <c r="U1003" s="49"/>
      <c r="V1003" s="49"/>
    </row>
    <row r="1004" spans="2:22" ht="24" customHeight="1" x14ac:dyDescent="0.35">
      <c r="B1004" s="3">
        <v>989</v>
      </c>
      <c r="C1004" s="3" t="s">
        <v>119</v>
      </c>
      <c r="D1004" s="3" t="s">
        <v>5417</v>
      </c>
      <c r="E1004" s="3" t="s">
        <v>6267</v>
      </c>
      <c r="F1004" s="3" t="s">
        <v>119</v>
      </c>
      <c r="G1004" s="3" t="s">
        <v>119</v>
      </c>
      <c r="H1004" s="32" t="s">
        <v>6267</v>
      </c>
      <c r="I1004" s="33">
        <v>1</v>
      </c>
      <c r="J1004" s="17"/>
      <c r="K1004" s="17">
        <f t="shared" si="30"/>
        <v>0</v>
      </c>
      <c r="L1004" s="38" t="s">
        <v>2628</v>
      </c>
      <c r="M1004" s="48">
        <f t="shared" si="31"/>
        <v>100</v>
      </c>
      <c r="N1004" s="34" t="s">
        <v>7343</v>
      </c>
      <c r="O1004" s="48">
        <f>(45.5*M1004)/(SUM($M$16:$M$2953)+SUM(Comerciales!$O$16:$O$1436))</f>
        <v>4.745196819155514E-9</v>
      </c>
      <c r="P1004" s="49"/>
      <c r="Q1004" s="59"/>
      <c r="R1004" s="59"/>
      <c r="S1004" s="49"/>
      <c r="T1004" s="49"/>
      <c r="U1004" s="49"/>
      <c r="V1004" s="49"/>
    </row>
    <row r="1005" spans="2:22" ht="24" customHeight="1" x14ac:dyDescent="0.35">
      <c r="B1005" s="3">
        <v>990</v>
      </c>
      <c r="C1005" s="3" t="s">
        <v>2628</v>
      </c>
      <c r="D1005" s="3" t="s">
        <v>980</v>
      </c>
      <c r="E1005" s="3" t="s">
        <v>2414</v>
      </c>
      <c r="F1005" s="3" t="s">
        <v>2422</v>
      </c>
      <c r="G1005" s="3" t="s">
        <v>11</v>
      </c>
      <c r="H1005" s="32" t="s">
        <v>2628</v>
      </c>
      <c r="I1005" s="33">
        <v>1</v>
      </c>
      <c r="J1005" s="17">
        <v>29718</v>
      </c>
      <c r="K1005" s="17">
        <f t="shared" si="30"/>
        <v>31858</v>
      </c>
      <c r="L1005" s="38" t="s">
        <v>2628</v>
      </c>
      <c r="M1005" s="48">
        <f t="shared" si="31"/>
        <v>31858</v>
      </c>
      <c r="N1005" s="34" t="s">
        <v>7343</v>
      </c>
      <c r="O1005" s="48">
        <f>(45.5*M1005)/(SUM($M$16:$M$2953)+SUM(Comerciales!$O$16:$O$1436))</f>
        <v>1.5117248026465636E-6</v>
      </c>
      <c r="P1005" s="49"/>
      <c r="Q1005" s="59"/>
      <c r="R1005" s="59"/>
      <c r="S1005" s="49"/>
      <c r="T1005" s="49"/>
      <c r="U1005" s="49"/>
      <c r="V1005" s="49"/>
    </row>
    <row r="1006" spans="2:22" ht="24" customHeight="1" x14ac:dyDescent="0.35">
      <c r="B1006" s="3">
        <v>991</v>
      </c>
      <c r="C1006" s="3" t="s">
        <v>2628</v>
      </c>
      <c r="D1006" s="3" t="s">
        <v>5418</v>
      </c>
      <c r="E1006" s="3" t="s">
        <v>6268</v>
      </c>
      <c r="F1006" s="3" t="s">
        <v>2362</v>
      </c>
      <c r="G1006" s="3" t="s">
        <v>364</v>
      </c>
      <c r="H1006" s="32" t="s">
        <v>2628</v>
      </c>
      <c r="I1006" s="33">
        <v>1</v>
      </c>
      <c r="J1006" s="17"/>
      <c r="K1006" s="17">
        <f t="shared" si="30"/>
        <v>0</v>
      </c>
      <c r="L1006" s="38" t="s">
        <v>2628</v>
      </c>
      <c r="M1006" s="48">
        <f t="shared" si="31"/>
        <v>100</v>
      </c>
      <c r="N1006" s="34" t="s">
        <v>7343</v>
      </c>
      <c r="O1006" s="48">
        <f>(45.5*M1006)/(SUM($M$16:$M$2953)+SUM(Comerciales!$O$16:$O$1436))</f>
        <v>4.745196819155514E-9</v>
      </c>
      <c r="P1006" s="49"/>
      <c r="Q1006" s="59"/>
      <c r="R1006" s="59"/>
      <c r="S1006" s="49"/>
      <c r="T1006" s="49"/>
      <c r="U1006" s="49"/>
      <c r="V1006" s="49"/>
    </row>
    <row r="1007" spans="2:22" ht="24" customHeight="1" x14ac:dyDescent="0.35">
      <c r="B1007" s="3">
        <v>992</v>
      </c>
      <c r="C1007" s="3" t="s">
        <v>497</v>
      </c>
      <c r="D1007" s="3" t="s">
        <v>5419</v>
      </c>
      <c r="E1007" s="3" t="s">
        <v>3301</v>
      </c>
      <c r="F1007" s="3" t="s">
        <v>2422</v>
      </c>
      <c r="G1007" s="3" t="s">
        <v>11</v>
      </c>
      <c r="H1007" s="32" t="s">
        <v>2318</v>
      </c>
      <c r="I1007" s="33">
        <v>392150.16666666669</v>
      </c>
      <c r="J1007" s="17">
        <v>226</v>
      </c>
      <c r="K1007" s="17">
        <f t="shared" si="30"/>
        <v>242</v>
      </c>
      <c r="L1007" s="38" t="s">
        <v>7053</v>
      </c>
      <c r="M1007" s="48">
        <f t="shared" si="31"/>
        <v>94900340.333333343</v>
      </c>
      <c r="N1007" s="34" t="s">
        <v>7341</v>
      </c>
      <c r="O1007" s="48">
        <f>(45.5*M1007)/(SUM($M$16:$M$2953)+SUM(Comerciales!$O$16:$O$1436))</f>
        <v>4.5032079308650903E-3</v>
      </c>
      <c r="P1007" s="49"/>
      <c r="Q1007" s="59"/>
      <c r="R1007" s="59"/>
      <c r="S1007" s="49"/>
      <c r="T1007" s="49"/>
      <c r="U1007" s="49"/>
      <c r="V1007" s="49"/>
    </row>
    <row r="1008" spans="2:22" ht="24" customHeight="1" x14ac:dyDescent="0.35">
      <c r="B1008" s="3">
        <v>993</v>
      </c>
      <c r="C1008" s="3" t="s">
        <v>2654</v>
      </c>
      <c r="D1008" s="3" t="s">
        <v>3070</v>
      </c>
      <c r="E1008" s="3" t="s">
        <v>6269</v>
      </c>
      <c r="F1008" s="3" t="s">
        <v>3597</v>
      </c>
      <c r="G1008" s="3" t="s">
        <v>18</v>
      </c>
      <c r="H1008" s="32" t="s">
        <v>2349</v>
      </c>
      <c r="I1008" s="33">
        <v>19</v>
      </c>
      <c r="J1008" s="17"/>
      <c r="K1008" s="17">
        <f t="shared" si="30"/>
        <v>0</v>
      </c>
      <c r="L1008" s="38" t="s">
        <v>2628</v>
      </c>
      <c r="M1008" s="48">
        <f t="shared" si="31"/>
        <v>1900</v>
      </c>
      <c r="N1008" s="34" t="s">
        <v>7343</v>
      </c>
      <c r="O1008" s="48">
        <f>(45.5*M1008)/(SUM($M$16:$M$2953)+SUM(Comerciales!$O$16:$O$1436))</f>
        <v>9.0158739563954761E-8</v>
      </c>
      <c r="P1008" s="49"/>
      <c r="Q1008" s="59"/>
      <c r="R1008" s="59"/>
      <c r="S1008" s="49"/>
      <c r="T1008" s="49"/>
      <c r="U1008" s="49"/>
      <c r="V1008" s="49"/>
    </row>
    <row r="1009" spans="2:22" ht="24" customHeight="1" x14ac:dyDescent="0.35">
      <c r="B1009" s="3">
        <v>994</v>
      </c>
      <c r="C1009" s="3" t="s">
        <v>981</v>
      </c>
      <c r="D1009" s="3" t="s">
        <v>982</v>
      </c>
      <c r="E1009" s="3" t="s">
        <v>2426</v>
      </c>
      <c r="F1009" s="3" t="s">
        <v>2422</v>
      </c>
      <c r="G1009" s="3" t="s">
        <v>11</v>
      </c>
      <c r="H1009" s="32" t="s">
        <v>2318</v>
      </c>
      <c r="I1009" s="33">
        <v>13770.416666666666</v>
      </c>
      <c r="J1009" s="17">
        <v>616</v>
      </c>
      <c r="K1009" s="17">
        <f t="shared" si="30"/>
        <v>660</v>
      </c>
      <c r="L1009" s="38" t="s">
        <v>7053</v>
      </c>
      <c r="M1009" s="48">
        <f t="shared" si="31"/>
        <v>9088475</v>
      </c>
      <c r="N1009" s="34" t="s">
        <v>7343</v>
      </c>
      <c r="O1009" s="48">
        <f>(45.5*M1009)/(SUM($M$16:$M$2953)+SUM(Comerciales!$O$16:$O$1436))</f>
        <v>4.3126602660974406E-4</v>
      </c>
      <c r="P1009" s="49"/>
      <c r="Q1009" s="59"/>
      <c r="R1009" s="59"/>
      <c r="S1009" s="49"/>
      <c r="T1009" s="49"/>
      <c r="U1009" s="49"/>
      <c r="V1009" s="49"/>
    </row>
    <row r="1010" spans="2:22" ht="24" customHeight="1" x14ac:dyDescent="0.35">
      <c r="B1010" s="3">
        <v>995</v>
      </c>
      <c r="C1010" s="3" t="s">
        <v>983</v>
      </c>
      <c r="D1010" s="3" t="s">
        <v>982</v>
      </c>
      <c r="E1010" s="3">
        <v>0.04</v>
      </c>
      <c r="F1010" s="3" t="s">
        <v>2359</v>
      </c>
      <c r="G1010" s="3" t="s">
        <v>3656</v>
      </c>
      <c r="H1010" s="32" t="s">
        <v>2360</v>
      </c>
      <c r="I1010" s="33">
        <v>1327</v>
      </c>
      <c r="J1010" s="17">
        <v>648</v>
      </c>
      <c r="K1010" s="17">
        <f t="shared" si="30"/>
        <v>695</v>
      </c>
      <c r="L1010" s="38" t="s">
        <v>7053</v>
      </c>
      <c r="M1010" s="48">
        <f t="shared" si="31"/>
        <v>922265</v>
      </c>
      <c r="N1010" s="34" t="s">
        <v>7343</v>
      </c>
      <c r="O1010" s="48">
        <f>(45.5*M1010)/(SUM($M$16:$M$2953)+SUM(Comerciales!$O$16:$O$1436))</f>
        <v>4.3763289444184597E-5</v>
      </c>
      <c r="P1010" s="49"/>
      <c r="Q1010" s="59"/>
      <c r="R1010" s="59"/>
      <c r="S1010" s="49"/>
      <c r="T1010" s="49"/>
      <c r="U1010" s="49"/>
      <c r="V1010" s="49"/>
    </row>
    <row r="1011" spans="2:22" ht="24" customHeight="1" x14ac:dyDescent="0.35">
      <c r="B1011" s="3">
        <v>996</v>
      </c>
      <c r="C1011" s="3" t="s">
        <v>981</v>
      </c>
      <c r="D1011" s="3" t="s">
        <v>982</v>
      </c>
      <c r="E1011" s="3" t="s">
        <v>6270</v>
      </c>
      <c r="F1011" s="3" t="s">
        <v>3623</v>
      </c>
      <c r="G1011" s="3" t="s">
        <v>11</v>
      </c>
      <c r="H1011" s="32" t="s">
        <v>2490</v>
      </c>
      <c r="I1011" s="33">
        <v>2</v>
      </c>
      <c r="J1011" s="17">
        <v>1075</v>
      </c>
      <c r="K1011" s="17">
        <f t="shared" si="30"/>
        <v>1152</v>
      </c>
      <c r="L1011" s="38" t="s">
        <v>7053</v>
      </c>
      <c r="M1011" s="48">
        <f t="shared" si="31"/>
        <v>2304</v>
      </c>
      <c r="N1011" s="34" t="s">
        <v>7343</v>
      </c>
      <c r="O1011" s="48">
        <f>(45.5*M1011)/(SUM($M$16:$M$2953)+SUM(Comerciales!$O$16:$O$1436))</f>
        <v>1.0932933471334303E-7</v>
      </c>
      <c r="P1011" s="49"/>
      <c r="Q1011" s="59"/>
      <c r="R1011" s="59"/>
      <c r="S1011" s="49"/>
      <c r="T1011" s="49"/>
      <c r="U1011" s="49"/>
      <c r="V1011" s="49"/>
    </row>
    <row r="1012" spans="2:22" ht="24" customHeight="1" x14ac:dyDescent="0.35">
      <c r="B1012" s="3">
        <v>997</v>
      </c>
      <c r="C1012" s="3" t="s">
        <v>983</v>
      </c>
      <c r="D1012" s="3" t="s">
        <v>982</v>
      </c>
      <c r="E1012" s="3">
        <v>0.02</v>
      </c>
      <c r="F1012" s="3" t="s">
        <v>2390</v>
      </c>
      <c r="G1012" s="3" t="s">
        <v>3656</v>
      </c>
      <c r="H1012" s="32" t="s">
        <v>2334</v>
      </c>
      <c r="I1012" s="33">
        <v>1</v>
      </c>
      <c r="J1012" s="17">
        <v>29487</v>
      </c>
      <c r="K1012" s="17">
        <f t="shared" si="30"/>
        <v>31610</v>
      </c>
      <c r="L1012" s="38" t="s">
        <v>7053</v>
      </c>
      <c r="M1012" s="48">
        <f t="shared" si="31"/>
        <v>31610</v>
      </c>
      <c r="N1012" s="34" t="s">
        <v>7343</v>
      </c>
      <c r="O1012" s="48">
        <f>(45.5*M1012)/(SUM($M$16:$M$2953)+SUM(Comerciales!$O$16:$O$1436))</f>
        <v>1.4999567145350579E-6</v>
      </c>
      <c r="P1012" s="49"/>
      <c r="Q1012" s="59"/>
      <c r="R1012" s="59"/>
      <c r="S1012" s="49"/>
      <c r="T1012" s="49"/>
      <c r="U1012" s="49"/>
      <c r="V1012" s="49"/>
    </row>
    <row r="1013" spans="2:22" ht="24" customHeight="1" x14ac:dyDescent="0.35">
      <c r="B1013" s="3">
        <v>998</v>
      </c>
      <c r="C1013" s="3" t="s">
        <v>988</v>
      </c>
      <c r="D1013" s="3" t="s">
        <v>986</v>
      </c>
      <c r="E1013" s="3" t="s">
        <v>990</v>
      </c>
      <c r="F1013" s="3" t="s">
        <v>2356</v>
      </c>
      <c r="G1013" s="3" t="s">
        <v>18</v>
      </c>
      <c r="H1013" s="32" t="s">
        <v>2349</v>
      </c>
      <c r="I1013" s="33">
        <v>3567.75</v>
      </c>
      <c r="J1013" s="17">
        <v>87079.99</v>
      </c>
      <c r="K1013" s="17">
        <f t="shared" si="30"/>
        <v>87079.99</v>
      </c>
      <c r="L1013" s="38">
        <v>87079.99</v>
      </c>
      <c r="M1013" s="48">
        <f t="shared" si="31"/>
        <v>310679634.32249999</v>
      </c>
      <c r="N1013" s="34" t="s">
        <v>7341</v>
      </c>
      <c r="O1013" s="48">
        <f>(45.5*M1013)/(SUM($M$16:$M$2953)+SUM(Comerciales!$O$16:$O$1436))</f>
        <v>1.4742360125635252E-2</v>
      </c>
      <c r="P1013" s="49"/>
      <c r="Q1013" s="59"/>
      <c r="R1013" s="59"/>
      <c r="S1013" s="49"/>
      <c r="T1013" s="49"/>
      <c r="U1013" s="49"/>
      <c r="V1013" s="49"/>
    </row>
    <row r="1014" spans="2:22" ht="24" customHeight="1" x14ac:dyDescent="0.35">
      <c r="B1014" s="3">
        <v>999</v>
      </c>
      <c r="C1014" s="3" t="s">
        <v>988</v>
      </c>
      <c r="D1014" s="3" t="s">
        <v>986</v>
      </c>
      <c r="E1014" s="3" t="s">
        <v>730</v>
      </c>
      <c r="F1014" s="3" t="s">
        <v>2356</v>
      </c>
      <c r="G1014" s="3" t="s">
        <v>18</v>
      </c>
      <c r="H1014" s="32" t="s">
        <v>2349</v>
      </c>
      <c r="I1014" s="33">
        <v>613.75</v>
      </c>
      <c r="J1014" s="17">
        <v>25060</v>
      </c>
      <c r="K1014" s="17">
        <f t="shared" si="30"/>
        <v>25060</v>
      </c>
      <c r="L1014" s="38">
        <v>25060</v>
      </c>
      <c r="M1014" s="48">
        <f t="shared" si="31"/>
        <v>15380575</v>
      </c>
      <c r="N1014" s="34" t="s">
        <v>7343</v>
      </c>
      <c r="O1014" s="48">
        <f>(45.5*M1014)/(SUM($M$16:$M$2953)+SUM(Comerciales!$O$16:$O$1436))</f>
        <v>7.2983855566782817E-4</v>
      </c>
      <c r="P1014" s="49"/>
      <c r="Q1014" s="59"/>
      <c r="R1014" s="59"/>
      <c r="S1014" s="49"/>
      <c r="T1014" s="49"/>
      <c r="U1014" s="49"/>
      <c r="V1014" s="49"/>
    </row>
    <row r="1015" spans="2:22" ht="24" customHeight="1" x14ac:dyDescent="0.35">
      <c r="B1015" s="3">
        <v>1000</v>
      </c>
      <c r="C1015" s="3" t="s">
        <v>991</v>
      </c>
      <c r="D1015" s="3" t="s">
        <v>992</v>
      </c>
      <c r="E1015" s="3" t="s">
        <v>2413</v>
      </c>
      <c r="F1015" s="3" t="s">
        <v>2422</v>
      </c>
      <c r="G1015" s="3" t="s">
        <v>11</v>
      </c>
      <c r="H1015" s="32" t="s">
        <v>2318</v>
      </c>
      <c r="I1015" s="33">
        <v>2</v>
      </c>
      <c r="J1015" s="17">
        <v>240308.99999999997</v>
      </c>
      <c r="K1015" s="17">
        <f t="shared" si="30"/>
        <v>240308.99999999997</v>
      </c>
      <c r="L1015" s="38">
        <v>240308.99999999997</v>
      </c>
      <c r="M1015" s="48">
        <f t="shared" si="31"/>
        <v>480617.99999999994</v>
      </c>
      <c r="N1015" s="34" t="s">
        <v>7341</v>
      </c>
      <c r="O1015" s="48">
        <f>(45.5*M1015)/(SUM($M$16:$M$2953)+SUM(Comerciales!$O$16:$O$1436))</f>
        <v>2.2806270048288844E-5</v>
      </c>
      <c r="P1015" s="49"/>
      <c r="Q1015" s="59"/>
      <c r="R1015" s="59"/>
      <c r="S1015" s="49"/>
      <c r="T1015" s="49"/>
      <c r="U1015" s="49"/>
      <c r="V1015" s="49"/>
    </row>
    <row r="1016" spans="2:22" ht="24" customHeight="1" x14ac:dyDescent="0.35">
      <c r="B1016" s="3">
        <v>1001</v>
      </c>
      <c r="C1016" s="3" t="s">
        <v>993</v>
      </c>
      <c r="D1016" s="3" t="s">
        <v>992</v>
      </c>
      <c r="E1016" s="3" t="s">
        <v>26</v>
      </c>
      <c r="F1016" s="3" t="s">
        <v>2317</v>
      </c>
      <c r="G1016" s="3" t="s">
        <v>11</v>
      </c>
      <c r="H1016" s="32" t="s">
        <v>2628</v>
      </c>
      <c r="I1016" s="33">
        <v>1</v>
      </c>
      <c r="J1016" s="17"/>
      <c r="K1016" s="17">
        <f t="shared" si="30"/>
        <v>0</v>
      </c>
      <c r="L1016" s="38" t="s">
        <v>2628</v>
      </c>
      <c r="M1016" s="48">
        <f t="shared" si="31"/>
        <v>100</v>
      </c>
      <c r="N1016" s="34" t="s">
        <v>7343</v>
      </c>
      <c r="O1016" s="48">
        <f>(45.5*M1016)/(SUM($M$16:$M$2953)+SUM(Comerciales!$O$16:$O$1436))</f>
        <v>4.745196819155514E-9</v>
      </c>
      <c r="P1016" s="49"/>
      <c r="Q1016" s="59"/>
      <c r="R1016" s="59"/>
      <c r="S1016" s="49"/>
      <c r="T1016" s="49"/>
      <c r="U1016" s="49"/>
      <c r="V1016" s="49"/>
    </row>
    <row r="1017" spans="2:22" ht="24" customHeight="1" x14ac:dyDescent="0.35">
      <c r="B1017" s="3">
        <v>1002</v>
      </c>
      <c r="C1017" s="3" t="s">
        <v>994</v>
      </c>
      <c r="D1017" s="3" t="s">
        <v>995</v>
      </c>
      <c r="E1017" s="3" t="s">
        <v>3564</v>
      </c>
      <c r="F1017" s="3" t="s">
        <v>2356</v>
      </c>
      <c r="G1017" s="3" t="s">
        <v>18</v>
      </c>
      <c r="H1017" s="32" t="s">
        <v>2349</v>
      </c>
      <c r="I1017" s="33">
        <v>1052</v>
      </c>
      <c r="J1017" s="17">
        <v>173150</v>
      </c>
      <c r="K1017" s="17">
        <f t="shared" si="30"/>
        <v>173150</v>
      </c>
      <c r="L1017" s="38">
        <v>173150</v>
      </c>
      <c r="M1017" s="48">
        <f t="shared" si="31"/>
        <v>182153800</v>
      </c>
      <c r="N1017" s="34" t="s">
        <v>7341</v>
      </c>
      <c r="O1017" s="48">
        <f>(45.5*M1017)/(SUM($M$16:$M$2953)+SUM(Comerciales!$O$16:$O$1436))</f>
        <v>8.6435563235708959E-3</v>
      </c>
      <c r="P1017" s="49"/>
      <c r="Q1017" s="59"/>
      <c r="R1017" s="59"/>
      <c r="S1017" s="49"/>
      <c r="T1017" s="49"/>
      <c r="U1017" s="49"/>
      <c r="V1017" s="49"/>
    </row>
    <row r="1018" spans="2:22" ht="24" customHeight="1" x14ac:dyDescent="0.35">
      <c r="B1018" s="3">
        <v>1003</v>
      </c>
      <c r="C1018" s="3" t="s">
        <v>994</v>
      </c>
      <c r="D1018" s="3" t="s">
        <v>995</v>
      </c>
      <c r="E1018" s="3" t="s">
        <v>3564</v>
      </c>
      <c r="F1018" s="3" t="s">
        <v>2356</v>
      </c>
      <c r="G1018" s="3" t="s">
        <v>18</v>
      </c>
      <c r="H1018" s="32" t="s">
        <v>2349</v>
      </c>
      <c r="I1018" s="33">
        <v>1</v>
      </c>
      <c r="J1018" s="17">
        <v>173150</v>
      </c>
      <c r="K1018" s="17">
        <f t="shared" si="30"/>
        <v>173150</v>
      </c>
      <c r="L1018" s="38">
        <v>173150</v>
      </c>
      <c r="M1018" s="48">
        <f t="shared" si="31"/>
        <v>173150</v>
      </c>
      <c r="N1018" s="34" t="s">
        <v>7341</v>
      </c>
      <c r="O1018" s="48">
        <f>(45.5*M1018)/(SUM($M$16:$M$2953)+SUM(Comerciales!$O$16:$O$1436))</f>
        <v>8.216308292367772E-6</v>
      </c>
      <c r="P1018" s="49"/>
      <c r="Q1018" s="59"/>
      <c r="R1018" s="59"/>
      <c r="S1018" s="49"/>
      <c r="T1018" s="49"/>
      <c r="U1018" s="49"/>
      <c r="V1018" s="49"/>
    </row>
    <row r="1019" spans="2:22" ht="24" customHeight="1" x14ac:dyDescent="0.35">
      <c r="B1019" s="3">
        <v>1004</v>
      </c>
      <c r="C1019" s="3" t="s">
        <v>996</v>
      </c>
      <c r="D1019" s="3" t="s">
        <v>5420</v>
      </c>
      <c r="E1019" s="3" t="s">
        <v>457</v>
      </c>
      <c r="F1019" s="3" t="s">
        <v>2422</v>
      </c>
      <c r="G1019" s="3" t="s">
        <v>11</v>
      </c>
      <c r="H1019" s="32" t="s">
        <v>2318</v>
      </c>
      <c r="I1019" s="33">
        <v>6416.666666666667</v>
      </c>
      <c r="J1019" s="17">
        <v>7249</v>
      </c>
      <c r="K1019" s="17">
        <f t="shared" si="30"/>
        <v>7771</v>
      </c>
      <c r="L1019" s="38" t="s">
        <v>7053</v>
      </c>
      <c r="M1019" s="48">
        <f t="shared" si="31"/>
        <v>49863916.666666672</v>
      </c>
      <c r="N1019" s="34" t="s">
        <v>7343</v>
      </c>
      <c r="O1019" s="48">
        <f>(45.5*M1019)/(SUM($M$16:$M$2953)+SUM(Comerciales!$O$16:$O$1436))</f>
        <v>2.366140987573023E-3</v>
      </c>
      <c r="P1019" s="49"/>
      <c r="Q1019" s="59"/>
      <c r="R1019" s="59"/>
      <c r="S1019" s="49"/>
      <c r="T1019" s="49"/>
      <c r="U1019" s="49"/>
      <c r="V1019" s="49"/>
    </row>
    <row r="1020" spans="2:22" ht="24" customHeight="1" x14ac:dyDescent="0.35">
      <c r="B1020" s="3">
        <v>1005</v>
      </c>
      <c r="C1020" s="3" t="s">
        <v>997</v>
      </c>
      <c r="D1020" s="3" t="s">
        <v>998</v>
      </c>
      <c r="E1020" s="3" t="s">
        <v>2321</v>
      </c>
      <c r="F1020" s="3" t="s">
        <v>2422</v>
      </c>
      <c r="G1020" s="3" t="s">
        <v>11</v>
      </c>
      <c r="H1020" s="32" t="s">
        <v>2318</v>
      </c>
      <c r="I1020" s="33">
        <v>138963.41666666666</v>
      </c>
      <c r="J1020" s="17">
        <v>262</v>
      </c>
      <c r="K1020" s="17">
        <f t="shared" si="30"/>
        <v>281</v>
      </c>
      <c r="L1020" s="38" t="s">
        <v>7053</v>
      </c>
      <c r="M1020" s="48">
        <f t="shared" si="31"/>
        <v>39048720.083333328</v>
      </c>
      <c r="N1020" s="34" t="s">
        <v>7341</v>
      </c>
      <c r="O1020" s="48">
        <f>(45.5*M1020)/(SUM($M$16:$M$2953)+SUM(Comerciales!$O$16:$O$1436))</f>
        <v>1.8529386233152735E-3</v>
      </c>
      <c r="P1020" s="49"/>
      <c r="Q1020" s="59"/>
      <c r="R1020" s="59"/>
      <c r="S1020" s="49"/>
      <c r="T1020" s="49"/>
      <c r="U1020" s="49"/>
      <c r="V1020" s="49"/>
    </row>
    <row r="1021" spans="2:22" ht="24" customHeight="1" x14ac:dyDescent="0.35">
      <c r="B1021" s="3">
        <v>1006</v>
      </c>
      <c r="C1021" s="3" t="s">
        <v>997</v>
      </c>
      <c r="D1021" s="3" t="s">
        <v>998</v>
      </c>
      <c r="E1021" s="3" t="s">
        <v>2581</v>
      </c>
      <c r="F1021" s="3" t="s">
        <v>2422</v>
      </c>
      <c r="G1021" s="3" t="s">
        <v>11</v>
      </c>
      <c r="H1021" s="32" t="s">
        <v>2318</v>
      </c>
      <c r="I1021" s="33">
        <v>26338.333333333332</v>
      </c>
      <c r="J1021" s="17">
        <v>541</v>
      </c>
      <c r="K1021" s="17">
        <f t="shared" si="30"/>
        <v>580</v>
      </c>
      <c r="L1021" s="38" t="s">
        <v>7053</v>
      </c>
      <c r="M1021" s="48">
        <f t="shared" si="31"/>
        <v>15276233.333333332</v>
      </c>
      <c r="N1021" s="34" t="s">
        <v>7341</v>
      </c>
      <c r="O1021" s="48">
        <f>(45.5*M1021)/(SUM($M$16:$M$2953)+SUM(Comerciales!$O$16:$O$1436))</f>
        <v>7.2488733822010753E-4</v>
      </c>
      <c r="P1021" s="49"/>
      <c r="Q1021" s="59"/>
      <c r="R1021" s="59"/>
      <c r="S1021" s="49"/>
      <c r="T1021" s="49"/>
      <c r="U1021" s="49"/>
      <c r="V1021" s="49"/>
    </row>
    <row r="1022" spans="2:22" ht="24" customHeight="1" x14ac:dyDescent="0.35">
      <c r="B1022" s="3">
        <v>1007</v>
      </c>
      <c r="C1022" s="3" t="s">
        <v>999</v>
      </c>
      <c r="D1022" s="3" t="s">
        <v>5421</v>
      </c>
      <c r="E1022" s="3" t="s">
        <v>2401</v>
      </c>
      <c r="F1022" s="3" t="s">
        <v>2356</v>
      </c>
      <c r="G1022" s="3" t="s">
        <v>18</v>
      </c>
      <c r="H1022" s="32" t="s">
        <v>2356</v>
      </c>
      <c r="I1022" s="33">
        <v>2</v>
      </c>
      <c r="J1022" s="17">
        <v>59524</v>
      </c>
      <c r="K1022" s="17">
        <f t="shared" si="30"/>
        <v>63810</v>
      </c>
      <c r="L1022" s="38" t="s">
        <v>7053</v>
      </c>
      <c r="M1022" s="48">
        <f t="shared" si="31"/>
        <v>127620</v>
      </c>
      <c r="N1022" s="34" t="s">
        <v>7341</v>
      </c>
      <c r="O1022" s="48">
        <f>(45.5*M1022)/(SUM($M$16:$M$2953)+SUM(Comerciales!$O$16:$O$1436))</f>
        <v>6.0558201806062668E-6</v>
      </c>
      <c r="P1022" s="49"/>
      <c r="Q1022" s="59"/>
      <c r="R1022" s="59"/>
      <c r="S1022" s="49"/>
      <c r="T1022" s="49"/>
      <c r="U1022" s="49"/>
      <c r="V1022" s="49"/>
    </row>
    <row r="1023" spans="2:22" ht="24" customHeight="1" x14ac:dyDescent="0.35">
      <c r="B1023" s="3">
        <v>1008</v>
      </c>
      <c r="C1023" s="3" t="s">
        <v>1000</v>
      </c>
      <c r="D1023" s="3" t="s">
        <v>1001</v>
      </c>
      <c r="E1023" s="3" t="s">
        <v>6704</v>
      </c>
      <c r="F1023" s="3" t="s">
        <v>2393</v>
      </c>
      <c r="G1023" s="3" t="s">
        <v>11</v>
      </c>
      <c r="H1023" s="32" t="s">
        <v>2393</v>
      </c>
      <c r="I1023" s="33">
        <v>23072.5</v>
      </c>
      <c r="J1023" s="17">
        <v>1822</v>
      </c>
      <c r="K1023" s="17">
        <f t="shared" si="30"/>
        <v>1953</v>
      </c>
      <c r="L1023" s="38" t="s">
        <v>7053</v>
      </c>
      <c r="M1023" s="48">
        <f t="shared" si="31"/>
        <v>45060592.5</v>
      </c>
      <c r="N1023" s="34" t="s">
        <v>7343</v>
      </c>
      <c r="O1023" s="48">
        <f>(45.5*M1023)/(SUM($M$16:$M$2953)+SUM(Comerciales!$O$16:$O$1436))</f>
        <v>2.1382138020026279E-3</v>
      </c>
      <c r="P1023" s="49"/>
      <c r="Q1023" s="59"/>
      <c r="R1023" s="59"/>
      <c r="S1023" s="49"/>
      <c r="T1023" s="49"/>
      <c r="U1023" s="49"/>
      <c r="V1023" s="49"/>
    </row>
    <row r="1024" spans="2:22" ht="24" customHeight="1" x14ac:dyDescent="0.35">
      <c r="B1024" s="3">
        <v>1009</v>
      </c>
      <c r="C1024" s="3" t="s">
        <v>1000</v>
      </c>
      <c r="D1024" s="3" t="s">
        <v>1001</v>
      </c>
      <c r="E1024" s="3" t="s">
        <v>36</v>
      </c>
      <c r="F1024" s="3" t="s">
        <v>3582</v>
      </c>
      <c r="G1024" s="3" t="s">
        <v>11</v>
      </c>
      <c r="H1024" s="32" t="s">
        <v>2393</v>
      </c>
      <c r="I1024" s="33">
        <v>19823.666666666668</v>
      </c>
      <c r="J1024" s="17">
        <v>1767</v>
      </c>
      <c r="K1024" s="17">
        <f t="shared" si="30"/>
        <v>1894</v>
      </c>
      <c r="L1024" s="38" t="s">
        <v>7053</v>
      </c>
      <c r="M1024" s="48">
        <f t="shared" si="31"/>
        <v>37546024.666666672</v>
      </c>
      <c r="N1024" s="34" t="s">
        <v>7343</v>
      </c>
      <c r="O1024" s="48">
        <f>(45.5*M1024)/(SUM($M$16:$M$2953)+SUM(Comerciales!$O$16:$O$1436))</f>
        <v>1.7816327682020113E-3</v>
      </c>
      <c r="P1024" s="49"/>
      <c r="Q1024" s="59"/>
      <c r="R1024" s="59"/>
      <c r="S1024" s="49"/>
      <c r="T1024" s="49"/>
      <c r="U1024" s="49"/>
      <c r="V1024" s="49"/>
    </row>
    <row r="1025" spans="2:22" ht="24" customHeight="1" x14ac:dyDescent="0.35">
      <c r="B1025" s="3">
        <v>1010</v>
      </c>
      <c r="C1025" s="3" t="s">
        <v>729</v>
      </c>
      <c r="D1025" s="3" t="s">
        <v>1001</v>
      </c>
      <c r="E1025" s="3" t="s">
        <v>3492</v>
      </c>
      <c r="F1025" s="3" t="s">
        <v>2616</v>
      </c>
      <c r="G1025" s="3" t="s">
        <v>11</v>
      </c>
      <c r="H1025" s="32" t="s">
        <v>2490</v>
      </c>
      <c r="I1025" s="33">
        <v>1</v>
      </c>
      <c r="J1025" s="17"/>
      <c r="K1025" s="17">
        <f t="shared" si="30"/>
        <v>0</v>
      </c>
      <c r="L1025" s="38" t="s">
        <v>7053</v>
      </c>
      <c r="M1025" s="48">
        <f t="shared" si="31"/>
        <v>100</v>
      </c>
      <c r="N1025" s="34" t="s">
        <v>7343</v>
      </c>
      <c r="O1025" s="48">
        <f>(45.5*M1025)/(SUM($M$16:$M$2953)+SUM(Comerciales!$O$16:$O$1436))</f>
        <v>4.745196819155514E-9</v>
      </c>
      <c r="P1025" s="49"/>
      <c r="Q1025" s="59"/>
      <c r="R1025" s="59"/>
      <c r="S1025" s="49"/>
      <c r="T1025" s="49"/>
      <c r="U1025" s="49"/>
      <c r="V1025" s="49"/>
    </row>
    <row r="1026" spans="2:22" ht="24" customHeight="1" x14ac:dyDescent="0.35">
      <c r="B1026" s="3">
        <v>1011</v>
      </c>
      <c r="C1026" s="3" t="s">
        <v>1000</v>
      </c>
      <c r="D1026" s="3" t="s">
        <v>3071</v>
      </c>
      <c r="E1026" s="3" t="s">
        <v>10</v>
      </c>
      <c r="F1026" s="3" t="s">
        <v>3613</v>
      </c>
      <c r="G1026" s="3" t="s">
        <v>11</v>
      </c>
      <c r="H1026" s="32" t="s">
        <v>2318</v>
      </c>
      <c r="I1026" s="33">
        <v>1381297</v>
      </c>
      <c r="J1026" s="17">
        <v>153</v>
      </c>
      <c r="K1026" s="17">
        <f t="shared" si="30"/>
        <v>164</v>
      </c>
      <c r="L1026" s="38" t="s">
        <v>7053</v>
      </c>
      <c r="M1026" s="48">
        <f t="shared" si="31"/>
        <v>226532708</v>
      </c>
      <c r="N1026" s="34" t="s">
        <v>7341</v>
      </c>
      <c r="O1026" s="48">
        <f>(45.5*M1026)/(SUM($M$16:$M$2953)+SUM(Comerciales!$O$16:$O$1436))</f>
        <v>1.0749422854362848E-2</v>
      </c>
      <c r="P1026" s="49"/>
      <c r="Q1026" s="59"/>
      <c r="R1026" s="59"/>
      <c r="S1026" s="49"/>
      <c r="T1026" s="49"/>
      <c r="U1026" s="49"/>
      <c r="V1026" s="49"/>
    </row>
    <row r="1027" spans="2:22" ht="24" customHeight="1" x14ac:dyDescent="0.35">
      <c r="B1027" s="3">
        <v>1012</v>
      </c>
      <c r="C1027" s="3" t="s">
        <v>1000</v>
      </c>
      <c r="D1027" s="3" t="s">
        <v>3071</v>
      </c>
      <c r="E1027" s="3" t="s">
        <v>68</v>
      </c>
      <c r="F1027" s="3" t="s">
        <v>3613</v>
      </c>
      <c r="G1027" s="3" t="s">
        <v>11</v>
      </c>
      <c r="H1027" s="32" t="s">
        <v>2318</v>
      </c>
      <c r="I1027" s="33">
        <v>61144</v>
      </c>
      <c r="J1027" s="17">
        <v>119</v>
      </c>
      <c r="K1027" s="17">
        <f t="shared" si="30"/>
        <v>128</v>
      </c>
      <c r="L1027" s="38" t="s">
        <v>7053</v>
      </c>
      <c r="M1027" s="48">
        <f t="shared" si="31"/>
        <v>7826432</v>
      </c>
      <c r="N1027" s="34" t="s">
        <v>7341</v>
      </c>
      <c r="O1027" s="48">
        <f>(45.5*M1027)/(SUM($M$16:$M$2953)+SUM(Comerciales!$O$16:$O$1436))</f>
        <v>3.7137960231736924E-4</v>
      </c>
      <c r="P1027" s="49"/>
      <c r="Q1027" s="59"/>
      <c r="R1027" s="59"/>
      <c r="S1027" s="49"/>
      <c r="T1027" s="49"/>
      <c r="U1027" s="49"/>
      <c r="V1027" s="49"/>
    </row>
    <row r="1028" spans="2:22" ht="24" customHeight="1" x14ac:dyDescent="0.35">
      <c r="B1028" s="3">
        <v>1013</v>
      </c>
      <c r="C1028" s="3" t="s">
        <v>1000</v>
      </c>
      <c r="D1028" s="3" t="s">
        <v>3071</v>
      </c>
      <c r="E1028" s="3" t="s">
        <v>68</v>
      </c>
      <c r="F1028" s="3" t="s">
        <v>2356</v>
      </c>
      <c r="G1028" s="3" t="s">
        <v>18</v>
      </c>
      <c r="H1028" s="32" t="s">
        <v>3675</v>
      </c>
      <c r="I1028" s="33">
        <v>522</v>
      </c>
      <c r="J1028" s="17">
        <v>4416</v>
      </c>
      <c r="K1028" s="17">
        <f t="shared" si="30"/>
        <v>4734</v>
      </c>
      <c r="L1028" s="38" t="s">
        <v>7053</v>
      </c>
      <c r="M1028" s="48">
        <f t="shared" si="31"/>
        <v>2471148</v>
      </c>
      <c r="N1028" s="34" t="s">
        <v>7343</v>
      </c>
      <c r="O1028" s="48">
        <f>(45.5*M1028)/(SUM($M$16:$M$2953)+SUM(Comerciales!$O$16:$O$1436))</f>
        <v>1.1726083629262509E-4</v>
      </c>
      <c r="P1028" s="49"/>
      <c r="Q1028" s="59"/>
      <c r="R1028" s="59"/>
      <c r="S1028" s="49"/>
      <c r="T1028" s="49"/>
      <c r="U1028" s="49"/>
      <c r="V1028" s="49"/>
    </row>
    <row r="1029" spans="2:22" ht="24" customHeight="1" x14ac:dyDescent="0.35">
      <c r="B1029" s="3">
        <v>1014</v>
      </c>
      <c r="C1029" s="3" t="s">
        <v>1002</v>
      </c>
      <c r="D1029" s="3" t="s">
        <v>1003</v>
      </c>
      <c r="E1029" s="3" t="s">
        <v>6272</v>
      </c>
      <c r="F1029" s="3" t="s">
        <v>2422</v>
      </c>
      <c r="G1029" s="3" t="s">
        <v>11</v>
      </c>
      <c r="H1029" s="32" t="s">
        <v>2320</v>
      </c>
      <c r="I1029" s="33">
        <v>231</v>
      </c>
      <c r="J1029" s="17">
        <v>5508</v>
      </c>
      <c r="K1029" s="17">
        <f t="shared" si="30"/>
        <v>5905</v>
      </c>
      <c r="L1029" s="38" t="s">
        <v>7053</v>
      </c>
      <c r="M1029" s="48">
        <f t="shared" si="31"/>
        <v>1364055</v>
      </c>
      <c r="N1029" s="34" t="s">
        <v>7343</v>
      </c>
      <c r="O1029" s="48">
        <f>(45.5*M1029)/(SUM($M$16:$M$2953)+SUM(Comerciales!$O$16:$O$1436))</f>
        <v>6.4727094471531745E-5</v>
      </c>
      <c r="P1029" s="49"/>
      <c r="Q1029" s="59"/>
      <c r="R1029" s="59"/>
      <c r="S1029" s="49"/>
      <c r="T1029" s="49"/>
      <c r="U1029" s="49"/>
      <c r="V1029" s="49"/>
    </row>
    <row r="1030" spans="2:22" ht="24" customHeight="1" x14ac:dyDescent="0.35">
      <c r="B1030" s="3">
        <v>1015</v>
      </c>
      <c r="C1030" s="3" t="s">
        <v>1002</v>
      </c>
      <c r="D1030" s="3" t="s">
        <v>1003</v>
      </c>
      <c r="E1030" s="3" t="s">
        <v>6273</v>
      </c>
      <c r="F1030" s="3" t="s">
        <v>2422</v>
      </c>
      <c r="G1030" s="3" t="s">
        <v>11</v>
      </c>
      <c r="H1030" s="32" t="s">
        <v>2320</v>
      </c>
      <c r="I1030" s="33">
        <v>81</v>
      </c>
      <c r="J1030" s="17">
        <v>8063</v>
      </c>
      <c r="K1030" s="17">
        <f t="shared" si="30"/>
        <v>8644</v>
      </c>
      <c r="L1030" s="38" t="s">
        <v>7053</v>
      </c>
      <c r="M1030" s="48">
        <f t="shared" si="31"/>
        <v>700164</v>
      </c>
      <c r="N1030" s="34" t="s">
        <v>7343</v>
      </c>
      <c r="O1030" s="48">
        <f>(45.5*M1030)/(SUM($M$16:$M$2953)+SUM(Comerciales!$O$16:$O$1436))</f>
        <v>3.3224159856872008E-5</v>
      </c>
      <c r="P1030" s="49"/>
      <c r="Q1030" s="59"/>
      <c r="R1030" s="59"/>
      <c r="S1030" s="49"/>
      <c r="T1030" s="49"/>
      <c r="U1030" s="49"/>
      <c r="V1030" s="49"/>
    </row>
    <row r="1031" spans="2:22" ht="24" customHeight="1" x14ac:dyDescent="0.35">
      <c r="B1031" s="3">
        <v>1016</v>
      </c>
      <c r="C1031" s="3" t="s">
        <v>1004</v>
      </c>
      <c r="D1031" s="3" t="s">
        <v>1005</v>
      </c>
      <c r="E1031" s="3" t="s">
        <v>6274</v>
      </c>
      <c r="F1031" s="3" t="s">
        <v>3613</v>
      </c>
      <c r="G1031" s="3" t="s">
        <v>11</v>
      </c>
      <c r="H1031" s="32" t="s">
        <v>2320</v>
      </c>
      <c r="I1031" s="33">
        <v>29686.916666666668</v>
      </c>
      <c r="J1031" s="17">
        <v>1931</v>
      </c>
      <c r="K1031" s="17">
        <f t="shared" si="30"/>
        <v>2070</v>
      </c>
      <c r="L1031" s="38" t="s">
        <v>7053</v>
      </c>
      <c r="M1031" s="48">
        <f t="shared" si="31"/>
        <v>61451917.5</v>
      </c>
      <c r="N1031" s="34" t="s">
        <v>7341</v>
      </c>
      <c r="O1031" s="48">
        <f>(45.5*M1031)/(SUM($M$16:$M$2953)+SUM(Comerciales!$O$16:$O$1436))</f>
        <v>2.9160144345200703E-3</v>
      </c>
      <c r="P1031" s="49"/>
      <c r="Q1031" s="59"/>
      <c r="R1031" s="59"/>
      <c r="S1031" s="49"/>
      <c r="T1031" s="49"/>
      <c r="U1031" s="49"/>
      <c r="V1031" s="49"/>
    </row>
    <row r="1032" spans="2:22" ht="24" customHeight="1" x14ac:dyDescent="0.35">
      <c r="B1032" s="3">
        <v>1017</v>
      </c>
      <c r="C1032" s="3" t="s">
        <v>1006</v>
      </c>
      <c r="D1032" s="3" t="s">
        <v>1007</v>
      </c>
      <c r="E1032" s="3" t="s">
        <v>6275</v>
      </c>
      <c r="F1032" s="3" t="s">
        <v>2417</v>
      </c>
      <c r="G1032" s="3" t="s">
        <v>3657</v>
      </c>
      <c r="H1032" s="32" t="s">
        <v>2490</v>
      </c>
      <c r="I1032" s="33">
        <v>1437</v>
      </c>
      <c r="J1032" s="17">
        <v>42601.9</v>
      </c>
      <c r="K1032" s="17">
        <f t="shared" si="30"/>
        <v>45669</v>
      </c>
      <c r="L1032" s="38" t="s">
        <v>7053</v>
      </c>
      <c r="M1032" s="48">
        <f t="shared" si="31"/>
        <v>65626353</v>
      </c>
      <c r="N1032" s="34" t="s">
        <v>7341</v>
      </c>
      <c r="O1032" s="48">
        <f>(45.5*M1032)/(SUM($M$16:$M$2953)+SUM(Comerciales!$O$16:$O$1436))</f>
        <v>3.114099615083769E-3</v>
      </c>
      <c r="P1032" s="49"/>
      <c r="Q1032" s="59"/>
      <c r="R1032" s="59"/>
      <c r="S1032" s="49"/>
      <c r="T1032" s="49"/>
      <c r="U1032" s="49"/>
      <c r="V1032" s="49"/>
    </row>
    <row r="1033" spans="2:22" ht="24" customHeight="1" x14ac:dyDescent="0.35">
      <c r="B1033" s="3">
        <v>1018</v>
      </c>
      <c r="C1033" s="3" t="s">
        <v>1008</v>
      </c>
      <c r="D1033" s="3" t="s">
        <v>1009</v>
      </c>
      <c r="E1033" s="3" t="s">
        <v>6227</v>
      </c>
      <c r="F1033" s="3" t="s">
        <v>2356</v>
      </c>
      <c r="G1033" s="3" t="s">
        <v>18</v>
      </c>
      <c r="H1033" s="32" t="s">
        <v>3713</v>
      </c>
      <c r="I1033" s="33">
        <v>2</v>
      </c>
      <c r="J1033" s="17">
        <v>22858</v>
      </c>
      <c r="K1033" s="17">
        <f t="shared" si="30"/>
        <v>24504</v>
      </c>
      <c r="L1033" s="38" t="s">
        <v>7053</v>
      </c>
      <c r="M1033" s="48">
        <f t="shared" si="31"/>
        <v>49008</v>
      </c>
      <c r="N1033" s="34" t="s">
        <v>7343</v>
      </c>
      <c r="O1033" s="48">
        <f>(45.5*M1033)/(SUM($M$16:$M$2953)+SUM(Comerciales!$O$16:$O$1436))</f>
        <v>2.3255260571317339E-6</v>
      </c>
      <c r="P1033" s="49"/>
      <c r="Q1033" s="59"/>
      <c r="R1033" s="59"/>
      <c r="S1033" s="49"/>
      <c r="T1033" s="49"/>
      <c r="U1033" s="49"/>
      <c r="V1033" s="49"/>
    </row>
    <row r="1034" spans="2:22" ht="24" customHeight="1" x14ac:dyDescent="0.35">
      <c r="B1034" s="3">
        <v>1019</v>
      </c>
      <c r="C1034" s="3" t="s">
        <v>1010</v>
      </c>
      <c r="D1034" s="3" t="s">
        <v>1011</v>
      </c>
      <c r="E1034" s="3" t="s">
        <v>1012</v>
      </c>
      <c r="F1034" s="3" t="s">
        <v>2422</v>
      </c>
      <c r="G1034" s="3" t="s">
        <v>11</v>
      </c>
      <c r="H1034" s="32" t="s">
        <v>2318</v>
      </c>
      <c r="I1034" s="33">
        <v>6367</v>
      </c>
      <c r="J1034" s="17">
        <v>1979</v>
      </c>
      <c r="K1034" s="17">
        <f t="shared" si="30"/>
        <v>2121</v>
      </c>
      <c r="L1034" s="38" t="s">
        <v>7053</v>
      </c>
      <c r="M1034" s="48">
        <f t="shared" si="31"/>
        <v>13504407</v>
      </c>
      <c r="N1034" s="34" t="s">
        <v>7343</v>
      </c>
      <c r="O1034" s="48">
        <f>(45.5*M1034)/(SUM($M$16:$M$2953)+SUM(Comerciales!$O$16:$O$1436))</f>
        <v>6.4081069140981451E-4</v>
      </c>
      <c r="P1034" s="49"/>
      <c r="Q1034" s="59"/>
      <c r="R1034" s="59"/>
      <c r="S1034" s="49"/>
      <c r="T1034" s="49"/>
      <c r="U1034" s="49"/>
      <c r="V1034" s="49"/>
    </row>
    <row r="1035" spans="2:22" ht="24" customHeight="1" x14ac:dyDescent="0.35">
      <c r="B1035" s="3">
        <v>1020</v>
      </c>
      <c r="C1035" s="3" t="s">
        <v>1013</v>
      </c>
      <c r="D1035" s="3" t="s">
        <v>1014</v>
      </c>
      <c r="E1035" s="3" t="s">
        <v>2384</v>
      </c>
      <c r="F1035" s="3" t="s">
        <v>2422</v>
      </c>
      <c r="G1035" s="3" t="s">
        <v>11</v>
      </c>
      <c r="H1035" s="32" t="s">
        <v>2318</v>
      </c>
      <c r="I1035" s="33">
        <v>962475.83333333337</v>
      </c>
      <c r="J1035" s="17">
        <v>142</v>
      </c>
      <c r="K1035" s="17">
        <f t="shared" si="30"/>
        <v>152</v>
      </c>
      <c r="L1035" s="38" t="s">
        <v>7053</v>
      </c>
      <c r="M1035" s="48">
        <f t="shared" si="31"/>
        <v>146296326.66666669</v>
      </c>
      <c r="N1035" s="34" t="s">
        <v>7341</v>
      </c>
      <c r="O1035" s="48">
        <f>(45.5*M1035)/(SUM($M$16:$M$2953)+SUM(Comerciales!$O$16:$O$1436))</f>
        <v>6.942048639528027E-3</v>
      </c>
      <c r="P1035" s="49"/>
      <c r="Q1035" s="59"/>
      <c r="R1035" s="59"/>
      <c r="S1035" s="49"/>
      <c r="T1035" s="49"/>
      <c r="U1035" s="49"/>
      <c r="V1035" s="49"/>
    </row>
    <row r="1036" spans="2:22" ht="24" customHeight="1" x14ac:dyDescent="0.35">
      <c r="B1036" s="3">
        <v>1021</v>
      </c>
      <c r="C1036" s="3" t="s">
        <v>1013</v>
      </c>
      <c r="D1036" s="3" t="s">
        <v>1014</v>
      </c>
      <c r="E1036" s="3" t="s">
        <v>2401</v>
      </c>
      <c r="F1036" s="3" t="s">
        <v>2422</v>
      </c>
      <c r="G1036" s="3" t="s">
        <v>11</v>
      </c>
      <c r="H1036" s="32" t="s">
        <v>2318</v>
      </c>
      <c r="I1036" s="33">
        <v>73302.166666666672</v>
      </c>
      <c r="J1036" s="17">
        <v>640</v>
      </c>
      <c r="K1036" s="17">
        <f t="shared" si="30"/>
        <v>686</v>
      </c>
      <c r="L1036" s="38" t="s">
        <v>7053</v>
      </c>
      <c r="M1036" s="48">
        <f t="shared" si="31"/>
        <v>50285286.333333336</v>
      </c>
      <c r="N1036" s="34" t="s">
        <v>7341</v>
      </c>
      <c r="O1036" s="48">
        <f>(45.5*M1036)/(SUM($M$16:$M$2953)+SUM(Comerciales!$O$16:$O$1436))</f>
        <v>2.3861358075925759E-3</v>
      </c>
      <c r="P1036" s="49"/>
      <c r="Q1036" s="59"/>
      <c r="R1036" s="59"/>
      <c r="S1036" s="49"/>
      <c r="T1036" s="49"/>
      <c r="U1036" s="49"/>
      <c r="V1036" s="49"/>
    </row>
    <row r="1037" spans="2:22" ht="24" customHeight="1" x14ac:dyDescent="0.35">
      <c r="B1037" s="3">
        <v>1022</v>
      </c>
      <c r="C1037" s="3" t="s">
        <v>729</v>
      </c>
      <c r="D1037" s="3" t="s">
        <v>5422</v>
      </c>
      <c r="E1037" s="3" t="s">
        <v>6276</v>
      </c>
      <c r="F1037" s="3" t="s">
        <v>2616</v>
      </c>
      <c r="G1037" s="3" t="s">
        <v>11</v>
      </c>
      <c r="H1037" s="32" t="s">
        <v>2490</v>
      </c>
      <c r="I1037" s="33">
        <v>2</v>
      </c>
      <c r="J1037" s="17">
        <v>70193.740000000005</v>
      </c>
      <c r="K1037" s="17">
        <f t="shared" si="30"/>
        <v>75248</v>
      </c>
      <c r="L1037" s="38" t="s">
        <v>7053</v>
      </c>
      <c r="M1037" s="48">
        <f t="shared" si="31"/>
        <v>150496</v>
      </c>
      <c r="N1037" s="34" t="s">
        <v>7341</v>
      </c>
      <c r="O1037" s="48">
        <f>(45.5*M1037)/(SUM($M$16:$M$2953)+SUM(Comerciales!$O$16:$O$1436))</f>
        <v>7.1413314049562821E-6</v>
      </c>
      <c r="P1037" s="49"/>
      <c r="Q1037" s="59"/>
      <c r="R1037" s="59"/>
      <c r="S1037" s="49"/>
      <c r="T1037" s="49"/>
      <c r="U1037" s="49"/>
      <c r="V1037" s="49"/>
    </row>
    <row r="1038" spans="2:22" ht="24" customHeight="1" x14ac:dyDescent="0.35">
      <c r="B1038" s="3">
        <v>1023</v>
      </c>
      <c r="C1038" s="3" t="s">
        <v>1015</v>
      </c>
      <c r="D1038" s="3" t="s">
        <v>1016</v>
      </c>
      <c r="E1038" s="3" t="s">
        <v>6277</v>
      </c>
      <c r="F1038" s="3" t="s">
        <v>2356</v>
      </c>
      <c r="G1038" s="3" t="s">
        <v>18</v>
      </c>
      <c r="H1038" s="32" t="s">
        <v>3713</v>
      </c>
      <c r="I1038" s="33">
        <v>2</v>
      </c>
      <c r="J1038" s="17">
        <v>1145375.9999999998</v>
      </c>
      <c r="K1038" s="17">
        <f t="shared" si="30"/>
        <v>1145375.9999999998</v>
      </c>
      <c r="L1038" s="38">
        <v>1145375.9999999998</v>
      </c>
      <c r="M1038" s="48">
        <f t="shared" si="31"/>
        <v>2290751.9999999995</v>
      </c>
      <c r="N1038" s="34" t="s">
        <v>7341</v>
      </c>
      <c r="O1038" s="48">
        <f>(45.5*M1038)/(SUM($M$16:$M$2953)+SUM(Comerciales!$O$16:$O$1436))</f>
        <v>1.087006910387413E-4</v>
      </c>
      <c r="P1038" s="49"/>
      <c r="Q1038" s="59"/>
      <c r="R1038" s="59"/>
      <c r="S1038" s="49"/>
      <c r="T1038" s="49"/>
      <c r="U1038" s="49"/>
      <c r="V1038" s="49"/>
    </row>
    <row r="1039" spans="2:22" ht="24" customHeight="1" x14ac:dyDescent="0.35">
      <c r="B1039" s="3">
        <v>1024</v>
      </c>
      <c r="C1039" s="3" t="s">
        <v>1018</v>
      </c>
      <c r="D1039" s="3" t="s">
        <v>1019</v>
      </c>
      <c r="E1039" s="3" t="s">
        <v>6278</v>
      </c>
      <c r="F1039" s="3" t="s">
        <v>2616</v>
      </c>
      <c r="G1039" s="3" t="s">
        <v>7005</v>
      </c>
      <c r="H1039" s="32" t="s">
        <v>7033</v>
      </c>
      <c r="I1039" s="33">
        <v>122.5</v>
      </c>
      <c r="J1039" s="17"/>
      <c r="K1039" s="17">
        <f t="shared" si="30"/>
        <v>0</v>
      </c>
      <c r="L1039" s="38" t="s">
        <v>7053</v>
      </c>
      <c r="M1039" s="48">
        <f t="shared" si="31"/>
        <v>12250</v>
      </c>
      <c r="N1039" s="34" t="s">
        <v>7343</v>
      </c>
      <c r="O1039" s="48">
        <f>(45.5*M1039)/(SUM($M$16:$M$2953)+SUM(Comerciales!$O$16:$O$1436))</f>
        <v>5.8128661034655037E-7</v>
      </c>
      <c r="P1039" s="49"/>
      <c r="Q1039" s="59"/>
      <c r="R1039" s="59"/>
      <c r="S1039" s="49"/>
      <c r="T1039" s="49"/>
      <c r="U1039" s="49"/>
      <c r="V1039" s="49"/>
    </row>
    <row r="1040" spans="2:22" ht="24" customHeight="1" x14ac:dyDescent="0.35">
      <c r="B1040" s="3">
        <v>1025</v>
      </c>
      <c r="C1040" s="3" t="s">
        <v>1018</v>
      </c>
      <c r="D1040" s="3" t="s">
        <v>1019</v>
      </c>
      <c r="E1040" s="3" t="s">
        <v>6279</v>
      </c>
      <c r="F1040" s="3" t="s">
        <v>6914</v>
      </c>
      <c r="G1040" s="3" t="s">
        <v>3655</v>
      </c>
      <c r="H1040" s="32" t="s">
        <v>2529</v>
      </c>
      <c r="I1040" s="33">
        <v>2</v>
      </c>
      <c r="J1040" s="17">
        <v>4536.0219999999999</v>
      </c>
      <c r="K1040" s="17">
        <f t="shared" ref="K1040:K1103" si="32">IF(ISNUMBER(L1040),MIN(L1040,ROUND((J1040*(1+$K$10)),0)),ROUND((J1040*(1+$K$10)),0))</f>
        <v>4536.0219999999999</v>
      </c>
      <c r="L1040" s="38">
        <v>4536.0219999999999</v>
      </c>
      <c r="M1040" s="48">
        <f t="shared" ref="M1040:M1103" si="33">IF(K1040=0,100*I1040,I1040*K1040)</f>
        <v>9072.0439999999999</v>
      </c>
      <c r="N1040" s="34" t="s">
        <v>7343</v>
      </c>
      <c r="O1040" s="48">
        <f>(45.5*M1040)/(SUM($M$16:$M$2953)+SUM(Comerciales!$O$16:$O$1436))</f>
        <v>4.3048634332038858E-7</v>
      </c>
      <c r="P1040" s="49"/>
      <c r="Q1040" s="59"/>
      <c r="R1040" s="59"/>
      <c r="S1040" s="49"/>
      <c r="T1040" s="49"/>
      <c r="U1040" s="49"/>
      <c r="V1040" s="49"/>
    </row>
    <row r="1041" spans="2:22" ht="24" customHeight="1" x14ac:dyDescent="0.35">
      <c r="B1041" s="3">
        <v>1026</v>
      </c>
      <c r="C1041" s="3" t="s">
        <v>2628</v>
      </c>
      <c r="D1041" s="3" t="s">
        <v>1019</v>
      </c>
      <c r="E1041" s="3">
        <v>5.9999999999999995E-4</v>
      </c>
      <c r="F1041" s="3" t="s">
        <v>2359</v>
      </c>
      <c r="G1041" s="3" t="s">
        <v>2429</v>
      </c>
      <c r="H1041" s="32" t="s">
        <v>2628</v>
      </c>
      <c r="I1041" s="33">
        <v>1</v>
      </c>
      <c r="J1041" s="17">
        <v>18860</v>
      </c>
      <c r="K1041" s="17">
        <f t="shared" si="32"/>
        <v>20218</v>
      </c>
      <c r="L1041" s="38" t="s">
        <v>2628</v>
      </c>
      <c r="M1041" s="48">
        <f t="shared" si="33"/>
        <v>20218</v>
      </c>
      <c r="N1041" s="34" t="s">
        <v>7343</v>
      </c>
      <c r="O1041" s="48">
        <f>(45.5*M1041)/(SUM($M$16:$M$2953)+SUM(Comerciales!$O$16:$O$1436))</f>
        <v>9.5938389289686166E-7</v>
      </c>
      <c r="P1041" s="49"/>
      <c r="Q1041" s="59"/>
      <c r="R1041" s="59"/>
      <c r="S1041" s="49"/>
      <c r="T1041" s="49"/>
      <c r="U1041" s="49"/>
      <c r="V1041" s="49"/>
    </row>
    <row r="1042" spans="2:22" ht="24" customHeight="1" x14ac:dyDescent="0.35">
      <c r="B1042" s="3">
        <v>1027</v>
      </c>
      <c r="C1042" s="3" t="s">
        <v>1018</v>
      </c>
      <c r="D1042" s="3" t="s">
        <v>1021</v>
      </c>
      <c r="E1042" s="3" t="s">
        <v>3459</v>
      </c>
      <c r="F1042" s="3" t="s">
        <v>2356</v>
      </c>
      <c r="G1042" s="3" t="s">
        <v>18</v>
      </c>
      <c r="H1042" s="32" t="s">
        <v>2349</v>
      </c>
      <c r="I1042" s="33">
        <v>44.625</v>
      </c>
      <c r="J1042" s="17">
        <v>35671</v>
      </c>
      <c r="K1042" s="17">
        <f t="shared" si="32"/>
        <v>38239</v>
      </c>
      <c r="L1042" s="38" t="s">
        <v>7053</v>
      </c>
      <c r="M1042" s="48">
        <f t="shared" si="33"/>
        <v>1706415.375</v>
      </c>
      <c r="N1042" s="34" t="s">
        <v>7341</v>
      </c>
      <c r="O1042" s="48">
        <f>(45.5*M1042)/(SUM($M$16:$M$2953)+SUM(Comerciales!$O$16:$O$1436))</f>
        <v>8.0972768096080632E-5</v>
      </c>
      <c r="P1042" s="49"/>
      <c r="Q1042" s="59"/>
      <c r="R1042" s="59"/>
      <c r="S1042" s="49"/>
      <c r="T1042" s="49"/>
      <c r="U1042" s="49"/>
      <c r="V1042" s="49"/>
    </row>
    <row r="1043" spans="2:22" ht="24" customHeight="1" x14ac:dyDescent="0.35">
      <c r="B1043" s="3">
        <v>1028</v>
      </c>
      <c r="C1043" s="3" t="s">
        <v>1018</v>
      </c>
      <c r="D1043" s="3" t="s">
        <v>5423</v>
      </c>
      <c r="E1043" s="3" t="s">
        <v>138</v>
      </c>
      <c r="F1043" s="3" t="s">
        <v>2422</v>
      </c>
      <c r="G1043" s="3" t="s">
        <v>11</v>
      </c>
      <c r="H1043" s="32" t="s">
        <v>2318</v>
      </c>
      <c r="I1043" s="33">
        <v>2</v>
      </c>
      <c r="J1043" s="17">
        <v>348.68</v>
      </c>
      <c r="K1043" s="17">
        <f t="shared" si="32"/>
        <v>348.68</v>
      </c>
      <c r="L1043" s="38">
        <v>348.68</v>
      </c>
      <c r="M1043" s="48">
        <f t="shared" si="33"/>
        <v>697.36</v>
      </c>
      <c r="N1043" s="34" t="s">
        <v>7343</v>
      </c>
      <c r="O1043" s="48">
        <f>(45.5*M1043)/(SUM($M$16:$M$2953)+SUM(Comerciales!$O$16:$O$1436))</f>
        <v>3.3091104538062891E-8</v>
      </c>
      <c r="P1043" s="49"/>
      <c r="Q1043" s="59"/>
      <c r="R1043" s="59"/>
      <c r="S1043" s="49"/>
      <c r="T1043" s="49"/>
      <c r="U1043" s="49"/>
      <c r="V1043" s="49"/>
    </row>
    <row r="1044" spans="2:22" ht="24" customHeight="1" x14ac:dyDescent="0.35">
      <c r="B1044" s="3">
        <v>1029</v>
      </c>
      <c r="C1044" s="3" t="s">
        <v>2628</v>
      </c>
      <c r="D1044" s="3" t="s">
        <v>5424</v>
      </c>
      <c r="E1044" s="3" t="s">
        <v>6280</v>
      </c>
      <c r="F1044" s="3" t="s">
        <v>2356</v>
      </c>
      <c r="G1044" s="3" t="s">
        <v>18</v>
      </c>
      <c r="H1044" s="32" t="s">
        <v>2628</v>
      </c>
      <c r="I1044" s="33">
        <v>1</v>
      </c>
      <c r="J1044" s="17"/>
      <c r="K1044" s="17">
        <f t="shared" si="32"/>
        <v>0</v>
      </c>
      <c r="L1044" s="38" t="s">
        <v>2628</v>
      </c>
      <c r="M1044" s="48">
        <f t="shared" si="33"/>
        <v>100</v>
      </c>
      <c r="N1044" s="34" t="s">
        <v>7343</v>
      </c>
      <c r="O1044" s="48">
        <f>(45.5*M1044)/(SUM($M$16:$M$2953)+SUM(Comerciales!$O$16:$O$1436))</f>
        <v>4.745196819155514E-9</v>
      </c>
      <c r="P1044" s="49"/>
      <c r="Q1044" s="59"/>
      <c r="R1044" s="59"/>
      <c r="S1044" s="49"/>
      <c r="T1044" s="49"/>
      <c r="U1044" s="49"/>
      <c r="V1044" s="49"/>
    </row>
    <row r="1045" spans="2:22" ht="24" customHeight="1" x14ac:dyDescent="0.35">
      <c r="B1045" s="3">
        <v>1030</v>
      </c>
      <c r="C1045" s="3" t="s">
        <v>1023</v>
      </c>
      <c r="D1045" s="3" t="s">
        <v>1024</v>
      </c>
      <c r="E1045" s="3" t="s">
        <v>3352</v>
      </c>
      <c r="F1045" s="3" t="s">
        <v>6915</v>
      </c>
      <c r="G1045" s="3" t="s">
        <v>77</v>
      </c>
      <c r="H1045" s="32" t="s">
        <v>7028</v>
      </c>
      <c r="I1045" s="33">
        <v>57664.75</v>
      </c>
      <c r="J1045" s="17">
        <v>22312.955000000002</v>
      </c>
      <c r="K1045" s="17">
        <f t="shared" si="32"/>
        <v>22312.955000000002</v>
      </c>
      <c r="L1045" s="38">
        <v>22312.955000000002</v>
      </c>
      <c r="M1045" s="48">
        <f t="shared" si="33"/>
        <v>1286670971.8362501</v>
      </c>
      <c r="N1045" s="34" t="s">
        <v>7341</v>
      </c>
      <c r="O1045" s="48">
        <f>(45.5*M1045)/(SUM($M$16:$M$2953)+SUM(Comerciales!$O$16:$O$1436))</f>
        <v>6.1055070028571072E-2</v>
      </c>
      <c r="P1045" s="49"/>
      <c r="Q1045" s="59"/>
      <c r="R1045" s="59"/>
      <c r="S1045" s="49"/>
      <c r="T1045" s="49"/>
      <c r="U1045" s="49"/>
      <c r="V1045" s="49"/>
    </row>
    <row r="1046" spans="2:22" ht="24" customHeight="1" x14ac:dyDescent="0.35">
      <c r="B1046" s="3">
        <v>1031</v>
      </c>
      <c r="C1046" s="3" t="s">
        <v>1023</v>
      </c>
      <c r="D1046" s="3" t="s">
        <v>1024</v>
      </c>
      <c r="E1046" s="3" t="s">
        <v>977</v>
      </c>
      <c r="F1046" s="3" t="s">
        <v>6896</v>
      </c>
      <c r="G1046" s="3" t="s">
        <v>77</v>
      </c>
      <c r="H1046" s="32" t="s">
        <v>7028</v>
      </c>
      <c r="I1046" s="33">
        <v>12541</v>
      </c>
      <c r="J1046" s="17">
        <v>3187.5650000000001</v>
      </c>
      <c r="K1046" s="17">
        <f t="shared" si="32"/>
        <v>3187.5650000000001</v>
      </c>
      <c r="L1046" s="38">
        <v>3187.5650000000001</v>
      </c>
      <c r="M1046" s="48">
        <f t="shared" si="33"/>
        <v>39975252.664999999</v>
      </c>
      <c r="N1046" s="34" t="s">
        <v>7343</v>
      </c>
      <c r="O1046" s="48">
        <f>(45.5*M1046)/(SUM($M$16:$M$2953)+SUM(Comerciales!$O$16:$O$1436))</f>
        <v>1.8969044179089596E-3</v>
      </c>
      <c r="P1046" s="49"/>
      <c r="Q1046" s="59"/>
      <c r="R1046" s="59"/>
      <c r="S1046" s="49"/>
      <c r="T1046" s="49"/>
      <c r="U1046" s="49"/>
      <c r="V1046" s="49"/>
    </row>
    <row r="1047" spans="2:22" ht="24" customHeight="1" x14ac:dyDescent="0.35">
      <c r="B1047" s="3">
        <v>1032</v>
      </c>
      <c r="C1047" s="3" t="s">
        <v>1025</v>
      </c>
      <c r="D1047" s="3" t="s">
        <v>5425</v>
      </c>
      <c r="E1047" s="3" t="s">
        <v>6281</v>
      </c>
      <c r="F1047" s="3" t="s">
        <v>2422</v>
      </c>
      <c r="G1047" s="3" t="s">
        <v>11</v>
      </c>
      <c r="H1047" s="32" t="s">
        <v>2318</v>
      </c>
      <c r="I1047" s="33">
        <v>72587.25</v>
      </c>
      <c r="J1047" s="17">
        <v>1029.8687500000001</v>
      </c>
      <c r="K1047" s="17">
        <f t="shared" si="32"/>
        <v>1029.8687500000001</v>
      </c>
      <c r="L1047" s="38">
        <v>1029.8687500000001</v>
      </c>
      <c r="M1047" s="48">
        <f t="shared" si="33"/>
        <v>74755340.423437506</v>
      </c>
      <c r="N1047" s="34" t="s">
        <v>7341</v>
      </c>
      <c r="O1047" s="48">
        <f>(45.5*M1047)/(SUM($M$16:$M$2953)+SUM(Comerciales!$O$16:$O$1436))</f>
        <v>3.5472880359218324E-3</v>
      </c>
      <c r="P1047" s="49"/>
      <c r="Q1047" s="59"/>
      <c r="R1047" s="59"/>
      <c r="S1047" s="49"/>
      <c r="T1047" s="49"/>
      <c r="U1047" s="49"/>
      <c r="V1047" s="49"/>
    </row>
    <row r="1048" spans="2:22" ht="24" customHeight="1" x14ac:dyDescent="0.35">
      <c r="B1048" s="3">
        <v>1033</v>
      </c>
      <c r="C1048" s="3" t="s">
        <v>1025</v>
      </c>
      <c r="D1048" s="3" t="s">
        <v>5425</v>
      </c>
      <c r="E1048" s="3" t="s">
        <v>6282</v>
      </c>
      <c r="F1048" s="3" t="s">
        <v>2350</v>
      </c>
      <c r="G1048" s="3" t="s">
        <v>77</v>
      </c>
      <c r="H1048" s="32" t="s">
        <v>2360</v>
      </c>
      <c r="I1048" s="33">
        <v>44712.25</v>
      </c>
      <c r="J1048" s="17">
        <v>783.36868515786136</v>
      </c>
      <c r="K1048" s="17">
        <f t="shared" si="32"/>
        <v>783.36868515786136</v>
      </c>
      <c r="L1048" s="38">
        <v>783.36868515786136</v>
      </c>
      <c r="M1048" s="48">
        <f t="shared" si="33"/>
        <v>35026176.49294959</v>
      </c>
      <c r="N1048" s="34" t="s">
        <v>7341</v>
      </c>
      <c r="O1048" s="48">
        <f>(45.5*M1048)/(SUM($M$16:$M$2953)+SUM(Comerciales!$O$16:$O$1436))</f>
        <v>1.6620610128152402E-3</v>
      </c>
      <c r="P1048" s="49"/>
      <c r="Q1048" s="59"/>
      <c r="R1048" s="59"/>
      <c r="S1048" s="49"/>
      <c r="T1048" s="49"/>
      <c r="U1048" s="49"/>
      <c r="V1048" s="49"/>
    </row>
    <row r="1049" spans="2:22" ht="24" customHeight="1" x14ac:dyDescent="0.35">
      <c r="B1049" s="3">
        <v>1034</v>
      </c>
      <c r="C1049" s="3" t="s">
        <v>1026</v>
      </c>
      <c r="D1049" s="3" t="s">
        <v>1027</v>
      </c>
      <c r="E1049" s="3" t="s">
        <v>138</v>
      </c>
      <c r="F1049" s="3" t="s">
        <v>2422</v>
      </c>
      <c r="G1049" s="3" t="s">
        <v>11</v>
      </c>
      <c r="H1049" s="32" t="s">
        <v>2318</v>
      </c>
      <c r="I1049" s="33">
        <v>61541.333333333336</v>
      </c>
      <c r="J1049" s="17">
        <v>1368.7</v>
      </c>
      <c r="K1049" s="17">
        <f t="shared" si="32"/>
        <v>1368.7</v>
      </c>
      <c r="L1049" s="38">
        <v>1368.7</v>
      </c>
      <c r="M1049" s="48">
        <f t="shared" si="33"/>
        <v>84231622.933333337</v>
      </c>
      <c r="N1049" s="34" t="s">
        <v>7341</v>
      </c>
      <c r="O1049" s="48">
        <f>(45.5*M1049)/(SUM($M$16:$M$2953)+SUM(Comerciales!$O$16:$O$1436))</f>
        <v>3.9969562921555995E-3</v>
      </c>
      <c r="P1049" s="49"/>
      <c r="Q1049" s="59"/>
      <c r="R1049" s="59"/>
      <c r="S1049" s="49"/>
      <c r="T1049" s="49"/>
      <c r="U1049" s="49"/>
      <c r="V1049" s="49"/>
    </row>
    <row r="1050" spans="2:22" ht="24" customHeight="1" x14ac:dyDescent="0.35">
      <c r="B1050" s="3">
        <v>1035</v>
      </c>
      <c r="C1050" s="3" t="s">
        <v>1026</v>
      </c>
      <c r="D1050" s="3" t="s">
        <v>1027</v>
      </c>
      <c r="E1050" s="3" t="s">
        <v>131</v>
      </c>
      <c r="F1050" s="3" t="s">
        <v>2422</v>
      </c>
      <c r="G1050" s="3" t="s">
        <v>11</v>
      </c>
      <c r="H1050" s="32" t="s">
        <v>2318</v>
      </c>
      <c r="I1050" s="33">
        <v>5798.5</v>
      </c>
      <c r="J1050" s="17">
        <v>2053.0500000000002</v>
      </c>
      <c r="K1050" s="17">
        <f t="shared" si="32"/>
        <v>2053.0500000000002</v>
      </c>
      <c r="L1050" s="38">
        <v>2053.0500000000002</v>
      </c>
      <c r="M1050" s="48">
        <f t="shared" si="33"/>
        <v>11904610.425000001</v>
      </c>
      <c r="N1050" s="34" t="s">
        <v>7343</v>
      </c>
      <c r="O1050" s="48">
        <f>(45.5*M1050)/(SUM($M$16:$M$2953)+SUM(Comerciales!$O$16:$O$1436))</f>
        <v>5.6489719521995562E-4</v>
      </c>
      <c r="P1050" s="49"/>
      <c r="Q1050" s="59"/>
      <c r="R1050" s="59"/>
      <c r="S1050" s="49"/>
      <c r="T1050" s="49"/>
      <c r="U1050" s="49"/>
      <c r="V1050" s="49"/>
    </row>
    <row r="1051" spans="2:22" ht="24" customHeight="1" x14ac:dyDescent="0.35">
      <c r="B1051" s="3">
        <v>1036</v>
      </c>
      <c r="C1051" s="3" t="s">
        <v>2628</v>
      </c>
      <c r="D1051" s="3" t="s">
        <v>1027</v>
      </c>
      <c r="E1051" s="3" t="s">
        <v>87</v>
      </c>
      <c r="F1051" s="3" t="s">
        <v>2422</v>
      </c>
      <c r="G1051" s="3" t="s">
        <v>11</v>
      </c>
      <c r="H1051" s="32" t="s">
        <v>2628</v>
      </c>
      <c r="I1051" s="33">
        <v>1</v>
      </c>
      <c r="J1051" s="17"/>
      <c r="K1051" s="17">
        <f t="shared" si="32"/>
        <v>0</v>
      </c>
      <c r="L1051" s="38" t="s">
        <v>2628</v>
      </c>
      <c r="M1051" s="48">
        <f t="shared" si="33"/>
        <v>100</v>
      </c>
      <c r="N1051" s="34" t="s">
        <v>7343</v>
      </c>
      <c r="O1051" s="48">
        <f>(45.5*M1051)/(SUM($M$16:$M$2953)+SUM(Comerciales!$O$16:$O$1436))</f>
        <v>4.745196819155514E-9</v>
      </c>
      <c r="P1051" s="49"/>
      <c r="Q1051" s="59"/>
      <c r="R1051" s="59"/>
      <c r="S1051" s="49"/>
      <c r="T1051" s="49"/>
      <c r="U1051" s="49"/>
      <c r="V1051" s="49"/>
    </row>
    <row r="1052" spans="2:22" ht="24" customHeight="1" x14ac:dyDescent="0.35">
      <c r="B1052" s="3">
        <v>1037</v>
      </c>
      <c r="C1052" s="3" t="s">
        <v>1028</v>
      </c>
      <c r="D1052" s="3" t="s">
        <v>5426</v>
      </c>
      <c r="E1052" s="3" t="s">
        <v>73</v>
      </c>
      <c r="F1052" s="3" t="s">
        <v>2422</v>
      </c>
      <c r="G1052" s="3" t="s">
        <v>11</v>
      </c>
      <c r="H1052" s="32" t="s">
        <v>2318</v>
      </c>
      <c r="I1052" s="33">
        <v>118.5</v>
      </c>
      <c r="J1052" s="17">
        <v>8184</v>
      </c>
      <c r="K1052" s="17">
        <f t="shared" si="32"/>
        <v>8773</v>
      </c>
      <c r="L1052" s="38" t="s">
        <v>7053</v>
      </c>
      <c r="M1052" s="48">
        <f t="shared" si="33"/>
        <v>1039600.5</v>
      </c>
      <c r="N1052" s="34" t="s">
        <v>7343</v>
      </c>
      <c r="O1052" s="48">
        <f>(45.5*M1052)/(SUM($M$16:$M$2953)+SUM(Comerciales!$O$16:$O$1436))</f>
        <v>4.9331089857924818E-5</v>
      </c>
      <c r="P1052" s="49"/>
      <c r="Q1052" s="59"/>
      <c r="R1052" s="59"/>
      <c r="S1052" s="49"/>
      <c r="T1052" s="49"/>
      <c r="U1052" s="49"/>
      <c r="V1052" s="49"/>
    </row>
    <row r="1053" spans="2:22" ht="24" customHeight="1" x14ac:dyDescent="0.35">
      <c r="B1053" s="3">
        <v>1038</v>
      </c>
      <c r="C1053" s="3" t="s">
        <v>1029</v>
      </c>
      <c r="D1053" s="3" t="s">
        <v>1030</v>
      </c>
      <c r="E1053" s="3" t="s">
        <v>6283</v>
      </c>
      <c r="F1053" s="3" t="s">
        <v>2356</v>
      </c>
      <c r="G1053" s="3" t="s">
        <v>18</v>
      </c>
      <c r="H1053" s="32" t="s">
        <v>3713</v>
      </c>
      <c r="I1053" s="33">
        <v>4</v>
      </c>
      <c r="J1053" s="17">
        <v>15051</v>
      </c>
      <c r="K1053" s="17">
        <f t="shared" si="32"/>
        <v>16135</v>
      </c>
      <c r="L1053" s="38" t="s">
        <v>7053</v>
      </c>
      <c r="M1053" s="48">
        <f t="shared" si="33"/>
        <v>64540</v>
      </c>
      <c r="N1053" s="34" t="s">
        <v>7343</v>
      </c>
      <c r="O1053" s="48">
        <f>(45.5*M1053)/(SUM($M$16:$M$2953)+SUM(Comerciales!$O$16:$O$1436))</f>
        <v>3.0625500270829684E-6</v>
      </c>
      <c r="P1053" s="49"/>
      <c r="Q1053" s="59"/>
      <c r="R1053" s="59"/>
      <c r="S1053" s="49"/>
      <c r="T1053" s="49"/>
      <c r="U1053" s="49"/>
      <c r="V1053" s="49"/>
    </row>
    <row r="1054" spans="2:22" ht="24" customHeight="1" x14ac:dyDescent="0.35">
      <c r="B1054" s="3">
        <v>1039</v>
      </c>
      <c r="C1054" s="3" t="s">
        <v>1029</v>
      </c>
      <c r="D1054" s="3" t="s">
        <v>1030</v>
      </c>
      <c r="E1054" s="3" t="s">
        <v>22</v>
      </c>
      <c r="F1054" s="3" t="s">
        <v>2422</v>
      </c>
      <c r="G1054" s="3" t="s">
        <v>11</v>
      </c>
      <c r="H1054" s="32" t="s">
        <v>2320</v>
      </c>
      <c r="I1054" s="33">
        <v>2</v>
      </c>
      <c r="J1054" s="17">
        <v>1889</v>
      </c>
      <c r="K1054" s="17">
        <f t="shared" si="32"/>
        <v>2025</v>
      </c>
      <c r="L1054" s="38" t="s">
        <v>7053</v>
      </c>
      <c r="M1054" s="48">
        <f t="shared" si="33"/>
        <v>4050</v>
      </c>
      <c r="N1054" s="34" t="s">
        <v>7343</v>
      </c>
      <c r="O1054" s="48">
        <f>(45.5*M1054)/(SUM($M$16:$M$2953)+SUM(Comerciales!$O$16:$O$1436))</f>
        <v>1.9218047117579831E-7</v>
      </c>
      <c r="P1054" s="49"/>
      <c r="Q1054" s="59"/>
      <c r="R1054" s="59"/>
      <c r="S1054" s="49"/>
      <c r="T1054" s="49"/>
      <c r="U1054" s="49"/>
      <c r="V1054" s="49"/>
    </row>
    <row r="1055" spans="2:22" ht="24" customHeight="1" x14ac:dyDescent="0.35">
      <c r="B1055" s="3">
        <v>1040</v>
      </c>
      <c r="C1055" s="3" t="s">
        <v>1031</v>
      </c>
      <c r="D1055" s="3" t="s">
        <v>1032</v>
      </c>
      <c r="E1055" s="3" t="s">
        <v>191</v>
      </c>
      <c r="F1055" s="3" t="s">
        <v>2356</v>
      </c>
      <c r="G1055" s="3" t="s">
        <v>18</v>
      </c>
      <c r="H1055" s="32" t="s">
        <v>7034</v>
      </c>
      <c r="I1055" s="33">
        <v>3309.5</v>
      </c>
      <c r="J1055" s="17">
        <v>871359</v>
      </c>
      <c r="K1055" s="17">
        <f t="shared" si="32"/>
        <v>871359</v>
      </c>
      <c r="L1055" s="38">
        <v>871359</v>
      </c>
      <c r="M1055" s="48">
        <f t="shared" si="33"/>
        <v>2883762610.5</v>
      </c>
      <c r="N1055" s="34" t="s">
        <v>7341</v>
      </c>
      <c r="O1055" s="48">
        <f>(45.5*M1055)/(SUM($M$16:$M$2953)+SUM(Comerciales!$O$16:$O$1436))</f>
        <v>0.136840211665442</v>
      </c>
      <c r="P1055" s="49"/>
      <c r="Q1055" s="59"/>
      <c r="R1055" s="59"/>
      <c r="S1055" s="49"/>
      <c r="T1055" s="49"/>
      <c r="U1055" s="49"/>
      <c r="V1055" s="49"/>
    </row>
    <row r="1056" spans="2:22" ht="24" customHeight="1" x14ac:dyDescent="0.35">
      <c r="B1056" s="3">
        <v>1041</v>
      </c>
      <c r="C1056" s="3" t="s">
        <v>1031</v>
      </c>
      <c r="D1056" s="3" t="s">
        <v>1032</v>
      </c>
      <c r="E1056" s="3" t="s">
        <v>146</v>
      </c>
      <c r="F1056" s="3" t="s">
        <v>6892</v>
      </c>
      <c r="G1056" s="3" t="s">
        <v>18</v>
      </c>
      <c r="H1056" s="32" t="s">
        <v>6892</v>
      </c>
      <c r="I1056" s="33">
        <v>2824.8333333333335</v>
      </c>
      <c r="J1056" s="17">
        <v>435679.5</v>
      </c>
      <c r="K1056" s="17">
        <f t="shared" si="32"/>
        <v>435679.5</v>
      </c>
      <c r="L1056" s="38">
        <v>435679.5</v>
      </c>
      <c r="M1056" s="48">
        <f t="shared" si="33"/>
        <v>1230721974.25</v>
      </c>
      <c r="N1056" s="34" t="s">
        <v>7341</v>
      </c>
      <c r="O1056" s="48">
        <f>(45.5*M1056)/(SUM($M$16:$M$2953)+SUM(Comerciales!$O$16:$O$1436))</f>
        <v>5.8400179974758937E-2</v>
      </c>
      <c r="P1056" s="49"/>
      <c r="Q1056" s="59"/>
      <c r="R1056" s="59"/>
      <c r="S1056" s="49"/>
      <c r="T1056" s="49"/>
      <c r="U1056" s="49"/>
      <c r="V1056" s="49"/>
    </row>
    <row r="1057" spans="2:22" ht="24" customHeight="1" x14ac:dyDescent="0.35">
      <c r="B1057" s="3">
        <v>1042</v>
      </c>
      <c r="C1057" s="3" t="s">
        <v>2628</v>
      </c>
      <c r="D1057" s="3" t="s">
        <v>1033</v>
      </c>
      <c r="E1057" s="3" t="s">
        <v>2355</v>
      </c>
      <c r="F1057" s="3" t="s">
        <v>2422</v>
      </c>
      <c r="G1057" s="3" t="s">
        <v>11</v>
      </c>
      <c r="H1057" s="32" t="s">
        <v>2628</v>
      </c>
      <c r="I1057" s="33">
        <v>1</v>
      </c>
      <c r="J1057" s="17"/>
      <c r="K1057" s="17">
        <f t="shared" si="32"/>
        <v>0</v>
      </c>
      <c r="L1057" s="38" t="s">
        <v>2628</v>
      </c>
      <c r="M1057" s="48">
        <f t="shared" si="33"/>
        <v>100</v>
      </c>
      <c r="N1057" s="34" t="s">
        <v>7343</v>
      </c>
      <c r="O1057" s="48">
        <f>(45.5*M1057)/(SUM($M$16:$M$2953)+SUM(Comerciales!$O$16:$O$1436))</f>
        <v>4.745196819155514E-9</v>
      </c>
      <c r="P1057" s="49"/>
      <c r="Q1057" s="59"/>
      <c r="R1057" s="59"/>
      <c r="S1057" s="49"/>
      <c r="T1057" s="49"/>
      <c r="U1057" s="49"/>
      <c r="V1057" s="49"/>
    </row>
    <row r="1058" spans="2:22" ht="24" customHeight="1" x14ac:dyDescent="0.35">
      <c r="B1058" s="3">
        <v>1043</v>
      </c>
      <c r="C1058" s="3" t="s">
        <v>1034</v>
      </c>
      <c r="D1058" s="3" t="s">
        <v>5427</v>
      </c>
      <c r="E1058" s="3" t="s">
        <v>6284</v>
      </c>
      <c r="F1058" s="3" t="s">
        <v>2356</v>
      </c>
      <c r="G1058" s="3" t="s">
        <v>18</v>
      </c>
      <c r="H1058" s="32" t="s">
        <v>2349</v>
      </c>
      <c r="I1058" s="33">
        <v>164.91666666666669</v>
      </c>
      <c r="J1058" s="17">
        <v>2660</v>
      </c>
      <c r="K1058" s="17">
        <f t="shared" si="32"/>
        <v>2852</v>
      </c>
      <c r="L1058" s="38" t="s">
        <v>7053</v>
      </c>
      <c r="M1058" s="48">
        <f t="shared" si="33"/>
        <v>470342.33333333337</v>
      </c>
      <c r="N1058" s="34" t="s">
        <v>7343</v>
      </c>
      <c r="O1058" s="48">
        <f>(45.5*M1058)/(SUM($M$16:$M$2953)+SUM(Comerciales!$O$16:$O$1436))</f>
        <v>2.2318669440475156E-5</v>
      </c>
      <c r="P1058" s="49"/>
      <c r="Q1058" s="59"/>
      <c r="R1058" s="59"/>
      <c r="S1058" s="49"/>
      <c r="T1058" s="49"/>
      <c r="U1058" s="49"/>
      <c r="V1058" s="49"/>
    </row>
    <row r="1059" spans="2:22" ht="24" customHeight="1" x14ac:dyDescent="0.35">
      <c r="B1059" s="3">
        <v>1044</v>
      </c>
      <c r="C1059" s="3" t="s">
        <v>54</v>
      </c>
      <c r="D1059" s="3" t="s">
        <v>3997</v>
      </c>
      <c r="E1059" s="3" t="s">
        <v>4021</v>
      </c>
      <c r="F1059" s="3" t="s">
        <v>2422</v>
      </c>
      <c r="G1059" s="3" t="s">
        <v>11</v>
      </c>
      <c r="H1059" s="32" t="s">
        <v>2318</v>
      </c>
      <c r="I1059" s="33">
        <v>9401</v>
      </c>
      <c r="J1059" s="17">
        <v>1203.3695238095238</v>
      </c>
      <c r="K1059" s="17">
        <f t="shared" si="32"/>
        <v>1203.3695238095238</v>
      </c>
      <c r="L1059" s="38">
        <v>1203.3695238095238</v>
      </c>
      <c r="M1059" s="48">
        <f t="shared" si="33"/>
        <v>11312876.893333333</v>
      </c>
      <c r="N1059" s="34" t="s">
        <v>7343</v>
      </c>
      <c r="O1059" s="48">
        <f>(45.5*M1059)/(SUM($M$16:$M$2953)+SUM(Comerciales!$O$16:$O$1436))</f>
        <v>5.3681827449743238E-4</v>
      </c>
      <c r="P1059" s="49"/>
      <c r="Q1059" s="59"/>
      <c r="R1059" s="59"/>
      <c r="S1059" s="49"/>
      <c r="T1059" s="49"/>
      <c r="U1059" s="49"/>
      <c r="V1059" s="49"/>
    </row>
    <row r="1060" spans="2:22" ht="24" customHeight="1" x14ac:dyDescent="0.35">
      <c r="B1060" s="3">
        <v>1045</v>
      </c>
      <c r="C1060" s="3" t="s">
        <v>1035</v>
      </c>
      <c r="D1060" s="3" t="s">
        <v>1036</v>
      </c>
      <c r="E1060" s="3" t="s">
        <v>6285</v>
      </c>
      <c r="F1060" s="3" t="s">
        <v>6916</v>
      </c>
      <c r="G1060" s="3" t="s">
        <v>77</v>
      </c>
      <c r="H1060" s="32" t="s">
        <v>6916</v>
      </c>
      <c r="I1060" s="33">
        <v>2</v>
      </c>
      <c r="J1060" s="17">
        <v>92293</v>
      </c>
      <c r="K1060" s="17">
        <f t="shared" si="32"/>
        <v>98938</v>
      </c>
      <c r="L1060" s="38" t="s">
        <v>7053</v>
      </c>
      <c r="M1060" s="48">
        <f t="shared" si="33"/>
        <v>197876</v>
      </c>
      <c r="N1060" s="34" t="s">
        <v>7341</v>
      </c>
      <c r="O1060" s="48">
        <f>(45.5*M1060)/(SUM($M$16:$M$2953)+SUM(Comerciales!$O$16:$O$1436))</f>
        <v>9.3896056578721648E-6</v>
      </c>
      <c r="P1060" s="49"/>
      <c r="Q1060" s="59"/>
      <c r="R1060" s="59"/>
      <c r="S1060" s="49"/>
      <c r="T1060" s="49"/>
      <c r="U1060" s="49"/>
      <c r="V1060" s="49"/>
    </row>
    <row r="1061" spans="2:22" ht="24" customHeight="1" x14ac:dyDescent="0.35">
      <c r="B1061" s="3">
        <v>1046</v>
      </c>
      <c r="C1061" s="3" t="s">
        <v>2628</v>
      </c>
      <c r="D1061" s="3" t="s">
        <v>5428</v>
      </c>
      <c r="E1061" s="3" t="s">
        <v>6286</v>
      </c>
      <c r="F1061" s="3" t="s">
        <v>2422</v>
      </c>
      <c r="G1061" s="3" t="s">
        <v>11</v>
      </c>
      <c r="H1061" s="32" t="s">
        <v>2628</v>
      </c>
      <c r="I1061" s="33">
        <v>1</v>
      </c>
      <c r="J1061" s="17"/>
      <c r="K1061" s="17">
        <f t="shared" si="32"/>
        <v>0</v>
      </c>
      <c r="L1061" s="38" t="s">
        <v>2628</v>
      </c>
      <c r="M1061" s="48">
        <f t="shared" si="33"/>
        <v>100</v>
      </c>
      <c r="N1061" s="34" t="s">
        <v>7343</v>
      </c>
      <c r="O1061" s="48">
        <f>(45.5*M1061)/(SUM($M$16:$M$2953)+SUM(Comerciales!$O$16:$O$1436))</f>
        <v>4.745196819155514E-9</v>
      </c>
      <c r="P1061" s="49"/>
      <c r="Q1061" s="59"/>
      <c r="R1061" s="59"/>
      <c r="S1061" s="49"/>
      <c r="T1061" s="49"/>
      <c r="U1061" s="49"/>
      <c r="V1061" s="49"/>
    </row>
    <row r="1062" spans="2:22" ht="24" customHeight="1" x14ac:dyDescent="0.35">
      <c r="B1062" s="3">
        <v>1047</v>
      </c>
      <c r="C1062" s="3" t="s">
        <v>1038</v>
      </c>
      <c r="D1062" s="3" t="s">
        <v>1039</v>
      </c>
      <c r="E1062" s="3" t="s">
        <v>6287</v>
      </c>
      <c r="F1062" s="3" t="s">
        <v>2529</v>
      </c>
      <c r="G1062" s="3" t="s">
        <v>3655</v>
      </c>
      <c r="H1062" s="32" t="s">
        <v>2529</v>
      </c>
      <c r="I1062" s="33">
        <v>2</v>
      </c>
      <c r="J1062" s="17"/>
      <c r="K1062" s="17">
        <f t="shared" si="32"/>
        <v>0</v>
      </c>
      <c r="L1062" s="38" t="s">
        <v>7053</v>
      </c>
      <c r="M1062" s="48">
        <f t="shared" si="33"/>
        <v>200</v>
      </c>
      <c r="N1062" s="34" t="s">
        <v>7343</v>
      </c>
      <c r="O1062" s="48">
        <f>(45.5*M1062)/(SUM($M$16:$M$2953)+SUM(Comerciales!$O$16:$O$1436))</f>
        <v>9.4903936383110279E-9</v>
      </c>
      <c r="P1062" s="49"/>
      <c r="Q1062" s="59"/>
      <c r="R1062" s="59"/>
      <c r="S1062" s="49"/>
      <c r="T1062" s="49"/>
      <c r="U1062" s="49"/>
      <c r="V1062" s="49"/>
    </row>
    <row r="1063" spans="2:22" ht="24" customHeight="1" x14ac:dyDescent="0.35">
      <c r="B1063" s="3">
        <v>1048</v>
      </c>
      <c r="C1063" s="3" t="s">
        <v>1041</v>
      </c>
      <c r="D1063" s="3" t="s">
        <v>1042</v>
      </c>
      <c r="E1063" s="3" t="s">
        <v>6288</v>
      </c>
      <c r="F1063" s="3" t="s">
        <v>2356</v>
      </c>
      <c r="G1063" s="3" t="s">
        <v>18</v>
      </c>
      <c r="H1063" s="32" t="s">
        <v>2349</v>
      </c>
      <c r="I1063" s="33">
        <v>4</v>
      </c>
      <c r="J1063" s="17">
        <v>14286</v>
      </c>
      <c r="K1063" s="17">
        <f t="shared" si="32"/>
        <v>15315</v>
      </c>
      <c r="L1063" s="38" t="s">
        <v>7053</v>
      </c>
      <c r="M1063" s="48">
        <f t="shared" si="33"/>
        <v>61260</v>
      </c>
      <c r="N1063" s="34" t="s">
        <v>7343</v>
      </c>
      <c r="O1063" s="48">
        <f>(45.5*M1063)/(SUM($M$16:$M$2953)+SUM(Comerciales!$O$16:$O$1436))</f>
        <v>2.9069075714146676E-6</v>
      </c>
      <c r="P1063" s="49"/>
      <c r="Q1063" s="59"/>
      <c r="R1063" s="59"/>
      <c r="S1063" s="49"/>
      <c r="T1063" s="49"/>
      <c r="U1063" s="49"/>
      <c r="V1063" s="49"/>
    </row>
    <row r="1064" spans="2:22" ht="24" customHeight="1" x14ac:dyDescent="0.35">
      <c r="B1064" s="3">
        <v>1049</v>
      </c>
      <c r="C1064" s="3" t="s">
        <v>1043</v>
      </c>
      <c r="D1064" s="3" t="s">
        <v>1044</v>
      </c>
      <c r="E1064" s="3" t="s">
        <v>6289</v>
      </c>
      <c r="F1064" s="3" t="s">
        <v>2356</v>
      </c>
      <c r="G1064" s="3" t="s">
        <v>18</v>
      </c>
      <c r="H1064" s="32" t="s">
        <v>2628</v>
      </c>
      <c r="I1064" s="33">
        <v>1</v>
      </c>
      <c r="J1064" s="17"/>
      <c r="K1064" s="17">
        <f t="shared" si="32"/>
        <v>0</v>
      </c>
      <c r="L1064" s="38" t="s">
        <v>2628</v>
      </c>
      <c r="M1064" s="48">
        <f t="shared" si="33"/>
        <v>100</v>
      </c>
      <c r="N1064" s="34" t="s">
        <v>7343</v>
      </c>
      <c r="O1064" s="48">
        <f>(45.5*M1064)/(SUM($M$16:$M$2953)+SUM(Comerciales!$O$16:$O$1436))</f>
        <v>4.745196819155514E-9</v>
      </c>
      <c r="P1064" s="49"/>
      <c r="Q1064" s="59"/>
      <c r="R1064" s="59"/>
      <c r="S1064" s="49"/>
      <c r="T1064" s="49"/>
      <c r="U1064" s="49"/>
      <c r="V1064" s="49"/>
    </row>
    <row r="1065" spans="2:22" ht="24" customHeight="1" x14ac:dyDescent="0.35">
      <c r="B1065" s="3">
        <v>1050</v>
      </c>
      <c r="C1065" s="3" t="s">
        <v>1047</v>
      </c>
      <c r="D1065" s="3" t="s">
        <v>1048</v>
      </c>
      <c r="E1065" s="3" t="s">
        <v>3376</v>
      </c>
      <c r="F1065" s="3" t="s">
        <v>2356</v>
      </c>
      <c r="G1065" s="3" t="s">
        <v>18</v>
      </c>
      <c r="H1065" s="32" t="s">
        <v>2349</v>
      </c>
      <c r="I1065" s="33">
        <v>39.833333333333336</v>
      </c>
      <c r="J1065" s="17">
        <v>11433</v>
      </c>
      <c r="K1065" s="17">
        <f t="shared" si="32"/>
        <v>12256</v>
      </c>
      <c r="L1065" s="38" t="s">
        <v>7053</v>
      </c>
      <c r="M1065" s="48">
        <f t="shared" si="33"/>
        <v>488197.33333333337</v>
      </c>
      <c r="N1065" s="34" t="s">
        <v>7343</v>
      </c>
      <c r="O1065" s="48">
        <f>(45.5*M1065)/(SUM($M$16:$M$2953)+SUM(Comerciales!$O$16:$O$1436))</f>
        <v>2.3165924332535374E-5</v>
      </c>
      <c r="P1065" s="49"/>
      <c r="Q1065" s="59"/>
      <c r="R1065" s="59"/>
      <c r="S1065" s="49"/>
      <c r="T1065" s="49"/>
      <c r="U1065" s="49"/>
      <c r="V1065" s="49"/>
    </row>
    <row r="1066" spans="2:22" ht="24" customHeight="1" x14ac:dyDescent="0.35">
      <c r="B1066" s="3">
        <v>1051</v>
      </c>
      <c r="C1066" s="3" t="s">
        <v>1049</v>
      </c>
      <c r="D1066" s="3" t="s">
        <v>1050</v>
      </c>
      <c r="E1066" s="3" t="s">
        <v>2385</v>
      </c>
      <c r="F1066" s="3" t="s">
        <v>2422</v>
      </c>
      <c r="G1066" s="3" t="s">
        <v>11</v>
      </c>
      <c r="H1066" s="32" t="s">
        <v>2318</v>
      </c>
      <c r="I1066" s="33">
        <v>226533.75</v>
      </c>
      <c r="J1066" s="17">
        <v>859</v>
      </c>
      <c r="K1066" s="17">
        <f t="shared" si="32"/>
        <v>921</v>
      </c>
      <c r="L1066" s="38" t="s">
        <v>7053</v>
      </c>
      <c r="M1066" s="48">
        <f t="shared" si="33"/>
        <v>208637583.75</v>
      </c>
      <c r="N1066" s="34" t="s">
        <v>7341</v>
      </c>
      <c r="O1066" s="48">
        <f>(45.5*M1066)/(SUM($M$16:$M$2953)+SUM(Comerciales!$O$16:$O$1436))</f>
        <v>9.9002639876679208E-3</v>
      </c>
      <c r="P1066" s="49"/>
      <c r="Q1066" s="59"/>
      <c r="R1066" s="59"/>
      <c r="S1066" s="49"/>
      <c r="T1066" s="49"/>
      <c r="U1066" s="49"/>
      <c r="V1066" s="49"/>
    </row>
    <row r="1067" spans="2:22" ht="24" customHeight="1" x14ac:dyDescent="0.35">
      <c r="B1067" s="3">
        <v>1052</v>
      </c>
      <c r="C1067" s="3" t="s">
        <v>1049</v>
      </c>
      <c r="D1067" s="3" t="s">
        <v>1050</v>
      </c>
      <c r="E1067" s="3" t="s">
        <v>2486</v>
      </c>
      <c r="F1067" s="3" t="s">
        <v>2422</v>
      </c>
      <c r="G1067" s="3" t="s">
        <v>11</v>
      </c>
      <c r="H1067" s="32" t="s">
        <v>2318</v>
      </c>
      <c r="I1067" s="33">
        <v>135689</v>
      </c>
      <c r="J1067" s="17">
        <v>981</v>
      </c>
      <c r="K1067" s="17">
        <f t="shared" si="32"/>
        <v>1052</v>
      </c>
      <c r="L1067" s="38" t="s">
        <v>7053</v>
      </c>
      <c r="M1067" s="48">
        <f t="shared" si="33"/>
        <v>142744828</v>
      </c>
      <c r="N1067" s="34" t="s">
        <v>7341</v>
      </c>
      <c r="O1067" s="48">
        <f>(45.5*M1067)/(SUM($M$16:$M$2953)+SUM(Comerciales!$O$16:$O$1436))</f>
        <v>6.773523037765009E-3</v>
      </c>
      <c r="P1067" s="49"/>
      <c r="Q1067" s="59"/>
      <c r="R1067" s="59"/>
      <c r="S1067" s="49"/>
      <c r="T1067" s="49"/>
      <c r="U1067" s="49"/>
      <c r="V1067" s="49"/>
    </row>
    <row r="1068" spans="2:22" ht="24" customHeight="1" x14ac:dyDescent="0.35">
      <c r="B1068" s="3">
        <v>1053</v>
      </c>
      <c r="C1068" s="3" t="s">
        <v>1049</v>
      </c>
      <c r="D1068" s="3" t="s">
        <v>1050</v>
      </c>
      <c r="E1068" s="3" t="s">
        <v>3425</v>
      </c>
      <c r="F1068" s="3" t="s">
        <v>2422</v>
      </c>
      <c r="G1068" s="3" t="s">
        <v>11</v>
      </c>
      <c r="H1068" s="32" t="s">
        <v>2318</v>
      </c>
      <c r="I1068" s="33">
        <v>109267</v>
      </c>
      <c r="J1068" s="17">
        <v>913</v>
      </c>
      <c r="K1068" s="17">
        <f t="shared" si="32"/>
        <v>979</v>
      </c>
      <c r="L1068" s="38" t="s">
        <v>7053</v>
      </c>
      <c r="M1068" s="48">
        <f t="shared" si="33"/>
        <v>106972393</v>
      </c>
      <c r="N1068" s="34" t="s">
        <v>7341</v>
      </c>
      <c r="O1068" s="48">
        <f>(45.5*M1068)/(SUM($M$16:$M$2953)+SUM(Comerciales!$O$16:$O$1436))</f>
        <v>5.0760505900105356E-3</v>
      </c>
      <c r="P1068" s="49"/>
      <c r="Q1068" s="59"/>
      <c r="R1068" s="59"/>
      <c r="S1068" s="49"/>
      <c r="T1068" s="49"/>
      <c r="U1068" s="49"/>
      <c r="V1068" s="49"/>
    </row>
    <row r="1069" spans="2:22" ht="24" customHeight="1" x14ac:dyDescent="0.35">
      <c r="B1069" s="3">
        <v>1054</v>
      </c>
      <c r="C1069" s="3" t="s">
        <v>1049</v>
      </c>
      <c r="D1069" s="3" t="s">
        <v>1050</v>
      </c>
      <c r="E1069" s="3" t="s">
        <v>3362</v>
      </c>
      <c r="F1069" s="3" t="s">
        <v>2422</v>
      </c>
      <c r="G1069" s="3" t="s">
        <v>11</v>
      </c>
      <c r="H1069" s="32" t="s">
        <v>2318</v>
      </c>
      <c r="I1069" s="33">
        <v>26323.666666666668</v>
      </c>
      <c r="J1069" s="17">
        <v>2638</v>
      </c>
      <c r="K1069" s="17">
        <f t="shared" si="32"/>
        <v>2828</v>
      </c>
      <c r="L1069" s="38" t="s">
        <v>7053</v>
      </c>
      <c r="M1069" s="48">
        <f t="shared" si="33"/>
        <v>74443329.333333343</v>
      </c>
      <c r="N1069" s="34" t="s">
        <v>7341</v>
      </c>
      <c r="O1069" s="48">
        <f>(45.5*M1069)/(SUM($M$16:$M$2953)+SUM(Comerciales!$O$16:$O$1436))</f>
        <v>3.5324824955987972E-3</v>
      </c>
      <c r="P1069" s="49"/>
      <c r="Q1069" s="59"/>
      <c r="R1069" s="59"/>
      <c r="S1069" s="49"/>
      <c r="T1069" s="49"/>
      <c r="U1069" s="49"/>
      <c r="V1069" s="49"/>
    </row>
    <row r="1070" spans="2:22" ht="24" customHeight="1" x14ac:dyDescent="0.35">
      <c r="B1070" s="3">
        <v>1055</v>
      </c>
      <c r="C1070" s="3" t="s">
        <v>1051</v>
      </c>
      <c r="D1070" s="3" t="s">
        <v>1052</v>
      </c>
      <c r="E1070" s="3" t="s">
        <v>2516</v>
      </c>
      <c r="F1070" s="3" t="s">
        <v>2422</v>
      </c>
      <c r="G1070" s="3" t="s">
        <v>11</v>
      </c>
      <c r="H1070" s="32" t="s">
        <v>2318</v>
      </c>
      <c r="I1070" s="33">
        <v>2</v>
      </c>
      <c r="J1070" s="17">
        <v>11618</v>
      </c>
      <c r="K1070" s="17">
        <f t="shared" si="32"/>
        <v>12454</v>
      </c>
      <c r="L1070" s="38" t="s">
        <v>7053</v>
      </c>
      <c r="M1070" s="48">
        <f t="shared" si="33"/>
        <v>24908</v>
      </c>
      <c r="N1070" s="34" t="s">
        <v>7343</v>
      </c>
      <c r="O1070" s="48">
        <f>(45.5*M1070)/(SUM($M$16:$M$2953)+SUM(Comerciales!$O$16:$O$1436))</f>
        <v>1.1819336237152553E-6</v>
      </c>
      <c r="P1070" s="49"/>
      <c r="Q1070" s="59"/>
      <c r="R1070" s="59"/>
      <c r="S1070" s="49"/>
      <c r="T1070" s="49"/>
      <c r="U1070" s="49"/>
      <c r="V1070" s="49"/>
    </row>
    <row r="1071" spans="2:22" ht="24" customHeight="1" x14ac:dyDescent="0.35">
      <c r="B1071" s="3">
        <v>1056</v>
      </c>
      <c r="C1071" s="3" t="s">
        <v>1053</v>
      </c>
      <c r="D1071" s="3" t="s">
        <v>5429</v>
      </c>
      <c r="E1071" s="3" t="s">
        <v>2371</v>
      </c>
      <c r="F1071" s="3" t="s">
        <v>2422</v>
      </c>
      <c r="G1071" s="3" t="s">
        <v>11</v>
      </c>
      <c r="H1071" s="32" t="s">
        <v>2318</v>
      </c>
      <c r="I1071" s="33">
        <v>1201</v>
      </c>
      <c r="J1071" s="17">
        <v>25540</v>
      </c>
      <c r="K1071" s="17">
        <f t="shared" si="32"/>
        <v>25540</v>
      </c>
      <c r="L1071" s="38">
        <v>25540</v>
      </c>
      <c r="M1071" s="48">
        <f t="shared" si="33"/>
        <v>30673540</v>
      </c>
      <c r="N1071" s="34" t="s">
        <v>7343</v>
      </c>
      <c r="O1071" s="48">
        <f>(45.5*M1071)/(SUM($M$16:$M$2953)+SUM(Comerciales!$O$16:$O$1436))</f>
        <v>1.4555198444023941E-3</v>
      </c>
      <c r="P1071" s="49"/>
      <c r="Q1071" s="59"/>
      <c r="R1071" s="59"/>
      <c r="S1071" s="49"/>
      <c r="T1071" s="49"/>
      <c r="U1071" s="49"/>
      <c r="V1071" s="49"/>
    </row>
    <row r="1072" spans="2:22" ht="24" customHeight="1" x14ac:dyDescent="0.35">
      <c r="B1072" s="3">
        <v>1057</v>
      </c>
      <c r="C1072" s="3" t="s">
        <v>1056</v>
      </c>
      <c r="D1072" s="3" t="s">
        <v>1055</v>
      </c>
      <c r="E1072" s="3" t="s">
        <v>87</v>
      </c>
      <c r="F1072" s="3" t="s">
        <v>2422</v>
      </c>
      <c r="G1072" s="3" t="s">
        <v>11</v>
      </c>
      <c r="H1072" s="32" t="s">
        <v>2318</v>
      </c>
      <c r="I1072" s="33">
        <v>10330</v>
      </c>
      <c r="J1072" s="17">
        <v>27634.94</v>
      </c>
      <c r="K1072" s="17">
        <f t="shared" si="32"/>
        <v>27634.94</v>
      </c>
      <c r="L1072" s="38">
        <v>27634.94</v>
      </c>
      <c r="M1072" s="48">
        <f t="shared" si="33"/>
        <v>285468930.19999999</v>
      </c>
      <c r="N1072" s="34" t="s">
        <v>7341</v>
      </c>
      <c r="O1072" s="48">
        <f>(45.5*M1072)/(SUM($M$16:$M$2953)+SUM(Comerciales!$O$16:$O$1436))</f>
        <v>1.3546062595527673E-2</v>
      </c>
      <c r="P1072" s="49"/>
      <c r="Q1072" s="59"/>
      <c r="R1072" s="59"/>
      <c r="S1072" s="49"/>
      <c r="T1072" s="49"/>
      <c r="U1072" s="49"/>
      <c r="V1072" s="49"/>
    </row>
    <row r="1073" spans="2:22" ht="24" customHeight="1" x14ac:dyDescent="0.35">
      <c r="B1073" s="3">
        <v>1058</v>
      </c>
      <c r="C1073" s="3" t="s">
        <v>1056</v>
      </c>
      <c r="D1073" s="3" t="s">
        <v>1055</v>
      </c>
      <c r="E1073" s="3" t="s">
        <v>4022</v>
      </c>
      <c r="F1073" s="3" t="s">
        <v>2422</v>
      </c>
      <c r="G1073" s="3" t="s">
        <v>11</v>
      </c>
      <c r="H1073" s="32" t="s">
        <v>2318</v>
      </c>
      <c r="I1073" s="33">
        <v>8140.916666666667</v>
      </c>
      <c r="J1073" s="17">
        <v>20726.204999999998</v>
      </c>
      <c r="K1073" s="17">
        <f t="shared" si="32"/>
        <v>20726.204999999998</v>
      </c>
      <c r="L1073" s="38">
        <v>20726.204999999998</v>
      </c>
      <c r="M1073" s="48">
        <f t="shared" si="33"/>
        <v>168730307.72125</v>
      </c>
      <c r="N1073" s="34" t="s">
        <v>7341</v>
      </c>
      <c r="O1073" s="48">
        <f>(45.5*M1073)/(SUM($M$16:$M$2953)+SUM(Comerciales!$O$16:$O$1436))</f>
        <v>8.0065851949400642E-3</v>
      </c>
      <c r="P1073" s="49"/>
      <c r="Q1073" s="59"/>
      <c r="R1073" s="59"/>
      <c r="S1073" s="49"/>
      <c r="T1073" s="49"/>
      <c r="U1073" s="49"/>
      <c r="V1073" s="49"/>
    </row>
    <row r="1074" spans="2:22" ht="24" customHeight="1" x14ac:dyDescent="0.35">
      <c r="B1074" s="3">
        <v>1059</v>
      </c>
      <c r="C1074" s="3" t="s">
        <v>1054</v>
      </c>
      <c r="D1074" s="3" t="s">
        <v>1055</v>
      </c>
      <c r="E1074" s="3" t="s">
        <v>114</v>
      </c>
      <c r="F1074" s="3" t="s">
        <v>2422</v>
      </c>
      <c r="G1074" s="3" t="s">
        <v>11</v>
      </c>
      <c r="H1074" s="32" t="s">
        <v>2318</v>
      </c>
      <c r="I1074" s="33">
        <v>1680</v>
      </c>
      <c r="J1074" s="17">
        <v>278161.65000000002</v>
      </c>
      <c r="K1074" s="17">
        <f t="shared" si="32"/>
        <v>278161.65000000002</v>
      </c>
      <c r="L1074" s="38">
        <v>278161.65000000002</v>
      </c>
      <c r="M1074" s="48">
        <f t="shared" si="33"/>
        <v>467311572.00000006</v>
      </c>
      <c r="N1074" s="34" t="s">
        <v>7341</v>
      </c>
      <c r="O1074" s="48">
        <f>(45.5*M1074)/(SUM($M$16:$M$2953)+SUM(Comerciales!$O$16:$O$1436))</f>
        <v>2.2174853850089632E-2</v>
      </c>
      <c r="P1074" s="49"/>
      <c r="Q1074" s="59"/>
      <c r="R1074" s="59"/>
      <c r="S1074" s="49"/>
      <c r="T1074" s="49"/>
      <c r="U1074" s="49"/>
      <c r="V1074" s="49"/>
    </row>
    <row r="1075" spans="2:22" ht="24" customHeight="1" x14ac:dyDescent="0.35">
      <c r="B1075" s="3">
        <v>1060</v>
      </c>
      <c r="C1075" s="3" t="s">
        <v>1054</v>
      </c>
      <c r="D1075" s="3" t="s">
        <v>1055</v>
      </c>
      <c r="E1075" s="3" t="s">
        <v>36</v>
      </c>
      <c r="F1075" s="3" t="s">
        <v>2422</v>
      </c>
      <c r="G1075" s="3" t="s">
        <v>11</v>
      </c>
      <c r="H1075" s="32" t="s">
        <v>2318</v>
      </c>
      <c r="I1075" s="33">
        <v>707.5</v>
      </c>
      <c r="J1075" s="17">
        <v>556323.30000000005</v>
      </c>
      <c r="K1075" s="17">
        <f t="shared" si="32"/>
        <v>556323.30000000005</v>
      </c>
      <c r="L1075" s="38">
        <v>556323.30000000005</v>
      </c>
      <c r="M1075" s="48">
        <f t="shared" si="33"/>
        <v>393598734.75000006</v>
      </c>
      <c r="N1075" s="34" t="s">
        <v>7341</v>
      </c>
      <c r="O1075" s="48">
        <f>(45.5*M1075)/(SUM($M$16:$M$2953)+SUM(Comerciales!$O$16:$O$1436))</f>
        <v>1.867703464159335E-2</v>
      </c>
      <c r="P1075" s="49"/>
      <c r="Q1075" s="59"/>
      <c r="R1075" s="59"/>
      <c r="S1075" s="49"/>
      <c r="T1075" s="49"/>
      <c r="U1075" s="49"/>
      <c r="V1075" s="49"/>
    </row>
    <row r="1076" spans="2:22" ht="24" customHeight="1" x14ac:dyDescent="0.35">
      <c r="B1076" s="3">
        <v>1061</v>
      </c>
      <c r="C1076" s="3" t="s">
        <v>1056</v>
      </c>
      <c r="D1076" s="3" t="s">
        <v>1055</v>
      </c>
      <c r="E1076" s="3" t="s">
        <v>3322</v>
      </c>
      <c r="F1076" s="3" t="s">
        <v>2422</v>
      </c>
      <c r="G1076" s="3" t="s">
        <v>11</v>
      </c>
      <c r="H1076" s="32" t="s">
        <v>2318</v>
      </c>
      <c r="I1076" s="33">
        <v>688.66666666666663</v>
      </c>
      <c r="J1076" s="17">
        <v>13817.47</v>
      </c>
      <c r="K1076" s="17">
        <f t="shared" si="32"/>
        <v>13817.47</v>
      </c>
      <c r="L1076" s="38">
        <v>13817.47</v>
      </c>
      <c r="M1076" s="48">
        <f t="shared" si="33"/>
        <v>9515631.0066666659</v>
      </c>
      <c r="N1076" s="34" t="s">
        <v>7343</v>
      </c>
      <c r="O1076" s="48">
        <f>(45.5*M1076)/(SUM($M$16:$M$2953)+SUM(Comerciales!$O$16:$O$1436))</f>
        <v>4.515354198509224E-4</v>
      </c>
      <c r="P1076" s="49"/>
      <c r="Q1076" s="59"/>
      <c r="R1076" s="59"/>
      <c r="S1076" s="49"/>
      <c r="T1076" s="49"/>
      <c r="U1076" s="49"/>
      <c r="V1076" s="49"/>
    </row>
    <row r="1077" spans="2:22" ht="24" customHeight="1" x14ac:dyDescent="0.35">
      <c r="B1077" s="3">
        <v>1062</v>
      </c>
      <c r="C1077" s="3" t="s">
        <v>1054</v>
      </c>
      <c r="D1077" s="3" t="s">
        <v>1055</v>
      </c>
      <c r="E1077" s="3" t="s">
        <v>158</v>
      </c>
      <c r="F1077" s="3" t="s">
        <v>2422</v>
      </c>
      <c r="G1077" s="3" t="s">
        <v>11</v>
      </c>
      <c r="H1077" s="32" t="s">
        <v>2320</v>
      </c>
      <c r="I1077" s="33">
        <v>2</v>
      </c>
      <c r="J1077" s="17">
        <v>56750</v>
      </c>
      <c r="K1077" s="17">
        <f t="shared" si="32"/>
        <v>60836</v>
      </c>
      <c r="L1077" s="38" t="s">
        <v>7053</v>
      </c>
      <c r="M1077" s="48">
        <f t="shared" si="33"/>
        <v>121672</v>
      </c>
      <c r="N1077" s="34" t="s">
        <v>7341</v>
      </c>
      <c r="O1077" s="48">
        <f>(45.5*M1077)/(SUM($M$16:$M$2953)+SUM(Comerciales!$O$16:$O$1436))</f>
        <v>5.7735758738028967E-6</v>
      </c>
      <c r="P1077" s="49"/>
      <c r="Q1077" s="59"/>
      <c r="R1077" s="59"/>
      <c r="S1077" s="49"/>
      <c r="T1077" s="49"/>
      <c r="U1077" s="49"/>
      <c r="V1077" s="49"/>
    </row>
    <row r="1078" spans="2:22" ht="24" customHeight="1" x14ac:dyDescent="0.35">
      <c r="B1078" s="3">
        <v>1063</v>
      </c>
      <c r="C1078" s="3" t="s">
        <v>2628</v>
      </c>
      <c r="D1078" s="3" t="s">
        <v>1055</v>
      </c>
      <c r="E1078" s="3" t="s">
        <v>6138</v>
      </c>
      <c r="F1078" s="3" t="s">
        <v>2422</v>
      </c>
      <c r="G1078" s="3" t="s">
        <v>11</v>
      </c>
      <c r="H1078" s="32" t="s">
        <v>2628</v>
      </c>
      <c r="I1078" s="33">
        <v>1</v>
      </c>
      <c r="J1078" s="17">
        <v>56750</v>
      </c>
      <c r="K1078" s="17">
        <f t="shared" si="32"/>
        <v>60836</v>
      </c>
      <c r="L1078" s="38" t="s">
        <v>2628</v>
      </c>
      <c r="M1078" s="48">
        <f t="shared" si="33"/>
        <v>60836</v>
      </c>
      <c r="N1078" s="34" t="s">
        <v>7341</v>
      </c>
      <c r="O1078" s="48">
        <f>(45.5*M1078)/(SUM($M$16:$M$2953)+SUM(Comerciales!$O$16:$O$1436))</f>
        <v>2.8867879369014484E-6</v>
      </c>
      <c r="P1078" s="49"/>
      <c r="Q1078" s="59"/>
      <c r="R1078" s="59"/>
      <c r="S1078" s="49"/>
      <c r="T1078" s="49"/>
      <c r="U1078" s="49"/>
      <c r="V1078" s="49"/>
    </row>
    <row r="1079" spans="2:22" ht="24" customHeight="1" x14ac:dyDescent="0.35">
      <c r="B1079" s="3">
        <v>1064</v>
      </c>
      <c r="C1079" s="3" t="s">
        <v>1057</v>
      </c>
      <c r="D1079" s="3" t="s">
        <v>1058</v>
      </c>
      <c r="E1079" s="3" t="s">
        <v>6290</v>
      </c>
      <c r="F1079" s="3" t="s">
        <v>2482</v>
      </c>
      <c r="G1079" s="3" t="s">
        <v>3670</v>
      </c>
      <c r="H1079" s="32" t="s">
        <v>2443</v>
      </c>
      <c r="I1079" s="33">
        <v>2217.8333333333335</v>
      </c>
      <c r="J1079" s="17">
        <v>747712</v>
      </c>
      <c r="K1079" s="17">
        <f t="shared" si="32"/>
        <v>747712</v>
      </c>
      <c r="L1079" s="38">
        <v>747712</v>
      </c>
      <c r="M1079" s="48">
        <f t="shared" si="33"/>
        <v>1658300597.3333335</v>
      </c>
      <c r="N1079" s="34" t="s">
        <v>7341</v>
      </c>
      <c r="O1079" s="48">
        <f>(45.5*M1079)/(SUM($M$16:$M$2953)+SUM(Comerciales!$O$16:$O$1436))</f>
        <v>7.8689627196698225E-2</v>
      </c>
      <c r="P1079" s="49"/>
      <c r="Q1079" s="59"/>
      <c r="R1079" s="59"/>
      <c r="S1079" s="49"/>
      <c r="T1079" s="49"/>
      <c r="U1079" s="49"/>
      <c r="V1079" s="49"/>
    </row>
    <row r="1080" spans="2:22" ht="24" customHeight="1" x14ac:dyDescent="0.35">
      <c r="B1080" s="3">
        <v>1065</v>
      </c>
      <c r="C1080" s="3" t="s">
        <v>1059</v>
      </c>
      <c r="D1080" s="3" t="s">
        <v>1060</v>
      </c>
      <c r="E1080" s="3" t="s">
        <v>2384</v>
      </c>
      <c r="F1080" s="3" t="s">
        <v>2422</v>
      </c>
      <c r="G1080" s="3" t="s">
        <v>11</v>
      </c>
      <c r="H1080" s="32" t="s">
        <v>2318</v>
      </c>
      <c r="I1080" s="33">
        <v>9077.5</v>
      </c>
      <c r="J1080" s="17">
        <v>7211.25</v>
      </c>
      <c r="K1080" s="17">
        <f t="shared" si="32"/>
        <v>7211.25</v>
      </c>
      <c r="L1080" s="38">
        <v>7211.25</v>
      </c>
      <c r="M1080" s="48">
        <f t="shared" si="33"/>
        <v>65460121.875</v>
      </c>
      <c r="N1080" s="34" t="s">
        <v>7343</v>
      </c>
      <c r="O1080" s="48">
        <f>(45.5*M1080)/(SUM($M$16:$M$2953)+SUM(Comerciales!$O$16:$O$1436))</f>
        <v>3.1062116210278227E-3</v>
      </c>
      <c r="P1080" s="49"/>
      <c r="Q1080" s="59"/>
      <c r="R1080" s="59"/>
      <c r="S1080" s="49"/>
      <c r="T1080" s="49"/>
      <c r="U1080" s="49"/>
      <c r="V1080" s="49"/>
    </row>
    <row r="1081" spans="2:22" ht="24" customHeight="1" x14ac:dyDescent="0.35">
      <c r="B1081" s="3">
        <v>1066</v>
      </c>
      <c r="C1081" s="3" t="s">
        <v>1061</v>
      </c>
      <c r="D1081" s="3" t="s">
        <v>1062</v>
      </c>
      <c r="E1081" s="3" t="s">
        <v>6291</v>
      </c>
      <c r="F1081" s="3" t="s">
        <v>6917</v>
      </c>
      <c r="G1081" s="3" t="s">
        <v>364</v>
      </c>
      <c r="H1081" s="32" t="s">
        <v>2596</v>
      </c>
      <c r="I1081" s="33">
        <v>81.666666666666671</v>
      </c>
      <c r="J1081" s="17">
        <v>330334.96000000002</v>
      </c>
      <c r="K1081" s="17">
        <f t="shared" si="32"/>
        <v>330334.96000000002</v>
      </c>
      <c r="L1081" s="38">
        <v>330334.96000000002</v>
      </c>
      <c r="M1081" s="48">
        <f t="shared" si="33"/>
        <v>26977355.06666667</v>
      </c>
      <c r="N1081" s="34" t="s">
        <v>7341</v>
      </c>
      <c r="O1081" s="48">
        <f>(45.5*M1081)/(SUM($M$16:$M$2953)+SUM(Comerciales!$O$16:$O$1436))</f>
        <v>1.2801285945157556E-3</v>
      </c>
      <c r="P1081" s="49"/>
      <c r="Q1081" s="59"/>
      <c r="R1081" s="59"/>
      <c r="S1081" s="49"/>
      <c r="T1081" s="49"/>
      <c r="U1081" s="49"/>
      <c r="V1081" s="49"/>
    </row>
    <row r="1082" spans="2:22" ht="24" customHeight="1" x14ac:dyDescent="0.35">
      <c r="B1082" s="3">
        <v>1067</v>
      </c>
      <c r="C1082" s="3" t="s">
        <v>1063</v>
      </c>
      <c r="D1082" s="3" t="s">
        <v>1064</v>
      </c>
      <c r="E1082" s="3" t="s">
        <v>2323</v>
      </c>
      <c r="F1082" s="3" t="s">
        <v>2422</v>
      </c>
      <c r="G1082" s="3" t="s">
        <v>11</v>
      </c>
      <c r="H1082" s="32" t="s">
        <v>2318</v>
      </c>
      <c r="I1082" s="33">
        <v>975.91666666666674</v>
      </c>
      <c r="J1082" s="17">
        <v>4157.0999999999995</v>
      </c>
      <c r="K1082" s="17">
        <f t="shared" si="32"/>
        <v>4157.0999999999995</v>
      </c>
      <c r="L1082" s="38">
        <v>4157.0999999999995</v>
      </c>
      <c r="M1082" s="48">
        <f t="shared" si="33"/>
        <v>4056983.1749999998</v>
      </c>
      <c r="N1082" s="34" t="s">
        <v>7343</v>
      </c>
      <c r="O1082" s="48">
        <f>(45.5*M1082)/(SUM($M$16:$M$2953)+SUM(Comerciales!$O$16:$O$1436))</f>
        <v>1.9251183657377437E-4</v>
      </c>
      <c r="P1082" s="49"/>
      <c r="Q1082" s="59"/>
      <c r="R1082" s="59"/>
      <c r="S1082" s="49"/>
      <c r="T1082" s="49"/>
      <c r="U1082" s="49"/>
      <c r="V1082" s="49"/>
    </row>
    <row r="1083" spans="2:22" ht="24" customHeight="1" x14ac:dyDescent="0.35">
      <c r="B1083" s="3">
        <v>1068</v>
      </c>
      <c r="C1083" s="3" t="s">
        <v>1067</v>
      </c>
      <c r="D1083" s="3" t="s">
        <v>1068</v>
      </c>
      <c r="E1083" s="3" t="s">
        <v>3463</v>
      </c>
      <c r="F1083" s="3" t="s">
        <v>2356</v>
      </c>
      <c r="G1083" s="3" t="s">
        <v>7006</v>
      </c>
      <c r="H1083" s="32" t="s">
        <v>2349</v>
      </c>
      <c r="I1083" s="33">
        <v>164.5</v>
      </c>
      <c r="J1083" s="17">
        <v>2155389</v>
      </c>
      <c r="K1083" s="17">
        <f t="shared" si="32"/>
        <v>2310577</v>
      </c>
      <c r="L1083" s="38" t="s">
        <v>7053</v>
      </c>
      <c r="M1083" s="48">
        <f t="shared" si="33"/>
        <v>380089916.5</v>
      </c>
      <c r="N1083" s="34" t="s">
        <v>7341</v>
      </c>
      <c r="O1083" s="48">
        <f>(45.5*M1083)/(SUM($M$16:$M$2953)+SUM(Comerciales!$O$16:$O$1436))</f>
        <v>1.8036014627688848E-2</v>
      </c>
      <c r="P1083" s="49"/>
      <c r="Q1083" s="59"/>
      <c r="R1083" s="59"/>
      <c r="S1083" s="49"/>
      <c r="T1083" s="49"/>
      <c r="U1083" s="49"/>
      <c r="V1083" s="49"/>
    </row>
    <row r="1084" spans="2:22" ht="24" customHeight="1" x14ac:dyDescent="0.35">
      <c r="B1084" s="3">
        <v>1069</v>
      </c>
      <c r="C1084" s="3" t="s">
        <v>1071</v>
      </c>
      <c r="D1084" s="3" t="s">
        <v>1072</v>
      </c>
      <c r="E1084" s="3" t="s">
        <v>1074</v>
      </c>
      <c r="F1084" s="3" t="s">
        <v>2356</v>
      </c>
      <c r="G1084" s="3" t="s">
        <v>18</v>
      </c>
      <c r="H1084" s="32" t="s">
        <v>2349</v>
      </c>
      <c r="I1084" s="33">
        <v>2</v>
      </c>
      <c r="J1084" s="17">
        <v>1029972</v>
      </c>
      <c r="K1084" s="17">
        <f t="shared" si="32"/>
        <v>1029972</v>
      </c>
      <c r="L1084" s="38">
        <v>1029972</v>
      </c>
      <c r="M1084" s="48">
        <f t="shared" si="33"/>
        <v>2059944</v>
      </c>
      <c r="N1084" s="34" t="s">
        <v>7341</v>
      </c>
      <c r="O1084" s="48">
        <f>(45.5*M1084)/(SUM($M$16:$M$2953)+SUM(Comerciales!$O$16:$O$1436))</f>
        <v>9.7748397164384849E-5</v>
      </c>
      <c r="P1084" s="49"/>
      <c r="Q1084" s="59"/>
      <c r="R1084" s="59"/>
      <c r="S1084" s="49"/>
      <c r="T1084" s="49"/>
      <c r="U1084" s="49"/>
      <c r="V1084" s="49"/>
    </row>
    <row r="1085" spans="2:22" ht="24" customHeight="1" x14ac:dyDescent="0.35">
      <c r="B1085" s="3">
        <v>1070</v>
      </c>
      <c r="C1085" s="3" t="s">
        <v>1071</v>
      </c>
      <c r="D1085" s="3" t="s">
        <v>1072</v>
      </c>
      <c r="E1085" s="3" t="s">
        <v>1073</v>
      </c>
      <c r="F1085" s="3" t="s">
        <v>2356</v>
      </c>
      <c r="G1085" s="3" t="s">
        <v>18</v>
      </c>
      <c r="H1085" s="32" t="s">
        <v>2349</v>
      </c>
      <c r="I1085" s="33">
        <v>2</v>
      </c>
      <c r="J1085" s="17">
        <v>858310</v>
      </c>
      <c r="K1085" s="17">
        <f t="shared" si="32"/>
        <v>858310</v>
      </c>
      <c r="L1085" s="38">
        <v>858310</v>
      </c>
      <c r="M1085" s="48">
        <f t="shared" si="33"/>
        <v>1716620</v>
      </c>
      <c r="N1085" s="34" t="s">
        <v>7341</v>
      </c>
      <c r="O1085" s="48">
        <f>(45.5*M1085)/(SUM($M$16:$M$2953)+SUM(Comerciales!$O$16:$O$1436))</f>
        <v>8.1456997636987372E-5</v>
      </c>
      <c r="P1085" s="49"/>
      <c r="Q1085" s="59"/>
      <c r="R1085" s="59"/>
      <c r="S1085" s="49"/>
      <c r="T1085" s="49"/>
      <c r="U1085" s="49"/>
      <c r="V1085" s="49"/>
    </row>
    <row r="1086" spans="2:22" ht="24" customHeight="1" x14ac:dyDescent="0.35">
      <c r="B1086" s="3">
        <v>1071</v>
      </c>
      <c r="C1086" s="3" t="s">
        <v>1075</v>
      </c>
      <c r="D1086" s="3" t="s">
        <v>1076</v>
      </c>
      <c r="E1086" s="3" t="s">
        <v>138</v>
      </c>
      <c r="F1086" s="3" t="s">
        <v>3582</v>
      </c>
      <c r="G1086" s="3" t="s">
        <v>18</v>
      </c>
      <c r="H1086" s="32" t="s">
        <v>2349</v>
      </c>
      <c r="I1086" s="33">
        <v>2</v>
      </c>
      <c r="J1086" s="17">
        <v>4674842</v>
      </c>
      <c r="K1086" s="17">
        <f t="shared" si="32"/>
        <v>4674842</v>
      </c>
      <c r="L1086" s="38">
        <v>4674842</v>
      </c>
      <c r="M1086" s="48">
        <f t="shared" si="33"/>
        <v>9349684</v>
      </c>
      <c r="N1086" s="34" t="s">
        <v>7341</v>
      </c>
      <c r="O1086" s="48">
        <f>(45.5*M1086)/(SUM($M$16:$M$2953)+SUM(Comerciales!$O$16:$O$1436))</f>
        <v>4.4366090776909201E-4</v>
      </c>
      <c r="P1086" s="49"/>
      <c r="Q1086" s="59"/>
      <c r="R1086" s="59"/>
      <c r="S1086" s="49"/>
      <c r="T1086" s="49"/>
      <c r="U1086" s="49"/>
      <c r="V1086" s="49"/>
    </row>
    <row r="1087" spans="2:22" ht="24" customHeight="1" x14ac:dyDescent="0.35">
      <c r="B1087" s="3">
        <v>1072</v>
      </c>
      <c r="C1087" s="3" t="s">
        <v>1075</v>
      </c>
      <c r="D1087" s="3" t="s">
        <v>1076</v>
      </c>
      <c r="E1087" s="3" t="s">
        <v>87</v>
      </c>
      <c r="F1087" s="3" t="s">
        <v>3582</v>
      </c>
      <c r="G1087" s="3" t="s">
        <v>18</v>
      </c>
      <c r="H1087" s="32" t="s">
        <v>2349</v>
      </c>
      <c r="I1087" s="33">
        <v>2</v>
      </c>
      <c r="J1087" s="17">
        <v>2337421</v>
      </c>
      <c r="K1087" s="17">
        <f t="shared" si="32"/>
        <v>2337421</v>
      </c>
      <c r="L1087" s="38">
        <v>2337421</v>
      </c>
      <c r="M1087" s="48">
        <f t="shared" si="33"/>
        <v>4674842</v>
      </c>
      <c r="N1087" s="34" t="s">
        <v>7341</v>
      </c>
      <c r="O1087" s="48">
        <f>(45.5*M1087)/(SUM($M$16:$M$2953)+SUM(Comerciales!$O$16:$O$1436))</f>
        <v>2.21830453884546E-4</v>
      </c>
      <c r="P1087" s="49"/>
      <c r="Q1087" s="59"/>
      <c r="R1087" s="59"/>
      <c r="S1087" s="49"/>
      <c r="T1087" s="49"/>
      <c r="U1087" s="49"/>
      <c r="V1087" s="49"/>
    </row>
    <row r="1088" spans="2:22" ht="24" customHeight="1" x14ac:dyDescent="0.35">
      <c r="B1088" s="3">
        <v>1073</v>
      </c>
      <c r="C1088" s="3" t="s">
        <v>1077</v>
      </c>
      <c r="D1088" s="3" t="s">
        <v>1078</v>
      </c>
      <c r="E1088" s="3" t="s">
        <v>1079</v>
      </c>
      <c r="F1088" s="3" t="s">
        <v>2356</v>
      </c>
      <c r="G1088" s="3" t="s">
        <v>18</v>
      </c>
      <c r="H1088" s="32" t="s">
        <v>2356</v>
      </c>
      <c r="I1088" s="33">
        <v>2</v>
      </c>
      <c r="J1088" s="17">
        <v>493287.5</v>
      </c>
      <c r="K1088" s="17">
        <f t="shared" si="32"/>
        <v>493287.5</v>
      </c>
      <c r="L1088" s="38">
        <v>493287.5</v>
      </c>
      <c r="M1088" s="48">
        <f t="shared" si="33"/>
        <v>986575</v>
      </c>
      <c r="N1088" s="34" t="s">
        <v>7341</v>
      </c>
      <c r="O1088" s="48">
        <f>(45.5*M1088)/(SUM($M$16:$M$2953)+SUM(Comerciales!$O$16:$O$1436))</f>
        <v>4.6814925518583508E-5</v>
      </c>
      <c r="P1088" s="49"/>
      <c r="Q1088" s="59"/>
      <c r="R1088" s="59"/>
      <c r="S1088" s="49"/>
      <c r="T1088" s="49"/>
      <c r="U1088" s="49"/>
      <c r="V1088" s="49"/>
    </row>
    <row r="1089" spans="2:22" ht="24" customHeight="1" x14ac:dyDescent="0.35">
      <c r="B1089" s="3">
        <v>1074</v>
      </c>
      <c r="C1089" s="3" t="s">
        <v>1077</v>
      </c>
      <c r="D1089" s="3" t="s">
        <v>1078</v>
      </c>
      <c r="E1089" s="3" t="s">
        <v>1073</v>
      </c>
      <c r="F1089" s="3" t="s">
        <v>2356</v>
      </c>
      <c r="G1089" s="3" t="s">
        <v>18</v>
      </c>
      <c r="H1089" s="32" t="s">
        <v>2349</v>
      </c>
      <c r="I1089" s="33">
        <v>2</v>
      </c>
      <c r="J1089" s="17">
        <v>986575</v>
      </c>
      <c r="K1089" s="17">
        <f t="shared" si="32"/>
        <v>986575</v>
      </c>
      <c r="L1089" s="38">
        <v>986575</v>
      </c>
      <c r="M1089" s="48">
        <f t="shared" si="33"/>
        <v>1973150</v>
      </c>
      <c r="N1089" s="34" t="s">
        <v>7341</v>
      </c>
      <c r="O1089" s="48">
        <f>(45.5*M1089)/(SUM($M$16:$M$2953)+SUM(Comerciales!$O$16:$O$1436))</f>
        <v>9.3629851037167015E-5</v>
      </c>
      <c r="P1089" s="49"/>
      <c r="Q1089" s="59"/>
      <c r="R1089" s="59"/>
      <c r="S1089" s="49"/>
      <c r="T1089" s="49"/>
      <c r="U1089" s="49"/>
      <c r="V1089" s="49"/>
    </row>
    <row r="1090" spans="2:22" ht="24" customHeight="1" x14ac:dyDescent="0.35">
      <c r="B1090" s="3">
        <v>1075</v>
      </c>
      <c r="C1090" s="3" t="s">
        <v>2628</v>
      </c>
      <c r="D1090" s="3" t="s">
        <v>1078</v>
      </c>
      <c r="E1090" s="3" t="s">
        <v>727</v>
      </c>
      <c r="F1090" s="3" t="s">
        <v>2356</v>
      </c>
      <c r="G1090" s="3" t="s">
        <v>18</v>
      </c>
      <c r="H1090" s="32" t="s">
        <v>2628</v>
      </c>
      <c r="I1090" s="33">
        <v>1</v>
      </c>
      <c r="J1090" s="17">
        <v>1277760</v>
      </c>
      <c r="K1090" s="17">
        <f t="shared" si="32"/>
        <v>1369759</v>
      </c>
      <c r="L1090" s="38" t="s">
        <v>2628</v>
      </c>
      <c r="M1090" s="48">
        <f t="shared" si="33"/>
        <v>1369759</v>
      </c>
      <c r="N1090" s="34" t="s">
        <v>7341</v>
      </c>
      <c r="O1090" s="48">
        <f>(45.5*M1090)/(SUM($M$16:$M$2953)+SUM(Comerciales!$O$16:$O$1436))</f>
        <v>6.499776049809637E-5</v>
      </c>
      <c r="P1090" s="49"/>
      <c r="Q1090" s="59"/>
      <c r="R1090" s="59"/>
      <c r="S1090" s="49"/>
      <c r="T1090" s="49"/>
      <c r="U1090" s="49"/>
      <c r="V1090" s="49"/>
    </row>
    <row r="1091" spans="2:22" ht="24" customHeight="1" x14ac:dyDescent="0.35">
      <c r="B1091" s="3">
        <v>1076</v>
      </c>
      <c r="C1091" s="3" t="s">
        <v>1080</v>
      </c>
      <c r="D1091" s="3" t="s">
        <v>1081</v>
      </c>
      <c r="E1091" s="3" t="s">
        <v>6292</v>
      </c>
      <c r="F1091" s="3" t="s">
        <v>2356</v>
      </c>
      <c r="G1091" s="3" t="s">
        <v>18</v>
      </c>
      <c r="H1091" s="32" t="s">
        <v>7035</v>
      </c>
      <c r="I1091" s="33">
        <v>5</v>
      </c>
      <c r="J1091" s="17">
        <v>923.37</v>
      </c>
      <c r="K1091" s="17">
        <f t="shared" si="32"/>
        <v>923.37</v>
      </c>
      <c r="L1091" s="38">
        <v>923.37</v>
      </c>
      <c r="M1091" s="48">
        <f t="shared" si="33"/>
        <v>4616.8500000000004</v>
      </c>
      <c r="N1091" s="34" t="s">
        <v>7343</v>
      </c>
      <c r="O1091" s="48">
        <f>(45.5*M1091)/(SUM($M$16:$M$2953)+SUM(Comerciales!$O$16:$O$1436))</f>
        <v>2.1907861934518135E-7</v>
      </c>
      <c r="P1091" s="49"/>
      <c r="Q1091" s="59"/>
      <c r="R1091" s="59"/>
      <c r="S1091" s="49"/>
      <c r="T1091" s="49"/>
      <c r="U1091" s="49"/>
      <c r="V1091" s="49"/>
    </row>
    <row r="1092" spans="2:22" ht="24" customHeight="1" x14ac:dyDescent="0.35">
      <c r="B1092" s="3">
        <v>1077</v>
      </c>
      <c r="C1092" s="3" t="s">
        <v>1080</v>
      </c>
      <c r="D1092" s="3" t="s">
        <v>1081</v>
      </c>
      <c r="E1092" s="3" t="s">
        <v>6293</v>
      </c>
      <c r="F1092" s="3" t="s">
        <v>2356</v>
      </c>
      <c r="G1092" s="3" t="s">
        <v>18</v>
      </c>
      <c r="H1092" s="32" t="s">
        <v>7036</v>
      </c>
      <c r="I1092" s="33">
        <v>2</v>
      </c>
      <c r="J1092" s="17">
        <v>2414.4021938049623</v>
      </c>
      <c r="K1092" s="17">
        <f t="shared" si="32"/>
        <v>2414.4021938049623</v>
      </c>
      <c r="L1092" s="38">
        <v>2414.4021938049623</v>
      </c>
      <c r="M1092" s="48">
        <f t="shared" si="33"/>
        <v>4828.8043876099246</v>
      </c>
      <c r="N1092" s="34" t="s">
        <v>7343</v>
      </c>
      <c r="O1092" s="48">
        <f>(45.5*M1092)/(SUM($M$16:$M$2953)+SUM(Comerciales!$O$16:$O$1436))</f>
        <v>2.2913627220410802E-7</v>
      </c>
      <c r="P1092" s="49"/>
      <c r="Q1092" s="59"/>
      <c r="R1092" s="59"/>
      <c r="S1092" s="49"/>
      <c r="T1092" s="49"/>
      <c r="U1092" s="49"/>
      <c r="V1092" s="49"/>
    </row>
    <row r="1093" spans="2:22" ht="24" customHeight="1" x14ac:dyDescent="0.35">
      <c r="B1093" s="3">
        <v>1078</v>
      </c>
      <c r="C1093" s="3" t="s">
        <v>1080</v>
      </c>
      <c r="D1093" s="3" t="s">
        <v>1081</v>
      </c>
      <c r="E1093" s="3" t="s">
        <v>6294</v>
      </c>
      <c r="F1093" s="3" t="s">
        <v>2356</v>
      </c>
      <c r="G1093" s="3" t="s">
        <v>18</v>
      </c>
      <c r="H1093" s="32" t="s">
        <v>3713</v>
      </c>
      <c r="I1093" s="33">
        <v>2</v>
      </c>
      <c r="J1093" s="17">
        <v>1108044</v>
      </c>
      <c r="K1093" s="17">
        <f t="shared" si="32"/>
        <v>1187823</v>
      </c>
      <c r="L1093" s="38" t="s">
        <v>7053</v>
      </c>
      <c r="M1093" s="48">
        <f t="shared" si="33"/>
        <v>2375646</v>
      </c>
      <c r="N1093" s="34" t="s">
        <v>7341</v>
      </c>
      <c r="O1093" s="48">
        <f>(45.5*M1093)/(SUM($M$16:$M$2953)+SUM(Comerciales!$O$16:$O$1436))</f>
        <v>1.1272907842639519E-4</v>
      </c>
      <c r="P1093" s="49"/>
      <c r="Q1093" s="59"/>
      <c r="R1093" s="59"/>
      <c r="S1093" s="49"/>
      <c r="T1093" s="49"/>
      <c r="U1093" s="49"/>
      <c r="V1093" s="49"/>
    </row>
    <row r="1094" spans="2:22" ht="24" customHeight="1" x14ac:dyDescent="0.35">
      <c r="B1094" s="3">
        <v>1079</v>
      </c>
      <c r="C1094" s="3" t="s">
        <v>1080</v>
      </c>
      <c r="D1094" s="3" t="s">
        <v>1081</v>
      </c>
      <c r="E1094" s="3" t="s">
        <v>6295</v>
      </c>
      <c r="F1094" s="3" t="s">
        <v>2356</v>
      </c>
      <c r="G1094" s="3" t="s">
        <v>18</v>
      </c>
      <c r="H1094" s="32" t="s">
        <v>3713</v>
      </c>
      <c r="I1094" s="33">
        <v>2</v>
      </c>
      <c r="J1094" s="17">
        <v>603286</v>
      </c>
      <c r="K1094" s="17">
        <f t="shared" si="32"/>
        <v>646723</v>
      </c>
      <c r="L1094" s="38" t="s">
        <v>7053</v>
      </c>
      <c r="M1094" s="48">
        <f t="shared" si="33"/>
        <v>1293446</v>
      </c>
      <c r="N1094" s="34" t="s">
        <v>7341</v>
      </c>
      <c r="O1094" s="48">
        <f>(45.5*M1094)/(SUM($M$16:$M$2953)+SUM(Comerciales!$O$16:$O$1436))</f>
        <v>6.1376558449494225E-5</v>
      </c>
      <c r="P1094" s="49"/>
      <c r="Q1094" s="59"/>
      <c r="R1094" s="59"/>
      <c r="S1094" s="49"/>
      <c r="T1094" s="49"/>
      <c r="U1094" s="49"/>
      <c r="V1094" s="49"/>
    </row>
    <row r="1095" spans="2:22" ht="24" customHeight="1" x14ac:dyDescent="0.35">
      <c r="B1095" s="3">
        <v>1080</v>
      </c>
      <c r="C1095" s="3" t="s">
        <v>1080</v>
      </c>
      <c r="D1095" s="3" t="s">
        <v>1081</v>
      </c>
      <c r="E1095" s="3" t="s">
        <v>6296</v>
      </c>
      <c r="F1095" s="3" t="s">
        <v>2356</v>
      </c>
      <c r="G1095" s="3" t="s">
        <v>18</v>
      </c>
      <c r="H1095" s="32" t="s">
        <v>3713</v>
      </c>
      <c r="I1095" s="33">
        <v>2</v>
      </c>
      <c r="J1095" s="17">
        <v>441000</v>
      </c>
      <c r="K1095" s="17">
        <f t="shared" si="32"/>
        <v>472752</v>
      </c>
      <c r="L1095" s="38" t="s">
        <v>7053</v>
      </c>
      <c r="M1095" s="48">
        <f t="shared" si="33"/>
        <v>945504</v>
      </c>
      <c r="N1095" s="34" t="s">
        <v>7341</v>
      </c>
      <c r="O1095" s="48">
        <f>(45.5*M1095)/(SUM($M$16:$M$2953)+SUM(Comerciales!$O$16:$O$1436))</f>
        <v>4.4866025732988149E-5</v>
      </c>
      <c r="P1095" s="49"/>
      <c r="Q1095" s="59"/>
      <c r="R1095" s="59"/>
      <c r="S1095" s="49"/>
      <c r="T1095" s="49"/>
      <c r="U1095" s="49"/>
      <c r="V1095" s="49"/>
    </row>
    <row r="1096" spans="2:22" ht="24" customHeight="1" x14ac:dyDescent="0.35">
      <c r="B1096" s="3">
        <v>1081</v>
      </c>
      <c r="C1096" s="3" t="s">
        <v>1080</v>
      </c>
      <c r="D1096" s="3" t="s">
        <v>1081</v>
      </c>
      <c r="E1096" s="3" t="s">
        <v>6297</v>
      </c>
      <c r="F1096" s="3" t="s">
        <v>2356</v>
      </c>
      <c r="G1096" s="3" t="s">
        <v>18</v>
      </c>
      <c r="H1096" s="32" t="s">
        <v>7029</v>
      </c>
      <c r="I1096" s="33">
        <v>2</v>
      </c>
      <c r="J1096" s="17">
        <v>2160.1047521625264</v>
      </c>
      <c r="K1096" s="17">
        <f t="shared" si="32"/>
        <v>2160.1047521625264</v>
      </c>
      <c r="L1096" s="38">
        <v>2160.1047521625264</v>
      </c>
      <c r="M1096" s="48">
        <f t="shared" si="33"/>
        <v>4320.2095043250529</v>
      </c>
      <c r="N1096" s="34" t="s">
        <v>7343</v>
      </c>
      <c r="O1096" s="48">
        <f>(45.5*M1096)/(SUM($M$16:$M$2953)+SUM(Comerciales!$O$16:$O$1436))</f>
        <v>2.0500244398008659E-7</v>
      </c>
      <c r="P1096" s="49"/>
      <c r="Q1096" s="59"/>
      <c r="R1096" s="59"/>
      <c r="S1096" s="49"/>
      <c r="T1096" s="49"/>
      <c r="U1096" s="49"/>
      <c r="V1096" s="49"/>
    </row>
    <row r="1097" spans="2:22" ht="24" customHeight="1" x14ac:dyDescent="0.35">
      <c r="B1097" s="3">
        <v>1082</v>
      </c>
      <c r="C1097" s="3" t="s">
        <v>1083</v>
      </c>
      <c r="D1097" s="3" t="s">
        <v>1084</v>
      </c>
      <c r="E1097" s="3" t="s">
        <v>1073</v>
      </c>
      <c r="F1097" s="3" t="s">
        <v>2356</v>
      </c>
      <c r="G1097" s="3" t="s">
        <v>18</v>
      </c>
      <c r="H1097" s="32" t="s">
        <v>2349</v>
      </c>
      <c r="I1097" s="33">
        <v>5</v>
      </c>
      <c r="J1097" s="17">
        <v>1699070.46</v>
      </c>
      <c r="K1097" s="17">
        <f t="shared" si="32"/>
        <v>1699070.46</v>
      </c>
      <c r="L1097" s="38">
        <v>1699070.46</v>
      </c>
      <c r="M1097" s="48">
        <f t="shared" si="33"/>
        <v>8495352.3000000007</v>
      </c>
      <c r="N1097" s="34" t="s">
        <v>7341</v>
      </c>
      <c r="O1097" s="48">
        <f>(45.5*M1097)/(SUM($M$16:$M$2953)+SUM(Comerciales!$O$16:$O$1436))</f>
        <v>4.0312118711565478E-4</v>
      </c>
      <c r="P1097" s="49"/>
      <c r="Q1097" s="59"/>
      <c r="R1097" s="59"/>
      <c r="S1097" s="49"/>
      <c r="T1097" s="49"/>
      <c r="U1097" s="49"/>
      <c r="V1097" s="49"/>
    </row>
    <row r="1098" spans="2:22" ht="24" customHeight="1" x14ac:dyDescent="0.35">
      <c r="B1098" s="3">
        <v>1083</v>
      </c>
      <c r="C1098" s="3" t="s">
        <v>1083</v>
      </c>
      <c r="D1098" s="3" t="s">
        <v>1084</v>
      </c>
      <c r="E1098" s="3" t="s">
        <v>727</v>
      </c>
      <c r="F1098" s="3" t="s">
        <v>2356</v>
      </c>
      <c r="G1098" s="3" t="s">
        <v>18</v>
      </c>
      <c r="H1098" s="32" t="s">
        <v>3713</v>
      </c>
      <c r="I1098" s="33">
        <v>2</v>
      </c>
      <c r="J1098" s="17">
        <v>2982143</v>
      </c>
      <c r="K1098" s="17">
        <f t="shared" si="32"/>
        <v>3196857</v>
      </c>
      <c r="L1098" s="38" t="s">
        <v>7053</v>
      </c>
      <c r="M1098" s="48">
        <f t="shared" si="33"/>
        <v>6393714</v>
      </c>
      <c r="N1098" s="34" t="s">
        <v>7341</v>
      </c>
      <c r="O1098" s="48">
        <f>(45.5*M1098)/(SUM($M$16:$M$2953)+SUM(Comerciales!$O$16:$O$1436))</f>
        <v>3.0339431335390073E-4</v>
      </c>
      <c r="P1098" s="49"/>
      <c r="Q1098" s="59"/>
      <c r="R1098" s="59"/>
      <c r="S1098" s="49"/>
      <c r="T1098" s="49"/>
      <c r="U1098" s="49"/>
      <c r="V1098" s="49"/>
    </row>
    <row r="1099" spans="2:22" ht="24" customHeight="1" x14ac:dyDescent="0.35">
      <c r="B1099" s="3">
        <v>1084</v>
      </c>
      <c r="C1099" s="3" t="s">
        <v>1085</v>
      </c>
      <c r="D1099" s="3" t="s">
        <v>5430</v>
      </c>
      <c r="E1099" s="3" t="s">
        <v>36</v>
      </c>
      <c r="F1099" s="3" t="s">
        <v>2422</v>
      </c>
      <c r="G1099" s="3" t="s">
        <v>11</v>
      </c>
      <c r="H1099" s="32" t="s">
        <v>2318</v>
      </c>
      <c r="I1099" s="33">
        <v>3538</v>
      </c>
      <c r="J1099" s="17">
        <v>1264</v>
      </c>
      <c r="K1099" s="17">
        <f t="shared" si="32"/>
        <v>1355</v>
      </c>
      <c r="L1099" s="38" t="s">
        <v>7053</v>
      </c>
      <c r="M1099" s="48">
        <f t="shared" si="33"/>
        <v>4793990</v>
      </c>
      <c r="N1099" s="34" t="s">
        <v>7343</v>
      </c>
      <c r="O1099" s="48">
        <f>(45.5*M1099)/(SUM($M$16:$M$2953)+SUM(Comerciales!$O$16:$O$1436))</f>
        <v>2.2748426099063339E-4</v>
      </c>
      <c r="P1099" s="49"/>
      <c r="Q1099" s="59"/>
      <c r="R1099" s="59"/>
      <c r="S1099" s="49"/>
      <c r="T1099" s="49"/>
      <c r="U1099" s="49"/>
      <c r="V1099" s="49"/>
    </row>
    <row r="1100" spans="2:22" ht="24" customHeight="1" x14ac:dyDescent="0.35">
      <c r="B1100" s="3">
        <v>1085</v>
      </c>
      <c r="C1100" s="3" t="s">
        <v>1085</v>
      </c>
      <c r="D1100" s="3" t="s">
        <v>5430</v>
      </c>
      <c r="E1100" s="3" t="s">
        <v>10</v>
      </c>
      <c r="F1100" s="3" t="s">
        <v>2422</v>
      </c>
      <c r="G1100" s="3" t="s">
        <v>11</v>
      </c>
      <c r="H1100" s="32" t="s">
        <v>2628</v>
      </c>
      <c r="I1100" s="33">
        <v>1</v>
      </c>
      <c r="J1100" s="17"/>
      <c r="K1100" s="17">
        <f t="shared" si="32"/>
        <v>0</v>
      </c>
      <c r="L1100" s="38" t="s">
        <v>2628</v>
      </c>
      <c r="M1100" s="48">
        <f t="shared" si="33"/>
        <v>100</v>
      </c>
      <c r="N1100" s="34" t="s">
        <v>7343</v>
      </c>
      <c r="O1100" s="48">
        <f>(45.5*M1100)/(SUM($M$16:$M$2953)+SUM(Comerciales!$O$16:$O$1436))</f>
        <v>4.745196819155514E-9</v>
      </c>
      <c r="P1100" s="49"/>
      <c r="Q1100" s="59"/>
      <c r="R1100" s="59"/>
      <c r="S1100" s="49"/>
      <c r="T1100" s="49"/>
      <c r="U1100" s="49"/>
      <c r="V1100" s="49"/>
    </row>
    <row r="1101" spans="2:22" ht="24" customHeight="1" x14ac:dyDescent="0.35">
      <c r="B1101" s="3">
        <v>1086</v>
      </c>
      <c r="C1101" s="3" t="s">
        <v>1085</v>
      </c>
      <c r="D1101" s="3" t="s">
        <v>5430</v>
      </c>
      <c r="E1101" s="3" t="s">
        <v>68</v>
      </c>
      <c r="F1101" s="3" t="s">
        <v>2422</v>
      </c>
      <c r="G1101" s="3" t="s">
        <v>11</v>
      </c>
      <c r="H1101" s="32" t="s">
        <v>2628</v>
      </c>
      <c r="I1101" s="33">
        <v>1</v>
      </c>
      <c r="J1101" s="17"/>
      <c r="K1101" s="17">
        <f t="shared" si="32"/>
        <v>0</v>
      </c>
      <c r="L1101" s="38" t="s">
        <v>2628</v>
      </c>
      <c r="M1101" s="48">
        <f t="shared" si="33"/>
        <v>100</v>
      </c>
      <c r="N1101" s="34" t="s">
        <v>7343</v>
      </c>
      <c r="O1101" s="48">
        <f>(45.5*M1101)/(SUM($M$16:$M$2953)+SUM(Comerciales!$O$16:$O$1436))</f>
        <v>4.745196819155514E-9</v>
      </c>
      <c r="P1101" s="49"/>
      <c r="Q1101" s="59"/>
      <c r="R1101" s="59"/>
      <c r="S1101" s="49"/>
      <c r="T1101" s="49"/>
      <c r="U1101" s="49"/>
      <c r="V1101" s="49"/>
    </row>
    <row r="1102" spans="2:22" ht="24" customHeight="1" x14ac:dyDescent="0.35">
      <c r="B1102" s="3">
        <v>1087</v>
      </c>
      <c r="C1102" s="3" t="s">
        <v>1086</v>
      </c>
      <c r="D1102" s="3" t="s">
        <v>1087</v>
      </c>
      <c r="E1102" s="3" t="s">
        <v>68</v>
      </c>
      <c r="F1102" s="3" t="s">
        <v>2422</v>
      </c>
      <c r="G1102" s="3" t="s">
        <v>11</v>
      </c>
      <c r="H1102" s="32" t="s">
        <v>2318</v>
      </c>
      <c r="I1102" s="33">
        <v>14246.166666666668</v>
      </c>
      <c r="J1102" s="17">
        <v>870</v>
      </c>
      <c r="K1102" s="17">
        <f t="shared" si="32"/>
        <v>933</v>
      </c>
      <c r="L1102" s="38" t="s">
        <v>7053</v>
      </c>
      <c r="M1102" s="48">
        <f t="shared" si="33"/>
        <v>13291673.500000002</v>
      </c>
      <c r="N1102" s="34" t="s">
        <v>7343</v>
      </c>
      <c r="O1102" s="48">
        <f>(45.5*M1102)/(SUM($M$16:$M$2953)+SUM(Comerciales!$O$16:$O$1436))</f>
        <v>6.3071606813453645E-4</v>
      </c>
      <c r="P1102" s="49"/>
      <c r="Q1102" s="59"/>
      <c r="R1102" s="59"/>
      <c r="S1102" s="49"/>
      <c r="T1102" s="49"/>
      <c r="U1102" s="49"/>
      <c r="V1102" s="49"/>
    </row>
    <row r="1103" spans="2:22" ht="24" customHeight="1" x14ac:dyDescent="0.35">
      <c r="B1103" s="3">
        <v>1088</v>
      </c>
      <c r="C1103" s="3" t="s">
        <v>1086</v>
      </c>
      <c r="D1103" s="3" t="s">
        <v>1087</v>
      </c>
      <c r="E1103" s="3" t="s">
        <v>308</v>
      </c>
      <c r="F1103" s="3" t="s">
        <v>2422</v>
      </c>
      <c r="G1103" s="3" t="s">
        <v>11</v>
      </c>
      <c r="H1103" s="32" t="s">
        <v>2318</v>
      </c>
      <c r="I1103" s="33">
        <v>11816.333333333332</v>
      </c>
      <c r="J1103" s="17">
        <v>1193</v>
      </c>
      <c r="K1103" s="17">
        <f t="shared" si="32"/>
        <v>1279</v>
      </c>
      <c r="L1103" s="38" t="s">
        <v>7053</v>
      </c>
      <c r="M1103" s="48">
        <f t="shared" si="33"/>
        <v>15113090.333333332</v>
      </c>
      <c r="N1103" s="34" t="s">
        <v>7343</v>
      </c>
      <c r="O1103" s="48">
        <f>(45.5*M1103)/(SUM($M$16:$M$2953)+SUM(Comerciales!$O$16:$O$1436))</f>
        <v>7.1714588177343268E-4</v>
      </c>
      <c r="P1103" s="49"/>
      <c r="Q1103" s="59"/>
      <c r="R1103" s="59"/>
      <c r="S1103" s="49"/>
      <c r="T1103" s="49"/>
      <c r="U1103" s="49"/>
      <c r="V1103" s="49"/>
    </row>
    <row r="1104" spans="2:22" ht="24" customHeight="1" x14ac:dyDescent="0.35">
      <c r="B1104" s="3">
        <v>1089</v>
      </c>
      <c r="C1104" s="3" t="s">
        <v>1088</v>
      </c>
      <c r="D1104" s="3" t="s">
        <v>5431</v>
      </c>
      <c r="E1104" s="3" t="s">
        <v>25</v>
      </c>
      <c r="F1104" s="3" t="s">
        <v>2422</v>
      </c>
      <c r="G1104" s="3" t="s">
        <v>11</v>
      </c>
      <c r="H1104" s="32" t="s">
        <v>2318</v>
      </c>
      <c r="I1104" s="33">
        <v>57583.666666666664</v>
      </c>
      <c r="J1104" s="17"/>
      <c r="K1104" s="17">
        <f t="shared" ref="K1104:K1167" si="34">IF(ISNUMBER(L1104),MIN(L1104,ROUND((J1104*(1+$K$10)),0)),ROUND((J1104*(1+$K$10)),0))</f>
        <v>0</v>
      </c>
      <c r="L1104" s="38" t="s">
        <v>7053</v>
      </c>
      <c r="M1104" s="48">
        <f t="shared" ref="M1104:M1167" si="35">IF(K1104=0,100*I1104,I1104*K1104)</f>
        <v>5758366.666666666</v>
      </c>
      <c r="N1104" s="34" t="s">
        <v>7341</v>
      </c>
      <c r="O1104" s="48">
        <f>(45.5*M1104)/(SUM($M$16:$M$2953)+SUM(Comerciales!$O$16:$O$1436))</f>
        <v>2.73245831901978E-4</v>
      </c>
      <c r="P1104" s="49"/>
      <c r="Q1104" s="59"/>
      <c r="R1104" s="59"/>
      <c r="S1104" s="49"/>
      <c r="T1104" s="49"/>
      <c r="U1104" s="49"/>
      <c r="V1104" s="49"/>
    </row>
    <row r="1105" spans="2:22" ht="24" customHeight="1" x14ac:dyDescent="0.35">
      <c r="B1105" s="3">
        <v>1090</v>
      </c>
      <c r="C1105" s="3" t="s">
        <v>1090</v>
      </c>
      <c r="D1105" s="3" t="s">
        <v>5432</v>
      </c>
      <c r="E1105" s="3" t="s">
        <v>6298</v>
      </c>
      <c r="F1105" s="3" t="s">
        <v>2616</v>
      </c>
      <c r="G1105" s="3" t="s">
        <v>3657</v>
      </c>
      <c r="H1105" s="32" t="s">
        <v>2490</v>
      </c>
      <c r="I1105" s="33">
        <v>18</v>
      </c>
      <c r="J1105" s="17">
        <v>7908</v>
      </c>
      <c r="K1105" s="17">
        <f t="shared" si="34"/>
        <v>8477</v>
      </c>
      <c r="L1105" s="38" t="s">
        <v>7053</v>
      </c>
      <c r="M1105" s="48">
        <f t="shared" si="35"/>
        <v>152586</v>
      </c>
      <c r="N1105" s="34" t="s">
        <v>7343</v>
      </c>
      <c r="O1105" s="48">
        <f>(45.5*M1105)/(SUM($M$16:$M$2953)+SUM(Comerciales!$O$16:$O$1436))</f>
        <v>7.2405060184766322E-6</v>
      </c>
      <c r="P1105" s="49"/>
      <c r="Q1105" s="59"/>
      <c r="R1105" s="59"/>
      <c r="S1105" s="49"/>
      <c r="T1105" s="49"/>
      <c r="U1105" s="49"/>
      <c r="V1105" s="49"/>
    </row>
    <row r="1106" spans="2:22" ht="24" customHeight="1" x14ac:dyDescent="0.35">
      <c r="B1106" s="3">
        <v>1091</v>
      </c>
      <c r="C1106" s="3" t="s">
        <v>821</v>
      </c>
      <c r="D1106" s="3" t="s">
        <v>1095</v>
      </c>
      <c r="E1106" s="3" t="s">
        <v>6147</v>
      </c>
      <c r="F1106" s="3" t="s">
        <v>6869</v>
      </c>
      <c r="G1106" s="3" t="s">
        <v>3657</v>
      </c>
      <c r="H1106" s="32" t="s">
        <v>2490</v>
      </c>
      <c r="I1106" s="33">
        <v>47</v>
      </c>
      <c r="J1106" s="17">
        <v>19320</v>
      </c>
      <c r="K1106" s="17">
        <f t="shared" si="34"/>
        <v>20711</v>
      </c>
      <c r="L1106" s="38" t="s">
        <v>7053</v>
      </c>
      <c r="M1106" s="48">
        <f t="shared" si="35"/>
        <v>973417</v>
      </c>
      <c r="N1106" s="34" t="s">
        <v>7343</v>
      </c>
      <c r="O1106" s="48">
        <f>(45.5*M1106)/(SUM($M$16:$M$2953)+SUM(Comerciales!$O$16:$O$1436))</f>
        <v>4.6190552521119023E-5</v>
      </c>
      <c r="P1106" s="49"/>
      <c r="Q1106" s="59"/>
      <c r="R1106" s="59"/>
      <c r="S1106" s="49"/>
      <c r="T1106" s="49"/>
      <c r="U1106" s="49"/>
      <c r="V1106" s="49"/>
    </row>
    <row r="1107" spans="2:22" ht="24" customHeight="1" x14ac:dyDescent="0.35">
      <c r="B1107" s="3">
        <v>1092</v>
      </c>
      <c r="C1107" s="3" t="s">
        <v>1096</v>
      </c>
      <c r="D1107" s="3" t="s">
        <v>5433</v>
      </c>
      <c r="E1107" s="3" t="s">
        <v>26</v>
      </c>
      <c r="F1107" s="3" t="s">
        <v>2422</v>
      </c>
      <c r="G1107" s="3" t="s">
        <v>11</v>
      </c>
      <c r="H1107" s="32" t="s">
        <v>2318</v>
      </c>
      <c r="I1107" s="33">
        <v>78372.25</v>
      </c>
      <c r="J1107" s="17">
        <v>575</v>
      </c>
      <c r="K1107" s="17">
        <f t="shared" si="34"/>
        <v>616</v>
      </c>
      <c r="L1107" s="38" t="s">
        <v>7053</v>
      </c>
      <c r="M1107" s="48">
        <f t="shared" si="35"/>
        <v>48277306</v>
      </c>
      <c r="N1107" s="34" t="s">
        <v>7341</v>
      </c>
      <c r="O1107" s="48">
        <f>(45.5*M1107)/(SUM($M$16:$M$2953)+SUM(Comerciales!$O$16:$O$1436))</f>
        <v>2.2908531886859738E-3</v>
      </c>
      <c r="P1107" s="49"/>
      <c r="Q1107" s="59"/>
      <c r="R1107" s="59"/>
      <c r="S1107" s="49"/>
      <c r="T1107" s="49"/>
      <c r="U1107" s="49"/>
      <c r="V1107" s="49"/>
    </row>
    <row r="1108" spans="2:22" ht="24" customHeight="1" x14ac:dyDescent="0.35">
      <c r="B1108" s="3">
        <v>1093</v>
      </c>
      <c r="C1108" s="3" t="s">
        <v>1096</v>
      </c>
      <c r="D1108" s="3" t="s">
        <v>5433</v>
      </c>
      <c r="E1108" s="3" t="s">
        <v>7303</v>
      </c>
      <c r="F1108" s="3" t="s">
        <v>2417</v>
      </c>
      <c r="G1108" s="3" t="s">
        <v>11</v>
      </c>
      <c r="H1108" s="32" t="s">
        <v>2490</v>
      </c>
      <c r="I1108" s="33">
        <v>3073</v>
      </c>
      <c r="J1108" s="17">
        <v>165</v>
      </c>
      <c r="K1108" s="17">
        <f t="shared" si="34"/>
        <v>177</v>
      </c>
      <c r="L1108" s="38" t="s">
        <v>7053</v>
      </c>
      <c r="M1108" s="48">
        <f t="shared" si="35"/>
        <v>543921</v>
      </c>
      <c r="N1108" s="34" t="s">
        <v>7343</v>
      </c>
      <c r="O1108" s="48">
        <f>(45.5*M1108)/(SUM($M$16:$M$2953)+SUM(Comerciales!$O$16:$O$1436))</f>
        <v>2.5810121990718862E-5</v>
      </c>
      <c r="P1108" s="49"/>
      <c r="Q1108" s="59"/>
      <c r="R1108" s="59"/>
      <c r="S1108" s="49"/>
      <c r="T1108" s="49"/>
      <c r="U1108" s="49"/>
      <c r="V1108" s="49"/>
    </row>
    <row r="1109" spans="2:22" ht="24" customHeight="1" x14ac:dyDescent="0.35">
      <c r="B1109" s="3">
        <v>1094</v>
      </c>
      <c r="C1109" s="3" t="s">
        <v>1096</v>
      </c>
      <c r="D1109" s="3" t="s">
        <v>5433</v>
      </c>
      <c r="E1109" s="3" t="s">
        <v>7090</v>
      </c>
      <c r="F1109" s="3" t="s">
        <v>2362</v>
      </c>
      <c r="G1109" s="3" t="s">
        <v>6993</v>
      </c>
      <c r="H1109" s="32" t="s">
        <v>2402</v>
      </c>
      <c r="I1109" s="33">
        <v>542.66666666666663</v>
      </c>
      <c r="J1109" s="17">
        <v>2951</v>
      </c>
      <c r="K1109" s="17">
        <f t="shared" si="34"/>
        <v>3163</v>
      </c>
      <c r="L1109" s="38" t="s">
        <v>7053</v>
      </c>
      <c r="M1109" s="48">
        <f t="shared" si="35"/>
        <v>1716454.6666666665</v>
      </c>
      <c r="N1109" s="34" t="s">
        <v>7343</v>
      </c>
      <c r="O1109" s="48">
        <f>(45.5*M1109)/(SUM($M$16:$M$2953)+SUM(Comerciales!$O$16:$O$1436))</f>
        <v>8.1449152244913032E-5</v>
      </c>
      <c r="P1109" s="49"/>
      <c r="Q1109" s="59"/>
      <c r="R1109" s="59"/>
      <c r="S1109" s="49"/>
      <c r="T1109" s="49"/>
      <c r="U1109" s="49"/>
      <c r="V1109" s="49"/>
    </row>
    <row r="1110" spans="2:22" ht="24" customHeight="1" x14ac:dyDescent="0.35">
      <c r="B1110" s="3">
        <v>1095</v>
      </c>
      <c r="C1110" s="3" t="s">
        <v>5223</v>
      </c>
      <c r="D1110" s="3" t="s">
        <v>1097</v>
      </c>
      <c r="E1110" s="3" t="s">
        <v>26</v>
      </c>
      <c r="F1110" s="3" t="s">
        <v>2317</v>
      </c>
      <c r="G1110" s="3" t="s">
        <v>11</v>
      </c>
      <c r="H1110" s="32" t="s">
        <v>2422</v>
      </c>
      <c r="I1110" s="33">
        <v>41449.583333333336</v>
      </c>
      <c r="J1110" s="17">
        <v>769</v>
      </c>
      <c r="K1110" s="17">
        <f t="shared" si="34"/>
        <v>824</v>
      </c>
      <c r="L1110" s="38" t="s">
        <v>7053</v>
      </c>
      <c r="M1110" s="48">
        <f t="shared" si="35"/>
        <v>34154456.666666672</v>
      </c>
      <c r="N1110" s="34" t="s">
        <v>7341</v>
      </c>
      <c r="O1110" s="48">
        <f>(45.5*M1110)/(SUM($M$16:$M$2953)+SUM(Comerciales!$O$16:$O$1436))</f>
        <v>1.6206961913465151E-3</v>
      </c>
      <c r="P1110" s="49"/>
      <c r="Q1110" s="59"/>
      <c r="R1110" s="59"/>
      <c r="S1110" s="49"/>
      <c r="T1110" s="49"/>
      <c r="U1110" s="49"/>
      <c r="V1110" s="49"/>
    </row>
    <row r="1111" spans="2:22" ht="24" customHeight="1" x14ac:dyDescent="0.35">
      <c r="B1111" s="3">
        <v>1096</v>
      </c>
      <c r="C1111" s="3" t="s">
        <v>5223</v>
      </c>
      <c r="D1111" s="3" t="s">
        <v>1097</v>
      </c>
      <c r="E1111" s="3" t="s">
        <v>191</v>
      </c>
      <c r="F1111" s="3" t="s">
        <v>2317</v>
      </c>
      <c r="G1111" s="3" t="s">
        <v>11</v>
      </c>
      <c r="H1111" s="32" t="s">
        <v>2422</v>
      </c>
      <c r="I1111" s="33">
        <v>2550.3636363636365</v>
      </c>
      <c r="J1111" s="17">
        <v>1455.5</v>
      </c>
      <c r="K1111" s="17">
        <f t="shared" si="34"/>
        <v>1560</v>
      </c>
      <c r="L1111" s="38" t="s">
        <v>7053</v>
      </c>
      <c r="M1111" s="48">
        <f t="shared" si="35"/>
        <v>3978567.2727272729</v>
      </c>
      <c r="N1111" s="34" t="s">
        <v>7343</v>
      </c>
      <c r="O1111" s="48">
        <f>(45.5*M1111)/(SUM($M$16:$M$2953)+SUM(Comerciales!$O$16:$O$1436))</f>
        <v>1.887908476734168E-4</v>
      </c>
      <c r="P1111" s="49"/>
      <c r="Q1111" s="59"/>
      <c r="R1111" s="59"/>
      <c r="S1111" s="49"/>
      <c r="T1111" s="49"/>
      <c r="U1111" s="49"/>
      <c r="V1111" s="49"/>
    </row>
    <row r="1112" spans="2:22" ht="24" customHeight="1" x14ac:dyDescent="0.35">
      <c r="B1112" s="3">
        <v>1097</v>
      </c>
      <c r="C1112" s="3" t="s">
        <v>5223</v>
      </c>
      <c r="D1112" s="3" t="s">
        <v>1097</v>
      </c>
      <c r="E1112" s="3" t="s">
        <v>36</v>
      </c>
      <c r="F1112" s="3" t="s">
        <v>2317</v>
      </c>
      <c r="G1112" s="3" t="s">
        <v>11</v>
      </c>
      <c r="H1112" s="32" t="s">
        <v>2422</v>
      </c>
      <c r="I1112" s="33">
        <v>1362.2</v>
      </c>
      <c r="J1112" s="17">
        <v>965</v>
      </c>
      <c r="K1112" s="17">
        <f t="shared" si="34"/>
        <v>1034</v>
      </c>
      <c r="L1112" s="38" t="s">
        <v>7053</v>
      </c>
      <c r="M1112" s="48">
        <f t="shared" si="35"/>
        <v>1408514.8</v>
      </c>
      <c r="N1112" s="34" t="s">
        <v>7343</v>
      </c>
      <c r="O1112" s="48">
        <f>(45.5*M1112)/(SUM($M$16:$M$2953)+SUM(Comerciales!$O$16:$O$1436))</f>
        <v>6.6836799486934644E-5</v>
      </c>
      <c r="P1112" s="49"/>
      <c r="Q1112" s="59"/>
      <c r="R1112" s="59"/>
      <c r="S1112" s="49"/>
      <c r="T1112" s="49"/>
      <c r="U1112" s="49"/>
      <c r="V1112" s="49"/>
    </row>
    <row r="1113" spans="2:22" ht="24" customHeight="1" x14ac:dyDescent="0.35">
      <c r="B1113" s="3">
        <v>1098</v>
      </c>
      <c r="C1113" s="3" t="s">
        <v>5223</v>
      </c>
      <c r="D1113" s="3" t="s">
        <v>1097</v>
      </c>
      <c r="E1113" s="3" t="s">
        <v>6299</v>
      </c>
      <c r="F1113" s="3" t="s">
        <v>2473</v>
      </c>
      <c r="G1113" s="3" t="s">
        <v>11</v>
      </c>
      <c r="H1113" s="32" t="s">
        <v>2490</v>
      </c>
      <c r="I1113" s="33">
        <v>22</v>
      </c>
      <c r="J1113" s="17"/>
      <c r="K1113" s="17">
        <f t="shared" si="34"/>
        <v>0</v>
      </c>
      <c r="L1113" s="38" t="s">
        <v>7053</v>
      </c>
      <c r="M1113" s="48">
        <f t="shared" si="35"/>
        <v>2200</v>
      </c>
      <c r="N1113" s="34" t="s">
        <v>7343</v>
      </c>
      <c r="O1113" s="48">
        <f>(45.5*M1113)/(SUM($M$16:$M$2953)+SUM(Comerciales!$O$16:$O$1436))</f>
        <v>1.043943300214213E-7</v>
      </c>
      <c r="P1113" s="49"/>
      <c r="Q1113" s="59"/>
      <c r="R1113" s="59"/>
      <c r="S1113" s="49"/>
      <c r="T1113" s="49"/>
      <c r="U1113" s="49"/>
      <c r="V1113" s="49"/>
    </row>
    <row r="1114" spans="2:22" ht="24" customHeight="1" x14ac:dyDescent="0.35">
      <c r="B1114" s="3">
        <v>1099</v>
      </c>
      <c r="C1114" s="3" t="s">
        <v>5223</v>
      </c>
      <c r="D1114" s="3" t="s">
        <v>1097</v>
      </c>
      <c r="E1114" s="3" t="s">
        <v>6300</v>
      </c>
      <c r="F1114" s="3" t="s">
        <v>2473</v>
      </c>
      <c r="G1114" s="3" t="s">
        <v>18</v>
      </c>
      <c r="H1114" s="32" t="s">
        <v>2349</v>
      </c>
      <c r="I1114" s="33">
        <v>14.333333333333334</v>
      </c>
      <c r="J1114" s="17">
        <v>35371</v>
      </c>
      <c r="K1114" s="17">
        <f t="shared" si="34"/>
        <v>37918</v>
      </c>
      <c r="L1114" s="38" t="s">
        <v>7053</v>
      </c>
      <c r="M1114" s="48">
        <f t="shared" si="35"/>
        <v>543491.33333333337</v>
      </c>
      <c r="N1114" s="34" t="s">
        <v>7341</v>
      </c>
      <c r="O1114" s="48">
        <f>(45.5*M1114)/(SUM($M$16:$M$2953)+SUM(Comerciales!$O$16:$O$1436))</f>
        <v>2.5789733461719223E-5</v>
      </c>
      <c r="P1114" s="49"/>
      <c r="Q1114" s="59"/>
      <c r="R1114" s="59"/>
      <c r="S1114" s="49"/>
      <c r="T1114" s="49"/>
      <c r="U1114" s="49"/>
      <c r="V1114" s="49"/>
    </row>
    <row r="1115" spans="2:22" ht="24" customHeight="1" x14ac:dyDescent="0.35">
      <c r="B1115" s="3">
        <v>1100</v>
      </c>
      <c r="C1115" s="3" t="s">
        <v>5223</v>
      </c>
      <c r="D1115" s="3" t="s">
        <v>1097</v>
      </c>
      <c r="E1115" s="3" t="s">
        <v>3495</v>
      </c>
      <c r="F1115" s="3" t="s">
        <v>2473</v>
      </c>
      <c r="G1115" s="3" t="s">
        <v>18</v>
      </c>
      <c r="H1115" s="32" t="s">
        <v>2349</v>
      </c>
      <c r="I1115" s="33">
        <v>1</v>
      </c>
      <c r="J1115" s="17">
        <v>18967.5</v>
      </c>
      <c r="K1115" s="17">
        <f t="shared" si="34"/>
        <v>20333</v>
      </c>
      <c r="L1115" s="38" t="s">
        <v>7053</v>
      </c>
      <c r="M1115" s="48">
        <f t="shared" si="35"/>
        <v>20333</v>
      </c>
      <c r="N1115" s="34" t="s">
        <v>7343</v>
      </c>
      <c r="O1115" s="48">
        <f>(45.5*M1115)/(SUM($M$16:$M$2953)+SUM(Comerciales!$O$16:$O$1436))</f>
        <v>9.6484086923889059E-7</v>
      </c>
      <c r="P1115" s="49"/>
      <c r="Q1115" s="59"/>
      <c r="R1115" s="59"/>
      <c r="S1115" s="49"/>
      <c r="T1115" s="49"/>
      <c r="U1115" s="49"/>
      <c r="V1115" s="49"/>
    </row>
    <row r="1116" spans="2:22" ht="24" customHeight="1" x14ac:dyDescent="0.35">
      <c r="B1116" s="3">
        <v>1101</v>
      </c>
      <c r="C1116" s="3" t="s">
        <v>1098</v>
      </c>
      <c r="D1116" s="3" t="s">
        <v>5434</v>
      </c>
      <c r="E1116" s="3" t="s">
        <v>4024</v>
      </c>
      <c r="F1116" s="3" t="s">
        <v>2422</v>
      </c>
      <c r="G1116" s="3" t="s">
        <v>11</v>
      </c>
      <c r="H1116" s="32" t="s">
        <v>2318</v>
      </c>
      <c r="I1116" s="33">
        <v>107388.83333333333</v>
      </c>
      <c r="J1116" s="17">
        <v>1112</v>
      </c>
      <c r="K1116" s="17">
        <f t="shared" si="34"/>
        <v>1112</v>
      </c>
      <c r="L1116" s="38">
        <v>1112</v>
      </c>
      <c r="M1116" s="48">
        <f t="shared" si="35"/>
        <v>119416382.66666666</v>
      </c>
      <c r="N1116" s="34" t="s">
        <v>7341</v>
      </c>
      <c r="O1116" s="48">
        <f>(45.5*M1116)/(SUM($M$16:$M$2953)+SUM(Comerciales!$O$16:$O$1436))</f>
        <v>5.6665423918492424E-3</v>
      </c>
      <c r="P1116" s="49"/>
      <c r="Q1116" s="59"/>
      <c r="R1116" s="59"/>
      <c r="S1116" s="49"/>
      <c r="T1116" s="49"/>
      <c r="U1116" s="49"/>
      <c r="V1116" s="49"/>
    </row>
    <row r="1117" spans="2:22" ht="24" customHeight="1" x14ac:dyDescent="0.35">
      <c r="B1117" s="3">
        <v>1102</v>
      </c>
      <c r="C1117" s="3" t="s">
        <v>1098</v>
      </c>
      <c r="D1117" s="3" t="s">
        <v>5434</v>
      </c>
      <c r="E1117" s="3" t="s">
        <v>143</v>
      </c>
      <c r="F1117" s="3" t="s">
        <v>3613</v>
      </c>
      <c r="G1117" s="3" t="s">
        <v>11</v>
      </c>
      <c r="H1117" s="32" t="s">
        <v>2318</v>
      </c>
      <c r="I1117" s="33">
        <v>37</v>
      </c>
      <c r="J1117" s="17">
        <v>11322.45</v>
      </c>
      <c r="K1117" s="17">
        <f t="shared" si="34"/>
        <v>11322.45</v>
      </c>
      <c r="L1117" s="38">
        <v>11322.45</v>
      </c>
      <c r="M1117" s="48">
        <f t="shared" si="35"/>
        <v>418930.65</v>
      </c>
      <c r="N1117" s="34" t="s">
        <v>7343</v>
      </c>
      <c r="O1117" s="48">
        <f>(45.5*M1117)/(SUM($M$16:$M$2953)+SUM(Comerciales!$O$16:$O$1436))</f>
        <v>1.9879083878267515E-5</v>
      </c>
      <c r="P1117" s="49"/>
      <c r="Q1117" s="59"/>
      <c r="R1117" s="59"/>
      <c r="S1117" s="49"/>
      <c r="T1117" s="49"/>
      <c r="U1117" s="49"/>
      <c r="V1117" s="49"/>
    </row>
    <row r="1118" spans="2:22" ht="24" customHeight="1" x14ac:dyDescent="0.35">
      <c r="B1118" s="3">
        <v>1103</v>
      </c>
      <c r="C1118" s="3" t="s">
        <v>1102</v>
      </c>
      <c r="D1118" s="3" t="s">
        <v>5435</v>
      </c>
      <c r="E1118" s="3" t="s">
        <v>6301</v>
      </c>
      <c r="F1118" s="3" t="s">
        <v>2422</v>
      </c>
      <c r="G1118" s="3" t="s">
        <v>11</v>
      </c>
      <c r="H1118" s="32" t="s">
        <v>2320</v>
      </c>
      <c r="I1118" s="33">
        <v>79631</v>
      </c>
      <c r="J1118" s="17">
        <v>11322.45</v>
      </c>
      <c r="K1118" s="17">
        <f t="shared" si="34"/>
        <v>11322.45</v>
      </c>
      <c r="L1118" s="38">
        <v>11322.45</v>
      </c>
      <c r="M1118" s="48">
        <f t="shared" si="35"/>
        <v>901618015.95000005</v>
      </c>
      <c r="N1118" s="34" t="s">
        <v>7341</v>
      </c>
      <c r="O1118" s="48">
        <f>(45.5*M1118)/(SUM($M$16:$M$2953)+SUM(Comerciales!$O$16:$O$1436))</f>
        <v>4.2783549413792449E-2</v>
      </c>
      <c r="P1118" s="49"/>
      <c r="Q1118" s="59"/>
      <c r="R1118" s="59"/>
      <c r="S1118" s="49"/>
      <c r="T1118" s="49"/>
      <c r="U1118" s="49"/>
      <c r="V1118" s="49"/>
    </row>
    <row r="1119" spans="2:22" ht="24" customHeight="1" x14ac:dyDescent="0.35">
      <c r="B1119" s="3">
        <v>1104</v>
      </c>
      <c r="C1119" s="3" t="s">
        <v>1102</v>
      </c>
      <c r="D1119" s="3" t="s">
        <v>5435</v>
      </c>
      <c r="E1119" s="3" t="s">
        <v>6301</v>
      </c>
      <c r="F1119" s="3" t="s">
        <v>2422</v>
      </c>
      <c r="G1119" s="3" t="s">
        <v>11</v>
      </c>
      <c r="H1119" s="32" t="s">
        <v>2628</v>
      </c>
      <c r="I1119" s="33">
        <v>39240</v>
      </c>
      <c r="J1119" s="17">
        <v>11322.45</v>
      </c>
      <c r="K1119" s="17">
        <f t="shared" si="34"/>
        <v>12138</v>
      </c>
      <c r="L1119" s="38" t="s">
        <v>2628</v>
      </c>
      <c r="M1119" s="48">
        <f t="shared" si="35"/>
        <v>476295120</v>
      </c>
      <c r="N1119" s="34" t="s">
        <v>7341</v>
      </c>
      <c r="O1119" s="48">
        <f>(45.5*M1119)/(SUM($M$16:$M$2953)+SUM(Comerciales!$O$16:$O$1436))</f>
        <v>2.2601140884032936E-2</v>
      </c>
      <c r="P1119" s="49"/>
      <c r="Q1119" s="59"/>
      <c r="R1119" s="59"/>
      <c r="S1119" s="49"/>
      <c r="T1119" s="49"/>
      <c r="U1119" s="49"/>
      <c r="V1119" s="49"/>
    </row>
    <row r="1120" spans="2:22" ht="24" customHeight="1" x14ac:dyDescent="0.35">
      <c r="B1120" s="3">
        <v>1105</v>
      </c>
      <c r="C1120" s="3" t="s">
        <v>1103</v>
      </c>
      <c r="D1120" s="3" t="s">
        <v>1104</v>
      </c>
      <c r="E1120" s="3" t="s">
        <v>6193</v>
      </c>
      <c r="F1120" s="3" t="s">
        <v>3580</v>
      </c>
      <c r="G1120" s="3" t="s">
        <v>370</v>
      </c>
      <c r="H1120" s="32" t="s">
        <v>2490</v>
      </c>
      <c r="I1120" s="33">
        <v>11</v>
      </c>
      <c r="J1120" s="17">
        <v>415</v>
      </c>
      <c r="K1120" s="17">
        <f t="shared" si="34"/>
        <v>445</v>
      </c>
      <c r="L1120" s="38" t="s">
        <v>7053</v>
      </c>
      <c r="M1120" s="48">
        <f t="shared" si="35"/>
        <v>4895</v>
      </c>
      <c r="N1120" s="34" t="s">
        <v>7343</v>
      </c>
      <c r="O1120" s="48">
        <f>(45.5*M1120)/(SUM($M$16:$M$2953)+SUM(Comerciales!$O$16:$O$1436))</f>
        <v>2.3227738429766239E-7</v>
      </c>
      <c r="P1120" s="49"/>
      <c r="Q1120" s="59"/>
      <c r="R1120" s="59"/>
      <c r="S1120" s="49"/>
      <c r="T1120" s="49"/>
      <c r="U1120" s="49"/>
      <c r="V1120" s="49"/>
    </row>
    <row r="1121" spans="2:22" ht="24" customHeight="1" x14ac:dyDescent="0.35">
      <c r="B1121" s="3">
        <v>1106</v>
      </c>
      <c r="C1121" s="3" t="s">
        <v>1106</v>
      </c>
      <c r="D1121" s="3" t="s">
        <v>1107</v>
      </c>
      <c r="E1121" s="3" t="s">
        <v>25</v>
      </c>
      <c r="F1121" s="3" t="s">
        <v>2422</v>
      </c>
      <c r="G1121" s="3" t="s">
        <v>11</v>
      </c>
      <c r="H1121" s="32" t="s">
        <v>2320</v>
      </c>
      <c r="I1121" s="33">
        <v>2</v>
      </c>
      <c r="J1121" s="17">
        <v>3927</v>
      </c>
      <c r="K1121" s="17">
        <f t="shared" si="34"/>
        <v>4210</v>
      </c>
      <c r="L1121" s="38" t="s">
        <v>7053</v>
      </c>
      <c r="M1121" s="48">
        <f t="shared" si="35"/>
        <v>8420</v>
      </c>
      <c r="N1121" s="34" t="s">
        <v>7343</v>
      </c>
      <c r="O1121" s="48">
        <f>(45.5*M1121)/(SUM($M$16:$M$2953)+SUM(Comerciales!$O$16:$O$1436))</f>
        <v>3.9954557217289423E-7</v>
      </c>
      <c r="P1121" s="49"/>
      <c r="Q1121" s="59"/>
      <c r="R1121" s="59"/>
      <c r="S1121" s="49"/>
      <c r="T1121" s="49"/>
      <c r="U1121" s="49"/>
      <c r="V1121" s="49"/>
    </row>
    <row r="1122" spans="2:22" ht="24" customHeight="1" x14ac:dyDescent="0.35">
      <c r="B1122" s="3">
        <v>1107</v>
      </c>
      <c r="C1122" s="3" t="s">
        <v>1108</v>
      </c>
      <c r="D1122" s="3" t="s">
        <v>1109</v>
      </c>
      <c r="E1122" s="3" t="s">
        <v>1069</v>
      </c>
      <c r="F1122" s="3" t="s">
        <v>2529</v>
      </c>
      <c r="G1122" s="3" t="s">
        <v>3655</v>
      </c>
      <c r="H1122" s="32" t="s">
        <v>2529</v>
      </c>
      <c r="I1122" s="33">
        <v>2</v>
      </c>
      <c r="J1122" s="17">
        <v>28567.223999999995</v>
      </c>
      <c r="K1122" s="17">
        <f t="shared" si="34"/>
        <v>28567.223999999995</v>
      </c>
      <c r="L1122" s="38">
        <v>28567.223999999995</v>
      </c>
      <c r="M1122" s="48">
        <f t="shared" si="35"/>
        <v>57134.447999999989</v>
      </c>
      <c r="N1122" s="34" t="s">
        <v>7343</v>
      </c>
      <c r="O1122" s="48">
        <f>(45.5*M1122)/(SUM($M$16:$M$2953)+SUM(Comerciales!$O$16:$O$1436))</f>
        <v>2.7111420091380604E-6</v>
      </c>
      <c r="P1122" s="49"/>
      <c r="Q1122" s="59"/>
      <c r="R1122" s="59"/>
      <c r="S1122" s="49"/>
      <c r="T1122" s="49"/>
      <c r="U1122" s="49"/>
      <c r="V1122" s="49"/>
    </row>
    <row r="1123" spans="2:22" ht="24" customHeight="1" x14ac:dyDescent="0.35">
      <c r="B1123" s="3">
        <v>1108</v>
      </c>
      <c r="C1123" s="3" t="s">
        <v>1108</v>
      </c>
      <c r="D1123" s="3" t="s">
        <v>1109</v>
      </c>
      <c r="E1123" s="3" t="s">
        <v>1491</v>
      </c>
      <c r="F1123" s="3" t="s">
        <v>2529</v>
      </c>
      <c r="G1123" s="3" t="s">
        <v>3655</v>
      </c>
      <c r="H1123" s="32" t="s">
        <v>2529</v>
      </c>
      <c r="I1123" s="33">
        <v>2</v>
      </c>
      <c r="J1123" s="17">
        <v>9522.4079999999994</v>
      </c>
      <c r="K1123" s="17">
        <f t="shared" si="34"/>
        <v>9522.4079999999994</v>
      </c>
      <c r="L1123" s="38">
        <v>9522.4079999999994</v>
      </c>
      <c r="M1123" s="48">
        <f t="shared" si="35"/>
        <v>19044.815999999999</v>
      </c>
      <c r="N1123" s="34" t="s">
        <v>7343</v>
      </c>
      <c r="O1123" s="48">
        <f>(45.5*M1123)/(SUM($M$16:$M$2953)+SUM(Comerciales!$O$16:$O$1436))</f>
        <v>9.0371400304602025E-7</v>
      </c>
      <c r="P1123" s="49"/>
      <c r="Q1123" s="59"/>
      <c r="R1123" s="59"/>
      <c r="S1123" s="49"/>
      <c r="T1123" s="49"/>
      <c r="U1123" s="49"/>
      <c r="V1123" s="49"/>
    </row>
    <row r="1124" spans="2:22" ht="24" customHeight="1" x14ac:dyDescent="0.35">
      <c r="B1124" s="3">
        <v>1109</v>
      </c>
      <c r="C1124" s="3" t="s">
        <v>1108</v>
      </c>
      <c r="D1124" s="3" t="s">
        <v>1109</v>
      </c>
      <c r="E1124" s="3" t="s">
        <v>473</v>
      </c>
      <c r="F1124" s="3" t="s">
        <v>2529</v>
      </c>
      <c r="G1124" s="3" t="s">
        <v>7007</v>
      </c>
      <c r="H1124" s="32" t="s">
        <v>2628</v>
      </c>
      <c r="I1124" s="33">
        <v>1</v>
      </c>
      <c r="J1124" s="17">
        <v>38088</v>
      </c>
      <c r="K1124" s="17">
        <f t="shared" si="34"/>
        <v>40830</v>
      </c>
      <c r="L1124" s="38" t="s">
        <v>2628</v>
      </c>
      <c r="M1124" s="48">
        <f t="shared" si="35"/>
        <v>40830</v>
      </c>
      <c r="N1124" s="34" t="s">
        <v>7341</v>
      </c>
      <c r="O1124" s="48">
        <f>(45.5*M1124)/(SUM($M$16:$M$2953)+SUM(Comerciales!$O$16:$O$1436))</f>
        <v>1.9374638612611963E-6</v>
      </c>
      <c r="P1124" s="49"/>
      <c r="Q1124" s="59"/>
      <c r="R1124" s="59"/>
      <c r="S1124" s="49"/>
      <c r="T1124" s="49"/>
      <c r="U1124" s="49"/>
      <c r="V1124" s="49"/>
    </row>
    <row r="1125" spans="2:22" ht="24" customHeight="1" x14ac:dyDescent="0.35">
      <c r="B1125" s="3">
        <v>1110</v>
      </c>
      <c r="C1125" s="3" t="s">
        <v>1108</v>
      </c>
      <c r="D1125" s="3" t="s">
        <v>5436</v>
      </c>
      <c r="E1125" s="3" t="s">
        <v>6302</v>
      </c>
      <c r="F1125" s="3" t="s">
        <v>2356</v>
      </c>
      <c r="G1125" s="3" t="s">
        <v>18</v>
      </c>
      <c r="H1125" s="32" t="s">
        <v>2349</v>
      </c>
      <c r="I1125" s="33">
        <v>2897.5833333333335</v>
      </c>
      <c r="J1125" s="17">
        <v>3568</v>
      </c>
      <c r="K1125" s="17">
        <f t="shared" si="34"/>
        <v>3825</v>
      </c>
      <c r="L1125" s="38" t="s">
        <v>7053</v>
      </c>
      <c r="M1125" s="48">
        <f t="shared" si="35"/>
        <v>11083256.25</v>
      </c>
      <c r="N1125" s="34" t="s">
        <v>7343</v>
      </c>
      <c r="O1125" s="48">
        <f>(45.5*M1125)/(SUM($M$16:$M$2953)+SUM(Comerciales!$O$16:$O$1436))</f>
        <v>5.2592232303385461E-4</v>
      </c>
      <c r="P1125" s="49"/>
      <c r="Q1125" s="59"/>
      <c r="R1125" s="59"/>
      <c r="S1125" s="49"/>
      <c r="T1125" s="49"/>
      <c r="U1125" s="49"/>
      <c r="V1125" s="49"/>
    </row>
    <row r="1126" spans="2:22" ht="24" customHeight="1" x14ac:dyDescent="0.35">
      <c r="B1126" s="3">
        <v>1111</v>
      </c>
      <c r="C1126" s="3" t="s">
        <v>1110</v>
      </c>
      <c r="D1126" s="3" t="s">
        <v>5436</v>
      </c>
      <c r="E1126" s="3" t="s">
        <v>357</v>
      </c>
      <c r="F1126" s="3" t="s">
        <v>2529</v>
      </c>
      <c r="G1126" s="3" t="s">
        <v>3655</v>
      </c>
      <c r="H1126" s="32" t="s">
        <v>2529</v>
      </c>
      <c r="I1126" s="33">
        <v>2</v>
      </c>
      <c r="J1126" s="17">
        <v>19044.815999999999</v>
      </c>
      <c r="K1126" s="17">
        <f t="shared" si="34"/>
        <v>19044.815999999999</v>
      </c>
      <c r="L1126" s="38">
        <v>19044.815999999999</v>
      </c>
      <c r="M1126" s="48">
        <f t="shared" si="35"/>
        <v>38089.631999999998</v>
      </c>
      <c r="N1126" s="34" t="s">
        <v>7343</v>
      </c>
      <c r="O1126" s="48">
        <f>(45.5*M1126)/(SUM($M$16:$M$2953)+SUM(Comerciales!$O$16:$O$1436))</f>
        <v>1.8074280060920405E-6</v>
      </c>
      <c r="P1126" s="49"/>
      <c r="Q1126" s="59"/>
      <c r="R1126" s="59"/>
      <c r="S1126" s="49"/>
      <c r="T1126" s="49"/>
      <c r="U1126" s="49"/>
      <c r="V1126" s="49"/>
    </row>
    <row r="1127" spans="2:22" ht="24" customHeight="1" x14ac:dyDescent="0.35">
      <c r="B1127" s="3">
        <v>1112</v>
      </c>
      <c r="C1127" s="3" t="s">
        <v>1111</v>
      </c>
      <c r="D1127" s="3" t="s">
        <v>1112</v>
      </c>
      <c r="E1127" s="3" t="s">
        <v>60</v>
      </c>
      <c r="F1127" s="3" t="s">
        <v>6896</v>
      </c>
      <c r="G1127" s="3" t="s">
        <v>77</v>
      </c>
      <c r="H1127" s="32" t="s">
        <v>6896</v>
      </c>
      <c r="I1127" s="33">
        <v>15</v>
      </c>
      <c r="J1127" s="17">
        <v>36638</v>
      </c>
      <c r="K1127" s="17">
        <f t="shared" si="34"/>
        <v>39276</v>
      </c>
      <c r="L1127" s="38" t="s">
        <v>7053</v>
      </c>
      <c r="M1127" s="48">
        <f t="shared" si="35"/>
        <v>589140</v>
      </c>
      <c r="N1127" s="34" t="s">
        <v>7341</v>
      </c>
      <c r="O1127" s="48">
        <f>(45.5*M1127)/(SUM($M$16:$M$2953)+SUM(Comerciales!$O$16:$O$1436))</f>
        <v>2.7955852540372793E-5</v>
      </c>
      <c r="P1127" s="49"/>
      <c r="Q1127" s="59"/>
      <c r="R1127" s="59"/>
      <c r="S1127" s="49"/>
      <c r="T1127" s="49"/>
      <c r="U1127" s="49"/>
      <c r="V1127" s="49"/>
    </row>
    <row r="1128" spans="2:22" ht="24" customHeight="1" x14ac:dyDescent="0.35">
      <c r="B1128" s="3">
        <v>1113</v>
      </c>
      <c r="C1128" s="3" t="s">
        <v>1111</v>
      </c>
      <c r="D1128" s="3" t="s">
        <v>1112</v>
      </c>
      <c r="E1128" s="3" t="s">
        <v>6303</v>
      </c>
      <c r="F1128" s="3" t="s">
        <v>2350</v>
      </c>
      <c r="G1128" s="3" t="s">
        <v>77</v>
      </c>
      <c r="H1128" s="32" t="s">
        <v>2360</v>
      </c>
      <c r="I1128" s="33">
        <v>14</v>
      </c>
      <c r="J1128" s="17">
        <v>14430.25</v>
      </c>
      <c r="K1128" s="17">
        <f t="shared" si="34"/>
        <v>15469</v>
      </c>
      <c r="L1128" s="38" t="s">
        <v>7053</v>
      </c>
      <c r="M1128" s="48">
        <f t="shared" si="35"/>
        <v>216566</v>
      </c>
      <c r="N1128" s="34" t="s">
        <v>7343</v>
      </c>
      <c r="O1128" s="48">
        <f>(45.5*M1128)/(SUM($M$16:$M$2953)+SUM(Comerciales!$O$16:$O$1436))</f>
        <v>1.027648294337233E-5</v>
      </c>
      <c r="P1128" s="49"/>
      <c r="Q1128" s="59"/>
      <c r="R1128" s="59"/>
      <c r="S1128" s="49"/>
      <c r="T1128" s="49"/>
      <c r="U1128" s="49"/>
      <c r="V1128" s="49"/>
    </row>
    <row r="1129" spans="2:22" ht="24" customHeight="1" x14ac:dyDescent="0.35">
      <c r="B1129" s="3">
        <v>1114</v>
      </c>
      <c r="C1129" s="3" t="s">
        <v>1113</v>
      </c>
      <c r="D1129" s="3" t="s">
        <v>1114</v>
      </c>
      <c r="E1129" s="3" t="s">
        <v>68</v>
      </c>
      <c r="F1129" s="3" t="s">
        <v>2393</v>
      </c>
      <c r="G1129" s="3" t="s">
        <v>11</v>
      </c>
      <c r="H1129" s="32" t="s">
        <v>2393</v>
      </c>
      <c r="I1129" s="33">
        <v>20664.75</v>
      </c>
      <c r="J1129" s="17">
        <v>3690</v>
      </c>
      <c r="K1129" s="17">
        <f t="shared" si="34"/>
        <v>3956</v>
      </c>
      <c r="L1129" s="38" t="s">
        <v>7053</v>
      </c>
      <c r="M1129" s="48">
        <f t="shared" si="35"/>
        <v>81749751</v>
      </c>
      <c r="N1129" s="34" t="s">
        <v>7343</v>
      </c>
      <c r="O1129" s="48">
        <f>(45.5*M1129)/(SUM($M$16:$M$2953)+SUM(Comerciales!$O$16:$O$1436))</f>
        <v>3.8791865841195528E-3</v>
      </c>
      <c r="P1129" s="49"/>
      <c r="Q1129" s="59"/>
      <c r="R1129" s="59"/>
      <c r="S1129" s="49"/>
      <c r="T1129" s="49"/>
      <c r="U1129" s="49"/>
      <c r="V1129" s="49"/>
    </row>
    <row r="1130" spans="2:22" ht="24" customHeight="1" x14ac:dyDescent="0.35">
      <c r="B1130" s="3">
        <v>1115</v>
      </c>
      <c r="C1130" s="3" t="s">
        <v>1113</v>
      </c>
      <c r="D1130" s="3" t="s">
        <v>1114</v>
      </c>
      <c r="E1130" s="3" t="s">
        <v>308</v>
      </c>
      <c r="F1130" s="3" t="s">
        <v>2393</v>
      </c>
      <c r="G1130" s="3" t="s">
        <v>11</v>
      </c>
      <c r="H1130" s="32" t="s">
        <v>2628</v>
      </c>
      <c r="I1130" s="33">
        <v>1</v>
      </c>
      <c r="J1130" s="17"/>
      <c r="K1130" s="17">
        <f t="shared" si="34"/>
        <v>0</v>
      </c>
      <c r="L1130" s="38" t="s">
        <v>2628</v>
      </c>
      <c r="M1130" s="48">
        <f t="shared" si="35"/>
        <v>100</v>
      </c>
      <c r="N1130" s="34" t="s">
        <v>7343</v>
      </c>
      <c r="O1130" s="48">
        <f>(45.5*M1130)/(SUM($M$16:$M$2953)+SUM(Comerciales!$O$16:$O$1436))</f>
        <v>4.745196819155514E-9</v>
      </c>
      <c r="P1130" s="49"/>
      <c r="Q1130" s="59"/>
      <c r="R1130" s="59"/>
      <c r="S1130" s="49"/>
      <c r="T1130" s="49"/>
      <c r="U1130" s="49"/>
      <c r="V1130" s="49"/>
    </row>
    <row r="1131" spans="2:22" ht="24" customHeight="1" x14ac:dyDescent="0.35">
      <c r="B1131" s="3">
        <v>1116</v>
      </c>
      <c r="C1131" s="3" t="s">
        <v>1115</v>
      </c>
      <c r="D1131" s="3" t="s">
        <v>3998</v>
      </c>
      <c r="E1131" s="3" t="s">
        <v>362</v>
      </c>
      <c r="F1131" s="3" t="s">
        <v>2422</v>
      </c>
      <c r="G1131" s="3" t="s">
        <v>11</v>
      </c>
      <c r="H1131" s="32" t="s">
        <v>2318</v>
      </c>
      <c r="I1131" s="33">
        <v>1065884.1666666667</v>
      </c>
      <c r="J1131" s="17">
        <v>474</v>
      </c>
      <c r="K1131" s="17">
        <f t="shared" si="34"/>
        <v>508</v>
      </c>
      <c r="L1131" s="38" t="s">
        <v>7053</v>
      </c>
      <c r="M1131" s="48">
        <f t="shared" si="35"/>
        <v>541469156.66666675</v>
      </c>
      <c r="N1131" s="34" t="s">
        <v>7341</v>
      </c>
      <c r="O1131" s="48">
        <f>(45.5*M1131)/(SUM($M$16:$M$2953)+SUM(Comerciales!$O$16:$O$1436))</f>
        <v>2.5693777198854854E-2</v>
      </c>
      <c r="P1131" s="49"/>
      <c r="Q1131" s="59"/>
      <c r="R1131" s="59"/>
      <c r="S1131" s="49"/>
      <c r="T1131" s="49"/>
      <c r="U1131" s="49"/>
      <c r="V1131" s="49"/>
    </row>
    <row r="1132" spans="2:22" ht="24" customHeight="1" x14ac:dyDescent="0.35">
      <c r="B1132" s="3">
        <v>1117</v>
      </c>
      <c r="C1132" s="3" t="s">
        <v>1115</v>
      </c>
      <c r="D1132" s="3" t="s">
        <v>3998</v>
      </c>
      <c r="E1132" s="3" t="s">
        <v>6304</v>
      </c>
      <c r="F1132" s="3" t="s">
        <v>2525</v>
      </c>
      <c r="G1132" s="3" t="s">
        <v>11</v>
      </c>
      <c r="H1132" s="32" t="s">
        <v>2490</v>
      </c>
      <c r="I1132" s="33">
        <v>102708.5</v>
      </c>
      <c r="J1132" s="17">
        <v>4319.88</v>
      </c>
      <c r="K1132" s="17">
        <f t="shared" si="34"/>
        <v>4631</v>
      </c>
      <c r="L1132" s="38" t="s">
        <v>7053</v>
      </c>
      <c r="M1132" s="48">
        <f t="shared" si="35"/>
        <v>475643063.5</v>
      </c>
      <c r="N1132" s="34" t="s">
        <v>7341</v>
      </c>
      <c r="O1132" s="48">
        <f>(45.5*M1132)/(SUM($M$16:$M$2953)+SUM(Comerciales!$O$16:$O$1436))</f>
        <v>2.257019951973584E-2</v>
      </c>
      <c r="P1132" s="49"/>
      <c r="Q1132" s="59"/>
      <c r="R1132" s="59"/>
      <c r="S1132" s="49"/>
      <c r="T1132" s="49"/>
      <c r="U1132" s="49"/>
      <c r="V1132" s="49"/>
    </row>
    <row r="1133" spans="2:22" ht="24" customHeight="1" x14ac:dyDescent="0.35">
      <c r="B1133" s="3">
        <v>1118</v>
      </c>
      <c r="C1133" s="3" t="s">
        <v>1115</v>
      </c>
      <c r="D1133" s="3" t="s">
        <v>3998</v>
      </c>
      <c r="E1133" s="3" t="s">
        <v>2445</v>
      </c>
      <c r="F1133" s="3" t="s">
        <v>2422</v>
      </c>
      <c r="G1133" s="3" t="s">
        <v>11</v>
      </c>
      <c r="H1133" s="32" t="s">
        <v>2318</v>
      </c>
      <c r="I1133" s="33">
        <v>3871.5833333333335</v>
      </c>
      <c r="J1133" s="17">
        <v>581</v>
      </c>
      <c r="K1133" s="17">
        <f t="shared" si="34"/>
        <v>623</v>
      </c>
      <c r="L1133" s="38" t="s">
        <v>7053</v>
      </c>
      <c r="M1133" s="48">
        <f t="shared" si="35"/>
        <v>2411996.416666667</v>
      </c>
      <c r="N1133" s="34" t="s">
        <v>7343</v>
      </c>
      <c r="O1133" s="48">
        <f>(45.5*M1133)/(SUM($M$16:$M$2953)+SUM(Comerciales!$O$16:$O$1436))</f>
        <v>1.1445397724181164E-4</v>
      </c>
      <c r="P1133" s="49"/>
      <c r="Q1133" s="59"/>
      <c r="R1133" s="59"/>
      <c r="S1133" s="49"/>
      <c r="T1133" s="49"/>
      <c r="U1133" s="49"/>
      <c r="V1133" s="49"/>
    </row>
    <row r="1134" spans="2:22" ht="24" customHeight="1" x14ac:dyDescent="0.35">
      <c r="B1134" s="3">
        <v>1119</v>
      </c>
      <c r="C1134" s="3" t="s">
        <v>1091</v>
      </c>
      <c r="D1134" s="3" t="s">
        <v>1116</v>
      </c>
      <c r="E1134" s="3" t="s">
        <v>6305</v>
      </c>
      <c r="F1134" s="3" t="s">
        <v>2616</v>
      </c>
      <c r="G1134" s="3" t="s">
        <v>11</v>
      </c>
      <c r="H1134" s="32" t="s">
        <v>2490</v>
      </c>
      <c r="I1134" s="33">
        <v>44679</v>
      </c>
      <c r="J1134" s="17">
        <v>16096.5</v>
      </c>
      <c r="K1134" s="17">
        <f t="shared" si="34"/>
        <v>17255</v>
      </c>
      <c r="L1134" s="38" t="s">
        <v>7053</v>
      </c>
      <c r="M1134" s="48">
        <f t="shared" si="35"/>
        <v>770936145</v>
      </c>
      <c r="N1134" s="34" t="s">
        <v>7341</v>
      </c>
      <c r="O1134" s="48">
        <f>(45.5*M1134)/(SUM($M$16:$M$2953)+SUM(Comerciales!$O$16:$O$1436))</f>
        <v>3.6582437430260135E-2</v>
      </c>
      <c r="P1134" s="49"/>
      <c r="Q1134" s="59"/>
      <c r="R1134" s="59"/>
      <c r="S1134" s="49"/>
      <c r="T1134" s="49"/>
      <c r="U1134" s="49"/>
      <c r="V1134" s="49"/>
    </row>
    <row r="1135" spans="2:22" ht="24" customHeight="1" x14ac:dyDescent="0.35">
      <c r="B1135" s="3">
        <v>1120</v>
      </c>
      <c r="C1135" s="3" t="s">
        <v>1091</v>
      </c>
      <c r="D1135" s="3" t="s">
        <v>1116</v>
      </c>
      <c r="E1135" s="3" t="s">
        <v>1117</v>
      </c>
      <c r="F1135" s="3" t="s">
        <v>2422</v>
      </c>
      <c r="G1135" s="3" t="s">
        <v>11</v>
      </c>
      <c r="H1135" s="32" t="s">
        <v>2318</v>
      </c>
      <c r="I1135" s="33">
        <v>33891</v>
      </c>
      <c r="J1135" s="17">
        <v>7478.05</v>
      </c>
      <c r="K1135" s="17">
        <f t="shared" si="34"/>
        <v>8016</v>
      </c>
      <c r="L1135" s="38" t="s">
        <v>7053</v>
      </c>
      <c r="M1135" s="48">
        <f t="shared" si="35"/>
        <v>271670256</v>
      </c>
      <c r="N1135" s="34" t="s">
        <v>7341</v>
      </c>
      <c r="O1135" s="48">
        <f>(45.5*M1135)/(SUM($M$16:$M$2953)+SUM(Comerciales!$O$16:$O$1436))</f>
        <v>1.2891288346303641E-2</v>
      </c>
      <c r="P1135" s="49"/>
      <c r="Q1135" s="59"/>
      <c r="R1135" s="59"/>
      <c r="S1135" s="49"/>
      <c r="T1135" s="49"/>
      <c r="U1135" s="49"/>
      <c r="V1135" s="49"/>
    </row>
    <row r="1136" spans="2:22" ht="24" customHeight="1" x14ac:dyDescent="0.35">
      <c r="B1136" s="3">
        <v>1121</v>
      </c>
      <c r="C1136" s="3" t="s">
        <v>2628</v>
      </c>
      <c r="D1136" s="3" t="s">
        <v>5437</v>
      </c>
      <c r="E1136" s="3" t="s">
        <v>6306</v>
      </c>
      <c r="F1136" s="3" t="s">
        <v>3675</v>
      </c>
      <c r="G1136" s="3" t="s">
        <v>18</v>
      </c>
      <c r="H1136" s="32" t="s">
        <v>2628</v>
      </c>
      <c r="I1136" s="33">
        <v>1</v>
      </c>
      <c r="J1136" s="17"/>
      <c r="K1136" s="17">
        <f t="shared" si="34"/>
        <v>0</v>
      </c>
      <c r="L1136" s="38" t="s">
        <v>2628</v>
      </c>
      <c r="M1136" s="48">
        <f t="shared" si="35"/>
        <v>100</v>
      </c>
      <c r="N1136" s="34" t="s">
        <v>7343</v>
      </c>
      <c r="O1136" s="48">
        <f>(45.5*M1136)/(SUM($M$16:$M$2953)+SUM(Comerciales!$O$16:$O$1436))</f>
        <v>4.745196819155514E-9</v>
      </c>
      <c r="P1136" s="49"/>
      <c r="Q1136" s="59"/>
      <c r="R1136" s="59"/>
      <c r="S1136" s="49"/>
      <c r="T1136" s="49"/>
      <c r="U1136" s="49"/>
      <c r="V1136" s="49"/>
    </row>
    <row r="1137" spans="2:22" ht="24" customHeight="1" x14ac:dyDescent="0.35">
      <c r="B1137" s="3">
        <v>1122</v>
      </c>
      <c r="C1137" s="3" t="s">
        <v>1118</v>
      </c>
      <c r="D1137" s="3" t="s">
        <v>1119</v>
      </c>
      <c r="E1137" s="3" t="s">
        <v>4202</v>
      </c>
      <c r="F1137" s="3" t="s">
        <v>2356</v>
      </c>
      <c r="G1137" s="3" t="s">
        <v>18</v>
      </c>
      <c r="H1137" s="32" t="s">
        <v>2349</v>
      </c>
      <c r="I1137" s="33">
        <v>228.75</v>
      </c>
      <c r="J1137" s="17">
        <v>137333.84099999999</v>
      </c>
      <c r="K1137" s="17">
        <f t="shared" si="34"/>
        <v>137333.84099999999</v>
      </c>
      <c r="L1137" s="38">
        <v>137333.84099999999</v>
      </c>
      <c r="M1137" s="48">
        <f t="shared" si="35"/>
        <v>31415116.128749996</v>
      </c>
      <c r="N1137" s="34" t="s">
        <v>7341</v>
      </c>
      <c r="O1137" s="48">
        <f>(45.5*M1137)/(SUM($M$16:$M$2953)+SUM(Comerciales!$O$16:$O$1436))</f>
        <v>1.4907090912754555E-3</v>
      </c>
      <c r="P1137" s="49"/>
      <c r="Q1137" s="59"/>
      <c r="R1137" s="59"/>
      <c r="S1137" s="49"/>
      <c r="T1137" s="49"/>
      <c r="U1137" s="49"/>
      <c r="V1137" s="49"/>
    </row>
    <row r="1138" spans="2:22" ht="24" customHeight="1" x14ac:dyDescent="0.35">
      <c r="B1138" s="3">
        <v>1123</v>
      </c>
      <c r="C1138" s="3" t="s">
        <v>1120</v>
      </c>
      <c r="D1138" s="3" t="s">
        <v>3999</v>
      </c>
      <c r="E1138" s="3" t="s">
        <v>114</v>
      </c>
      <c r="F1138" s="3" t="s">
        <v>2422</v>
      </c>
      <c r="G1138" s="3" t="s">
        <v>11</v>
      </c>
      <c r="H1138" s="32" t="s">
        <v>2318</v>
      </c>
      <c r="I1138" s="33">
        <v>130167</v>
      </c>
      <c r="J1138" s="17">
        <v>4284.5</v>
      </c>
      <c r="K1138" s="17">
        <f t="shared" si="34"/>
        <v>4593</v>
      </c>
      <c r="L1138" s="38" t="s">
        <v>7053</v>
      </c>
      <c r="M1138" s="48">
        <f t="shared" si="35"/>
        <v>597857031</v>
      </c>
      <c r="N1138" s="34" t="s">
        <v>7341</v>
      </c>
      <c r="O1138" s="48">
        <f>(45.5*M1138)/(SUM($M$16:$M$2953)+SUM(Comerciales!$O$16:$O$1436))</f>
        <v>2.8369492818109594E-2</v>
      </c>
      <c r="P1138" s="49"/>
      <c r="Q1138" s="59"/>
      <c r="R1138" s="59"/>
      <c r="S1138" s="49"/>
      <c r="T1138" s="49"/>
      <c r="U1138" s="49"/>
      <c r="V1138" s="49"/>
    </row>
    <row r="1139" spans="2:22" ht="24" customHeight="1" x14ac:dyDescent="0.35">
      <c r="B1139" s="3">
        <v>1124</v>
      </c>
      <c r="C1139" s="3" t="s">
        <v>1120</v>
      </c>
      <c r="D1139" s="3" t="s">
        <v>3999</v>
      </c>
      <c r="E1139" s="3" t="s">
        <v>87</v>
      </c>
      <c r="F1139" s="3" t="s">
        <v>2422</v>
      </c>
      <c r="G1139" s="3" t="s">
        <v>11</v>
      </c>
      <c r="H1139" s="32" t="s">
        <v>2318</v>
      </c>
      <c r="I1139" s="33">
        <v>156.66666666666666</v>
      </c>
      <c r="J1139" s="17">
        <v>3562</v>
      </c>
      <c r="K1139" s="17">
        <f t="shared" si="34"/>
        <v>3818</v>
      </c>
      <c r="L1139" s="38" t="s">
        <v>7053</v>
      </c>
      <c r="M1139" s="48">
        <f t="shared" si="35"/>
        <v>598153.33333333326</v>
      </c>
      <c r="N1139" s="34" t="s">
        <v>7343</v>
      </c>
      <c r="O1139" s="48">
        <f>(45.5*M1139)/(SUM($M$16:$M$2953)+SUM(Comerciales!$O$16:$O$1436))</f>
        <v>2.8383552947006006E-5</v>
      </c>
      <c r="P1139" s="49"/>
      <c r="Q1139" s="59"/>
      <c r="R1139" s="59"/>
      <c r="S1139" s="49"/>
      <c r="T1139" s="49"/>
      <c r="U1139" s="49"/>
      <c r="V1139" s="49"/>
    </row>
    <row r="1140" spans="2:22" ht="24" customHeight="1" x14ac:dyDescent="0.35">
      <c r="B1140" s="3">
        <v>1125</v>
      </c>
      <c r="C1140" s="3" t="s">
        <v>1121</v>
      </c>
      <c r="D1140" s="3" t="s">
        <v>1122</v>
      </c>
      <c r="E1140" s="3" t="s">
        <v>122</v>
      </c>
      <c r="F1140" s="3" t="s">
        <v>2422</v>
      </c>
      <c r="G1140" s="3" t="s">
        <v>11</v>
      </c>
      <c r="H1140" s="32" t="s">
        <v>2318</v>
      </c>
      <c r="I1140" s="33">
        <v>2746.3333333333335</v>
      </c>
      <c r="J1140" s="17">
        <v>229786.88</v>
      </c>
      <c r="K1140" s="17">
        <f t="shared" si="34"/>
        <v>229786.88</v>
      </c>
      <c r="L1140" s="38">
        <v>229786.88</v>
      </c>
      <c r="M1140" s="48">
        <f t="shared" si="35"/>
        <v>631071368.10666668</v>
      </c>
      <c r="N1140" s="34" t="s">
        <v>7341</v>
      </c>
      <c r="O1140" s="48">
        <f>(45.5*M1140)/(SUM($M$16:$M$2953)+SUM(Comerciales!$O$16:$O$1436))</f>
        <v>2.9945578485998728E-2</v>
      </c>
      <c r="P1140" s="49"/>
      <c r="Q1140" s="59"/>
      <c r="R1140" s="59"/>
      <c r="S1140" s="49"/>
      <c r="T1140" s="49"/>
      <c r="U1140" s="49"/>
      <c r="V1140" s="49"/>
    </row>
    <row r="1141" spans="2:22" ht="24" customHeight="1" x14ac:dyDescent="0.35">
      <c r="B1141" s="3">
        <v>1126</v>
      </c>
      <c r="C1141" s="3" t="s">
        <v>2628</v>
      </c>
      <c r="D1141" s="3" t="s">
        <v>5438</v>
      </c>
      <c r="E1141" s="3" t="s">
        <v>2589</v>
      </c>
      <c r="F1141" s="3" t="s">
        <v>2356</v>
      </c>
      <c r="G1141" s="3" t="s">
        <v>18</v>
      </c>
      <c r="H1141" s="32" t="s">
        <v>2628</v>
      </c>
      <c r="I1141" s="33">
        <v>1</v>
      </c>
      <c r="J1141" s="17"/>
      <c r="K1141" s="17">
        <f t="shared" si="34"/>
        <v>0</v>
      </c>
      <c r="L1141" s="38" t="s">
        <v>2628</v>
      </c>
      <c r="M1141" s="48">
        <f t="shared" si="35"/>
        <v>100</v>
      </c>
      <c r="N1141" s="34" t="s">
        <v>7343</v>
      </c>
      <c r="O1141" s="48">
        <f>(45.5*M1141)/(SUM($M$16:$M$2953)+SUM(Comerciales!$O$16:$O$1436))</f>
        <v>4.745196819155514E-9</v>
      </c>
      <c r="P1141" s="49"/>
      <c r="Q1141" s="59"/>
      <c r="R1141" s="59"/>
      <c r="S1141" s="49"/>
      <c r="T1141" s="49"/>
      <c r="U1141" s="49"/>
      <c r="V1141" s="49"/>
    </row>
    <row r="1142" spans="2:22" ht="24" customHeight="1" x14ac:dyDescent="0.35">
      <c r="B1142" s="3">
        <v>1127</v>
      </c>
      <c r="C1142" s="3" t="s">
        <v>1124</v>
      </c>
      <c r="D1142" s="3" t="s">
        <v>1125</v>
      </c>
      <c r="E1142" s="3" t="s">
        <v>2371</v>
      </c>
      <c r="F1142" s="3" t="s">
        <v>2422</v>
      </c>
      <c r="G1142" s="3" t="s">
        <v>11</v>
      </c>
      <c r="H1142" s="32" t="s">
        <v>2318</v>
      </c>
      <c r="I1142" s="33">
        <v>20628.75</v>
      </c>
      <c r="J1142" s="17">
        <v>4117</v>
      </c>
      <c r="K1142" s="17">
        <f t="shared" si="34"/>
        <v>4413</v>
      </c>
      <c r="L1142" s="38" t="s">
        <v>7053</v>
      </c>
      <c r="M1142" s="48">
        <f t="shared" si="35"/>
        <v>91034673.75</v>
      </c>
      <c r="N1142" s="34" t="s">
        <v>7341</v>
      </c>
      <c r="O1142" s="48">
        <f>(45.5*M1142)/(SUM($M$16:$M$2953)+SUM(Comerciales!$O$16:$O$1436))</f>
        <v>4.3197744431135989E-3</v>
      </c>
      <c r="P1142" s="49"/>
      <c r="Q1142" s="59"/>
      <c r="R1142" s="59"/>
      <c r="S1142" s="49"/>
      <c r="T1142" s="49"/>
      <c r="U1142" s="49"/>
      <c r="V1142" s="49"/>
    </row>
    <row r="1143" spans="2:22" ht="24" customHeight="1" x14ac:dyDescent="0.35">
      <c r="B1143" s="3">
        <v>1128</v>
      </c>
      <c r="C1143" s="3" t="s">
        <v>2656</v>
      </c>
      <c r="D1143" s="3" t="s">
        <v>5439</v>
      </c>
      <c r="E1143" s="3" t="s">
        <v>22</v>
      </c>
      <c r="F1143" s="3" t="s">
        <v>2318</v>
      </c>
      <c r="G1143" s="3" t="s">
        <v>11</v>
      </c>
      <c r="H1143" s="32" t="s">
        <v>2318</v>
      </c>
      <c r="I1143" s="33">
        <v>2</v>
      </c>
      <c r="J1143" s="17"/>
      <c r="K1143" s="17">
        <f t="shared" si="34"/>
        <v>0</v>
      </c>
      <c r="L1143" s="38" t="s">
        <v>7053</v>
      </c>
      <c r="M1143" s="48">
        <f t="shared" si="35"/>
        <v>200</v>
      </c>
      <c r="N1143" s="34" t="s">
        <v>7343</v>
      </c>
      <c r="O1143" s="48">
        <f>(45.5*M1143)/(SUM($M$16:$M$2953)+SUM(Comerciales!$O$16:$O$1436))</f>
        <v>9.4903936383110279E-9</v>
      </c>
      <c r="P1143" s="49"/>
      <c r="Q1143" s="59"/>
      <c r="R1143" s="59"/>
      <c r="S1143" s="49"/>
      <c r="T1143" s="49"/>
      <c r="U1143" s="49"/>
      <c r="V1143" s="49"/>
    </row>
    <row r="1144" spans="2:22" ht="24" customHeight="1" x14ac:dyDescent="0.35">
      <c r="B1144" s="3">
        <v>1129</v>
      </c>
      <c r="C1144" s="3" t="s">
        <v>1126</v>
      </c>
      <c r="D1144" s="3" t="s">
        <v>1127</v>
      </c>
      <c r="E1144" s="3" t="s">
        <v>25</v>
      </c>
      <c r="F1144" s="3" t="s">
        <v>2422</v>
      </c>
      <c r="G1144" s="3" t="s">
        <v>11</v>
      </c>
      <c r="H1144" s="32" t="s">
        <v>2318</v>
      </c>
      <c r="I1144" s="33">
        <v>84404.916666666672</v>
      </c>
      <c r="J1144" s="17">
        <v>518.98</v>
      </c>
      <c r="K1144" s="17">
        <f t="shared" si="34"/>
        <v>556</v>
      </c>
      <c r="L1144" s="38" t="s">
        <v>7053</v>
      </c>
      <c r="M1144" s="48">
        <f t="shared" si="35"/>
        <v>46929133.666666672</v>
      </c>
      <c r="N1144" s="34" t="s">
        <v>7341</v>
      </c>
      <c r="O1144" s="48">
        <f>(45.5*M1144)/(SUM($M$16:$M$2953)+SUM(Comerciales!$O$16:$O$1436))</f>
        <v>2.2268797580079062E-3</v>
      </c>
      <c r="P1144" s="49"/>
      <c r="Q1144" s="59"/>
      <c r="R1144" s="59"/>
      <c r="S1144" s="49"/>
      <c r="T1144" s="49"/>
      <c r="U1144" s="49"/>
      <c r="V1144" s="49"/>
    </row>
    <row r="1145" spans="2:22" ht="24" customHeight="1" x14ac:dyDescent="0.35">
      <c r="B1145" s="3">
        <v>1130</v>
      </c>
      <c r="C1145" s="3" t="s">
        <v>1126</v>
      </c>
      <c r="D1145" s="3" t="s">
        <v>1127</v>
      </c>
      <c r="E1145" s="3" t="s">
        <v>35</v>
      </c>
      <c r="F1145" s="3" t="s">
        <v>2422</v>
      </c>
      <c r="G1145" s="3" t="s">
        <v>11</v>
      </c>
      <c r="H1145" s="32" t="s">
        <v>2318</v>
      </c>
      <c r="I1145" s="33">
        <v>31379.200000000001</v>
      </c>
      <c r="J1145" s="17">
        <v>1073.5</v>
      </c>
      <c r="K1145" s="17">
        <f t="shared" si="34"/>
        <v>1151</v>
      </c>
      <c r="L1145" s="38" t="s">
        <v>7053</v>
      </c>
      <c r="M1145" s="48">
        <f t="shared" si="35"/>
        <v>36117459.200000003</v>
      </c>
      <c r="N1145" s="34" t="s">
        <v>7341</v>
      </c>
      <c r="O1145" s="48">
        <f>(45.5*M1145)/(SUM($M$16:$M$2953)+SUM(Comerciales!$O$16:$O$1436))</f>
        <v>1.7138445251181906E-3</v>
      </c>
      <c r="P1145" s="49"/>
      <c r="Q1145" s="59"/>
      <c r="R1145" s="59"/>
      <c r="S1145" s="49"/>
      <c r="T1145" s="49"/>
      <c r="U1145" s="49"/>
      <c r="V1145" s="49"/>
    </row>
    <row r="1146" spans="2:22" ht="24" customHeight="1" x14ac:dyDescent="0.35">
      <c r="B1146" s="3">
        <v>1131</v>
      </c>
      <c r="C1146" s="3" t="s">
        <v>1126</v>
      </c>
      <c r="D1146" s="3" t="s">
        <v>1127</v>
      </c>
      <c r="E1146" s="3" t="s">
        <v>6307</v>
      </c>
      <c r="F1146" s="3" t="s">
        <v>2417</v>
      </c>
      <c r="G1146" s="3" t="s">
        <v>11</v>
      </c>
      <c r="H1146" s="32" t="s">
        <v>2490</v>
      </c>
      <c r="I1146" s="33">
        <v>450.66666666666663</v>
      </c>
      <c r="J1146" s="17">
        <v>6547.62</v>
      </c>
      <c r="K1146" s="17">
        <f t="shared" si="34"/>
        <v>7019</v>
      </c>
      <c r="L1146" s="38" t="s">
        <v>7053</v>
      </c>
      <c r="M1146" s="48">
        <f t="shared" si="35"/>
        <v>3163229.333333333</v>
      </c>
      <c r="N1146" s="34" t="s">
        <v>7343</v>
      </c>
      <c r="O1146" s="48">
        <f>(45.5*M1146)/(SUM($M$16:$M$2953)+SUM(Comerciales!$O$16:$O$1436))</f>
        <v>1.5010145770792747E-4</v>
      </c>
      <c r="P1146" s="49"/>
      <c r="Q1146" s="59"/>
      <c r="R1146" s="59"/>
      <c r="S1146" s="49"/>
      <c r="T1146" s="49"/>
      <c r="U1146" s="49"/>
      <c r="V1146" s="49"/>
    </row>
    <row r="1147" spans="2:22" ht="24" customHeight="1" x14ac:dyDescent="0.35">
      <c r="B1147" s="3">
        <v>1132</v>
      </c>
      <c r="C1147" s="3" t="s">
        <v>1126</v>
      </c>
      <c r="D1147" s="3" t="s">
        <v>1127</v>
      </c>
      <c r="E1147" s="3" t="s">
        <v>6308</v>
      </c>
      <c r="F1147" s="3" t="s">
        <v>2362</v>
      </c>
      <c r="G1147" s="3" t="s">
        <v>80</v>
      </c>
      <c r="H1147" s="32" t="s">
        <v>2525</v>
      </c>
      <c r="I1147" s="33">
        <v>417.91666666666669</v>
      </c>
      <c r="J1147" s="17">
        <v>6893</v>
      </c>
      <c r="K1147" s="17">
        <f t="shared" si="34"/>
        <v>7389</v>
      </c>
      <c r="L1147" s="38" t="s">
        <v>7053</v>
      </c>
      <c r="M1147" s="48">
        <f t="shared" si="35"/>
        <v>3087986.25</v>
      </c>
      <c r="N1147" s="34" t="s">
        <v>7343</v>
      </c>
      <c r="O1147" s="48">
        <f>(45.5*M1147)/(SUM($M$16:$M$2953)+SUM(Comerciales!$O$16:$O$1436))</f>
        <v>1.4653102531095964E-4</v>
      </c>
      <c r="P1147" s="49"/>
      <c r="Q1147" s="59"/>
      <c r="R1147" s="59"/>
      <c r="S1147" s="49"/>
      <c r="T1147" s="49"/>
      <c r="U1147" s="49"/>
      <c r="V1147" s="49"/>
    </row>
    <row r="1148" spans="2:22" ht="24" customHeight="1" x14ac:dyDescent="0.35">
      <c r="B1148" s="3">
        <v>1133</v>
      </c>
      <c r="C1148" s="3" t="s">
        <v>1129</v>
      </c>
      <c r="D1148" s="3" t="s">
        <v>1130</v>
      </c>
      <c r="E1148" s="3" t="s">
        <v>2355</v>
      </c>
      <c r="F1148" s="3" t="s">
        <v>2356</v>
      </c>
      <c r="G1148" s="3" t="s">
        <v>18</v>
      </c>
      <c r="H1148" s="32" t="s">
        <v>2349</v>
      </c>
      <c r="I1148" s="33">
        <v>7</v>
      </c>
      <c r="J1148" s="17">
        <v>691109.5</v>
      </c>
      <c r="K1148" s="17">
        <f t="shared" si="34"/>
        <v>691109.5</v>
      </c>
      <c r="L1148" s="38">
        <v>691109.5</v>
      </c>
      <c r="M1148" s="48">
        <f t="shared" si="35"/>
        <v>4837766.5</v>
      </c>
      <c r="N1148" s="34" t="s">
        <v>7341</v>
      </c>
      <c r="O1148" s="48">
        <f>(45.5*M1148)/(SUM($M$16:$M$2953)+SUM(Comerciales!$O$16:$O$1436))</f>
        <v>2.2956154207617101E-4</v>
      </c>
      <c r="P1148" s="49"/>
      <c r="Q1148" s="59"/>
      <c r="R1148" s="59"/>
      <c r="S1148" s="49"/>
      <c r="T1148" s="49"/>
      <c r="U1148" s="49"/>
      <c r="V1148" s="49"/>
    </row>
    <row r="1149" spans="2:22" ht="24" customHeight="1" x14ac:dyDescent="0.35">
      <c r="B1149" s="3">
        <v>1134</v>
      </c>
      <c r="C1149" s="3" t="s">
        <v>1131</v>
      </c>
      <c r="D1149" s="3" t="s">
        <v>1132</v>
      </c>
      <c r="E1149" s="3" t="s">
        <v>2492</v>
      </c>
      <c r="F1149" s="3" t="s">
        <v>2422</v>
      </c>
      <c r="G1149" s="3" t="s">
        <v>11</v>
      </c>
      <c r="H1149" s="32" t="s">
        <v>2318</v>
      </c>
      <c r="I1149" s="33">
        <v>7319.333333333333</v>
      </c>
      <c r="J1149" s="17">
        <v>1817</v>
      </c>
      <c r="K1149" s="17">
        <f t="shared" si="34"/>
        <v>1948</v>
      </c>
      <c r="L1149" s="38" t="s">
        <v>7053</v>
      </c>
      <c r="M1149" s="48">
        <f t="shared" si="35"/>
        <v>14258061.333333332</v>
      </c>
      <c r="N1149" s="34" t="s">
        <v>7343</v>
      </c>
      <c r="O1149" s="48">
        <f>(45.5*M1149)/(SUM($M$16:$M$2953)+SUM(Comerciales!$O$16:$O$1436))</f>
        <v>6.7657307286257554E-4</v>
      </c>
      <c r="P1149" s="49"/>
      <c r="Q1149" s="59"/>
      <c r="R1149" s="59"/>
      <c r="S1149" s="49"/>
      <c r="T1149" s="49"/>
      <c r="U1149" s="49"/>
      <c r="V1149" s="49"/>
    </row>
    <row r="1150" spans="2:22" ht="24" customHeight="1" x14ac:dyDescent="0.35">
      <c r="B1150" s="3">
        <v>1135</v>
      </c>
      <c r="C1150" s="3" t="s">
        <v>5224</v>
      </c>
      <c r="D1150" s="3" t="s">
        <v>1132</v>
      </c>
      <c r="E1150" s="3" t="s">
        <v>6309</v>
      </c>
      <c r="F1150" s="3" t="s">
        <v>3578</v>
      </c>
      <c r="G1150" s="3" t="s">
        <v>11</v>
      </c>
      <c r="H1150" s="32" t="s">
        <v>2628</v>
      </c>
      <c r="I1150" s="33">
        <v>1</v>
      </c>
      <c r="J1150" s="17">
        <v>12970</v>
      </c>
      <c r="K1150" s="17">
        <f t="shared" si="34"/>
        <v>13904</v>
      </c>
      <c r="L1150" s="38" t="s">
        <v>2628</v>
      </c>
      <c r="M1150" s="48">
        <f t="shared" si="35"/>
        <v>13904</v>
      </c>
      <c r="N1150" s="34" t="s">
        <v>7343</v>
      </c>
      <c r="O1150" s="48">
        <f>(45.5*M1150)/(SUM($M$16:$M$2953)+SUM(Comerciales!$O$16:$O$1436))</f>
        <v>6.5977216573538263E-7</v>
      </c>
      <c r="P1150" s="49"/>
      <c r="Q1150" s="59"/>
      <c r="R1150" s="59"/>
      <c r="S1150" s="49"/>
      <c r="T1150" s="49"/>
      <c r="U1150" s="49"/>
      <c r="V1150" s="49"/>
    </row>
    <row r="1151" spans="2:22" ht="24" customHeight="1" x14ac:dyDescent="0.35">
      <c r="B1151" s="3">
        <v>1136</v>
      </c>
      <c r="C1151" s="3" t="s">
        <v>5224</v>
      </c>
      <c r="D1151" s="3" t="s">
        <v>1132</v>
      </c>
      <c r="E1151" s="3" t="s">
        <v>6310</v>
      </c>
      <c r="F1151" s="3" t="s">
        <v>2616</v>
      </c>
      <c r="G1151" s="3" t="s">
        <v>11</v>
      </c>
      <c r="H1151" s="32" t="s">
        <v>2490</v>
      </c>
      <c r="I1151" s="33">
        <v>1</v>
      </c>
      <c r="J1151" s="17">
        <v>105897</v>
      </c>
      <c r="K1151" s="17">
        <f t="shared" si="34"/>
        <v>113522</v>
      </c>
      <c r="L1151" s="38" t="s">
        <v>7053</v>
      </c>
      <c r="M1151" s="48">
        <f t="shared" si="35"/>
        <v>113522</v>
      </c>
      <c r="N1151" s="34" t="s">
        <v>7341</v>
      </c>
      <c r="O1151" s="48">
        <f>(45.5*M1151)/(SUM($M$16:$M$2953)+SUM(Comerciales!$O$16:$O$1436))</f>
        <v>5.3868423330417223E-6</v>
      </c>
      <c r="P1151" s="49"/>
      <c r="Q1151" s="59"/>
      <c r="R1151" s="59"/>
      <c r="S1151" s="49"/>
      <c r="T1151" s="49"/>
      <c r="U1151" s="49"/>
      <c r="V1151" s="49"/>
    </row>
    <row r="1152" spans="2:22" ht="24" customHeight="1" x14ac:dyDescent="0.35">
      <c r="B1152" s="3">
        <v>1137</v>
      </c>
      <c r="C1152" s="3" t="s">
        <v>5224</v>
      </c>
      <c r="D1152" s="3" t="s">
        <v>1132</v>
      </c>
      <c r="E1152" s="3" t="s">
        <v>6311</v>
      </c>
      <c r="F1152" s="3" t="s">
        <v>2417</v>
      </c>
      <c r="G1152" s="3" t="s">
        <v>11</v>
      </c>
      <c r="H1152" s="32" t="s">
        <v>2490</v>
      </c>
      <c r="I1152" s="33">
        <v>1</v>
      </c>
      <c r="J1152" s="17">
        <v>2900</v>
      </c>
      <c r="K1152" s="17">
        <f t="shared" si="34"/>
        <v>3109</v>
      </c>
      <c r="L1152" s="38" t="s">
        <v>2628</v>
      </c>
      <c r="M1152" s="48">
        <f t="shared" si="35"/>
        <v>3109</v>
      </c>
      <c r="N1152" s="34" t="s">
        <v>7343</v>
      </c>
      <c r="O1152" s="48">
        <f>(45.5*M1152)/(SUM($M$16:$M$2953)+SUM(Comerciales!$O$16:$O$1436))</f>
        <v>1.4752816910754491E-7</v>
      </c>
      <c r="P1152" s="49"/>
      <c r="Q1152" s="59"/>
      <c r="R1152" s="59"/>
      <c r="S1152" s="49"/>
      <c r="T1152" s="49"/>
      <c r="U1152" s="49"/>
      <c r="V1152" s="49"/>
    </row>
    <row r="1153" spans="2:22" ht="24" customHeight="1" x14ac:dyDescent="0.35">
      <c r="B1153" s="3">
        <v>1138</v>
      </c>
      <c r="C1153" s="3" t="s">
        <v>1133</v>
      </c>
      <c r="D1153" s="3" t="s">
        <v>1134</v>
      </c>
      <c r="E1153" s="3" t="s">
        <v>6312</v>
      </c>
      <c r="F1153" s="3" t="s">
        <v>2356</v>
      </c>
      <c r="G1153" s="3" t="s">
        <v>18</v>
      </c>
      <c r="H1153" s="32" t="s">
        <v>2349</v>
      </c>
      <c r="I1153" s="33">
        <v>4.5999999999999996</v>
      </c>
      <c r="J1153" s="17">
        <v>84430</v>
      </c>
      <c r="K1153" s="17">
        <f t="shared" si="34"/>
        <v>90509</v>
      </c>
      <c r="L1153" s="38">
        <v>94629.104999999996</v>
      </c>
      <c r="M1153" s="48">
        <f t="shared" si="35"/>
        <v>416341.39999999997</v>
      </c>
      <c r="N1153" s="34" t="s">
        <v>7341</v>
      </c>
      <c r="O1153" s="48">
        <f>(45.5*M1153)/(SUM($M$16:$M$2953)+SUM(Comerciales!$O$16:$O$1436))</f>
        <v>1.9756218869627532E-5</v>
      </c>
      <c r="P1153" s="49"/>
      <c r="Q1153" s="59"/>
      <c r="R1153" s="59"/>
      <c r="S1153" s="49"/>
      <c r="T1153" s="49"/>
      <c r="U1153" s="49"/>
      <c r="V1153" s="49"/>
    </row>
    <row r="1154" spans="2:22" ht="24" customHeight="1" x14ac:dyDescent="0.35">
      <c r="B1154" s="3">
        <v>1139</v>
      </c>
      <c r="C1154" s="3" t="s">
        <v>1135</v>
      </c>
      <c r="D1154" s="3" t="s">
        <v>5440</v>
      </c>
      <c r="E1154" s="3" t="s">
        <v>6313</v>
      </c>
      <c r="F1154" s="3" t="s">
        <v>2422</v>
      </c>
      <c r="G1154" s="3" t="s">
        <v>11</v>
      </c>
      <c r="H1154" s="32" t="s">
        <v>2318</v>
      </c>
      <c r="I1154" s="33">
        <v>212037.66666666666</v>
      </c>
      <c r="J1154" s="17">
        <v>67</v>
      </c>
      <c r="K1154" s="17">
        <f t="shared" si="34"/>
        <v>72</v>
      </c>
      <c r="L1154" s="38" t="s">
        <v>7053</v>
      </c>
      <c r="M1154" s="48">
        <f t="shared" si="35"/>
        <v>15266712</v>
      </c>
      <c r="N1154" s="34" t="s">
        <v>7341</v>
      </c>
      <c r="O1154" s="48">
        <f>(45.5*M1154)/(SUM($M$16:$M$2953)+SUM(Comerciales!$O$16:$O$1436))</f>
        <v>7.2443553221363313E-4</v>
      </c>
      <c r="P1154" s="49"/>
      <c r="Q1154" s="59"/>
      <c r="R1154" s="59"/>
      <c r="S1154" s="49"/>
      <c r="T1154" s="49"/>
      <c r="U1154" s="49"/>
      <c r="V1154" s="49"/>
    </row>
    <row r="1155" spans="2:22" ht="24" customHeight="1" x14ac:dyDescent="0.35">
      <c r="B1155" s="3">
        <v>1140</v>
      </c>
      <c r="C1155" s="3" t="s">
        <v>1135</v>
      </c>
      <c r="D1155" s="3" t="s">
        <v>5440</v>
      </c>
      <c r="E1155" s="3" t="s">
        <v>114</v>
      </c>
      <c r="F1155" s="3" t="s">
        <v>2317</v>
      </c>
      <c r="G1155" s="3" t="s">
        <v>11</v>
      </c>
      <c r="H1155" s="32" t="s">
        <v>2320</v>
      </c>
      <c r="I1155" s="33">
        <v>90</v>
      </c>
      <c r="J1155" s="17">
        <v>376.19</v>
      </c>
      <c r="K1155" s="17">
        <f t="shared" si="34"/>
        <v>403</v>
      </c>
      <c r="L1155" s="38" t="s">
        <v>7053</v>
      </c>
      <c r="M1155" s="48">
        <f t="shared" si="35"/>
        <v>36270</v>
      </c>
      <c r="N1155" s="34" t="s">
        <v>7343</v>
      </c>
      <c r="O1155" s="48">
        <f>(45.5*M1155)/(SUM($M$16:$M$2953)+SUM(Comerciales!$O$16:$O$1436))</f>
        <v>1.7210828863077047E-6</v>
      </c>
      <c r="P1155" s="49"/>
      <c r="Q1155" s="59"/>
      <c r="R1155" s="59"/>
      <c r="S1155" s="49"/>
      <c r="T1155" s="49"/>
      <c r="U1155" s="49"/>
      <c r="V1155" s="49"/>
    </row>
    <row r="1156" spans="2:22" ht="24" customHeight="1" x14ac:dyDescent="0.35">
      <c r="B1156" s="3">
        <v>1141</v>
      </c>
      <c r="C1156" s="3" t="s">
        <v>1136</v>
      </c>
      <c r="D1156" s="3" t="s">
        <v>1137</v>
      </c>
      <c r="E1156" s="3" t="s">
        <v>3306</v>
      </c>
      <c r="F1156" s="3" t="s">
        <v>2616</v>
      </c>
      <c r="G1156" s="3" t="s">
        <v>159</v>
      </c>
      <c r="H1156" s="32" t="s">
        <v>2349</v>
      </c>
      <c r="I1156" s="33">
        <v>3.25</v>
      </c>
      <c r="J1156" s="17">
        <v>49000</v>
      </c>
      <c r="K1156" s="17">
        <f t="shared" si="34"/>
        <v>52528</v>
      </c>
      <c r="L1156" s="38" t="s">
        <v>7053</v>
      </c>
      <c r="M1156" s="48">
        <f t="shared" si="35"/>
        <v>170716</v>
      </c>
      <c r="N1156" s="34" t="s">
        <v>7341</v>
      </c>
      <c r="O1156" s="48">
        <f>(45.5*M1156)/(SUM($M$16:$M$2953)+SUM(Comerciales!$O$16:$O$1436))</f>
        <v>8.1008102017895258E-6</v>
      </c>
      <c r="P1156" s="49"/>
      <c r="Q1156" s="59"/>
      <c r="R1156" s="59"/>
      <c r="S1156" s="49"/>
      <c r="T1156" s="49"/>
      <c r="U1156" s="49"/>
      <c r="V1156" s="49"/>
    </row>
    <row r="1157" spans="2:22" ht="24" customHeight="1" x14ac:dyDescent="0.35">
      <c r="B1157" s="3">
        <v>1142</v>
      </c>
      <c r="C1157" s="3" t="s">
        <v>1138</v>
      </c>
      <c r="D1157" s="3" t="s">
        <v>1139</v>
      </c>
      <c r="E1157" s="3" t="s">
        <v>6022</v>
      </c>
      <c r="F1157" s="3" t="s">
        <v>2417</v>
      </c>
      <c r="G1157" s="3" t="s">
        <v>3657</v>
      </c>
      <c r="H1157" s="32" t="s">
        <v>2490</v>
      </c>
      <c r="I1157" s="33">
        <v>5235.083333333333</v>
      </c>
      <c r="J1157" s="17">
        <v>7835</v>
      </c>
      <c r="K1157" s="17">
        <f t="shared" si="34"/>
        <v>8399</v>
      </c>
      <c r="L1157" s="38" t="s">
        <v>7053</v>
      </c>
      <c r="M1157" s="48">
        <f t="shared" si="35"/>
        <v>43969464.916666664</v>
      </c>
      <c r="N1157" s="34" t="s">
        <v>7343</v>
      </c>
      <c r="O1157" s="48">
        <f>(45.5*M1157)/(SUM($M$16:$M$2953)+SUM(Comerciales!$O$16:$O$1436))</f>
        <v>2.0864376506253661E-3</v>
      </c>
      <c r="P1157" s="49"/>
      <c r="Q1157" s="59"/>
      <c r="R1157" s="59"/>
      <c r="S1157" s="49"/>
      <c r="T1157" s="49"/>
      <c r="U1157" s="49"/>
      <c r="V1157" s="49"/>
    </row>
    <row r="1158" spans="2:22" ht="24" customHeight="1" x14ac:dyDescent="0.35">
      <c r="B1158" s="3">
        <v>1143</v>
      </c>
      <c r="C1158" s="3" t="s">
        <v>1140</v>
      </c>
      <c r="D1158" s="3" t="s">
        <v>1141</v>
      </c>
      <c r="E1158" s="3" t="s">
        <v>1142</v>
      </c>
      <c r="F1158" s="3" t="s">
        <v>2417</v>
      </c>
      <c r="G1158" s="3" t="s">
        <v>3657</v>
      </c>
      <c r="H1158" s="32" t="s">
        <v>2490</v>
      </c>
      <c r="I1158" s="33">
        <v>160.25</v>
      </c>
      <c r="J1158" s="17">
        <v>13591.5</v>
      </c>
      <c r="K1158" s="17">
        <f t="shared" si="34"/>
        <v>14570</v>
      </c>
      <c r="L1158" s="38" t="s">
        <v>7053</v>
      </c>
      <c r="M1158" s="48">
        <f t="shared" si="35"/>
        <v>2334842.5</v>
      </c>
      <c r="N1158" s="34" t="s">
        <v>7343</v>
      </c>
      <c r="O1158" s="48">
        <f>(45.5*M1158)/(SUM($M$16:$M$2953)+SUM(Comerciales!$O$16:$O$1436))</f>
        <v>1.1079287204229107E-4</v>
      </c>
      <c r="P1158" s="49"/>
      <c r="Q1158" s="59"/>
      <c r="R1158" s="59"/>
      <c r="S1158" s="49"/>
      <c r="T1158" s="49"/>
      <c r="U1158" s="49"/>
      <c r="V1158" s="49"/>
    </row>
    <row r="1159" spans="2:22" ht="24" customHeight="1" x14ac:dyDescent="0.35">
      <c r="B1159" s="3">
        <v>1144</v>
      </c>
      <c r="C1159" s="3" t="s">
        <v>1138</v>
      </c>
      <c r="D1159" s="3" t="s">
        <v>5441</v>
      </c>
      <c r="E1159" s="3" t="s">
        <v>3418</v>
      </c>
      <c r="F1159" s="3" t="s">
        <v>2394</v>
      </c>
      <c r="G1159" s="3" t="s">
        <v>2395</v>
      </c>
      <c r="H1159" s="32" t="s">
        <v>2490</v>
      </c>
      <c r="I1159" s="33">
        <v>1</v>
      </c>
      <c r="J1159" s="17"/>
      <c r="K1159" s="17">
        <f t="shared" si="34"/>
        <v>0</v>
      </c>
      <c r="L1159" s="38" t="s">
        <v>2628</v>
      </c>
      <c r="M1159" s="48">
        <f t="shared" si="35"/>
        <v>100</v>
      </c>
      <c r="N1159" s="34" t="s">
        <v>7343</v>
      </c>
      <c r="O1159" s="48">
        <f>(45.5*M1159)/(SUM($M$16:$M$2953)+SUM(Comerciales!$O$16:$O$1436))</f>
        <v>4.745196819155514E-9</v>
      </c>
      <c r="P1159" s="49"/>
      <c r="Q1159" s="59"/>
      <c r="R1159" s="59"/>
      <c r="S1159" s="49"/>
      <c r="T1159" s="49"/>
      <c r="U1159" s="49"/>
      <c r="V1159" s="49"/>
    </row>
    <row r="1160" spans="2:22" ht="24" customHeight="1" x14ac:dyDescent="0.35">
      <c r="B1160" s="3">
        <v>1145</v>
      </c>
      <c r="C1160" s="3" t="s">
        <v>1143</v>
      </c>
      <c r="D1160" s="3" t="s">
        <v>1144</v>
      </c>
      <c r="E1160" s="3" t="s">
        <v>4224</v>
      </c>
      <c r="F1160" s="3" t="s">
        <v>2501</v>
      </c>
      <c r="G1160" s="3" t="s">
        <v>3656</v>
      </c>
      <c r="H1160" s="32" t="s">
        <v>2360</v>
      </c>
      <c r="I1160" s="33">
        <v>2025.2857142857144</v>
      </c>
      <c r="J1160" s="17">
        <v>100917</v>
      </c>
      <c r="K1160" s="17">
        <f t="shared" si="34"/>
        <v>108183</v>
      </c>
      <c r="L1160" s="38" t="s">
        <v>7053</v>
      </c>
      <c r="M1160" s="48">
        <f t="shared" si="35"/>
        <v>219101484.42857143</v>
      </c>
      <c r="N1160" s="34" t="s">
        <v>7341</v>
      </c>
      <c r="O1160" s="48">
        <f>(45.5*M1160)/(SUM($M$16:$M$2953)+SUM(Comerciales!$O$16:$O$1436))</f>
        <v>1.0396796669827084E-2</v>
      </c>
      <c r="P1160" s="49"/>
      <c r="Q1160" s="59"/>
      <c r="R1160" s="59"/>
      <c r="S1160" s="49"/>
      <c r="T1160" s="49"/>
      <c r="U1160" s="49"/>
      <c r="V1160" s="49"/>
    </row>
    <row r="1161" spans="2:22" ht="24" customHeight="1" x14ac:dyDescent="0.35">
      <c r="B1161" s="3">
        <v>1146</v>
      </c>
      <c r="C1161" s="3" t="s">
        <v>1143</v>
      </c>
      <c r="D1161" s="3" t="s">
        <v>1144</v>
      </c>
      <c r="E1161" s="3" t="s">
        <v>6314</v>
      </c>
      <c r="F1161" s="3" t="s">
        <v>2356</v>
      </c>
      <c r="G1161" s="3" t="s">
        <v>18</v>
      </c>
      <c r="H1161" s="32" t="s">
        <v>2349</v>
      </c>
      <c r="I1161" s="33">
        <v>290.10000000000002</v>
      </c>
      <c r="J1161" s="17">
        <v>8302</v>
      </c>
      <c r="K1161" s="17">
        <f t="shared" si="34"/>
        <v>8900</v>
      </c>
      <c r="L1161" s="38" t="s">
        <v>7053</v>
      </c>
      <c r="M1161" s="48">
        <f t="shared" si="35"/>
        <v>2581890</v>
      </c>
      <c r="N1161" s="34" t="s">
        <v>7343</v>
      </c>
      <c r="O1161" s="48">
        <f>(45.5*M1161)/(SUM($M$16:$M$2953)+SUM(Comerciales!$O$16:$O$1436))</f>
        <v>1.225157621540943E-4</v>
      </c>
      <c r="P1161" s="49"/>
      <c r="Q1161" s="59"/>
      <c r="R1161" s="59"/>
      <c r="S1161" s="49"/>
      <c r="T1161" s="49"/>
      <c r="U1161" s="49"/>
      <c r="V1161" s="49"/>
    </row>
    <row r="1162" spans="2:22" ht="24" customHeight="1" x14ac:dyDescent="0.35">
      <c r="B1162" s="3">
        <v>1147</v>
      </c>
      <c r="C1162" s="3" t="s">
        <v>1143</v>
      </c>
      <c r="D1162" s="3" t="s">
        <v>1144</v>
      </c>
      <c r="E1162" s="3" t="s">
        <v>2085</v>
      </c>
      <c r="F1162" s="3" t="s">
        <v>2350</v>
      </c>
      <c r="G1162" s="3" t="s">
        <v>3656</v>
      </c>
      <c r="H1162" s="32" t="s">
        <v>2360</v>
      </c>
      <c r="I1162" s="33">
        <v>259.5</v>
      </c>
      <c r="J1162" s="17">
        <v>64865</v>
      </c>
      <c r="K1162" s="17">
        <f t="shared" si="34"/>
        <v>69535</v>
      </c>
      <c r="L1162" s="38" t="s">
        <v>7053</v>
      </c>
      <c r="M1162" s="48">
        <f t="shared" si="35"/>
        <v>18044332.5</v>
      </c>
      <c r="N1162" s="34" t="s">
        <v>7341</v>
      </c>
      <c r="O1162" s="48">
        <f>(45.5*M1162)/(SUM($M$16:$M$2953)+SUM(Comerciales!$O$16:$O$1436))</f>
        <v>8.5623909182784455E-4</v>
      </c>
      <c r="P1162" s="49"/>
      <c r="Q1162" s="59"/>
      <c r="R1162" s="59"/>
      <c r="S1162" s="49"/>
      <c r="T1162" s="49"/>
      <c r="U1162" s="49"/>
      <c r="V1162" s="49"/>
    </row>
    <row r="1163" spans="2:22" ht="24" customHeight="1" x14ac:dyDescent="0.35">
      <c r="B1163" s="3">
        <v>1148</v>
      </c>
      <c r="C1163" s="3" t="s">
        <v>729</v>
      </c>
      <c r="D1163" s="3" t="s">
        <v>1144</v>
      </c>
      <c r="E1163" s="3">
        <v>0.01</v>
      </c>
      <c r="F1163" s="3" t="s">
        <v>3580</v>
      </c>
      <c r="G1163" s="3" t="s">
        <v>2395</v>
      </c>
      <c r="H1163" s="32" t="s">
        <v>2490</v>
      </c>
      <c r="I1163" s="33">
        <v>1</v>
      </c>
      <c r="J1163" s="17">
        <v>238637</v>
      </c>
      <c r="K1163" s="17">
        <f t="shared" si="34"/>
        <v>255819</v>
      </c>
      <c r="L1163" s="38" t="s">
        <v>2628</v>
      </c>
      <c r="M1163" s="48">
        <f t="shared" si="35"/>
        <v>255819</v>
      </c>
      <c r="N1163" s="34" t="s">
        <v>7341</v>
      </c>
      <c r="O1163" s="48">
        <f>(45.5*M1163)/(SUM($M$16:$M$2953)+SUM(Comerciales!$O$16:$O$1436))</f>
        <v>1.2139115050795444E-5</v>
      </c>
      <c r="P1163" s="49"/>
      <c r="Q1163" s="59"/>
      <c r="R1163" s="59"/>
      <c r="S1163" s="49"/>
      <c r="T1163" s="49"/>
      <c r="U1163" s="49"/>
      <c r="V1163" s="49"/>
    </row>
    <row r="1164" spans="2:22" ht="24" customHeight="1" x14ac:dyDescent="0.35">
      <c r="B1164" s="3">
        <v>1149</v>
      </c>
      <c r="C1164" s="3" t="s">
        <v>1145</v>
      </c>
      <c r="D1164" s="3" t="s">
        <v>4124</v>
      </c>
      <c r="E1164" s="3" t="s">
        <v>4203</v>
      </c>
      <c r="F1164" s="3" t="s">
        <v>2422</v>
      </c>
      <c r="G1164" s="3" t="s">
        <v>11</v>
      </c>
      <c r="H1164" s="32" t="s">
        <v>2318</v>
      </c>
      <c r="I1164" s="33">
        <v>434511.75</v>
      </c>
      <c r="J1164" s="17">
        <v>66</v>
      </c>
      <c r="K1164" s="17">
        <f t="shared" si="34"/>
        <v>71</v>
      </c>
      <c r="L1164" s="38" t="s">
        <v>7053</v>
      </c>
      <c r="M1164" s="48">
        <f t="shared" si="35"/>
        <v>30850334.25</v>
      </c>
      <c r="N1164" s="34" t="s">
        <v>7341</v>
      </c>
      <c r="O1164" s="48">
        <f>(45.5*M1164)/(SUM($M$16:$M$2953)+SUM(Comerciales!$O$16:$O$1436))</f>
        <v>1.4639090795298439E-3</v>
      </c>
      <c r="P1164" s="49"/>
      <c r="Q1164" s="59"/>
      <c r="R1164" s="59"/>
      <c r="S1164" s="49"/>
      <c r="T1164" s="49"/>
      <c r="U1164" s="49"/>
      <c r="V1164" s="49"/>
    </row>
    <row r="1165" spans="2:22" ht="24" customHeight="1" x14ac:dyDescent="0.35">
      <c r="B1165" s="3">
        <v>1150</v>
      </c>
      <c r="C1165" s="3" t="s">
        <v>1145</v>
      </c>
      <c r="D1165" s="3" t="s">
        <v>4124</v>
      </c>
      <c r="E1165" s="3" t="s">
        <v>6315</v>
      </c>
      <c r="F1165" s="3" t="s">
        <v>2616</v>
      </c>
      <c r="G1165" s="3" t="s">
        <v>11</v>
      </c>
      <c r="H1165" s="32" t="s">
        <v>2490</v>
      </c>
      <c r="I1165" s="33">
        <v>45189.166666666664</v>
      </c>
      <c r="J1165" s="17">
        <v>53</v>
      </c>
      <c r="K1165" s="17">
        <f t="shared" si="34"/>
        <v>57</v>
      </c>
      <c r="L1165" s="38" t="s">
        <v>7053</v>
      </c>
      <c r="M1165" s="48">
        <f t="shared" si="35"/>
        <v>2575782.5</v>
      </c>
      <c r="N1165" s="34" t="s">
        <v>7341</v>
      </c>
      <c r="O1165" s="48">
        <f>(45.5*M1165)/(SUM($M$16:$M$2953)+SUM(Comerciales!$O$16:$O$1436))</f>
        <v>1.2222594925836435E-4</v>
      </c>
      <c r="P1165" s="49"/>
      <c r="Q1165" s="59"/>
      <c r="R1165" s="59"/>
      <c r="S1165" s="49"/>
      <c r="T1165" s="49"/>
      <c r="U1165" s="49"/>
      <c r="V1165" s="49"/>
    </row>
    <row r="1166" spans="2:22" ht="24" customHeight="1" x14ac:dyDescent="0.35">
      <c r="B1166" s="3">
        <v>1151</v>
      </c>
      <c r="C1166" s="3" t="s">
        <v>1146</v>
      </c>
      <c r="D1166" s="3" t="s">
        <v>1147</v>
      </c>
      <c r="E1166" s="3" t="s">
        <v>6316</v>
      </c>
      <c r="F1166" s="3" t="s">
        <v>2422</v>
      </c>
      <c r="G1166" s="3" t="s">
        <v>11</v>
      </c>
      <c r="H1166" s="32" t="s">
        <v>2320</v>
      </c>
      <c r="I1166" s="33">
        <v>22585</v>
      </c>
      <c r="J1166" s="17">
        <v>1733.9</v>
      </c>
      <c r="K1166" s="17">
        <f t="shared" si="34"/>
        <v>1859</v>
      </c>
      <c r="L1166" s="38" t="s">
        <v>7053</v>
      </c>
      <c r="M1166" s="48">
        <f t="shared" si="35"/>
        <v>41985515</v>
      </c>
      <c r="N1166" s="34" t="s">
        <v>7343</v>
      </c>
      <c r="O1166" s="48">
        <f>(45.5*M1166)/(SUM($M$16:$M$2953)+SUM(Comerciales!$O$16:$O$1436))</f>
        <v>1.9922953222860609E-3</v>
      </c>
      <c r="P1166" s="49"/>
      <c r="Q1166" s="59"/>
      <c r="R1166" s="59"/>
      <c r="S1166" s="49"/>
      <c r="T1166" s="49"/>
      <c r="U1166" s="49"/>
      <c r="V1166" s="49"/>
    </row>
    <row r="1167" spans="2:22" ht="24" customHeight="1" x14ac:dyDescent="0.35">
      <c r="B1167" s="3">
        <v>1152</v>
      </c>
      <c r="C1167" s="3" t="s">
        <v>1148</v>
      </c>
      <c r="D1167" s="3" t="s">
        <v>1149</v>
      </c>
      <c r="E1167" s="3" t="s">
        <v>17</v>
      </c>
      <c r="F1167" s="3" t="s">
        <v>2422</v>
      </c>
      <c r="G1167" s="3" t="s">
        <v>11</v>
      </c>
      <c r="H1167" s="32" t="s">
        <v>2318</v>
      </c>
      <c r="I1167" s="33">
        <v>61</v>
      </c>
      <c r="J1167" s="17">
        <v>1496.5</v>
      </c>
      <c r="K1167" s="17">
        <f t="shared" si="34"/>
        <v>1497.5</v>
      </c>
      <c r="L1167" s="38">
        <v>1497.5</v>
      </c>
      <c r="M1167" s="48">
        <f t="shared" si="35"/>
        <v>91347.5</v>
      </c>
      <c r="N1167" s="34" t="s">
        <v>7343</v>
      </c>
      <c r="O1167" s="48">
        <f>(45.5*M1167)/(SUM($M$16:$M$2953)+SUM(Comerciales!$O$16:$O$1436))</f>
        <v>4.3346186643780824E-6</v>
      </c>
      <c r="P1167" s="49"/>
      <c r="Q1167" s="59"/>
      <c r="R1167" s="59"/>
      <c r="S1167" s="49"/>
      <c r="T1167" s="49"/>
      <c r="U1167" s="49"/>
      <c r="V1167" s="49"/>
    </row>
    <row r="1168" spans="2:22" ht="24" customHeight="1" x14ac:dyDescent="0.35">
      <c r="B1168" s="3">
        <v>1153</v>
      </c>
      <c r="C1168" s="3" t="s">
        <v>1154</v>
      </c>
      <c r="D1168" s="3" t="s">
        <v>1155</v>
      </c>
      <c r="E1168" s="3" t="s">
        <v>6317</v>
      </c>
      <c r="F1168" s="3" t="s">
        <v>3594</v>
      </c>
      <c r="G1168" s="3" t="s">
        <v>3654</v>
      </c>
      <c r="H1168" s="32" t="s">
        <v>2561</v>
      </c>
      <c r="I1168" s="33">
        <v>9086.5</v>
      </c>
      <c r="J1168" s="17">
        <v>4646</v>
      </c>
      <c r="K1168" s="17">
        <f t="shared" ref="K1168:K1231" si="36">IF(ISNUMBER(L1168),MIN(L1168,ROUND((J1168*(1+$K$10)),0)),ROUND((J1168*(1+$K$10)),0))</f>
        <v>4646</v>
      </c>
      <c r="L1168" s="38">
        <v>4646</v>
      </c>
      <c r="M1168" s="48">
        <f t="shared" ref="M1168:M1231" si="37">IF(K1168=0,100*I1168,I1168*K1168)</f>
        <v>42215879</v>
      </c>
      <c r="N1168" s="34" t="s">
        <v>7343</v>
      </c>
      <c r="O1168" s="48">
        <f>(45.5*M1168)/(SUM($M$16:$M$2953)+SUM(Comerciales!$O$16:$O$1436))</f>
        <v>2.0032265474865404E-3</v>
      </c>
      <c r="P1168" s="49"/>
      <c r="Q1168" s="59"/>
      <c r="R1168" s="59"/>
      <c r="S1168" s="49"/>
      <c r="T1168" s="49"/>
      <c r="U1168" s="49"/>
      <c r="V1168" s="49"/>
    </row>
    <row r="1169" spans="2:22" ht="24" customHeight="1" x14ac:dyDescent="0.35">
      <c r="B1169" s="3">
        <v>1154</v>
      </c>
      <c r="C1169" s="3" t="s">
        <v>1154</v>
      </c>
      <c r="D1169" s="3" t="s">
        <v>1155</v>
      </c>
      <c r="E1169" s="3" t="s">
        <v>6318</v>
      </c>
      <c r="F1169" s="3" t="s">
        <v>3594</v>
      </c>
      <c r="G1169" s="3" t="s">
        <v>3654</v>
      </c>
      <c r="H1169" s="32" t="s">
        <v>2561</v>
      </c>
      <c r="I1169" s="33">
        <v>5093</v>
      </c>
      <c r="J1169" s="17">
        <v>3570.0000000000005</v>
      </c>
      <c r="K1169" s="17">
        <f t="shared" si="36"/>
        <v>3570.0000000000005</v>
      </c>
      <c r="L1169" s="38">
        <v>3570.0000000000005</v>
      </c>
      <c r="M1169" s="48">
        <f t="shared" si="37"/>
        <v>18182010.000000004</v>
      </c>
      <c r="N1169" s="34" t="s">
        <v>7343</v>
      </c>
      <c r="O1169" s="48">
        <f>(45.5*M1169)/(SUM($M$16:$M$2953)+SUM(Comerciales!$O$16:$O$1436))</f>
        <v>8.6277216017853747E-4</v>
      </c>
      <c r="P1169" s="49"/>
      <c r="Q1169" s="59"/>
      <c r="R1169" s="59"/>
      <c r="S1169" s="49"/>
      <c r="T1169" s="49"/>
      <c r="U1169" s="49"/>
      <c r="V1169" s="49"/>
    </row>
    <row r="1170" spans="2:22" ht="24" customHeight="1" x14ac:dyDescent="0.35">
      <c r="B1170" s="3">
        <v>1155</v>
      </c>
      <c r="C1170" s="3" t="s">
        <v>1150</v>
      </c>
      <c r="D1170" s="3" t="s">
        <v>4000</v>
      </c>
      <c r="E1170" s="3" t="s">
        <v>6319</v>
      </c>
      <c r="F1170" s="3" t="s">
        <v>3594</v>
      </c>
      <c r="G1170" s="3" t="s">
        <v>3654</v>
      </c>
      <c r="H1170" s="32" t="s">
        <v>2347</v>
      </c>
      <c r="I1170" s="33">
        <v>181856</v>
      </c>
      <c r="J1170" s="17">
        <v>245.57499999999999</v>
      </c>
      <c r="K1170" s="17">
        <f t="shared" si="36"/>
        <v>245.57499999999999</v>
      </c>
      <c r="L1170" s="38">
        <v>245.57499999999999</v>
      </c>
      <c r="M1170" s="48">
        <f t="shared" si="37"/>
        <v>44659287.199999996</v>
      </c>
      <c r="N1170" s="34" t="s">
        <v>7341</v>
      </c>
      <c r="O1170" s="48">
        <f>(45.5*M1170)/(SUM($M$16:$M$2953)+SUM(Comerciales!$O$16:$O$1436))</f>
        <v>2.1191710756719253E-3</v>
      </c>
      <c r="P1170" s="49"/>
      <c r="Q1170" s="59"/>
      <c r="R1170" s="59"/>
      <c r="S1170" s="49"/>
      <c r="T1170" s="49"/>
      <c r="U1170" s="49"/>
      <c r="V1170" s="49"/>
    </row>
    <row r="1171" spans="2:22" ht="24" customHeight="1" x14ac:dyDescent="0.35">
      <c r="B1171" s="3">
        <v>1156</v>
      </c>
      <c r="C1171" s="3" t="s">
        <v>1151</v>
      </c>
      <c r="D1171" s="3" t="s">
        <v>4125</v>
      </c>
      <c r="E1171" s="3" t="s">
        <v>6320</v>
      </c>
      <c r="F1171" s="3" t="s">
        <v>2417</v>
      </c>
      <c r="G1171" s="3" t="s">
        <v>3654</v>
      </c>
      <c r="H1171" s="32" t="s">
        <v>2347</v>
      </c>
      <c r="I1171" s="33">
        <v>2295</v>
      </c>
      <c r="J1171" s="17">
        <v>206.5</v>
      </c>
      <c r="K1171" s="17">
        <f t="shared" si="36"/>
        <v>206.5</v>
      </c>
      <c r="L1171" s="38">
        <v>206.5</v>
      </c>
      <c r="M1171" s="48">
        <f t="shared" si="37"/>
        <v>473917.5</v>
      </c>
      <c r="N1171" s="34" t="s">
        <v>7343</v>
      </c>
      <c r="O1171" s="48">
        <f>(45.5*M1171)/(SUM($M$16:$M$2953)+SUM(Comerciales!$O$16:$O$1436))</f>
        <v>2.2488318135421333E-5</v>
      </c>
      <c r="P1171" s="49"/>
      <c r="Q1171" s="59"/>
      <c r="R1171" s="59"/>
      <c r="S1171" s="49"/>
      <c r="T1171" s="49"/>
      <c r="U1171" s="49"/>
      <c r="V1171" s="49"/>
    </row>
    <row r="1172" spans="2:22" ht="24" customHeight="1" x14ac:dyDescent="0.35">
      <c r="B1172" s="3">
        <v>1157</v>
      </c>
      <c r="C1172" s="3" t="s">
        <v>1151</v>
      </c>
      <c r="D1172" s="3" t="s">
        <v>4125</v>
      </c>
      <c r="E1172" s="3" t="s">
        <v>4204</v>
      </c>
      <c r="F1172" s="3" t="s">
        <v>3711</v>
      </c>
      <c r="G1172" s="3" t="s">
        <v>3654</v>
      </c>
      <c r="H1172" s="32" t="s">
        <v>2347</v>
      </c>
      <c r="I1172" s="33">
        <v>1640</v>
      </c>
      <c r="J1172" s="17">
        <v>516.25</v>
      </c>
      <c r="K1172" s="17">
        <f t="shared" si="36"/>
        <v>516.25</v>
      </c>
      <c r="L1172" s="38">
        <v>516.25</v>
      </c>
      <c r="M1172" s="48">
        <f t="shared" si="37"/>
        <v>846650</v>
      </c>
      <c r="N1172" s="34" t="s">
        <v>7343</v>
      </c>
      <c r="O1172" s="48">
        <f>(45.5*M1172)/(SUM($M$16:$M$2953)+SUM(Comerciales!$O$16:$O$1436))</f>
        <v>4.0175208869380153E-5</v>
      </c>
      <c r="P1172" s="49"/>
      <c r="Q1172" s="59"/>
      <c r="R1172" s="59"/>
      <c r="S1172" s="49"/>
      <c r="T1172" s="49"/>
      <c r="U1172" s="49"/>
      <c r="V1172" s="49"/>
    </row>
    <row r="1173" spans="2:22" ht="24" customHeight="1" x14ac:dyDescent="0.35">
      <c r="B1173" s="3">
        <v>1158</v>
      </c>
      <c r="C1173" s="3" t="s">
        <v>1151</v>
      </c>
      <c r="D1173" s="3" t="s">
        <v>4125</v>
      </c>
      <c r="E1173" s="3" t="s">
        <v>4205</v>
      </c>
      <c r="F1173" s="3" t="s">
        <v>3711</v>
      </c>
      <c r="G1173" s="3" t="s">
        <v>3654</v>
      </c>
      <c r="H1173" s="32" t="s">
        <v>2347</v>
      </c>
      <c r="I1173" s="33">
        <v>1358.1818181818182</v>
      </c>
      <c r="J1173" s="17">
        <v>1032.5</v>
      </c>
      <c r="K1173" s="17">
        <f t="shared" si="36"/>
        <v>1032.5</v>
      </c>
      <c r="L1173" s="38">
        <v>1032.5</v>
      </c>
      <c r="M1173" s="48">
        <f t="shared" si="37"/>
        <v>1402322.7272727273</v>
      </c>
      <c r="N1173" s="34" t="s">
        <v>7343</v>
      </c>
      <c r="O1173" s="48">
        <f>(45.5*M1173)/(SUM($M$16:$M$2953)+SUM(Comerciales!$O$16:$O$1436))</f>
        <v>6.6542973448840308E-5</v>
      </c>
      <c r="P1173" s="49"/>
      <c r="Q1173" s="59"/>
      <c r="R1173" s="59"/>
      <c r="S1173" s="49"/>
      <c r="T1173" s="49"/>
      <c r="U1173" s="49"/>
      <c r="V1173" s="49"/>
    </row>
    <row r="1174" spans="2:22" ht="24" customHeight="1" x14ac:dyDescent="0.35">
      <c r="B1174" s="3">
        <v>1159</v>
      </c>
      <c r="C1174" s="3" t="s">
        <v>1151</v>
      </c>
      <c r="D1174" s="3" t="s">
        <v>4125</v>
      </c>
      <c r="E1174" s="3">
        <v>5.0000000000000001E-4</v>
      </c>
      <c r="F1174" s="3" t="s">
        <v>6891</v>
      </c>
      <c r="G1174" s="3" t="s">
        <v>3645</v>
      </c>
      <c r="H1174" s="32" t="s">
        <v>2628</v>
      </c>
      <c r="I1174" s="33">
        <v>1</v>
      </c>
      <c r="J1174" s="17">
        <v>58045</v>
      </c>
      <c r="K1174" s="17">
        <f t="shared" si="36"/>
        <v>58045</v>
      </c>
      <c r="L1174" s="38">
        <v>58045</v>
      </c>
      <c r="M1174" s="48">
        <f t="shared" si="37"/>
        <v>58045</v>
      </c>
      <c r="N1174" s="34" t="s">
        <v>7341</v>
      </c>
      <c r="O1174" s="48">
        <f>(45.5*M1174)/(SUM($M$16:$M$2953)+SUM(Comerciales!$O$16:$O$1436))</f>
        <v>2.754349493678818E-6</v>
      </c>
      <c r="P1174" s="49"/>
      <c r="Q1174" s="59"/>
      <c r="R1174" s="59"/>
      <c r="S1174" s="49"/>
      <c r="T1174" s="49"/>
      <c r="U1174" s="49"/>
      <c r="V1174" s="49"/>
    </row>
    <row r="1175" spans="2:22" ht="24" customHeight="1" x14ac:dyDescent="0.35">
      <c r="B1175" s="3">
        <v>1160</v>
      </c>
      <c r="C1175" s="3" t="s">
        <v>1156</v>
      </c>
      <c r="D1175" s="3" t="s">
        <v>1157</v>
      </c>
      <c r="E1175" s="3" t="s">
        <v>2401</v>
      </c>
      <c r="F1175" s="3" t="s">
        <v>2422</v>
      </c>
      <c r="G1175" s="3" t="s">
        <v>11</v>
      </c>
      <c r="H1175" s="32" t="s">
        <v>2318</v>
      </c>
      <c r="I1175" s="33">
        <v>52825.5</v>
      </c>
      <c r="J1175" s="17">
        <v>3793.9999999999995</v>
      </c>
      <c r="K1175" s="17">
        <f t="shared" si="36"/>
        <v>3793.9999999999995</v>
      </c>
      <c r="L1175" s="38">
        <v>3793.9999999999995</v>
      </c>
      <c r="M1175" s="48">
        <f t="shared" si="37"/>
        <v>200419946.99999997</v>
      </c>
      <c r="N1175" s="34" t="s">
        <v>7341</v>
      </c>
      <c r="O1175" s="48">
        <f>(45.5*M1175)/(SUM($M$16:$M$2953)+SUM(Comerciales!$O$16:$O$1436))</f>
        <v>9.5103209499971635E-3</v>
      </c>
      <c r="P1175" s="49"/>
      <c r="Q1175" s="59"/>
      <c r="R1175" s="59"/>
      <c r="S1175" s="49"/>
      <c r="T1175" s="49"/>
      <c r="U1175" s="49"/>
      <c r="V1175" s="49"/>
    </row>
    <row r="1176" spans="2:22" ht="24" customHeight="1" x14ac:dyDescent="0.35">
      <c r="B1176" s="3">
        <v>1161</v>
      </c>
      <c r="C1176" s="3" t="s">
        <v>1156</v>
      </c>
      <c r="D1176" s="3" t="s">
        <v>1157</v>
      </c>
      <c r="E1176" s="3" t="s">
        <v>2355</v>
      </c>
      <c r="F1176" s="3" t="s">
        <v>2422</v>
      </c>
      <c r="G1176" s="3" t="s">
        <v>11</v>
      </c>
      <c r="H1176" s="32" t="s">
        <v>2320</v>
      </c>
      <c r="I1176" s="33">
        <v>2</v>
      </c>
      <c r="J1176" s="17"/>
      <c r="K1176" s="17">
        <f t="shared" si="36"/>
        <v>0</v>
      </c>
      <c r="L1176" s="38" t="s">
        <v>7053</v>
      </c>
      <c r="M1176" s="48">
        <f t="shared" si="37"/>
        <v>200</v>
      </c>
      <c r="N1176" s="34" t="s">
        <v>7343</v>
      </c>
      <c r="O1176" s="48">
        <f>(45.5*M1176)/(SUM($M$16:$M$2953)+SUM(Comerciales!$O$16:$O$1436))</f>
        <v>9.4903936383110279E-9</v>
      </c>
      <c r="P1176" s="49"/>
      <c r="Q1176" s="59"/>
      <c r="R1176" s="59"/>
      <c r="S1176" s="49"/>
      <c r="T1176" s="49"/>
      <c r="U1176" s="49"/>
      <c r="V1176" s="49"/>
    </row>
    <row r="1177" spans="2:22" ht="24" customHeight="1" x14ac:dyDescent="0.35">
      <c r="B1177" s="3">
        <v>1162</v>
      </c>
      <c r="C1177" s="3" t="s">
        <v>89</v>
      </c>
      <c r="D1177" s="3" t="s">
        <v>5442</v>
      </c>
      <c r="E1177" s="3" t="s">
        <v>6321</v>
      </c>
      <c r="F1177" s="3" t="s">
        <v>2422</v>
      </c>
      <c r="G1177" s="3" t="s">
        <v>11</v>
      </c>
      <c r="H1177" s="32" t="s">
        <v>2320</v>
      </c>
      <c r="I1177" s="33">
        <v>2</v>
      </c>
      <c r="J1177" s="17">
        <v>890</v>
      </c>
      <c r="K1177" s="17">
        <f t="shared" si="36"/>
        <v>954</v>
      </c>
      <c r="L1177" s="38" t="s">
        <v>7053</v>
      </c>
      <c r="M1177" s="48">
        <f t="shared" si="37"/>
        <v>1908</v>
      </c>
      <c r="N1177" s="34" t="s">
        <v>7343</v>
      </c>
      <c r="O1177" s="48">
        <f>(45.5*M1177)/(SUM($M$16:$M$2953)+SUM(Comerciales!$O$16:$O$1436))</f>
        <v>9.0538355309487195E-8</v>
      </c>
      <c r="P1177" s="49"/>
      <c r="Q1177" s="59"/>
      <c r="R1177" s="59"/>
      <c r="S1177" s="49"/>
      <c r="T1177" s="49"/>
      <c r="U1177" s="49"/>
      <c r="V1177" s="49"/>
    </row>
    <row r="1178" spans="2:22" ht="24" customHeight="1" x14ac:dyDescent="0.35">
      <c r="B1178" s="3">
        <v>1163</v>
      </c>
      <c r="C1178" s="3" t="s">
        <v>1158</v>
      </c>
      <c r="D1178" s="3" t="s">
        <v>1159</v>
      </c>
      <c r="E1178" s="3" t="s">
        <v>1160</v>
      </c>
      <c r="F1178" s="3" t="s">
        <v>2422</v>
      </c>
      <c r="G1178" s="3" t="s">
        <v>11</v>
      </c>
      <c r="H1178" s="32" t="s">
        <v>2318</v>
      </c>
      <c r="I1178" s="33">
        <v>7719.5</v>
      </c>
      <c r="J1178" s="17">
        <v>2936.62</v>
      </c>
      <c r="K1178" s="17">
        <f t="shared" si="36"/>
        <v>3148</v>
      </c>
      <c r="L1178" s="38" t="s">
        <v>7053</v>
      </c>
      <c r="M1178" s="48">
        <f t="shared" si="37"/>
        <v>24300986</v>
      </c>
      <c r="N1178" s="34" t="s">
        <v>7343</v>
      </c>
      <c r="O1178" s="48">
        <f>(45.5*M1178)/(SUM($M$16:$M$2953)+SUM(Comerciales!$O$16:$O$1436))</f>
        <v>1.1531296146954266E-3</v>
      </c>
      <c r="P1178" s="49"/>
      <c r="Q1178" s="59"/>
      <c r="R1178" s="59"/>
      <c r="S1178" s="49"/>
      <c r="T1178" s="49"/>
      <c r="U1178" s="49"/>
      <c r="V1178" s="49"/>
    </row>
    <row r="1179" spans="2:22" ht="24" customHeight="1" x14ac:dyDescent="0.35">
      <c r="B1179" s="3">
        <v>1164</v>
      </c>
      <c r="C1179" s="3" t="s">
        <v>2628</v>
      </c>
      <c r="D1179" s="3" t="s">
        <v>1159</v>
      </c>
      <c r="E1179" s="3" t="s">
        <v>1160</v>
      </c>
      <c r="F1179" s="3" t="s">
        <v>2422</v>
      </c>
      <c r="G1179" s="3" t="s">
        <v>11</v>
      </c>
      <c r="H1179" s="32" t="s">
        <v>2628</v>
      </c>
      <c r="I1179" s="33">
        <v>1</v>
      </c>
      <c r="J1179" s="17"/>
      <c r="K1179" s="17">
        <f t="shared" si="36"/>
        <v>0</v>
      </c>
      <c r="L1179" s="38" t="s">
        <v>2628</v>
      </c>
      <c r="M1179" s="48">
        <f t="shared" si="37"/>
        <v>100</v>
      </c>
      <c r="N1179" s="34" t="s">
        <v>7343</v>
      </c>
      <c r="O1179" s="48">
        <f>(45.5*M1179)/(SUM($M$16:$M$2953)+SUM(Comerciales!$O$16:$O$1436))</f>
        <v>4.745196819155514E-9</v>
      </c>
      <c r="P1179" s="49"/>
      <c r="Q1179" s="59"/>
      <c r="R1179" s="59"/>
      <c r="S1179" s="49"/>
      <c r="T1179" s="49"/>
      <c r="U1179" s="49"/>
      <c r="V1179" s="49"/>
    </row>
    <row r="1180" spans="2:22" ht="24" customHeight="1" x14ac:dyDescent="0.35">
      <c r="B1180" s="3">
        <v>1165</v>
      </c>
      <c r="C1180" s="3" t="s">
        <v>1158</v>
      </c>
      <c r="D1180" s="3" t="s">
        <v>1161</v>
      </c>
      <c r="E1180" s="3" t="s">
        <v>6322</v>
      </c>
      <c r="F1180" s="3" t="s">
        <v>2616</v>
      </c>
      <c r="G1180" s="3" t="s">
        <v>11</v>
      </c>
      <c r="H1180" s="32" t="s">
        <v>2490</v>
      </c>
      <c r="I1180" s="33">
        <v>7626</v>
      </c>
      <c r="J1180" s="17">
        <v>650.75</v>
      </c>
      <c r="K1180" s="17">
        <f t="shared" si="36"/>
        <v>698</v>
      </c>
      <c r="L1180" s="38" t="s">
        <v>7053</v>
      </c>
      <c r="M1180" s="48">
        <f t="shared" si="37"/>
        <v>5322948</v>
      </c>
      <c r="N1180" s="34" t="s">
        <v>7343</v>
      </c>
      <c r="O1180" s="48">
        <f>(45.5*M1180)/(SUM($M$16:$M$2953)+SUM(Comerciales!$O$16:$O$1436))</f>
        <v>2.5258435918130203E-4</v>
      </c>
      <c r="P1180" s="49"/>
      <c r="Q1180" s="59"/>
      <c r="R1180" s="59"/>
      <c r="S1180" s="49"/>
      <c r="T1180" s="49"/>
      <c r="U1180" s="49"/>
      <c r="V1180" s="49"/>
    </row>
    <row r="1181" spans="2:22" ht="24" customHeight="1" x14ac:dyDescent="0.35">
      <c r="B1181" s="3">
        <v>1166</v>
      </c>
      <c r="C1181" s="3" t="s">
        <v>90</v>
      </c>
      <c r="D1181" s="3" t="s">
        <v>7064</v>
      </c>
      <c r="E1181" s="3" t="s">
        <v>191</v>
      </c>
      <c r="F1181" s="3" t="s">
        <v>2333</v>
      </c>
      <c r="G1181" s="3" t="s">
        <v>7118</v>
      </c>
      <c r="H1181" s="32" t="s">
        <v>3675</v>
      </c>
      <c r="I1181" s="33">
        <v>314.16666666666669</v>
      </c>
      <c r="J1181" s="17">
        <v>27901</v>
      </c>
      <c r="K1181" s="17">
        <f t="shared" si="36"/>
        <v>29910</v>
      </c>
      <c r="L1181" s="38" t="s">
        <v>7053</v>
      </c>
      <c r="M1181" s="48">
        <f t="shared" si="37"/>
        <v>9396725</v>
      </c>
      <c r="N1181" s="34" t="s">
        <v>7343</v>
      </c>
      <c r="O1181" s="48">
        <f>(45.5*M1181)/(SUM($M$16:$M$2953)+SUM(Comerciales!$O$16:$O$1436))</f>
        <v>4.4589309580479091E-4</v>
      </c>
      <c r="P1181" s="49"/>
      <c r="Q1181" s="59"/>
      <c r="R1181" s="59"/>
      <c r="S1181" s="49"/>
      <c r="T1181" s="49"/>
      <c r="U1181" s="49"/>
      <c r="V1181" s="49"/>
    </row>
    <row r="1182" spans="2:22" ht="24" customHeight="1" x14ac:dyDescent="0.35">
      <c r="B1182" s="3">
        <v>1167</v>
      </c>
      <c r="C1182" s="3" t="s">
        <v>1162</v>
      </c>
      <c r="D1182" s="3" t="s">
        <v>5443</v>
      </c>
      <c r="E1182" s="3" t="s">
        <v>6323</v>
      </c>
      <c r="F1182" s="3" t="s">
        <v>2356</v>
      </c>
      <c r="G1182" s="3" t="s">
        <v>18</v>
      </c>
      <c r="H1182" s="32" t="s">
        <v>3713</v>
      </c>
      <c r="I1182" s="33">
        <v>2</v>
      </c>
      <c r="J1182" s="17">
        <v>1104147</v>
      </c>
      <c r="K1182" s="17">
        <f t="shared" si="36"/>
        <v>1104147</v>
      </c>
      <c r="L1182" s="38">
        <v>1104147</v>
      </c>
      <c r="M1182" s="48">
        <f t="shared" si="37"/>
        <v>2208294</v>
      </c>
      <c r="N1182" s="34" t="s">
        <v>7341</v>
      </c>
      <c r="O1182" s="48">
        <f>(45.5*M1182)/(SUM($M$16:$M$2953)+SUM(Comerciales!$O$16:$O$1436))</f>
        <v>1.0478789664560206E-4</v>
      </c>
      <c r="P1182" s="49"/>
      <c r="Q1182" s="59"/>
      <c r="R1182" s="59"/>
      <c r="S1182" s="49"/>
      <c r="T1182" s="49"/>
      <c r="U1182" s="49"/>
      <c r="V1182" s="49"/>
    </row>
    <row r="1183" spans="2:22" ht="24" customHeight="1" x14ac:dyDescent="0.35">
      <c r="B1183" s="3">
        <v>1168</v>
      </c>
      <c r="C1183" s="3" t="s">
        <v>1162</v>
      </c>
      <c r="D1183" s="3" t="s">
        <v>5443</v>
      </c>
      <c r="E1183" s="3" t="s">
        <v>6324</v>
      </c>
      <c r="F1183" s="3" t="s">
        <v>2356</v>
      </c>
      <c r="G1183" s="3" t="s">
        <v>18</v>
      </c>
      <c r="H1183" s="32" t="s">
        <v>3713</v>
      </c>
      <c r="I1183" s="33">
        <v>2</v>
      </c>
      <c r="J1183" s="17">
        <v>552073</v>
      </c>
      <c r="K1183" s="17">
        <f t="shared" si="36"/>
        <v>591822</v>
      </c>
      <c r="L1183" s="38" t="s">
        <v>7053</v>
      </c>
      <c r="M1183" s="48">
        <f t="shared" si="37"/>
        <v>1183644</v>
      </c>
      <c r="N1183" s="34" t="s">
        <v>7341</v>
      </c>
      <c r="O1183" s="48">
        <f>(45.5*M1183)/(SUM($M$16:$M$2953)+SUM(Comerciales!$O$16:$O$1436))</f>
        <v>5.6166237438125087E-5</v>
      </c>
      <c r="P1183" s="49"/>
      <c r="Q1183" s="59"/>
      <c r="R1183" s="59"/>
      <c r="S1183" s="49"/>
      <c r="T1183" s="49"/>
      <c r="U1183" s="49"/>
      <c r="V1183" s="49"/>
    </row>
    <row r="1184" spans="2:22" ht="24" customHeight="1" x14ac:dyDescent="0.35">
      <c r="B1184" s="3">
        <v>1169</v>
      </c>
      <c r="C1184" s="3" t="s">
        <v>1162</v>
      </c>
      <c r="D1184" s="3" t="s">
        <v>5443</v>
      </c>
      <c r="E1184" s="3" t="s">
        <v>6325</v>
      </c>
      <c r="F1184" s="3" t="s">
        <v>2356</v>
      </c>
      <c r="G1184" s="3" t="s">
        <v>18</v>
      </c>
      <c r="H1184" s="32" t="s">
        <v>3713</v>
      </c>
      <c r="I1184" s="33">
        <v>2</v>
      </c>
      <c r="J1184" s="17">
        <v>368049</v>
      </c>
      <c r="K1184" s="17">
        <f t="shared" si="36"/>
        <v>394549</v>
      </c>
      <c r="L1184" s="38" t="s">
        <v>7053</v>
      </c>
      <c r="M1184" s="48">
        <f t="shared" si="37"/>
        <v>789098</v>
      </c>
      <c r="N1184" s="34" t="s">
        <v>7341</v>
      </c>
      <c r="O1184" s="48">
        <f>(45.5*M1184)/(SUM($M$16:$M$2953)+SUM(Comerciales!$O$16:$O$1436))</f>
        <v>3.7444253196019777E-5</v>
      </c>
      <c r="P1184" s="49"/>
      <c r="Q1184" s="59"/>
      <c r="R1184" s="59"/>
      <c r="S1184" s="49"/>
      <c r="T1184" s="49"/>
      <c r="U1184" s="49"/>
      <c r="V1184" s="49"/>
    </row>
    <row r="1185" spans="2:22" ht="24" customHeight="1" x14ac:dyDescent="0.35">
      <c r="B1185" s="3">
        <v>1170</v>
      </c>
      <c r="C1185" s="3" t="s">
        <v>1164</v>
      </c>
      <c r="D1185" s="3" t="s">
        <v>1165</v>
      </c>
      <c r="E1185" s="3" t="s">
        <v>6326</v>
      </c>
      <c r="F1185" s="3" t="s">
        <v>2362</v>
      </c>
      <c r="G1185" s="3" t="s">
        <v>18</v>
      </c>
      <c r="H1185" s="32" t="s">
        <v>2628</v>
      </c>
      <c r="I1185" s="33">
        <v>12</v>
      </c>
      <c r="J1185" s="17"/>
      <c r="K1185" s="17">
        <f t="shared" si="36"/>
        <v>0</v>
      </c>
      <c r="L1185" s="38" t="s">
        <v>2628</v>
      </c>
      <c r="M1185" s="48">
        <f t="shared" si="37"/>
        <v>1200</v>
      </c>
      <c r="N1185" s="34" t="s">
        <v>7343</v>
      </c>
      <c r="O1185" s="48">
        <f>(45.5*M1185)/(SUM($M$16:$M$2953)+SUM(Comerciales!$O$16:$O$1436))</f>
        <v>5.6942361829866164E-8</v>
      </c>
      <c r="P1185" s="49"/>
      <c r="Q1185" s="59"/>
      <c r="R1185" s="59"/>
      <c r="S1185" s="49"/>
      <c r="T1185" s="49"/>
      <c r="U1185" s="49"/>
      <c r="V1185" s="49"/>
    </row>
    <row r="1186" spans="2:22" ht="24" customHeight="1" x14ac:dyDescent="0.35">
      <c r="B1186" s="3">
        <v>1171</v>
      </c>
      <c r="C1186" s="3" t="s">
        <v>1164</v>
      </c>
      <c r="D1186" s="3" t="s">
        <v>1165</v>
      </c>
      <c r="E1186" s="3" t="s">
        <v>6327</v>
      </c>
      <c r="F1186" s="3" t="s">
        <v>2356</v>
      </c>
      <c r="G1186" s="3" t="s">
        <v>18</v>
      </c>
      <c r="H1186" s="32" t="s">
        <v>3713</v>
      </c>
      <c r="I1186" s="33">
        <v>2</v>
      </c>
      <c r="J1186" s="17">
        <v>646526</v>
      </c>
      <c r="K1186" s="17">
        <f t="shared" si="36"/>
        <v>693076</v>
      </c>
      <c r="L1186" s="38" t="s">
        <v>7053</v>
      </c>
      <c r="M1186" s="48">
        <f t="shared" si="37"/>
        <v>1386152</v>
      </c>
      <c r="N1186" s="34" t="s">
        <v>7341</v>
      </c>
      <c r="O1186" s="48">
        <f>(45.5*M1186)/(SUM($M$16:$M$2953)+SUM(Comerciales!$O$16:$O$1436))</f>
        <v>6.5775640612660534E-5</v>
      </c>
      <c r="P1186" s="49"/>
      <c r="Q1186" s="59"/>
      <c r="R1186" s="59"/>
      <c r="S1186" s="49"/>
      <c r="T1186" s="49"/>
      <c r="U1186" s="49"/>
      <c r="V1186" s="49"/>
    </row>
    <row r="1187" spans="2:22" ht="24" customHeight="1" x14ac:dyDescent="0.35">
      <c r="B1187" s="3">
        <v>1172</v>
      </c>
      <c r="C1187" s="3" t="s">
        <v>1166</v>
      </c>
      <c r="D1187" s="3" t="s">
        <v>1167</v>
      </c>
      <c r="E1187" s="3" t="s">
        <v>6328</v>
      </c>
      <c r="F1187" s="3" t="s">
        <v>2356</v>
      </c>
      <c r="G1187" s="3" t="s">
        <v>18</v>
      </c>
      <c r="H1187" s="32" t="s">
        <v>2443</v>
      </c>
      <c r="I1187" s="33">
        <v>3051.6666666666665</v>
      </c>
      <c r="J1187" s="17">
        <v>45069</v>
      </c>
      <c r="K1187" s="17">
        <f t="shared" si="36"/>
        <v>45069</v>
      </c>
      <c r="L1187" s="38">
        <v>45069</v>
      </c>
      <c r="M1187" s="48">
        <f t="shared" si="37"/>
        <v>137535565</v>
      </c>
      <c r="N1187" s="34" t="s">
        <v>7341</v>
      </c>
      <c r="O1187" s="48">
        <f>(45.5*M1187)/(SUM($M$16:$M$2953)+SUM(Comerciales!$O$16:$O$1436))</f>
        <v>6.5263332555875637E-3</v>
      </c>
      <c r="P1187" s="49"/>
      <c r="Q1187" s="59"/>
      <c r="R1187" s="59"/>
      <c r="S1187" s="49"/>
      <c r="T1187" s="49"/>
      <c r="U1187" s="49"/>
      <c r="V1187" s="49"/>
    </row>
    <row r="1188" spans="2:22" ht="24" customHeight="1" x14ac:dyDescent="0.35">
      <c r="B1188" s="3">
        <v>1173</v>
      </c>
      <c r="C1188" s="3" t="s">
        <v>1166</v>
      </c>
      <c r="D1188" s="3" t="s">
        <v>1167</v>
      </c>
      <c r="E1188" s="3" t="s">
        <v>6329</v>
      </c>
      <c r="F1188" s="3" t="s">
        <v>2356</v>
      </c>
      <c r="G1188" s="3" t="s">
        <v>18</v>
      </c>
      <c r="H1188" s="32" t="s">
        <v>2628</v>
      </c>
      <c r="I1188" s="33">
        <v>1102</v>
      </c>
      <c r="J1188" s="17">
        <v>15023</v>
      </c>
      <c r="K1188" s="17">
        <f t="shared" si="36"/>
        <v>16105</v>
      </c>
      <c r="L1188" s="38" t="s">
        <v>2628</v>
      </c>
      <c r="M1188" s="48">
        <f t="shared" si="37"/>
        <v>17747710</v>
      </c>
      <c r="N1188" s="34" t="s">
        <v>7343</v>
      </c>
      <c r="O1188" s="48">
        <f>(45.5*M1188)/(SUM($M$16:$M$2953)+SUM(Comerciales!$O$16:$O$1436))</f>
        <v>8.4216377039294501E-4</v>
      </c>
      <c r="P1188" s="49"/>
      <c r="Q1188" s="59"/>
      <c r="R1188" s="59"/>
      <c r="S1188" s="49"/>
      <c r="T1188" s="49"/>
      <c r="U1188" s="49"/>
      <c r="V1188" s="49"/>
    </row>
    <row r="1189" spans="2:22" ht="24" customHeight="1" x14ac:dyDescent="0.35">
      <c r="B1189" s="3">
        <v>1174</v>
      </c>
      <c r="C1189" s="3" t="s">
        <v>1166</v>
      </c>
      <c r="D1189" s="3" t="s">
        <v>1167</v>
      </c>
      <c r="E1189" s="3">
        <v>0.1</v>
      </c>
      <c r="F1189" s="3" t="s">
        <v>2356</v>
      </c>
      <c r="G1189" s="3" t="s">
        <v>18</v>
      </c>
      <c r="H1189" s="32" t="s">
        <v>2442</v>
      </c>
      <c r="I1189" s="33">
        <v>5.5</v>
      </c>
      <c r="J1189" s="17">
        <v>15023</v>
      </c>
      <c r="K1189" s="17">
        <f t="shared" si="36"/>
        <v>15023</v>
      </c>
      <c r="L1189" s="38">
        <v>15023</v>
      </c>
      <c r="M1189" s="48">
        <f t="shared" si="37"/>
        <v>82626.5</v>
      </c>
      <c r="N1189" s="34" t="s">
        <v>7343</v>
      </c>
      <c r="O1189" s="48">
        <f>(45.5*M1189)/(SUM($M$16:$M$2953)+SUM(Comerciales!$O$16:$O$1436))</f>
        <v>3.9207900497795308E-6</v>
      </c>
      <c r="P1189" s="49"/>
      <c r="Q1189" s="59"/>
      <c r="R1189" s="59"/>
      <c r="S1189" s="49"/>
      <c r="T1189" s="49"/>
      <c r="U1189" s="49"/>
      <c r="V1189" s="49"/>
    </row>
    <row r="1190" spans="2:22" ht="24" customHeight="1" x14ac:dyDescent="0.35">
      <c r="B1190" s="3">
        <v>1175</v>
      </c>
      <c r="C1190" s="3" t="s">
        <v>353</v>
      </c>
      <c r="D1190" s="3" t="s">
        <v>5444</v>
      </c>
      <c r="E1190" s="3" t="s">
        <v>6330</v>
      </c>
      <c r="F1190" s="3" t="s">
        <v>2494</v>
      </c>
      <c r="G1190" s="3" t="s">
        <v>3654</v>
      </c>
      <c r="H1190" s="32" t="s">
        <v>2410</v>
      </c>
      <c r="I1190" s="33">
        <v>348.6</v>
      </c>
      <c r="J1190" s="17">
        <v>157689</v>
      </c>
      <c r="K1190" s="17">
        <f t="shared" si="36"/>
        <v>169043</v>
      </c>
      <c r="L1190" s="38" t="s">
        <v>7053</v>
      </c>
      <c r="M1190" s="48">
        <f t="shared" si="37"/>
        <v>58928389.800000004</v>
      </c>
      <c r="N1190" s="34" t="s">
        <v>7341</v>
      </c>
      <c r="O1190" s="48">
        <f>(45.5*M1190)/(SUM($M$16:$M$2953)+SUM(Comerciales!$O$16:$O$1436))</f>
        <v>2.796268078369162E-3</v>
      </c>
      <c r="P1190" s="49"/>
      <c r="Q1190" s="59"/>
      <c r="R1190" s="59"/>
      <c r="S1190" s="49"/>
      <c r="T1190" s="49"/>
      <c r="U1190" s="49"/>
      <c r="V1190" s="49"/>
    </row>
    <row r="1191" spans="2:22" ht="24" customHeight="1" x14ac:dyDescent="0.35">
      <c r="B1191" s="3">
        <v>1176</v>
      </c>
      <c r="C1191" s="3" t="s">
        <v>475</v>
      </c>
      <c r="D1191" s="3" t="s">
        <v>5445</v>
      </c>
      <c r="E1191" s="3" t="s">
        <v>6331</v>
      </c>
      <c r="F1191" s="3" t="s">
        <v>6918</v>
      </c>
      <c r="G1191" s="3" t="s">
        <v>3654</v>
      </c>
      <c r="H1191" s="32" t="s">
        <v>6918</v>
      </c>
      <c r="I1191" s="33">
        <v>10892.5</v>
      </c>
      <c r="J1191" s="17">
        <v>1162</v>
      </c>
      <c r="K1191" s="17">
        <f t="shared" si="36"/>
        <v>1162</v>
      </c>
      <c r="L1191" s="38">
        <v>1162</v>
      </c>
      <c r="M1191" s="48">
        <f t="shared" si="37"/>
        <v>12657085</v>
      </c>
      <c r="N1191" s="34" t="s">
        <v>7343</v>
      </c>
      <c r="O1191" s="48">
        <f>(45.5*M1191)/(SUM($M$16:$M$2953)+SUM(Comerciales!$O$16:$O$1436))</f>
        <v>6.006035948178096E-4</v>
      </c>
      <c r="P1191" s="49"/>
      <c r="Q1191" s="59"/>
      <c r="R1191" s="59"/>
      <c r="S1191" s="49"/>
      <c r="T1191" s="49"/>
      <c r="U1191" s="49"/>
      <c r="V1191" s="49"/>
    </row>
    <row r="1192" spans="2:22" ht="24" customHeight="1" x14ac:dyDescent="0.35">
      <c r="B1192" s="3">
        <v>1177</v>
      </c>
      <c r="C1192" s="3" t="s">
        <v>2628</v>
      </c>
      <c r="D1192" s="3" t="s">
        <v>5446</v>
      </c>
      <c r="E1192" s="3" t="s">
        <v>6332</v>
      </c>
      <c r="F1192" s="3" t="s">
        <v>6919</v>
      </c>
      <c r="G1192" s="3" t="s">
        <v>11</v>
      </c>
      <c r="H1192" s="32" t="s">
        <v>2628</v>
      </c>
      <c r="I1192" s="33">
        <v>1</v>
      </c>
      <c r="J1192" s="17"/>
      <c r="K1192" s="17">
        <f t="shared" si="36"/>
        <v>0</v>
      </c>
      <c r="L1192" s="38" t="s">
        <v>2628</v>
      </c>
      <c r="M1192" s="48">
        <f t="shared" si="37"/>
        <v>100</v>
      </c>
      <c r="N1192" s="34" t="s">
        <v>7343</v>
      </c>
      <c r="O1192" s="48">
        <f>(45.5*M1192)/(SUM($M$16:$M$2953)+SUM(Comerciales!$O$16:$O$1436))</f>
        <v>4.745196819155514E-9</v>
      </c>
      <c r="P1192" s="49"/>
      <c r="Q1192" s="59"/>
      <c r="R1192" s="59"/>
      <c r="S1192" s="49"/>
      <c r="T1192" s="49"/>
      <c r="U1192" s="49"/>
      <c r="V1192" s="49"/>
    </row>
    <row r="1193" spans="2:22" ht="24" customHeight="1" x14ac:dyDescent="0.35">
      <c r="B1193" s="3">
        <v>1178</v>
      </c>
      <c r="C1193" s="3" t="s">
        <v>2628</v>
      </c>
      <c r="D1193" s="3" t="s">
        <v>5446</v>
      </c>
      <c r="E1193" s="3" t="s">
        <v>6333</v>
      </c>
      <c r="F1193" s="3" t="s">
        <v>6919</v>
      </c>
      <c r="G1193" s="3" t="s">
        <v>11</v>
      </c>
      <c r="H1193" s="32" t="s">
        <v>2628</v>
      </c>
      <c r="I1193" s="33">
        <v>1</v>
      </c>
      <c r="J1193" s="17"/>
      <c r="K1193" s="17">
        <f t="shared" si="36"/>
        <v>0</v>
      </c>
      <c r="L1193" s="38" t="s">
        <v>2628</v>
      </c>
      <c r="M1193" s="48">
        <f t="shared" si="37"/>
        <v>100</v>
      </c>
      <c r="N1193" s="34" t="s">
        <v>7343</v>
      </c>
      <c r="O1193" s="48">
        <f>(45.5*M1193)/(SUM($M$16:$M$2953)+SUM(Comerciales!$O$16:$O$1436))</f>
        <v>4.745196819155514E-9</v>
      </c>
      <c r="P1193" s="49"/>
      <c r="Q1193" s="59"/>
      <c r="R1193" s="59"/>
      <c r="S1193" s="49"/>
      <c r="T1193" s="49"/>
      <c r="U1193" s="49"/>
      <c r="V1193" s="49"/>
    </row>
    <row r="1194" spans="2:22" ht="24" customHeight="1" x14ac:dyDescent="0.35">
      <c r="B1194" s="3">
        <v>1179</v>
      </c>
      <c r="C1194" s="3" t="s">
        <v>2628</v>
      </c>
      <c r="D1194" s="3" t="s">
        <v>5447</v>
      </c>
      <c r="E1194" s="3" t="s">
        <v>6334</v>
      </c>
      <c r="F1194" s="3" t="s">
        <v>6919</v>
      </c>
      <c r="G1194" s="3" t="s">
        <v>11</v>
      </c>
      <c r="H1194" s="32" t="s">
        <v>2628</v>
      </c>
      <c r="I1194" s="33">
        <v>1</v>
      </c>
      <c r="J1194" s="17"/>
      <c r="K1194" s="17">
        <f t="shared" si="36"/>
        <v>0</v>
      </c>
      <c r="L1194" s="38" t="s">
        <v>2628</v>
      </c>
      <c r="M1194" s="48">
        <f t="shared" si="37"/>
        <v>100</v>
      </c>
      <c r="N1194" s="34" t="s">
        <v>7343</v>
      </c>
      <c r="O1194" s="48">
        <f>(45.5*M1194)/(SUM($M$16:$M$2953)+SUM(Comerciales!$O$16:$O$1436))</f>
        <v>4.745196819155514E-9</v>
      </c>
      <c r="P1194" s="49"/>
      <c r="Q1194" s="59"/>
      <c r="R1194" s="59"/>
      <c r="S1194" s="49"/>
      <c r="T1194" s="49"/>
      <c r="U1194" s="49"/>
      <c r="V1194" s="49"/>
    </row>
    <row r="1195" spans="2:22" ht="24" customHeight="1" x14ac:dyDescent="0.35">
      <c r="B1195" s="3">
        <v>1180</v>
      </c>
      <c r="C1195" s="3" t="s">
        <v>2628</v>
      </c>
      <c r="D1195" s="3" t="s">
        <v>5448</v>
      </c>
      <c r="E1195" s="3" t="s">
        <v>6335</v>
      </c>
      <c r="F1195" s="3" t="s">
        <v>6920</v>
      </c>
      <c r="G1195" s="3" t="s">
        <v>6997</v>
      </c>
      <c r="H1195" s="32" t="s">
        <v>2628</v>
      </c>
      <c r="I1195" s="33">
        <v>1</v>
      </c>
      <c r="J1195" s="17"/>
      <c r="K1195" s="17">
        <f t="shared" si="36"/>
        <v>0</v>
      </c>
      <c r="L1195" s="38" t="s">
        <v>2628</v>
      </c>
      <c r="M1195" s="48">
        <f t="shared" si="37"/>
        <v>100</v>
      </c>
      <c r="N1195" s="34" t="s">
        <v>7343</v>
      </c>
      <c r="O1195" s="48">
        <f>(45.5*M1195)/(SUM($M$16:$M$2953)+SUM(Comerciales!$O$16:$O$1436))</f>
        <v>4.745196819155514E-9</v>
      </c>
      <c r="P1195" s="49"/>
      <c r="Q1195" s="59"/>
      <c r="R1195" s="59"/>
      <c r="S1195" s="49"/>
      <c r="T1195" s="49"/>
      <c r="U1195" s="49"/>
      <c r="V1195" s="49"/>
    </row>
    <row r="1196" spans="2:22" ht="24" customHeight="1" x14ac:dyDescent="0.35">
      <c r="B1196" s="3">
        <v>1181</v>
      </c>
      <c r="C1196" s="3" t="s">
        <v>2628</v>
      </c>
      <c r="D1196" s="3" t="s">
        <v>5449</v>
      </c>
      <c r="E1196" s="3" t="s">
        <v>2628</v>
      </c>
      <c r="F1196" s="3" t="s">
        <v>3582</v>
      </c>
      <c r="G1196" s="3" t="s">
        <v>11</v>
      </c>
      <c r="H1196" s="32" t="s">
        <v>2360</v>
      </c>
      <c r="I1196" s="33">
        <v>85040</v>
      </c>
      <c r="J1196" s="17"/>
      <c r="K1196" s="17">
        <f t="shared" si="36"/>
        <v>0</v>
      </c>
      <c r="L1196" s="38" t="s">
        <v>7053</v>
      </c>
      <c r="M1196" s="48">
        <f t="shared" si="37"/>
        <v>8504000</v>
      </c>
      <c r="N1196" s="34" t="s">
        <v>7341</v>
      </c>
      <c r="O1196" s="48">
        <f>(45.5*M1196)/(SUM($M$16:$M$2953)+SUM(Comerciales!$O$16:$O$1436))</f>
        <v>4.0353153750098485E-4</v>
      </c>
      <c r="P1196" s="49"/>
      <c r="Q1196" s="59"/>
      <c r="R1196" s="59"/>
      <c r="S1196" s="49"/>
      <c r="T1196" s="49"/>
      <c r="U1196" s="49"/>
      <c r="V1196" s="49"/>
    </row>
    <row r="1197" spans="2:22" ht="24" customHeight="1" x14ac:dyDescent="0.35">
      <c r="B1197" s="3">
        <v>1182</v>
      </c>
      <c r="C1197" s="3" t="s">
        <v>2628</v>
      </c>
      <c r="D1197" s="3" t="s">
        <v>5450</v>
      </c>
      <c r="E1197" s="3" t="s">
        <v>2628</v>
      </c>
      <c r="F1197" s="3" t="s">
        <v>3582</v>
      </c>
      <c r="G1197" s="3" t="s">
        <v>11</v>
      </c>
      <c r="H1197" s="32" t="s">
        <v>2360</v>
      </c>
      <c r="I1197" s="33">
        <v>8549.3333333333321</v>
      </c>
      <c r="J1197" s="17"/>
      <c r="K1197" s="17">
        <f t="shared" si="36"/>
        <v>0</v>
      </c>
      <c r="L1197" s="38" t="s">
        <v>7053</v>
      </c>
      <c r="M1197" s="48">
        <f t="shared" si="37"/>
        <v>854933.33333333326</v>
      </c>
      <c r="N1197" s="34" t="s">
        <v>7343</v>
      </c>
      <c r="O1197" s="48">
        <f>(45.5*M1197)/(SUM($M$16:$M$2953)+SUM(Comerciales!$O$16:$O$1436))</f>
        <v>4.0568269339233535E-5</v>
      </c>
      <c r="P1197" s="49"/>
      <c r="Q1197" s="59"/>
      <c r="R1197" s="59"/>
      <c r="S1197" s="49"/>
      <c r="T1197" s="49"/>
      <c r="U1197" s="49"/>
      <c r="V1197" s="49"/>
    </row>
    <row r="1198" spans="2:22" ht="24" customHeight="1" x14ac:dyDescent="0.35">
      <c r="B1198" s="3">
        <v>1183</v>
      </c>
      <c r="C1198" s="3" t="s">
        <v>2628</v>
      </c>
      <c r="D1198" s="3" t="s">
        <v>5451</v>
      </c>
      <c r="E1198" s="3" t="s">
        <v>2628</v>
      </c>
      <c r="F1198" s="3" t="s">
        <v>3582</v>
      </c>
      <c r="G1198" s="3" t="s">
        <v>11</v>
      </c>
      <c r="H1198" s="32" t="s">
        <v>4235</v>
      </c>
      <c r="I1198" s="33">
        <v>164.33333333333334</v>
      </c>
      <c r="J1198" s="17"/>
      <c r="K1198" s="17">
        <f t="shared" si="36"/>
        <v>0</v>
      </c>
      <c r="L1198" s="38" t="s">
        <v>7053</v>
      </c>
      <c r="M1198" s="48">
        <f t="shared" si="37"/>
        <v>16433.333333333336</v>
      </c>
      <c r="N1198" s="34" t="s">
        <v>7343</v>
      </c>
      <c r="O1198" s="48">
        <f>(45.5*M1198)/(SUM($M$16:$M$2953)+SUM(Comerciales!$O$16:$O$1436))</f>
        <v>7.7979401061455619E-7</v>
      </c>
      <c r="P1198" s="49"/>
      <c r="Q1198" s="59"/>
      <c r="R1198" s="59"/>
      <c r="S1198" s="49"/>
      <c r="T1198" s="49"/>
      <c r="U1198" s="49"/>
      <c r="V1198" s="49"/>
    </row>
    <row r="1199" spans="2:22" ht="24" customHeight="1" x14ac:dyDescent="0.35">
      <c r="B1199" s="3">
        <v>1184</v>
      </c>
      <c r="C1199" s="3" t="s">
        <v>2628</v>
      </c>
      <c r="D1199" s="3" t="s">
        <v>5452</v>
      </c>
      <c r="E1199" s="3" t="s">
        <v>2628</v>
      </c>
      <c r="F1199" s="3" t="s">
        <v>3582</v>
      </c>
      <c r="G1199" s="3" t="s">
        <v>11</v>
      </c>
      <c r="H1199" s="32" t="s">
        <v>2393</v>
      </c>
      <c r="I1199" s="33">
        <v>78</v>
      </c>
      <c r="J1199" s="17"/>
      <c r="K1199" s="17">
        <f t="shared" si="36"/>
        <v>0</v>
      </c>
      <c r="L1199" s="38" t="s">
        <v>7053</v>
      </c>
      <c r="M1199" s="48">
        <f t="shared" si="37"/>
        <v>7800</v>
      </c>
      <c r="N1199" s="34" t="s">
        <v>7343</v>
      </c>
      <c r="O1199" s="48">
        <f>(45.5*M1199)/(SUM($M$16:$M$2953)+SUM(Comerciales!$O$16:$O$1436))</f>
        <v>3.7012535189413006E-7</v>
      </c>
      <c r="P1199" s="49"/>
      <c r="Q1199" s="59"/>
      <c r="R1199" s="59"/>
      <c r="S1199" s="49"/>
      <c r="T1199" s="49"/>
      <c r="U1199" s="49"/>
      <c r="V1199" s="49"/>
    </row>
    <row r="1200" spans="2:22" ht="24" customHeight="1" x14ac:dyDescent="0.35">
      <c r="B1200" s="3">
        <v>1185</v>
      </c>
      <c r="C1200" s="3" t="s">
        <v>119</v>
      </c>
      <c r="D1200" s="3" t="s">
        <v>5453</v>
      </c>
      <c r="E1200" s="3" t="s">
        <v>218</v>
      </c>
      <c r="F1200" s="3" t="s">
        <v>2616</v>
      </c>
      <c r="G1200" s="3" t="s">
        <v>11</v>
      </c>
      <c r="H1200" s="32" t="s">
        <v>2490</v>
      </c>
      <c r="I1200" s="33">
        <v>1</v>
      </c>
      <c r="J1200" s="17"/>
      <c r="K1200" s="17">
        <f t="shared" si="36"/>
        <v>0</v>
      </c>
      <c r="L1200" s="38" t="s">
        <v>7053</v>
      </c>
      <c r="M1200" s="48">
        <f t="shared" si="37"/>
        <v>100</v>
      </c>
      <c r="N1200" s="34" t="s">
        <v>7343</v>
      </c>
      <c r="O1200" s="48">
        <f>(45.5*M1200)/(SUM($M$16:$M$2953)+SUM(Comerciales!$O$16:$O$1436))</f>
        <v>4.745196819155514E-9</v>
      </c>
      <c r="P1200" s="49"/>
      <c r="Q1200" s="59"/>
      <c r="R1200" s="59"/>
      <c r="S1200" s="49"/>
      <c r="T1200" s="49"/>
      <c r="U1200" s="49"/>
      <c r="V1200" s="49"/>
    </row>
    <row r="1201" spans="2:22" ht="24" customHeight="1" x14ac:dyDescent="0.35">
      <c r="B1201" s="3">
        <v>1186</v>
      </c>
      <c r="C1201" s="3" t="s">
        <v>2628</v>
      </c>
      <c r="D1201" s="3" t="s">
        <v>5454</v>
      </c>
      <c r="E1201" s="3" t="s">
        <v>2628</v>
      </c>
      <c r="F1201" s="3" t="s">
        <v>2417</v>
      </c>
      <c r="G1201" s="3" t="s">
        <v>11</v>
      </c>
      <c r="H1201" s="32" t="s">
        <v>2490</v>
      </c>
      <c r="I1201" s="33">
        <v>28800</v>
      </c>
      <c r="J1201" s="17"/>
      <c r="K1201" s="17">
        <f t="shared" si="36"/>
        <v>0</v>
      </c>
      <c r="L1201" s="38" t="s">
        <v>7053</v>
      </c>
      <c r="M1201" s="48">
        <f t="shared" si="37"/>
        <v>2880000</v>
      </c>
      <c r="N1201" s="34" t="s">
        <v>7341</v>
      </c>
      <c r="O1201" s="48">
        <f>(45.5*M1201)/(SUM($M$16:$M$2953)+SUM(Comerciales!$O$16:$O$1436))</f>
        <v>1.3666166839167878E-4</v>
      </c>
      <c r="P1201" s="49"/>
      <c r="Q1201" s="59"/>
      <c r="R1201" s="59"/>
      <c r="S1201" s="49"/>
      <c r="T1201" s="49"/>
      <c r="U1201" s="49"/>
      <c r="V1201" s="49"/>
    </row>
    <row r="1202" spans="2:22" ht="24" customHeight="1" x14ac:dyDescent="0.35">
      <c r="B1202" s="3">
        <v>1187</v>
      </c>
      <c r="C1202" s="3" t="s">
        <v>2628</v>
      </c>
      <c r="D1202" s="3" t="s">
        <v>5455</v>
      </c>
      <c r="E1202" s="3" t="s">
        <v>2628</v>
      </c>
      <c r="F1202" s="3" t="s">
        <v>2616</v>
      </c>
      <c r="G1202" s="3" t="s">
        <v>11</v>
      </c>
      <c r="H1202" s="32" t="s">
        <v>2490</v>
      </c>
      <c r="I1202" s="33">
        <v>1</v>
      </c>
      <c r="J1202" s="17"/>
      <c r="K1202" s="17">
        <f t="shared" si="36"/>
        <v>0</v>
      </c>
      <c r="L1202" s="38" t="s">
        <v>7053</v>
      </c>
      <c r="M1202" s="48">
        <f t="shared" si="37"/>
        <v>100</v>
      </c>
      <c r="N1202" s="34" t="s">
        <v>7343</v>
      </c>
      <c r="O1202" s="48">
        <f>(45.5*M1202)/(SUM($M$16:$M$2953)+SUM(Comerciales!$O$16:$O$1436))</f>
        <v>4.745196819155514E-9</v>
      </c>
      <c r="P1202" s="49"/>
      <c r="Q1202" s="59"/>
      <c r="R1202" s="59"/>
      <c r="S1202" s="49"/>
      <c r="T1202" s="49"/>
      <c r="U1202" s="49"/>
      <c r="V1202" s="49"/>
    </row>
    <row r="1203" spans="2:22" ht="24" customHeight="1" x14ac:dyDescent="0.35">
      <c r="B1203" s="3">
        <v>1188</v>
      </c>
      <c r="C1203" s="3" t="s">
        <v>2628</v>
      </c>
      <c r="D1203" s="3" t="s">
        <v>5456</v>
      </c>
      <c r="E1203" s="3" t="s">
        <v>2628</v>
      </c>
      <c r="F1203" s="3" t="s">
        <v>3582</v>
      </c>
      <c r="G1203" s="3" t="s">
        <v>11</v>
      </c>
      <c r="H1203" s="32" t="s">
        <v>2360</v>
      </c>
      <c r="I1203" s="33">
        <v>4933.3333333333339</v>
      </c>
      <c r="J1203" s="17">
        <v>347</v>
      </c>
      <c r="K1203" s="17">
        <f t="shared" si="36"/>
        <v>372</v>
      </c>
      <c r="L1203" s="38" t="s">
        <v>7053</v>
      </c>
      <c r="M1203" s="48">
        <f t="shared" si="37"/>
        <v>1835200.0000000002</v>
      </c>
      <c r="N1203" s="34" t="s">
        <v>7343</v>
      </c>
      <c r="O1203" s="48">
        <f>(45.5*M1203)/(SUM($M$16:$M$2953)+SUM(Comerciales!$O$16:$O$1436))</f>
        <v>8.7083852025142001E-5</v>
      </c>
      <c r="P1203" s="49"/>
      <c r="Q1203" s="59"/>
      <c r="R1203" s="59"/>
      <c r="S1203" s="49"/>
      <c r="T1203" s="49"/>
      <c r="U1203" s="49"/>
      <c r="V1203" s="49"/>
    </row>
    <row r="1204" spans="2:22" ht="24" customHeight="1" x14ac:dyDescent="0.35">
      <c r="B1204" s="3">
        <v>1189</v>
      </c>
      <c r="C1204" s="3" t="s">
        <v>2628</v>
      </c>
      <c r="D1204" s="3" t="s">
        <v>5457</v>
      </c>
      <c r="E1204" s="3" t="s">
        <v>2628</v>
      </c>
      <c r="F1204" s="3" t="s">
        <v>3582</v>
      </c>
      <c r="G1204" s="3" t="s">
        <v>11</v>
      </c>
      <c r="H1204" s="32" t="s">
        <v>2360</v>
      </c>
      <c r="I1204" s="33">
        <v>5000</v>
      </c>
      <c r="J1204" s="17"/>
      <c r="K1204" s="17">
        <f t="shared" si="36"/>
        <v>0</v>
      </c>
      <c r="L1204" s="38" t="s">
        <v>7053</v>
      </c>
      <c r="M1204" s="48">
        <f t="shared" si="37"/>
        <v>500000</v>
      </c>
      <c r="N1204" s="34" t="s">
        <v>7343</v>
      </c>
      <c r="O1204" s="48">
        <f>(45.5*M1204)/(SUM($M$16:$M$2953)+SUM(Comerciales!$O$16:$O$1436))</f>
        <v>2.3725984095777569E-5</v>
      </c>
      <c r="P1204" s="49"/>
      <c r="Q1204" s="59"/>
      <c r="R1204" s="59"/>
      <c r="S1204" s="49"/>
      <c r="T1204" s="49"/>
      <c r="U1204" s="49"/>
      <c r="V1204" s="49"/>
    </row>
    <row r="1205" spans="2:22" ht="24" customHeight="1" x14ac:dyDescent="0.35">
      <c r="B1205" s="3">
        <v>1190</v>
      </c>
      <c r="C1205" s="3" t="s">
        <v>2628</v>
      </c>
      <c r="D1205" s="3" t="s">
        <v>5458</v>
      </c>
      <c r="E1205" s="3" t="s">
        <v>2628</v>
      </c>
      <c r="F1205" s="3" t="s">
        <v>3582</v>
      </c>
      <c r="G1205" s="3" t="s">
        <v>11</v>
      </c>
      <c r="H1205" s="32" t="s">
        <v>2360</v>
      </c>
      <c r="I1205" s="33">
        <v>1</v>
      </c>
      <c r="J1205" s="17"/>
      <c r="K1205" s="17">
        <f t="shared" si="36"/>
        <v>0</v>
      </c>
      <c r="L1205" s="38" t="s">
        <v>7053</v>
      </c>
      <c r="M1205" s="48">
        <f t="shared" si="37"/>
        <v>100</v>
      </c>
      <c r="N1205" s="34" t="s">
        <v>7343</v>
      </c>
      <c r="O1205" s="48">
        <f>(45.5*M1205)/(SUM($M$16:$M$2953)+SUM(Comerciales!$O$16:$O$1436))</f>
        <v>4.745196819155514E-9</v>
      </c>
      <c r="P1205" s="49"/>
      <c r="Q1205" s="59"/>
      <c r="R1205" s="59"/>
      <c r="S1205" s="49"/>
      <c r="T1205" s="49"/>
      <c r="U1205" s="49"/>
      <c r="V1205" s="49"/>
    </row>
    <row r="1206" spans="2:22" ht="24" customHeight="1" x14ac:dyDescent="0.35">
      <c r="B1206" s="3">
        <v>1191</v>
      </c>
      <c r="C1206" s="3" t="s">
        <v>2628</v>
      </c>
      <c r="D1206" s="3" t="s">
        <v>1173</v>
      </c>
      <c r="E1206" s="3" t="s">
        <v>6336</v>
      </c>
      <c r="F1206" s="3" t="s">
        <v>3582</v>
      </c>
      <c r="G1206" s="3" t="s">
        <v>11</v>
      </c>
      <c r="H1206" s="32" t="s">
        <v>2628</v>
      </c>
      <c r="I1206" s="33">
        <v>40</v>
      </c>
      <c r="J1206" s="17">
        <v>23651.5</v>
      </c>
      <c r="K1206" s="17">
        <f t="shared" si="36"/>
        <v>25354</v>
      </c>
      <c r="L1206" s="38" t="s">
        <v>2628</v>
      </c>
      <c r="M1206" s="48">
        <f t="shared" si="37"/>
        <v>1014160</v>
      </c>
      <c r="N1206" s="34" t="s">
        <v>7343</v>
      </c>
      <c r="O1206" s="48">
        <f>(45.5*M1206)/(SUM($M$16:$M$2953)+SUM(Comerciales!$O$16:$O$1436))</f>
        <v>4.8123888061147555E-5</v>
      </c>
      <c r="P1206" s="49"/>
      <c r="Q1206" s="59"/>
      <c r="R1206" s="59"/>
      <c r="S1206" s="49"/>
      <c r="T1206" s="49"/>
      <c r="U1206" s="49"/>
      <c r="V1206" s="49"/>
    </row>
    <row r="1207" spans="2:22" ht="24" customHeight="1" x14ac:dyDescent="0.35">
      <c r="B1207" s="3">
        <v>1192</v>
      </c>
      <c r="C1207" s="3" t="s">
        <v>1172</v>
      </c>
      <c r="D1207" s="3" t="s">
        <v>1173</v>
      </c>
      <c r="E1207" s="3" t="s">
        <v>6337</v>
      </c>
      <c r="F1207" s="3" t="s">
        <v>3582</v>
      </c>
      <c r="G1207" s="3" t="s">
        <v>11</v>
      </c>
      <c r="H1207" s="32" t="s">
        <v>2360</v>
      </c>
      <c r="I1207" s="33">
        <v>1</v>
      </c>
      <c r="J1207" s="17">
        <v>23652</v>
      </c>
      <c r="K1207" s="17">
        <f t="shared" si="36"/>
        <v>25355</v>
      </c>
      <c r="L1207" s="38" t="s">
        <v>7053</v>
      </c>
      <c r="M1207" s="48">
        <f t="shared" si="37"/>
        <v>25355</v>
      </c>
      <c r="N1207" s="34" t="s">
        <v>7343</v>
      </c>
      <c r="O1207" s="48">
        <f>(45.5*M1207)/(SUM($M$16:$M$2953)+SUM(Comerciales!$O$16:$O$1436))</f>
        <v>1.2031446534968804E-6</v>
      </c>
      <c r="P1207" s="49"/>
      <c r="Q1207" s="59"/>
      <c r="R1207" s="59"/>
      <c r="S1207" s="49"/>
      <c r="T1207" s="49"/>
      <c r="U1207" s="49"/>
      <c r="V1207" s="49"/>
    </row>
    <row r="1208" spans="2:22" ht="24" customHeight="1" x14ac:dyDescent="0.35">
      <c r="B1208" s="3">
        <v>1193</v>
      </c>
      <c r="C1208" s="3" t="s">
        <v>1172</v>
      </c>
      <c r="D1208" s="3" t="s">
        <v>1175</v>
      </c>
      <c r="E1208" s="3" t="s">
        <v>218</v>
      </c>
      <c r="F1208" s="3" t="s">
        <v>6886</v>
      </c>
      <c r="G1208" s="3" t="s">
        <v>11</v>
      </c>
      <c r="H1208" s="32" t="s">
        <v>2360</v>
      </c>
      <c r="I1208" s="33">
        <v>1</v>
      </c>
      <c r="J1208" s="17">
        <v>47223</v>
      </c>
      <c r="K1208" s="17">
        <f t="shared" si="36"/>
        <v>50623</v>
      </c>
      <c r="L1208" s="38" t="s">
        <v>7053</v>
      </c>
      <c r="M1208" s="48">
        <f t="shared" si="37"/>
        <v>50623</v>
      </c>
      <c r="N1208" s="34" t="s">
        <v>7341</v>
      </c>
      <c r="O1208" s="48">
        <f>(45.5*M1208)/(SUM($M$16:$M$2953)+SUM(Comerciales!$O$16:$O$1436))</f>
        <v>2.4021609857610958E-6</v>
      </c>
      <c r="P1208" s="49"/>
      <c r="Q1208" s="59"/>
      <c r="R1208" s="59"/>
      <c r="S1208" s="49"/>
      <c r="T1208" s="49"/>
      <c r="U1208" s="49"/>
      <c r="V1208" s="49"/>
    </row>
    <row r="1209" spans="2:22" ht="24" customHeight="1" x14ac:dyDescent="0.35">
      <c r="B1209" s="3">
        <v>1194</v>
      </c>
      <c r="C1209" s="3" t="s">
        <v>2628</v>
      </c>
      <c r="D1209" s="3" t="s">
        <v>5459</v>
      </c>
      <c r="E1209" s="3" t="s">
        <v>218</v>
      </c>
      <c r="F1209" s="3" t="s">
        <v>6886</v>
      </c>
      <c r="G1209" s="3" t="s">
        <v>11</v>
      </c>
      <c r="H1209" s="32" t="s">
        <v>2628</v>
      </c>
      <c r="I1209" s="33">
        <v>26</v>
      </c>
      <c r="J1209" s="17"/>
      <c r="K1209" s="17">
        <f t="shared" si="36"/>
        <v>0</v>
      </c>
      <c r="L1209" s="38" t="s">
        <v>2628</v>
      </c>
      <c r="M1209" s="48">
        <f t="shared" si="37"/>
        <v>2600</v>
      </c>
      <c r="N1209" s="34" t="s">
        <v>7343</v>
      </c>
      <c r="O1209" s="48">
        <f>(45.5*M1209)/(SUM($M$16:$M$2953)+SUM(Comerciales!$O$16:$O$1436))</f>
        <v>1.2337511729804334E-7</v>
      </c>
      <c r="P1209" s="49"/>
      <c r="Q1209" s="59"/>
      <c r="R1209" s="59"/>
      <c r="S1209" s="49"/>
      <c r="T1209" s="49"/>
      <c r="U1209" s="49"/>
      <c r="V1209" s="49"/>
    </row>
    <row r="1210" spans="2:22" ht="24" customHeight="1" x14ac:dyDescent="0.35">
      <c r="B1210" s="3">
        <v>1195</v>
      </c>
      <c r="C1210" s="3" t="s">
        <v>2628</v>
      </c>
      <c r="D1210" s="3" t="s">
        <v>1176</v>
      </c>
      <c r="E1210" s="3" t="s">
        <v>6338</v>
      </c>
      <c r="F1210" s="3" t="s">
        <v>3582</v>
      </c>
      <c r="G1210" s="3" t="s">
        <v>11</v>
      </c>
      <c r="H1210" s="32" t="s">
        <v>2360</v>
      </c>
      <c r="I1210" s="33">
        <v>11100</v>
      </c>
      <c r="J1210" s="17">
        <v>17912</v>
      </c>
      <c r="K1210" s="17">
        <f t="shared" si="36"/>
        <v>19202</v>
      </c>
      <c r="L1210" s="38" t="s">
        <v>7053</v>
      </c>
      <c r="M1210" s="48">
        <f t="shared" si="37"/>
        <v>213142200</v>
      </c>
      <c r="N1210" s="34" t="s">
        <v>7341</v>
      </c>
      <c r="O1210" s="48">
        <f>(45.5*M1210)/(SUM($M$16:$M$2953)+SUM(Comerciales!$O$16:$O$1436))</f>
        <v>1.0114016894678083E-2</v>
      </c>
      <c r="P1210" s="49"/>
      <c r="Q1210" s="59"/>
      <c r="R1210" s="59"/>
      <c r="S1210" s="49"/>
      <c r="T1210" s="49"/>
      <c r="U1210" s="49"/>
      <c r="V1210" s="49"/>
    </row>
    <row r="1211" spans="2:22" ht="24" customHeight="1" x14ac:dyDescent="0.35">
      <c r="B1211" s="3">
        <v>1196</v>
      </c>
      <c r="C1211" s="3" t="s">
        <v>2628</v>
      </c>
      <c r="D1211" s="3" t="s">
        <v>1176</v>
      </c>
      <c r="E1211" s="3" t="s">
        <v>1178</v>
      </c>
      <c r="F1211" s="3" t="s">
        <v>3626</v>
      </c>
      <c r="G1211" s="3" t="s">
        <v>11</v>
      </c>
      <c r="H1211" s="32" t="s">
        <v>2628</v>
      </c>
      <c r="I1211" s="33">
        <v>420</v>
      </c>
      <c r="J1211" s="17">
        <v>588.5</v>
      </c>
      <c r="K1211" s="17">
        <f t="shared" si="36"/>
        <v>631</v>
      </c>
      <c r="L1211" s="38" t="s">
        <v>2628</v>
      </c>
      <c r="M1211" s="48">
        <f t="shared" si="37"/>
        <v>265020</v>
      </c>
      <c r="N1211" s="34" t="s">
        <v>7343</v>
      </c>
      <c r="O1211" s="48">
        <f>(45.5*M1211)/(SUM($M$16:$M$2953)+SUM(Comerciales!$O$16:$O$1436))</f>
        <v>1.2575720610125942E-5</v>
      </c>
      <c r="P1211" s="49"/>
      <c r="Q1211" s="59"/>
      <c r="R1211" s="59"/>
      <c r="S1211" s="49"/>
      <c r="T1211" s="49"/>
      <c r="U1211" s="49"/>
      <c r="V1211" s="49"/>
    </row>
    <row r="1212" spans="2:22" ht="24" customHeight="1" x14ac:dyDescent="0.35">
      <c r="B1212" s="3">
        <v>1197</v>
      </c>
      <c r="C1212" s="3" t="s">
        <v>1172</v>
      </c>
      <c r="D1212" s="3" t="s">
        <v>1176</v>
      </c>
      <c r="E1212" s="3" t="s">
        <v>6339</v>
      </c>
      <c r="F1212" s="3" t="s">
        <v>3626</v>
      </c>
      <c r="G1212" s="3" t="s">
        <v>11</v>
      </c>
      <c r="H1212" s="32" t="s">
        <v>2490</v>
      </c>
      <c r="I1212" s="33">
        <v>1</v>
      </c>
      <c r="J1212" s="17">
        <v>1912</v>
      </c>
      <c r="K1212" s="17">
        <f t="shared" si="36"/>
        <v>2050</v>
      </c>
      <c r="L1212" s="38" t="s">
        <v>7053</v>
      </c>
      <c r="M1212" s="48">
        <f t="shared" si="37"/>
        <v>2050</v>
      </c>
      <c r="N1212" s="34" t="s">
        <v>7343</v>
      </c>
      <c r="O1212" s="48">
        <f>(45.5*M1212)/(SUM($M$16:$M$2953)+SUM(Comerciales!$O$16:$O$1436))</f>
        <v>9.7276534792688023E-8</v>
      </c>
      <c r="P1212" s="49"/>
      <c r="Q1212" s="59"/>
      <c r="R1212" s="59"/>
      <c r="S1212" s="49"/>
      <c r="T1212" s="49"/>
      <c r="U1212" s="49"/>
      <c r="V1212" s="49"/>
    </row>
    <row r="1213" spans="2:22" ht="24" customHeight="1" x14ac:dyDescent="0.35">
      <c r="B1213" s="3">
        <v>1198</v>
      </c>
      <c r="C1213" s="3" t="s">
        <v>2628</v>
      </c>
      <c r="D1213" s="3" t="s">
        <v>1176</v>
      </c>
      <c r="E1213" s="3" t="s">
        <v>1177</v>
      </c>
      <c r="F1213" s="3" t="s">
        <v>3582</v>
      </c>
      <c r="G1213" s="3" t="s">
        <v>11</v>
      </c>
      <c r="H1213" s="32" t="s">
        <v>2628</v>
      </c>
      <c r="I1213" s="33">
        <v>1</v>
      </c>
      <c r="J1213" s="17">
        <v>17911.7</v>
      </c>
      <c r="K1213" s="17">
        <f t="shared" si="36"/>
        <v>19201</v>
      </c>
      <c r="L1213" s="38" t="s">
        <v>2628</v>
      </c>
      <c r="M1213" s="48">
        <f t="shared" si="37"/>
        <v>19201</v>
      </c>
      <c r="N1213" s="34" t="s">
        <v>7343</v>
      </c>
      <c r="O1213" s="48">
        <f>(45.5*M1213)/(SUM($M$16:$M$2953)+SUM(Comerciales!$O$16:$O$1436))</f>
        <v>9.1112524124605018E-7</v>
      </c>
      <c r="P1213" s="49"/>
      <c r="Q1213" s="59"/>
      <c r="R1213" s="59"/>
      <c r="S1213" s="49"/>
      <c r="T1213" s="49"/>
      <c r="U1213" s="49"/>
      <c r="V1213" s="49"/>
    </row>
    <row r="1214" spans="2:22" ht="24" customHeight="1" x14ac:dyDescent="0.35">
      <c r="B1214" s="3">
        <v>1199</v>
      </c>
      <c r="C1214" s="3" t="s">
        <v>2628</v>
      </c>
      <c r="D1214" s="3" t="s">
        <v>5460</v>
      </c>
      <c r="E1214" s="3" t="s">
        <v>2628</v>
      </c>
      <c r="F1214" s="3" t="s">
        <v>3582</v>
      </c>
      <c r="G1214" s="3" t="s">
        <v>11</v>
      </c>
      <c r="H1214" s="32" t="s">
        <v>2360</v>
      </c>
      <c r="I1214" s="33">
        <v>8545.454545454546</v>
      </c>
      <c r="J1214" s="17"/>
      <c r="K1214" s="17">
        <f t="shared" si="36"/>
        <v>0</v>
      </c>
      <c r="L1214" s="38" t="s">
        <v>7053</v>
      </c>
      <c r="M1214" s="48">
        <f t="shared" si="37"/>
        <v>854545.45454545459</v>
      </c>
      <c r="N1214" s="34" t="s">
        <v>7343</v>
      </c>
      <c r="O1214" s="48">
        <f>(45.5*M1214)/(SUM($M$16:$M$2953)+SUM(Comerciales!$O$16:$O$1436))</f>
        <v>4.0549863727328938E-5</v>
      </c>
      <c r="P1214" s="49"/>
      <c r="Q1214" s="59"/>
      <c r="R1214" s="59"/>
      <c r="S1214" s="49"/>
      <c r="T1214" s="49"/>
      <c r="U1214" s="49"/>
      <c r="V1214" s="49"/>
    </row>
    <row r="1215" spans="2:22" ht="24" customHeight="1" x14ac:dyDescent="0.35">
      <c r="B1215" s="3">
        <v>1200</v>
      </c>
      <c r="C1215" s="3" t="s">
        <v>2628</v>
      </c>
      <c r="D1215" s="3" t="s">
        <v>5461</v>
      </c>
      <c r="E1215" s="3" t="s">
        <v>218</v>
      </c>
      <c r="F1215" s="3" t="s">
        <v>6886</v>
      </c>
      <c r="G1215" s="3" t="s">
        <v>11</v>
      </c>
      <c r="H1215" s="32" t="s">
        <v>2628</v>
      </c>
      <c r="I1215" s="33">
        <v>538</v>
      </c>
      <c r="J1215" s="17"/>
      <c r="K1215" s="17">
        <f t="shared" si="36"/>
        <v>0</v>
      </c>
      <c r="L1215" s="38" t="s">
        <v>2628</v>
      </c>
      <c r="M1215" s="48">
        <f t="shared" si="37"/>
        <v>53800</v>
      </c>
      <c r="N1215" s="34" t="s">
        <v>7343</v>
      </c>
      <c r="O1215" s="48">
        <f>(45.5*M1215)/(SUM($M$16:$M$2953)+SUM(Comerciales!$O$16:$O$1436))</f>
        <v>2.5529158887056663E-6</v>
      </c>
      <c r="P1215" s="49"/>
      <c r="Q1215" s="59"/>
      <c r="R1215" s="59"/>
      <c r="S1215" s="49"/>
      <c r="T1215" s="49"/>
      <c r="U1215" s="49"/>
      <c r="V1215" s="49"/>
    </row>
    <row r="1216" spans="2:22" ht="24" customHeight="1" x14ac:dyDescent="0.35">
      <c r="B1216" s="3">
        <v>1201</v>
      </c>
      <c r="C1216" s="3" t="s">
        <v>2628</v>
      </c>
      <c r="D1216" s="3" t="s">
        <v>5462</v>
      </c>
      <c r="E1216" s="3" t="s">
        <v>218</v>
      </c>
      <c r="F1216" s="3" t="s">
        <v>2376</v>
      </c>
      <c r="G1216" s="3" t="s">
        <v>11</v>
      </c>
      <c r="H1216" s="32" t="s">
        <v>2360</v>
      </c>
      <c r="I1216" s="33">
        <v>2960</v>
      </c>
      <c r="J1216" s="17">
        <v>94286</v>
      </c>
      <c r="K1216" s="17">
        <f t="shared" si="36"/>
        <v>101075</v>
      </c>
      <c r="L1216" s="38" t="s">
        <v>7053</v>
      </c>
      <c r="M1216" s="48">
        <f t="shared" si="37"/>
        <v>299182000</v>
      </c>
      <c r="N1216" s="34" t="s">
        <v>7341</v>
      </c>
      <c r="O1216" s="48">
        <f>(45.5*M1216)/(SUM($M$16:$M$2953)+SUM(Comerciales!$O$16:$O$1436))</f>
        <v>1.4196774747485848E-2</v>
      </c>
      <c r="P1216" s="49"/>
      <c r="Q1216" s="59"/>
      <c r="R1216" s="59"/>
      <c r="S1216" s="49"/>
      <c r="T1216" s="49"/>
      <c r="U1216" s="49"/>
      <c r="V1216" s="49"/>
    </row>
    <row r="1217" spans="2:22" ht="24" customHeight="1" x14ac:dyDescent="0.35">
      <c r="B1217" s="3">
        <v>1202</v>
      </c>
      <c r="C1217" s="3" t="s">
        <v>2628</v>
      </c>
      <c r="D1217" s="3" t="s">
        <v>5463</v>
      </c>
      <c r="E1217" s="3" t="s">
        <v>218</v>
      </c>
      <c r="F1217" s="3" t="s">
        <v>2376</v>
      </c>
      <c r="G1217" s="3" t="s">
        <v>11</v>
      </c>
      <c r="H1217" s="32" t="s">
        <v>2360</v>
      </c>
      <c r="I1217" s="33">
        <v>8472.7272727272739</v>
      </c>
      <c r="J1217" s="17">
        <v>86800</v>
      </c>
      <c r="K1217" s="17">
        <f t="shared" si="36"/>
        <v>93050</v>
      </c>
      <c r="L1217" s="38" t="s">
        <v>7053</v>
      </c>
      <c r="M1217" s="48">
        <f t="shared" si="37"/>
        <v>788387272.72727287</v>
      </c>
      <c r="N1217" s="34" t="s">
        <v>7341</v>
      </c>
      <c r="O1217" s="48">
        <f>(45.5*M1217)/(SUM($M$16:$M$2953)+SUM(Comerciales!$O$16:$O$1436))</f>
        <v>3.7410527788081453E-2</v>
      </c>
      <c r="P1217" s="49"/>
      <c r="Q1217" s="59"/>
      <c r="R1217" s="59"/>
      <c r="S1217" s="49"/>
      <c r="T1217" s="49"/>
      <c r="U1217" s="49"/>
      <c r="V1217" s="49"/>
    </row>
    <row r="1218" spans="2:22" ht="24" customHeight="1" x14ac:dyDescent="0.35">
      <c r="B1218" s="3">
        <v>1203</v>
      </c>
      <c r="C1218" s="3" t="s">
        <v>2628</v>
      </c>
      <c r="D1218" s="3" t="s">
        <v>5464</v>
      </c>
      <c r="E1218" s="3" t="s">
        <v>218</v>
      </c>
      <c r="F1218" s="3" t="s">
        <v>2376</v>
      </c>
      <c r="G1218" s="3" t="s">
        <v>11</v>
      </c>
      <c r="H1218" s="32" t="s">
        <v>2360</v>
      </c>
      <c r="I1218" s="33">
        <v>7454.545454545455</v>
      </c>
      <c r="J1218" s="17">
        <v>99517</v>
      </c>
      <c r="K1218" s="17">
        <f t="shared" si="36"/>
        <v>106682</v>
      </c>
      <c r="L1218" s="38" t="s">
        <v>7053</v>
      </c>
      <c r="M1218" s="48">
        <f t="shared" si="37"/>
        <v>795265818.18181825</v>
      </c>
      <c r="N1218" s="34" t="s">
        <v>7341</v>
      </c>
      <c r="O1218" s="48">
        <f>(45.5*M1218)/(SUM($M$16:$M$2953)+SUM(Comerciales!$O$16:$O$1436))</f>
        <v>3.7736928308194709E-2</v>
      </c>
      <c r="P1218" s="49"/>
      <c r="Q1218" s="59"/>
      <c r="R1218" s="59"/>
      <c r="S1218" s="49"/>
      <c r="T1218" s="49"/>
      <c r="U1218" s="49"/>
      <c r="V1218" s="49"/>
    </row>
    <row r="1219" spans="2:22" ht="24" customHeight="1" x14ac:dyDescent="0.35">
      <c r="B1219" s="3">
        <v>1204</v>
      </c>
      <c r="C1219" s="3" t="s">
        <v>2628</v>
      </c>
      <c r="D1219" s="3" t="s">
        <v>5465</v>
      </c>
      <c r="E1219" s="3" t="s">
        <v>218</v>
      </c>
      <c r="F1219" s="3" t="s">
        <v>2376</v>
      </c>
      <c r="G1219" s="3" t="s">
        <v>11</v>
      </c>
      <c r="H1219" s="32" t="s">
        <v>2351</v>
      </c>
      <c r="I1219" s="33">
        <v>27.75</v>
      </c>
      <c r="J1219" s="17">
        <v>236446</v>
      </c>
      <c r="K1219" s="17">
        <f t="shared" si="36"/>
        <v>253470</v>
      </c>
      <c r="L1219" s="38" t="s">
        <v>7053</v>
      </c>
      <c r="M1219" s="48">
        <f t="shared" si="37"/>
        <v>7033792.5</v>
      </c>
      <c r="N1219" s="34" t="s">
        <v>7341</v>
      </c>
      <c r="O1219" s="48">
        <f>(45.5*M1219)/(SUM($M$16:$M$2953)+SUM(Comerciales!$O$16:$O$1436))</f>
        <v>3.3376729797599908E-4</v>
      </c>
      <c r="P1219" s="49"/>
      <c r="Q1219" s="59"/>
      <c r="R1219" s="59"/>
      <c r="S1219" s="49"/>
      <c r="T1219" s="49"/>
      <c r="U1219" s="49"/>
      <c r="V1219" s="49"/>
    </row>
    <row r="1220" spans="2:22" ht="24" customHeight="1" x14ac:dyDescent="0.35">
      <c r="B1220" s="3">
        <v>1205</v>
      </c>
      <c r="C1220" s="3" t="s">
        <v>2628</v>
      </c>
      <c r="D1220" s="3" t="s">
        <v>5465</v>
      </c>
      <c r="E1220" s="3" t="s">
        <v>218</v>
      </c>
      <c r="F1220" s="3" t="s">
        <v>2376</v>
      </c>
      <c r="G1220" s="3" t="s">
        <v>11</v>
      </c>
      <c r="H1220" s="32" t="s">
        <v>2351</v>
      </c>
      <c r="I1220" s="33">
        <v>6</v>
      </c>
      <c r="J1220" s="17">
        <v>23644600</v>
      </c>
      <c r="K1220" s="17">
        <f t="shared" si="36"/>
        <v>25347011</v>
      </c>
      <c r="L1220" s="38" t="s">
        <v>7053</v>
      </c>
      <c r="M1220" s="48">
        <f t="shared" si="37"/>
        <v>152082066</v>
      </c>
      <c r="N1220" s="34" t="s">
        <v>7341</v>
      </c>
      <c r="O1220" s="48">
        <f>(45.5*M1220)/(SUM($M$16:$M$2953)+SUM(Comerciales!$O$16:$O$1436))</f>
        <v>7.2165933583379889E-3</v>
      </c>
      <c r="P1220" s="49"/>
      <c r="Q1220" s="59"/>
      <c r="R1220" s="59"/>
      <c r="S1220" s="49"/>
      <c r="T1220" s="49"/>
      <c r="U1220" s="49"/>
      <c r="V1220" s="49"/>
    </row>
    <row r="1221" spans="2:22" ht="24" customHeight="1" x14ac:dyDescent="0.35">
      <c r="B1221" s="3">
        <v>1206</v>
      </c>
      <c r="C1221" s="3" t="s">
        <v>2628</v>
      </c>
      <c r="D1221" s="3" t="s">
        <v>5466</v>
      </c>
      <c r="E1221" s="3" t="s">
        <v>2628</v>
      </c>
      <c r="F1221" s="3" t="s">
        <v>3582</v>
      </c>
      <c r="G1221" s="3" t="s">
        <v>11</v>
      </c>
      <c r="H1221" s="32" t="s">
        <v>2351</v>
      </c>
      <c r="I1221" s="33">
        <v>80.833333333333329</v>
      </c>
      <c r="J1221" s="17"/>
      <c r="K1221" s="17">
        <f t="shared" si="36"/>
        <v>0</v>
      </c>
      <c r="L1221" s="38" t="s">
        <v>7053</v>
      </c>
      <c r="M1221" s="48">
        <f t="shared" si="37"/>
        <v>8083.333333333333</v>
      </c>
      <c r="N1221" s="34" t="s">
        <v>7343</v>
      </c>
      <c r="O1221" s="48">
        <f>(45.5*M1221)/(SUM($M$16:$M$2953)+SUM(Comerciales!$O$16:$O$1436))</f>
        <v>3.8357007621507066E-7</v>
      </c>
      <c r="P1221" s="49"/>
      <c r="Q1221" s="59"/>
      <c r="R1221" s="59"/>
      <c r="S1221" s="49"/>
      <c r="T1221" s="49"/>
      <c r="U1221" s="49"/>
      <c r="V1221" s="49"/>
    </row>
    <row r="1222" spans="2:22" ht="24" customHeight="1" x14ac:dyDescent="0.35">
      <c r="B1222" s="3">
        <v>1207</v>
      </c>
      <c r="C1222" s="3" t="s">
        <v>2628</v>
      </c>
      <c r="D1222" s="3" t="s">
        <v>5467</v>
      </c>
      <c r="E1222" s="3" t="s">
        <v>2628</v>
      </c>
      <c r="F1222" s="3" t="s">
        <v>2616</v>
      </c>
      <c r="G1222" s="3" t="s">
        <v>11</v>
      </c>
      <c r="H1222" s="32" t="s">
        <v>2490</v>
      </c>
      <c r="I1222" s="33">
        <v>21562.5</v>
      </c>
      <c r="J1222" s="17"/>
      <c r="K1222" s="17">
        <f t="shared" si="36"/>
        <v>0</v>
      </c>
      <c r="L1222" s="38" t="s">
        <v>7053</v>
      </c>
      <c r="M1222" s="48">
        <f t="shared" si="37"/>
        <v>2156250</v>
      </c>
      <c r="N1222" s="34" t="s">
        <v>7343</v>
      </c>
      <c r="O1222" s="48">
        <f>(45.5*M1222)/(SUM($M$16:$M$2953)+SUM(Comerciales!$O$16:$O$1436))</f>
        <v>1.0231830641304077E-4</v>
      </c>
      <c r="P1222" s="49"/>
      <c r="Q1222" s="59"/>
      <c r="R1222" s="59"/>
      <c r="S1222" s="49"/>
      <c r="T1222" s="49"/>
      <c r="U1222" s="49"/>
      <c r="V1222" s="49"/>
    </row>
    <row r="1223" spans="2:22" ht="24" customHeight="1" x14ac:dyDescent="0.35">
      <c r="B1223" s="3">
        <v>1208</v>
      </c>
      <c r="C1223" s="3" t="s">
        <v>2628</v>
      </c>
      <c r="D1223" s="3" t="s">
        <v>1179</v>
      </c>
      <c r="E1223" s="3" t="s">
        <v>6340</v>
      </c>
      <c r="F1223" s="3" t="s">
        <v>3582</v>
      </c>
      <c r="G1223" s="3" t="s">
        <v>11</v>
      </c>
      <c r="H1223" s="32" t="s">
        <v>2628</v>
      </c>
      <c r="I1223" s="33">
        <v>14</v>
      </c>
      <c r="J1223" s="17">
        <v>197</v>
      </c>
      <c r="K1223" s="17">
        <f t="shared" si="36"/>
        <v>211</v>
      </c>
      <c r="L1223" s="38" t="s">
        <v>2628</v>
      </c>
      <c r="M1223" s="48">
        <f t="shared" si="37"/>
        <v>2954</v>
      </c>
      <c r="N1223" s="34" t="s">
        <v>7343</v>
      </c>
      <c r="O1223" s="48">
        <f>(45.5*M1223)/(SUM($M$16:$M$2953)+SUM(Comerciales!$O$16:$O$1436))</f>
        <v>1.4017311403785386E-7</v>
      </c>
      <c r="P1223" s="49"/>
      <c r="Q1223" s="59"/>
      <c r="R1223" s="59"/>
      <c r="S1223" s="49"/>
      <c r="T1223" s="49"/>
      <c r="U1223" s="49"/>
      <c r="V1223" s="49"/>
    </row>
    <row r="1224" spans="2:22" ht="24" customHeight="1" x14ac:dyDescent="0.35">
      <c r="B1224" s="3">
        <v>1209</v>
      </c>
      <c r="C1224" s="3" t="s">
        <v>1172</v>
      </c>
      <c r="D1224" s="3" t="s">
        <v>1179</v>
      </c>
      <c r="E1224" s="3" t="s">
        <v>6341</v>
      </c>
      <c r="F1224" s="3" t="s">
        <v>3582</v>
      </c>
      <c r="G1224" s="3" t="s">
        <v>11</v>
      </c>
      <c r="H1224" s="32" t="s">
        <v>2360</v>
      </c>
      <c r="I1224" s="33">
        <v>1</v>
      </c>
      <c r="J1224" s="17"/>
      <c r="K1224" s="17">
        <f t="shared" si="36"/>
        <v>0</v>
      </c>
      <c r="L1224" s="38" t="s">
        <v>7053</v>
      </c>
      <c r="M1224" s="48">
        <f t="shared" si="37"/>
        <v>100</v>
      </c>
      <c r="N1224" s="34" t="s">
        <v>7343</v>
      </c>
      <c r="O1224" s="48">
        <f>(45.5*M1224)/(SUM($M$16:$M$2953)+SUM(Comerciales!$O$16:$O$1436))</f>
        <v>4.745196819155514E-9</v>
      </c>
      <c r="P1224" s="49"/>
      <c r="Q1224" s="59"/>
      <c r="R1224" s="59"/>
      <c r="S1224" s="49"/>
      <c r="T1224" s="49"/>
      <c r="U1224" s="49"/>
      <c r="V1224" s="49"/>
    </row>
    <row r="1225" spans="2:22" ht="24" customHeight="1" x14ac:dyDescent="0.35">
      <c r="B1225" s="3">
        <v>1210</v>
      </c>
      <c r="C1225" s="3" t="s">
        <v>2628</v>
      </c>
      <c r="D1225" s="3" t="s">
        <v>1179</v>
      </c>
      <c r="E1225" s="3" t="s">
        <v>6342</v>
      </c>
      <c r="F1225" s="3" t="s">
        <v>3626</v>
      </c>
      <c r="G1225" s="3" t="s">
        <v>11</v>
      </c>
      <c r="H1225" s="32" t="s">
        <v>2628</v>
      </c>
      <c r="I1225" s="33">
        <v>1</v>
      </c>
      <c r="J1225" s="17"/>
      <c r="K1225" s="17">
        <f t="shared" si="36"/>
        <v>0</v>
      </c>
      <c r="L1225" s="38" t="s">
        <v>2628</v>
      </c>
      <c r="M1225" s="48">
        <f t="shared" si="37"/>
        <v>100</v>
      </c>
      <c r="N1225" s="34" t="s">
        <v>7343</v>
      </c>
      <c r="O1225" s="48">
        <f>(45.5*M1225)/(SUM($M$16:$M$2953)+SUM(Comerciales!$O$16:$O$1436))</f>
        <v>4.745196819155514E-9</v>
      </c>
      <c r="P1225" s="49"/>
      <c r="Q1225" s="59"/>
      <c r="R1225" s="59"/>
      <c r="S1225" s="49"/>
      <c r="T1225" s="49"/>
      <c r="U1225" s="49"/>
      <c r="V1225" s="49"/>
    </row>
    <row r="1226" spans="2:22" ht="24" customHeight="1" x14ac:dyDescent="0.35">
      <c r="B1226" s="3">
        <v>1211</v>
      </c>
      <c r="C1226" s="3" t="s">
        <v>2628</v>
      </c>
      <c r="D1226" s="3" t="s">
        <v>1181</v>
      </c>
      <c r="E1226" s="3" t="s">
        <v>218</v>
      </c>
      <c r="F1226" s="3" t="s">
        <v>3582</v>
      </c>
      <c r="G1226" s="3" t="s">
        <v>11</v>
      </c>
      <c r="H1226" s="32" t="s">
        <v>2628</v>
      </c>
      <c r="I1226" s="33">
        <v>1</v>
      </c>
      <c r="J1226" s="17"/>
      <c r="K1226" s="17">
        <f t="shared" si="36"/>
        <v>0</v>
      </c>
      <c r="L1226" s="38" t="s">
        <v>2628</v>
      </c>
      <c r="M1226" s="48">
        <f t="shared" si="37"/>
        <v>100</v>
      </c>
      <c r="N1226" s="34" t="s">
        <v>7343</v>
      </c>
      <c r="O1226" s="48">
        <f>(45.5*M1226)/(SUM($M$16:$M$2953)+SUM(Comerciales!$O$16:$O$1436))</f>
        <v>4.745196819155514E-9</v>
      </c>
      <c r="P1226" s="49"/>
      <c r="Q1226" s="59"/>
      <c r="R1226" s="59"/>
      <c r="S1226" s="49"/>
      <c r="T1226" s="49"/>
      <c r="U1226" s="49"/>
      <c r="V1226" s="49"/>
    </row>
    <row r="1227" spans="2:22" ht="24" customHeight="1" x14ac:dyDescent="0.35">
      <c r="B1227" s="3">
        <v>1212</v>
      </c>
      <c r="C1227" s="3" t="s">
        <v>2628</v>
      </c>
      <c r="D1227" s="3" t="s">
        <v>5468</v>
      </c>
      <c r="E1227" s="3" t="s">
        <v>218</v>
      </c>
      <c r="F1227" s="3" t="s">
        <v>6921</v>
      </c>
      <c r="G1227" s="3" t="s">
        <v>7008</v>
      </c>
      <c r="H1227" s="32" t="s">
        <v>2360</v>
      </c>
      <c r="I1227" s="33">
        <v>9818.181818181818</v>
      </c>
      <c r="J1227" s="17"/>
      <c r="K1227" s="17">
        <f t="shared" si="36"/>
        <v>0</v>
      </c>
      <c r="L1227" s="38" t="s">
        <v>7053</v>
      </c>
      <c r="M1227" s="48">
        <f t="shared" si="37"/>
        <v>981818.18181818177</v>
      </c>
      <c r="N1227" s="34" t="s">
        <v>7343</v>
      </c>
      <c r="O1227" s="48">
        <f>(45.5*M1227)/(SUM($M$16:$M$2953)+SUM(Comerciales!$O$16:$O$1436))</f>
        <v>4.6589205133526861E-5</v>
      </c>
      <c r="P1227" s="49"/>
      <c r="Q1227" s="59"/>
      <c r="R1227" s="59"/>
      <c r="S1227" s="49"/>
      <c r="T1227" s="49"/>
      <c r="U1227" s="49"/>
      <c r="V1227" s="49"/>
    </row>
    <row r="1228" spans="2:22" ht="24" customHeight="1" x14ac:dyDescent="0.35">
      <c r="B1228" s="3">
        <v>1213</v>
      </c>
      <c r="C1228" s="3" t="s">
        <v>2628</v>
      </c>
      <c r="D1228" s="3" t="s">
        <v>5469</v>
      </c>
      <c r="E1228" s="3" t="s">
        <v>218</v>
      </c>
      <c r="F1228" s="3" t="s">
        <v>6921</v>
      </c>
      <c r="G1228" s="3" t="s">
        <v>11</v>
      </c>
      <c r="H1228" s="32" t="s">
        <v>2360</v>
      </c>
      <c r="I1228" s="33">
        <v>88636.363636363632</v>
      </c>
      <c r="J1228" s="17">
        <v>804344</v>
      </c>
      <c r="K1228" s="17">
        <f t="shared" si="36"/>
        <v>862257</v>
      </c>
      <c r="L1228" s="38" t="s">
        <v>7053</v>
      </c>
      <c r="M1228" s="48">
        <f t="shared" si="37"/>
        <v>76427325000</v>
      </c>
      <c r="N1228" s="34" t="s">
        <v>7341</v>
      </c>
      <c r="O1228" s="48">
        <f>(45.5*M1228)/(SUM($M$16:$M$2953)+SUM(Comerciales!$O$16:$O$1436))</f>
        <v>3.6266269948656467</v>
      </c>
      <c r="P1228" s="49"/>
      <c r="Q1228" s="59"/>
      <c r="R1228" s="59"/>
      <c r="S1228" s="49"/>
      <c r="T1228" s="49"/>
      <c r="U1228" s="49"/>
      <c r="V1228" s="49"/>
    </row>
    <row r="1229" spans="2:22" ht="24" customHeight="1" x14ac:dyDescent="0.35">
      <c r="B1229" s="3">
        <v>1214</v>
      </c>
      <c r="C1229" s="3" t="s">
        <v>2628</v>
      </c>
      <c r="D1229" s="3" t="s">
        <v>5470</v>
      </c>
      <c r="E1229" s="3" t="s">
        <v>218</v>
      </c>
      <c r="F1229" s="3" t="s">
        <v>3584</v>
      </c>
      <c r="G1229" s="3" t="s">
        <v>3650</v>
      </c>
      <c r="H1229" s="32" t="s">
        <v>2334</v>
      </c>
      <c r="I1229" s="33">
        <v>217.9</v>
      </c>
      <c r="J1229" s="17">
        <v>21516</v>
      </c>
      <c r="K1229" s="17">
        <f t="shared" si="36"/>
        <v>23065</v>
      </c>
      <c r="L1229" s="38" t="s">
        <v>7053</v>
      </c>
      <c r="M1229" s="48">
        <f t="shared" si="37"/>
        <v>5025863.5</v>
      </c>
      <c r="N1229" s="34" t="s">
        <v>7343</v>
      </c>
      <c r="O1229" s="48">
        <f>(45.5*M1229)/(SUM($M$16:$M$2953)+SUM(Comerciales!$O$16:$O$1436))</f>
        <v>2.3848711493709796E-4</v>
      </c>
      <c r="P1229" s="49"/>
      <c r="Q1229" s="59"/>
      <c r="R1229" s="59"/>
      <c r="S1229" s="49"/>
      <c r="T1229" s="49"/>
      <c r="U1229" s="49"/>
      <c r="V1229" s="49"/>
    </row>
    <row r="1230" spans="2:22" ht="24" customHeight="1" x14ac:dyDescent="0.35">
      <c r="B1230" s="3">
        <v>1215</v>
      </c>
      <c r="C1230" s="3" t="s">
        <v>511</v>
      </c>
      <c r="D1230" s="3" t="s">
        <v>5471</v>
      </c>
      <c r="E1230" s="3" t="s">
        <v>3435</v>
      </c>
      <c r="F1230" s="3" t="s">
        <v>3582</v>
      </c>
      <c r="G1230" s="3" t="s">
        <v>11</v>
      </c>
      <c r="H1230" s="32" t="s">
        <v>2360</v>
      </c>
      <c r="I1230" s="33">
        <v>1</v>
      </c>
      <c r="J1230" s="17">
        <v>79943</v>
      </c>
      <c r="K1230" s="17">
        <f t="shared" si="36"/>
        <v>85699</v>
      </c>
      <c r="L1230" s="38" t="s">
        <v>7053</v>
      </c>
      <c r="M1230" s="48">
        <f t="shared" si="37"/>
        <v>85699</v>
      </c>
      <c r="N1230" s="34" t="s">
        <v>7341</v>
      </c>
      <c r="O1230" s="48">
        <f>(45.5*M1230)/(SUM($M$16:$M$2953)+SUM(Comerciales!$O$16:$O$1436))</f>
        <v>4.0665862220480839E-6</v>
      </c>
      <c r="P1230" s="49"/>
      <c r="Q1230" s="59"/>
      <c r="R1230" s="59"/>
      <c r="S1230" s="49"/>
      <c r="T1230" s="49"/>
      <c r="U1230" s="49"/>
      <c r="V1230" s="49"/>
    </row>
    <row r="1231" spans="2:22" ht="24" customHeight="1" x14ac:dyDescent="0.35">
      <c r="B1231" s="3">
        <v>1216</v>
      </c>
      <c r="C1231" s="3" t="s">
        <v>2628</v>
      </c>
      <c r="D1231" s="3" t="s">
        <v>1182</v>
      </c>
      <c r="E1231" s="3" t="s">
        <v>1183</v>
      </c>
      <c r="F1231" s="3" t="s">
        <v>2393</v>
      </c>
      <c r="G1231" s="3" t="s">
        <v>11</v>
      </c>
      <c r="H1231" s="32" t="s">
        <v>2393</v>
      </c>
      <c r="I1231" s="33">
        <v>701.16666666666663</v>
      </c>
      <c r="J1231" s="17">
        <v>10039.92</v>
      </c>
      <c r="K1231" s="17">
        <f t="shared" si="36"/>
        <v>10763</v>
      </c>
      <c r="L1231" s="38" t="s">
        <v>7053</v>
      </c>
      <c r="M1231" s="48">
        <f t="shared" si="37"/>
        <v>7546656.833333333</v>
      </c>
      <c r="N1231" s="34" t="s">
        <v>7343</v>
      </c>
      <c r="O1231" s="48">
        <f>(45.5*M1231)/(SUM($M$16:$M$2953)+SUM(Comerciales!$O$16:$O$1436))</f>
        <v>3.5810372000791551E-4</v>
      </c>
      <c r="P1231" s="49"/>
      <c r="Q1231" s="59"/>
      <c r="R1231" s="59"/>
      <c r="S1231" s="49"/>
      <c r="T1231" s="49"/>
      <c r="U1231" s="49"/>
      <c r="V1231" s="49"/>
    </row>
    <row r="1232" spans="2:22" ht="24" customHeight="1" x14ac:dyDescent="0.35">
      <c r="B1232" s="3">
        <v>1217</v>
      </c>
      <c r="C1232" s="3" t="s">
        <v>2628</v>
      </c>
      <c r="D1232" s="3" t="s">
        <v>3106</v>
      </c>
      <c r="E1232" s="3" t="s">
        <v>3435</v>
      </c>
      <c r="F1232" s="3" t="s">
        <v>3582</v>
      </c>
      <c r="G1232" s="3" t="s">
        <v>11</v>
      </c>
      <c r="H1232" s="32" t="s">
        <v>2628</v>
      </c>
      <c r="I1232" s="33">
        <v>6</v>
      </c>
      <c r="J1232" s="17"/>
      <c r="K1232" s="17">
        <f t="shared" ref="K1232:K1295" si="38">IF(ISNUMBER(L1232),MIN(L1232,ROUND((J1232*(1+$K$10)),0)),ROUND((J1232*(1+$K$10)),0))</f>
        <v>0</v>
      </c>
      <c r="L1232" s="38" t="s">
        <v>2628</v>
      </c>
      <c r="M1232" s="48">
        <f t="shared" ref="M1232:M1295" si="39">IF(K1232=0,100*I1232,I1232*K1232)</f>
        <v>600</v>
      </c>
      <c r="N1232" s="34" t="s">
        <v>7343</v>
      </c>
      <c r="O1232" s="48">
        <f>(45.5*M1232)/(SUM($M$16:$M$2953)+SUM(Comerciales!$O$16:$O$1436))</f>
        <v>2.8471180914933082E-8</v>
      </c>
      <c r="P1232" s="49"/>
      <c r="Q1232" s="59"/>
      <c r="R1232" s="59"/>
      <c r="S1232" s="49"/>
      <c r="T1232" s="49"/>
      <c r="U1232" s="49"/>
      <c r="V1232" s="49"/>
    </row>
    <row r="1233" spans="2:22" ht="24" customHeight="1" x14ac:dyDescent="0.35">
      <c r="B1233" s="3">
        <v>1218</v>
      </c>
      <c r="C1233" s="3" t="s">
        <v>2628</v>
      </c>
      <c r="D1233" s="3" t="s">
        <v>3107</v>
      </c>
      <c r="E1233" s="3" t="s">
        <v>6343</v>
      </c>
      <c r="F1233" s="3" t="s">
        <v>2393</v>
      </c>
      <c r="G1233" s="3" t="s">
        <v>11</v>
      </c>
      <c r="H1233" s="32" t="s">
        <v>2628</v>
      </c>
      <c r="I1233" s="33">
        <v>10901</v>
      </c>
      <c r="J1233" s="17"/>
      <c r="K1233" s="17">
        <f t="shared" si="38"/>
        <v>0</v>
      </c>
      <c r="L1233" s="38" t="s">
        <v>2628</v>
      </c>
      <c r="M1233" s="48">
        <f t="shared" si="39"/>
        <v>1090100</v>
      </c>
      <c r="N1233" s="34" t="s">
        <v>7343</v>
      </c>
      <c r="O1233" s="48">
        <f>(45.5*M1233)/(SUM($M$16:$M$2953)+SUM(Comerciales!$O$16:$O$1436))</f>
        <v>5.1727390525614255E-5</v>
      </c>
      <c r="P1233" s="49"/>
      <c r="Q1233" s="59"/>
      <c r="R1233" s="59"/>
      <c r="S1233" s="49"/>
      <c r="T1233" s="49"/>
      <c r="U1233" s="49"/>
      <c r="V1233" s="49"/>
    </row>
    <row r="1234" spans="2:22" ht="24" customHeight="1" x14ac:dyDescent="0.35">
      <c r="B1234" s="3">
        <v>1219</v>
      </c>
      <c r="C1234" s="3" t="s">
        <v>2628</v>
      </c>
      <c r="D1234" s="3" t="s">
        <v>3108</v>
      </c>
      <c r="E1234" s="3" t="s">
        <v>218</v>
      </c>
      <c r="F1234" s="3" t="s">
        <v>2499</v>
      </c>
      <c r="G1234" s="3" t="s">
        <v>11</v>
      </c>
      <c r="H1234" s="32" t="s">
        <v>2351</v>
      </c>
      <c r="I1234" s="33">
        <v>6.25</v>
      </c>
      <c r="J1234" s="17"/>
      <c r="K1234" s="17">
        <f t="shared" si="38"/>
        <v>0</v>
      </c>
      <c r="L1234" s="38" t="s">
        <v>7053</v>
      </c>
      <c r="M1234" s="48">
        <f t="shared" si="39"/>
        <v>625</v>
      </c>
      <c r="N1234" s="34" t="s">
        <v>7343</v>
      </c>
      <c r="O1234" s="48">
        <f>(45.5*M1234)/(SUM($M$16:$M$2953)+SUM(Comerciales!$O$16:$O$1436))</f>
        <v>2.9657480119721959E-8</v>
      </c>
      <c r="P1234" s="49"/>
      <c r="Q1234" s="59"/>
      <c r="R1234" s="59"/>
      <c r="S1234" s="49"/>
      <c r="T1234" s="49"/>
      <c r="U1234" s="49"/>
      <c r="V1234" s="49"/>
    </row>
    <row r="1235" spans="2:22" ht="24" customHeight="1" x14ac:dyDescent="0.35">
      <c r="B1235" s="3">
        <v>1220</v>
      </c>
      <c r="C1235" s="3" t="s">
        <v>2628</v>
      </c>
      <c r="D1235" s="3" t="s">
        <v>5472</v>
      </c>
      <c r="E1235" s="3" t="s">
        <v>6344</v>
      </c>
      <c r="F1235" s="3" t="s">
        <v>2422</v>
      </c>
      <c r="G1235" s="3" t="s">
        <v>11</v>
      </c>
      <c r="H1235" s="32" t="s">
        <v>2628</v>
      </c>
      <c r="I1235" s="33">
        <v>1</v>
      </c>
      <c r="J1235" s="17">
        <v>8928.57</v>
      </c>
      <c r="K1235" s="17">
        <f t="shared" si="38"/>
        <v>9571</v>
      </c>
      <c r="L1235" s="38" t="s">
        <v>2628</v>
      </c>
      <c r="M1235" s="48">
        <f t="shared" si="39"/>
        <v>9571</v>
      </c>
      <c r="N1235" s="34" t="s">
        <v>7343</v>
      </c>
      <c r="O1235" s="48">
        <f>(45.5*M1235)/(SUM($M$16:$M$2953)+SUM(Comerciales!$O$16:$O$1436))</f>
        <v>4.5416278756137419E-7</v>
      </c>
      <c r="P1235" s="49"/>
      <c r="Q1235" s="59"/>
      <c r="R1235" s="59"/>
      <c r="S1235" s="49"/>
      <c r="T1235" s="49"/>
      <c r="U1235" s="49"/>
      <c r="V1235" s="49"/>
    </row>
    <row r="1236" spans="2:22" ht="24" customHeight="1" x14ac:dyDescent="0.35">
      <c r="B1236" s="3">
        <v>1221</v>
      </c>
      <c r="C1236" s="3" t="s">
        <v>284</v>
      </c>
      <c r="D1236" s="3" t="s">
        <v>1184</v>
      </c>
      <c r="E1236" s="3" t="s">
        <v>2413</v>
      </c>
      <c r="F1236" s="3" t="s">
        <v>2356</v>
      </c>
      <c r="G1236" s="3" t="s">
        <v>18</v>
      </c>
      <c r="H1236" s="32" t="s">
        <v>2349</v>
      </c>
      <c r="I1236" s="33">
        <v>205.33333333333334</v>
      </c>
      <c r="J1236" s="17">
        <v>137814</v>
      </c>
      <c r="K1236" s="17">
        <f t="shared" si="38"/>
        <v>137814</v>
      </c>
      <c r="L1236" s="38">
        <v>137814</v>
      </c>
      <c r="M1236" s="48">
        <f t="shared" si="39"/>
        <v>28297808</v>
      </c>
      <c r="N1236" s="34" t="s">
        <v>7341</v>
      </c>
      <c r="O1236" s="48">
        <f>(45.5*M1236)/(SUM($M$16:$M$2953)+SUM(Comerciales!$O$16:$O$1436))</f>
        <v>1.3427866851067345E-3</v>
      </c>
      <c r="P1236" s="49"/>
      <c r="Q1236" s="59"/>
      <c r="R1236" s="59"/>
      <c r="S1236" s="49"/>
      <c r="T1236" s="49"/>
      <c r="U1236" s="49"/>
      <c r="V1236" s="49"/>
    </row>
    <row r="1237" spans="2:22" ht="24" customHeight="1" x14ac:dyDescent="0.35">
      <c r="B1237" s="3">
        <v>1222</v>
      </c>
      <c r="C1237" s="3" t="s">
        <v>2628</v>
      </c>
      <c r="D1237" s="3" t="s">
        <v>1186</v>
      </c>
      <c r="E1237" s="3" t="s">
        <v>3436</v>
      </c>
      <c r="F1237" s="3" t="s">
        <v>2335</v>
      </c>
      <c r="G1237" s="3" t="s">
        <v>11</v>
      </c>
      <c r="H1237" s="32" t="s">
        <v>2628</v>
      </c>
      <c r="I1237" s="33">
        <v>1</v>
      </c>
      <c r="J1237" s="17"/>
      <c r="K1237" s="17">
        <f t="shared" si="38"/>
        <v>0</v>
      </c>
      <c r="L1237" s="38" t="s">
        <v>2628</v>
      </c>
      <c r="M1237" s="48">
        <f t="shared" si="39"/>
        <v>100</v>
      </c>
      <c r="N1237" s="34" t="s">
        <v>7343</v>
      </c>
      <c r="O1237" s="48">
        <f>(45.5*M1237)/(SUM($M$16:$M$2953)+SUM(Comerciales!$O$16:$O$1436))</f>
        <v>4.745196819155514E-9</v>
      </c>
      <c r="P1237" s="49"/>
      <c r="Q1237" s="59"/>
      <c r="R1237" s="59"/>
      <c r="S1237" s="49"/>
      <c r="T1237" s="49"/>
      <c r="U1237" s="49"/>
      <c r="V1237" s="49"/>
    </row>
    <row r="1238" spans="2:22" ht="24" customHeight="1" x14ac:dyDescent="0.35">
      <c r="B1238" s="3">
        <v>1223</v>
      </c>
      <c r="C1238" s="3" t="s">
        <v>1187</v>
      </c>
      <c r="D1238" s="3" t="s">
        <v>1188</v>
      </c>
      <c r="E1238" s="3" t="s">
        <v>1189</v>
      </c>
      <c r="F1238" s="3" t="s">
        <v>3624</v>
      </c>
      <c r="G1238" s="3" t="s">
        <v>379</v>
      </c>
      <c r="H1238" s="32" t="s">
        <v>2490</v>
      </c>
      <c r="I1238" s="33">
        <v>77806.833333333328</v>
      </c>
      <c r="J1238" s="17">
        <v>8371</v>
      </c>
      <c r="K1238" s="17">
        <f t="shared" si="38"/>
        <v>8974</v>
      </c>
      <c r="L1238" s="38" t="s">
        <v>7053</v>
      </c>
      <c r="M1238" s="48">
        <f t="shared" si="39"/>
        <v>698238522.33333325</v>
      </c>
      <c r="N1238" s="34" t="s">
        <v>7341</v>
      </c>
      <c r="O1238" s="48">
        <f>(45.5*M1238)/(SUM($M$16:$M$2953)+SUM(Comerciales!$O$16:$O$1436))</f>
        <v>3.3132792151879788E-2</v>
      </c>
      <c r="P1238" s="49"/>
      <c r="Q1238" s="59"/>
      <c r="R1238" s="59"/>
      <c r="S1238" s="49"/>
      <c r="T1238" s="49"/>
      <c r="U1238" s="49"/>
      <c r="V1238" s="49"/>
    </row>
    <row r="1239" spans="2:22" ht="24" customHeight="1" x14ac:dyDescent="0.35">
      <c r="B1239" s="3">
        <v>1224</v>
      </c>
      <c r="C1239" s="3" t="s">
        <v>1187</v>
      </c>
      <c r="D1239" s="3" t="s">
        <v>1188</v>
      </c>
      <c r="E1239" s="3" t="s">
        <v>1189</v>
      </c>
      <c r="F1239" s="3" t="s">
        <v>2616</v>
      </c>
      <c r="G1239" s="3" t="s">
        <v>11</v>
      </c>
      <c r="H1239" s="32" t="s">
        <v>2490</v>
      </c>
      <c r="I1239" s="33">
        <v>34973.416666666664</v>
      </c>
      <c r="J1239" s="17">
        <v>4231.8999999999996</v>
      </c>
      <c r="K1239" s="17">
        <f t="shared" si="38"/>
        <v>4537</v>
      </c>
      <c r="L1239" s="38" t="s">
        <v>7053</v>
      </c>
      <c r="M1239" s="48">
        <f t="shared" si="39"/>
        <v>158674391.41666666</v>
      </c>
      <c r="N1239" s="34" t="s">
        <v>7341</v>
      </c>
      <c r="O1239" s="48">
        <f>(45.5*M1239)/(SUM($M$16:$M$2953)+SUM(Comerciales!$O$16:$O$1436))</f>
        <v>7.5294121743180358E-3</v>
      </c>
      <c r="P1239" s="49"/>
      <c r="Q1239" s="59"/>
      <c r="R1239" s="59"/>
      <c r="S1239" s="49"/>
      <c r="T1239" s="49"/>
      <c r="U1239" s="49"/>
      <c r="V1239" s="49"/>
    </row>
    <row r="1240" spans="2:22" ht="24" customHeight="1" x14ac:dyDescent="0.35">
      <c r="B1240" s="3">
        <v>1225</v>
      </c>
      <c r="C1240" s="3" t="s">
        <v>2628</v>
      </c>
      <c r="D1240" s="3" t="s">
        <v>1191</v>
      </c>
      <c r="E1240" s="3" t="s">
        <v>6345</v>
      </c>
      <c r="F1240" s="3" t="s">
        <v>2356</v>
      </c>
      <c r="G1240" s="3" t="s">
        <v>18</v>
      </c>
      <c r="H1240" s="32" t="s">
        <v>2628</v>
      </c>
      <c r="I1240" s="33">
        <v>1</v>
      </c>
      <c r="J1240" s="17">
        <v>44539</v>
      </c>
      <c r="K1240" s="17">
        <f t="shared" si="38"/>
        <v>47746</v>
      </c>
      <c r="L1240" s="38" t="s">
        <v>2628</v>
      </c>
      <c r="M1240" s="48">
        <f t="shared" si="39"/>
        <v>47746</v>
      </c>
      <c r="N1240" s="34" t="s">
        <v>7341</v>
      </c>
      <c r="O1240" s="48">
        <f>(45.5*M1240)/(SUM($M$16:$M$2953)+SUM(Comerciales!$O$16:$O$1436))</f>
        <v>2.2656416732739917E-6</v>
      </c>
      <c r="P1240" s="49"/>
      <c r="Q1240" s="59"/>
      <c r="R1240" s="59"/>
      <c r="S1240" s="49"/>
      <c r="T1240" s="49"/>
      <c r="U1240" s="49"/>
      <c r="V1240" s="49"/>
    </row>
    <row r="1241" spans="2:22" ht="24" customHeight="1" x14ac:dyDescent="0.35">
      <c r="B1241" s="3">
        <v>1226</v>
      </c>
      <c r="C1241" s="3" t="s">
        <v>1192</v>
      </c>
      <c r="D1241" s="3" t="s">
        <v>5473</v>
      </c>
      <c r="E1241" s="3" t="s">
        <v>4028</v>
      </c>
      <c r="F1241" s="3" t="s">
        <v>6922</v>
      </c>
      <c r="G1241" s="3" t="s">
        <v>11</v>
      </c>
      <c r="H1241" s="32" t="s">
        <v>2393</v>
      </c>
      <c r="I1241" s="33">
        <v>12275</v>
      </c>
      <c r="J1241" s="17">
        <v>18741.96</v>
      </c>
      <c r="K1241" s="17">
        <f t="shared" si="38"/>
        <v>18741.96</v>
      </c>
      <c r="L1241" s="38">
        <v>18741.96</v>
      </c>
      <c r="M1241" s="48">
        <f t="shared" si="39"/>
        <v>230057559</v>
      </c>
      <c r="N1241" s="34" t="s">
        <v>7341</v>
      </c>
      <c r="O1241" s="48">
        <f>(45.5*M1241)/(SUM($M$16:$M$2953)+SUM(Comerciales!$O$16:$O$1436))</f>
        <v>1.091668397189482E-2</v>
      </c>
      <c r="P1241" s="49"/>
      <c r="Q1241" s="59"/>
      <c r="R1241" s="59"/>
      <c r="S1241" s="49"/>
      <c r="T1241" s="49"/>
      <c r="U1241" s="49"/>
      <c r="V1241" s="49"/>
    </row>
    <row r="1242" spans="2:22" ht="24" customHeight="1" x14ac:dyDescent="0.35">
      <c r="B1242" s="3">
        <v>1227</v>
      </c>
      <c r="C1242" s="3" t="s">
        <v>1192</v>
      </c>
      <c r="D1242" s="3" t="s">
        <v>5473</v>
      </c>
      <c r="E1242" s="3" t="s">
        <v>22</v>
      </c>
      <c r="F1242" s="3" t="s">
        <v>2422</v>
      </c>
      <c r="G1242" s="3" t="s">
        <v>11</v>
      </c>
      <c r="H1242" s="32" t="s">
        <v>2318</v>
      </c>
      <c r="I1242" s="33">
        <v>5249.75</v>
      </c>
      <c r="J1242" s="17">
        <v>2045</v>
      </c>
      <c r="K1242" s="17">
        <f t="shared" si="38"/>
        <v>2045</v>
      </c>
      <c r="L1242" s="38">
        <v>2045</v>
      </c>
      <c r="M1242" s="48">
        <f t="shared" si="39"/>
        <v>10735738.75</v>
      </c>
      <c r="N1242" s="34" t="s">
        <v>7343</v>
      </c>
      <c r="O1242" s="48">
        <f>(45.5*M1242)/(SUM($M$16:$M$2953)+SUM(Comerciales!$O$16:$O$1436))</f>
        <v>5.0943193367784594E-4</v>
      </c>
      <c r="P1242" s="49"/>
      <c r="Q1242" s="59"/>
      <c r="R1242" s="59"/>
      <c r="S1242" s="49"/>
      <c r="T1242" s="49"/>
      <c r="U1242" s="49"/>
      <c r="V1242" s="49"/>
    </row>
    <row r="1243" spans="2:22" ht="24" customHeight="1" x14ac:dyDescent="0.35">
      <c r="B1243" s="3">
        <v>1228</v>
      </c>
      <c r="C1243" s="3" t="s">
        <v>1192</v>
      </c>
      <c r="D1243" s="3" t="s">
        <v>5473</v>
      </c>
      <c r="E1243" s="3" t="s">
        <v>6300</v>
      </c>
      <c r="F1243" s="3" t="s">
        <v>2356</v>
      </c>
      <c r="G1243" s="3" t="s">
        <v>18</v>
      </c>
      <c r="H1243" s="32" t="s">
        <v>2349</v>
      </c>
      <c r="I1243" s="33">
        <v>131.90909090909091</v>
      </c>
      <c r="J1243" s="17">
        <v>468952</v>
      </c>
      <c r="K1243" s="17">
        <f t="shared" si="38"/>
        <v>502717</v>
      </c>
      <c r="L1243" s="38" t="s">
        <v>7053</v>
      </c>
      <c r="M1243" s="48">
        <f t="shared" si="39"/>
        <v>66312942.454545453</v>
      </c>
      <c r="N1243" s="34" t="s">
        <v>7341</v>
      </c>
      <c r="O1243" s="48">
        <f>(45.5*M1243)/(SUM($M$16:$M$2953)+SUM(Comerciales!$O$16:$O$1436))</f>
        <v>3.1466796360415171E-3</v>
      </c>
      <c r="P1243" s="49"/>
      <c r="Q1243" s="59"/>
      <c r="R1243" s="59"/>
      <c r="S1243" s="49"/>
      <c r="T1243" s="49"/>
      <c r="U1243" s="49"/>
      <c r="V1243" s="49"/>
    </row>
    <row r="1244" spans="2:22" ht="24" customHeight="1" x14ac:dyDescent="0.35">
      <c r="B1244" s="3">
        <v>1229</v>
      </c>
      <c r="C1244" s="3" t="s">
        <v>2628</v>
      </c>
      <c r="D1244" s="3" t="s">
        <v>5473</v>
      </c>
      <c r="E1244" s="3" t="s">
        <v>3564</v>
      </c>
      <c r="F1244" s="3" t="s">
        <v>6923</v>
      </c>
      <c r="G1244" s="3" t="s">
        <v>18</v>
      </c>
      <c r="H1244" s="32" t="s">
        <v>2628</v>
      </c>
      <c r="I1244" s="33">
        <v>1</v>
      </c>
      <c r="J1244" s="17"/>
      <c r="K1244" s="17">
        <f t="shared" si="38"/>
        <v>0</v>
      </c>
      <c r="L1244" s="38" t="s">
        <v>2628</v>
      </c>
      <c r="M1244" s="48">
        <f t="shared" si="39"/>
        <v>100</v>
      </c>
      <c r="N1244" s="34" t="s">
        <v>7343</v>
      </c>
      <c r="O1244" s="48">
        <f>(45.5*M1244)/(SUM($M$16:$M$2953)+SUM(Comerciales!$O$16:$O$1436))</f>
        <v>4.745196819155514E-9</v>
      </c>
      <c r="P1244" s="49"/>
      <c r="Q1244" s="59"/>
      <c r="R1244" s="59"/>
      <c r="S1244" s="49"/>
      <c r="T1244" s="49"/>
      <c r="U1244" s="49"/>
      <c r="V1244" s="49"/>
    </row>
    <row r="1245" spans="2:22" ht="24" customHeight="1" x14ac:dyDescent="0.35">
      <c r="B1245" s="3">
        <v>1230</v>
      </c>
      <c r="C1245" s="3" t="s">
        <v>2628</v>
      </c>
      <c r="D1245" s="3" t="s">
        <v>5473</v>
      </c>
      <c r="E1245" s="3" t="s">
        <v>6227</v>
      </c>
      <c r="F1245" s="3" t="s">
        <v>6922</v>
      </c>
      <c r="G1245" s="3" t="s">
        <v>11</v>
      </c>
      <c r="H1245" s="32" t="s">
        <v>2628</v>
      </c>
      <c r="I1245" s="33">
        <v>1</v>
      </c>
      <c r="J1245" s="17"/>
      <c r="K1245" s="17">
        <f t="shared" si="38"/>
        <v>0</v>
      </c>
      <c r="L1245" s="38" t="s">
        <v>2628</v>
      </c>
      <c r="M1245" s="48">
        <f t="shared" si="39"/>
        <v>100</v>
      </c>
      <c r="N1245" s="34" t="s">
        <v>7343</v>
      </c>
      <c r="O1245" s="48">
        <f>(45.5*M1245)/(SUM($M$16:$M$2953)+SUM(Comerciales!$O$16:$O$1436))</f>
        <v>4.745196819155514E-9</v>
      </c>
      <c r="P1245" s="49"/>
      <c r="Q1245" s="59"/>
      <c r="R1245" s="59"/>
      <c r="S1245" s="49"/>
      <c r="T1245" s="49"/>
      <c r="U1245" s="49"/>
      <c r="V1245" s="49"/>
    </row>
    <row r="1246" spans="2:22" ht="24" customHeight="1" x14ac:dyDescent="0.35">
      <c r="B1246" s="3">
        <v>1231</v>
      </c>
      <c r="C1246" s="3" t="s">
        <v>1193</v>
      </c>
      <c r="D1246" s="3" t="s">
        <v>5474</v>
      </c>
      <c r="E1246" s="3" t="s">
        <v>2323</v>
      </c>
      <c r="F1246" s="3" t="s">
        <v>2422</v>
      </c>
      <c r="G1246" s="3" t="s">
        <v>11</v>
      </c>
      <c r="H1246" s="32" t="s">
        <v>2318</v>
      </c>
      <c r="I1246" s="33">
        <v>2</v>
      </c>
      <c r="J1246" s="17">
        <v>3023.81</v>
      </c>
      <c r="K1246" s="17">
        <f t="shared" si="38"/>
        <v>3242</v>
      </c>
      <c r="L1246" s="38" t="s">
        <v>7053</v>
      </c>
      <c r="M1246" s="48">
        <f t="shared" si="39"/>
        <v>6484</v>
      </c>
      <c r="N1246" s="34" t="s">
        <v>7343</v>
      </c>
      <c r="O1246" s="48">
        <f>(45.5*M1246)/(SUM($M$16:$M$2953)+SUM(Comerciales!$O$16:$O$1436))</f>
        <v>3.0767856175404348E-7</v>
      </c>
      <c r="P1246" s="49"/>
      <c r="Q1246" s="59"/>
      <c r="R1246" s="59"/>
      <c r="S1246" s="49"/>
      <c r="T1246" s="49"/>
      <c r="U1246" s="49"/>
      <c r="V1246" s="49"/>
    </row>
    <row r="1247" spans="2:22" ht="24" customHeight="1" x14ac:dyDescent="0.35">
      <c r="B1247" s="3">
        <v>1232</v>
      </c>
      <c r="C1247" s="3" t="s">
        <v>1193</v>
      </c>
      <c r="D1247" s="3" t="s">
        <v>5474</v>
      </c>
      <c r="E1247" s="3" t="s">
        <v>2321</v>
      </c>
      <c r="F1247" s="3" t="s">
        <v>2422</v>
      </c>
      <c r="G1247" s="3" t="s">
        <v>11</v>
      </c>
      <c r="H1247" s="32" t="s">
        <v>2628</v>
      </c>
      <c r="I1247" s="33">
        <v>1</v>
      </c>
      <c r="J1247" s="17">
        <v>7571.43</v>
      </c>
      <c r="K1247" s="17">
        <f t="shared" si="38"/>
        <v>8117</v>
      </c>
      <c r="L1247" s="38" t="s">
        <v>2628</v>
      </c>
      <c r="M1247" s="48">
        <f t="shared" si="39"/>
        <v>8117</v>
      </c>
      <c r="N1247" s="34" t="s">
        <v>7343</v>
      </c>
      <c r="O1247" s="48">
        <f>(45.5*M1247)/(SUM($M$16:$M$2953)+SUM(Comerciales!$O$16:$O$1436))</f>
        <v>3.8516762581085306E-7</v>
      </c>
      <c r="P1247" s="49"/>
      <c r="Q1247" s="59"/>
      <c r="R1247" s="59"/>
      <c r="S1247" s="49"/>
      <c r="T1247" s="49"/>
      <c r="U1247" s="49"/>
      <c r="V1247" s="49"/>
    </row>
    <row r="1248" spans="2:22" ht="24" customHeight="1" x14ac:dyDescent="0.35">
      <c r="B1248" s="3">
        <v>1233</v>
      </c>
      <c r="C1248" s="3" t="s">
        <v>882</v>
      </c>
      <c r="D1248" s="3" t="s">
        <v>3109</v>
      </c>
      <c r="E1248" s="3" t="s">
        <v>3437</v>
      </c>
      <c r="F1248" s="3" t="s">
        <v>2422</v>
      </c>
      <c r="G1248" s="3" t="s">
        <v>11</v>
      </c>
      <c r="H1248" s="32" t="s">
        <v>2318</v>
      </c>
      <c r="I1248" s="33">
        <v>266137.16666666669</v>
      </c>
      <c r="J1248" s="17">
        <v>1755</v>
      </c>
      <c r="K1248" s="17">
        <f t="shared" si="38"/>
        <v>1755</v>
      </c>
      <c r="L1248" s="38">
        <v>1755</v>
      </c>
      <c r="M1248" s="48">
        <f t="shared" si="39"/>
        <v>467070727.50000006</v>
      </c>
      <c r="N1248" s="34" t="s">
        <v>7341</v>
      </c>
      <c r="O1248" s="48">
        <f>(45.5*M1248)/(SUM($M$16:$M$2953)+SUM(Comerciales!$O$16:$O$1436))</f>
        <v>2.2163425304536521E-2</v>
      </c>
      <c r="P1248" s="49"/>
      <c r="Q1248" s="59"/>
      <c r="R1248" s="59"/>
      <c r="S1248" s="49"/>
      <c r="T1248" s="49"/>
      <c r="U1248" s="49"/>
      <c r="V1248" s="49"/>
    </row>
    <row r="1249" spans="2:22" ht="24" customHeight="1" x14ac:dyDescent="0.35">
      <c r="B1249" s="3">
        <v>1234</v>
      </c>
      <c r="C1249" s="3" t="s">
        <v>882</v>
      </c>
      <c r="D1249" s="3" t="s">
        <v>3109</v>
      </c>
      <c r="E1249" s="3" t="s">
        <v>3437</v>
      </c>
      <c r="F1249" s="3" t="s">
        <v>6924</v>
      </c>
      <c r="G1249" s="3" t="s">
        <v>11</v>
      </c>
      <c r="H1249" s="32" t="s">
        <v>2393</v>
      </c>
      <c r="I1249" s="33">
        <v>4943.5</v>
      </c>
      <c r="J1249" s="17"/>
      <c r="K1249" s="17">
        <f t="shared" si="38"/>
        <v>0</v>
      </c>
      <c r="L1249" s="38" t="s">
        <v>7053</v>
      </c>
      <c r="M1249" s="48">
        <f t="shared" si="39"/>
        <v>494350</v>
      </c>
      <c r="N1249" s="34" t="s">
        <v>7343</v>
      </c>
      <c r="O1249" s="48">
        <f>(45.5*M1249)/(SUM($M$16:$M$2953)+SUM(Comerciales!$O$16:$O$1436))</f>
        <v>2.345788047549528E-5</v>
      </c>
      <c r="P1249" s="49"/>
      <c r="Q1249" s="59"/>
      <c r="R1249" s="59"/>
      <c r="S1249" s="49"/>
      <c r="T1249" s="49"/>
      <c r="U1249" s="49"/>
      <c r="V1249" s="49"/>
    </row>
    <row r="1250" spans="2:22" ht="24" customHeight="1" x14ac:dyDescent="0.35">
      <c r="B1250" s="3">
        <v>1235</v>
      </c>
      <c r="C1250" s="3" t="s">
        <v>882</v>
      </c>
      <c r="D1250" s="3" t="s">
        <v>1194</v>
      </c>
      <c r="E1250" s="3" t="s">
        <v>6346</v>
      </c>
      <c r="F1250" s="3" t="s">
        <v>2422</v>
      </c>
      <c r="G1250" s="3" t="s">
        <v>11</v>
      </c>
      <c r="H1250" s="32" t="s">
        <v>2318</v>
      </c>
      <c r="I1250" s="33">
        <v>933719.83333333337</v>
      </c>
      <c r="J1250" s="17">
        <v>877.5</v>
      </c>
      <c r="K1250" s="17">
        <f t="shared" si="38"/>
        <v>877.5</v>
      </c>
      <c r="L1250" s="38">
        <v>877.5</v>
      </c>
      <c r="M1250" s="48">
        <f t="shared" si="39"/>
        <v>819339153.75</v>
      </c>
      <c r="N1250" s="34" t="s">
        <v>7341</v>
      </c>
      <c r="O1250" s="48">
        <f>(45.5*M1250)/(SUM($M$16:$M$2953)+SUM(Comerciales!$O$16:$O$1436))</f>
        <v>3.8879255461840706E-2</v>
      </c>
      <c r="P1250" s="49"/>
      <c r="Q1250" s="59"/>
      <c r="R1250" s="59"/>
      <c r="S1250" s="49"/>
      <c r="T1250" s="49"/>
      <c r="U1250" s="49"/>
      <c r="V1250" s="49"/>
    </row>
    <row r="1251" spans="2:22" ht="24" customHeight="1" x14ac:dyDescent="0.35">
      <c r="B1251" s="3">
        <v>1236</v>
      </c>
      <c r="C1251" s="3" t="s">
        <v>1195</v>
      </c>
      <c r="D1251" s="3" t="s">
        <v>1196</v>
      </c>
      <c r="E1251" s="3" t="s">
        <v>3708</v>
      </c>
      <c r="F1251" s="3" t="s">
        <v>2356</v>
      </c>
      <c r="G1251" s="3" t="s">
        <v>18</v>
      </c>
      <c r="H1251" s="32" t="s">
        <v>2356</v>
      </c>
      <c r="I1251" s="33">
        <v>313</v>
      </c>
      <c r="J1251" s="17">
        <v>1288322.5</v>
      </c>
      <c r="K1251" s="17">
        <f t="shared" si="38"/>
        <v>1288322.5</v>
      </c>
      <c r="L1251" s="38">
        <v>1288322.5</v>
      </c>
      <c r="M1251" s="48">
        <f t="shared" si="39"/>
        <v>403244942.5</v>
      </c>
      <c r="N1251" s="34" t="s">
        <v>7341</v>
      </c>
      <c r="O1251" s="48">
        <f>(45.5*M1251)/(SUM($M$16:$M$2953)+SUM(Comerciales!$O$16:$O$1436))</f>
        <v>1.913476618491548E-2</v>
      </c>
      <c r="P1251" s="49"/>
      <c r="Q1251" s="59"/>
      <c r="R1251" s="59"/>
      <c r="S1251" s="49"/>
      <c r="T1251" s="49"/>
      <c r="U1251" s="49"/>
      <c r="V1251" s="49"/>
    </row>
    <row r="1252" spans="2:22" ht="24" customHeight="1" x14ac:dyDescent="0.35">
      <c r="B1252" s="3">
        <v>1237</v>
      </c>
      <c r="C1252" s="3" t="s">
        <v>1197</v>
      </c>
      <c r="D1252" s="3" t="s">
        <v>1198</v>
      </c>
      <c r="E1252" s="3" t="s">
        <v>6347</v>
      </c>
      <c r="F1252" s="3" t="s">
        <v>2417</v>
      </c>
      <c r="G1252" s="3" t="s">
        <v>11</v>
      </c>
      <c r="H1252" s="32" t="s">
        <v>2490</v>
      </c>
      <c r="I1252" s="33">
        <v>3190</v>
      </c>
      <c r="J1252" s="17">
        <v>457</v>
      </c>
      <c r="K1252" s="17">
        <f t="shared" si="38"/>
        <v>490</v>
      </c>
      <c r="L1252" s="38" t="s">
        <v>7053</v>
      </c>
      <c r="M1252" s="48">
        <f t="shared" si="39"/>
        <v>1563100</v>
      </c>
      <c r="N1252" s="34" t="s">
        <v>7343</v>
      </c>
      <c r="O1252" s="48">
        <f>(45.5*M1252)/(SUM($M$16:$M$2953)+SUM(Comerciales!$O$16:$O$1436))</f>
        <v>7.4172171480219829E-5</v>
      </c>
      <c r="P1252" s="49"/>
      <c r="Q1252" s="59"/>
      <c r="R1252" s="59"/>
      <c r="S1252" s="49"/>
      <c r="T1252" s="49"/>
      <c r="U1252" s="49"/>
      <c r="V1252" s="49"/>
    </row>
    <row r="1253" spans="2:22" ht="24" customHeight="1" x14ac:dyDescent="0.35">
      <c r="B1253" s="3">
        <v>1238</v>
      </c>
      <c r="C1253" s="3" t="s">
        <v>1197</v>
      </c>
      <c r="D1253" s="3" t="s">
        <v>1198</v>
      </c>
      <c r="E1253" s="3" t="s">
        <v>26</v>
      </c>
      <c r="F1253" s="3" t="s">
        <v>2422</v>
      </c>
      <c r="G1253" s="3" t="s">
        <v>11</v>
      </c>
      <c r="H1253" s="32" t="s">
        <v>2318</v>
      </c>
      <c r="I1253" s="33">
        <v>671.41666666666663</v>
      </c>
      <c r="J1253" s="17"/>
      <c r="K1253" s="17">
        <f t="shared" si="38"/>
        <v>0</v>
      </c>
      <c r="L1253" s="38" t="s">
        <v>7053</v>
      </c>
      <c r="M1253" s="48">
        <f t="shared" si="39"/>
        <v>67141.666666666657</v>
      </c>
      <c r="N1253" s="34" t="s">
        <v>7343</v>
      </c>
      <c r="O1253" s="48">
        <f>(45.5*M1253)/(SUM($M$16:$M$2953)+SUM(Comerciales!$O$16:$O$1436))</f>
        <v>3.186004230994664E-6</v>
      </c>
      <c r="P1253" s="49"/>
      <c r="Q1253" s="59"/>
      <c r="R1253" s="59"/>
      <c r="S1253" s="49"/>
      <c r="T1253" s="49"/>
      <c r="U1253" s="49"/>
      <c r="V1253" s="49"/>
    </row>
    <row r="1254" spans="2:22" ht="24" customHeight="1" x14ac:dyDescent="0.35">
      <c r="B1254" s="3">
        <v>1239</v>
      </c>
      <c r="C1254" s="3" t="s">
        <v>1199</v>
      </c>
      <c r="D1254" s="3" t="s">
        <v>1200</v>
      </c>
      <c r="E1254" s="3" t="s">
        <v>2329</v>
      </c>
      <c r="F1254" s="3" t="s">
        <v>2422</v>
      </c>
      <c r="G1254" s="3" t="s">
        <v>11</v>
      </c>
      <c r="H1254" s="32" t="s">
        <v>2318</v>
      </c>
      <c r="I1254" s="33">
        <v>104679.58333333333</v>
      </c>
      <c r="J1254" s="17">
        <v>42</v>
      </c>
      <c r="K1254" s="17">
        <f t="shared" si="38"/>
        <v>45</v>
      </c>
      <c r="L1254" s="38" t="s">
        <v>7053</v>
      </c>
      <c r="M1254" s="48">
        <f t="shared" si="39"/>
        <v>4710581.25</v>
      </c>
      <c r="N1254" s="34" t="s">
        <v>7341</v>
      </c>
      <c r="O1254" s="48">
        <f>(45.5*M1254)/(SUM($M$16:$M$2953)+SUM(Comerciales!$O$16:$O$1436))</f>
        <v>2.2352635163873602E-4</v>
      </c>
      <c r="P1254" s="49"/>
      <c r="Q1254" s="59"/>
      <c r="R1254" s="59"/>
      <c r="S1254" s="49"/>
      <c r="T1254" s="49"/>
      <c r="U1254" s="49"/>
      <c r="V1254" s="49"/>
    </row>
    <row r="1255" spans="2:22" ht="24" customHeight="1" x14ac:dyDescent="0.35">
      <c r="B1255" s="3">
        <v>1240</v>
      </c>
      <c r="C1255" s="3" t="s">
        <v>1199</v>
      </c>
      <c r="D1255" s="3" t="s">
        <v>1200</v>
      </c>
      <c r="E1255" s="3" t="s">
        <v>6348</v>
      </c>
      <c r="F1255" s="3" t="s">
        <v>2356</v>
      </c>
      <c r="G1255" s="3" t="s">
        <v>18</v>
      </c>
      <c r="H1255" s="32" t="s">
        <v>2349</v>
      </c>
      <c r="I1255" s="33">
        <v>5579.2</v>
      </c>
      <c r="J1255" s="17">
        <v>610</v>
      </c>
      <c r="K1255" s="17">
        <f t="shared" si="38"/>
        <v>654</v>
      </c>
      <c r="L1255" s="38" t="s">
        <v>7053</v>
      </c>
      <c r="M1255" s="48">
        <f t="shared" si="39"/>
        <v>3648796.8</v>
      </c>
      <c r="N1255" s="34" t="s">
        <v>7343</v>
      </c>
      <c r="O1255" s="48">
        <f>(45.5*M1255)/(SUM($M$16:$M$2953)+SUM(Comerciales!$O$16:$O$1436))</f>
        <v>1.7314258969104818E-4</v>
      </c>
      <c r="P1255" s="49"/>
      <c r="Q1255" s="59"/>
      <c r="R1255" s="59"/>
      <c r="S1255" s="49"/>
      <c r="T1255" s="49"/>
      <c r="U1255" s="49"/>
      <c r="V1255" s="49"/>
    </row>
    <row r="1256" spans="2:22" ht="24" customHeight="1" x14ac:dyDescent="0.35">
      <c r="B1256" s="3">
        <v>1241</v>
      </c>
      <c r="C1256" s="3" t="s">
        <v>91</v>
      </c>
      <c r="D1256" s="3" t="s">
        <v>5475</v>
      </c>
      <c r="E1256" s="3" t="s">
        <v>6349</v>
      </c>
      <c r="F1256" s="3" t="s">
        <v>3632</v>
      </c>
      <c r="G1256" s="3" t="s">
        <v>3656</v>
      </c>
      <c r="H1256" s="32" t="s">
        <v>2360</v>
      </c>
      <c r="I1256" s="33">
        <v>47151.5</v>
      </c>
      <c r="J1256" s="17">
        <v>281</v>
      </c>
      <c r="K1256" s="17">
        <f t="shared" si="38"/>
        <v>301</v>
      </c>
      <c r="L1256" s="38" t="s">
        <v>7053</v>
      </c>
      <c r="M1256" s="48">
        <f t="shared" si="39"/>
        <v>14192601.5</v>
      </c>
      <c r="N1256" s="34" t="s">
        <v>7341</v>
      </c>
      <c r="O1256" s="48">
        <f>(45.5*M1256)/(SUM($M$16:$M$2953)+SUM(Comerciales!$O$16:$O$1436))</f>
        <v>6.7346687493341766E-4</v>
      </c>
      <c r="P1256" s="49"/>
      <c r="Q1256" s="59"/>
      <c r="R1256" s="59"/>
      <c r="S1256" s="49"/>
      <c r="T1256" s="49"/>
      <c r="U1256" s="49"/>
      <c r="V1256" s="49"/>
    </row>
    <row r="1257" spans="2:22" ht="24" customHeight="1" x14ac:dyDescent="0.35">
      <c r="B1257" s="3">
        <v>1242</v>
      </c>
      <c r="C1257" s="3" t="s">
        <v>1201</v>
      </c>
      <c r="D1257" s="3" t="s">
        <v>1202</v>
      </c>
      <c r="E1257" s="3" t="s">
        <v>73</v>
      </c>
      <c r="F1257" s="3" t="s">
        <v>2422</v>
      </c>
      <c r="G1257" s="3" t="s">
        <v>11</v>
      </c>
      <c r="H1257" s="32" t="s">
        <v>2318</v>
      </c>
      <c r="I1257" s="33">
        <v>503213.08333333331</v>
      </c>
      <c r="J1257" s="17">
        <v>636</v>
      </c>
      <c r="K1257" s="17">
        <f t="shared" si="38"/>
        <v>636</v>
      </c>
      <c r="L1257" s="38">
        <v>636</v>
      </c>
      <c r="M1257" s="48">
        <f t="shared" si="39"/>
        <v>320043521</v>
      </c>
      <c r="N1257" s="34" t="s">
        <v>7341</v>
      </c>
      <c r="O1257" s="48">
        <f>(45.5*M1257)/(SUM($M$16:$M$2953)+SUM(Comerciales!$O$16:$O$1436))</f>
        <v>1.5186694978405309E-2</v>
      </c>
      <c r="P1257" s="49"/>
      <c r="Q1257" s="59"/>
      <c r="R1257" s="59"/>
      <c r="S1257" s="49"/>
      <c r="T1257" s="49"/>
      <c r="U1257" s="49"/>
      <c r="V1257" s="49"/>
    </row>
    <row r="1258" spans="2:22" ht="24" customHeight="1" x14ac:dyDescent="0.35">
      <c r="B1258" s="3">
        <v>1243</v>
      </c>
      <c r="C1258" s="3" t="s">
        <v>1201</v>
      </c>
      <c r="D1258" s="3" t="s">
        <v>1202</v>
      </c>
      <c r="E1258" s="3" t="s">
        <v>12</v>
      </c>
      <c r="F1258" s="3" t="s">
        <v>2422</v>
      </c>
      <c r="G1258" s="3" t="s">
        <v>11</v>
      </c>
      <c r="H1258" s="32" t="s">
        <v>2318</v>
      </c>
      <c r="I1258" s="33">
        <v>163715.33333333334</v>
      </c>
      <c r="J1258" s="17">
        <v>477</v>
      </c>
      <c r="K1258" s="17">
        <f t="shared" si="38"/>
        <v>477</v>
      </c>
      <c r="L1258" s="38">
        <v>477</v>
      </c>
      <c r="M1258" s="48">
        <f t="shared" si="39"/>
        <v>78092214</v>
      </c>
      <c r="N1258" s="34" t="s">
        <v>7341</v>
      </c>
      <c r="O1258" s="48">
        <f>(45.5*M1258)/(SUM($M$16:$M$2953)+SUM(Comerciales!$O$16:$O$1436))</f>
        <v>3.7056292547361165E-3</v>
      </c>
      <c r="P1258" s="49"/>
      <c r="Q1258" s="59"/>
      <c r="R1258" s="59"/>
      <c r="S1258" s="49"/>
      <c r="T1258" s="49"/>
      <c r="U1258" s="49"/>
      <c r="V1258" s="49"/>
    </row>
    <row r="1259" spans="2:22" ht="24" customHeight="1" x14ac:dyDescent="0.35">
      <c r="B1259" s="3">
        <v>1244</v>
      </c>
      <c r="C1259" s="3" t="s">
        <v>1201</v>
      </c>
      <c r="D1259" s="3" t="s">
        <v>1202</v>
      </c>
      <c r="E1259" s="3" t="s">
        <v>60</v>
      </c>
      <c r="F1259" s="3" t="s">
        <v>2422</v>
      </c>
      <c r="G1259" s="3" t="s">
        <v>11</v>
      </c>
      <c r="H1259" s="32" t="s">
        <v>2318</v>
      </c>
      <c r="I1259" s="33">
        <v>142000.25</v>
      </c>
      <c r="J1259" s="17">
        <v>651</v>
      </c>
      <c r="K1259" s="17">
        <f t="shared" si="38"/>
        <v>698</v>
      </c>
      <c r="L1259" s="38">
        <v>954</v>
      </c>
      <c r="M1259" s="48">
        <f t="shared" si="39"/>
        <v>99116174.5</v>
      </c>
      <c r="N1259" s="34" t="s">
        <v>7341</v>
      </c>
      <c r="O1259" s="48">
        <f>(45.5*M1259)/(SUM($M$16:$M$2953)+SUM(Comerciales!$O$16:$O$1436))</f>
        <v>4.703257559642628E-3</v>
      </c>
      <c r="P1259" s="49"/>
      <c r="Q1259" s="59"/>
      <c r="R1259" s="59"/>
      <c r="S1259" s="49"/>
      <c r="T1259" s="49"/>
      <c r="U1259" s="49"/>
      <c r="V1259" s="49"/>
    </row>
    <row r="1260" spans="2:22" ht="24" customHeight="1" x14ac:dyDescent="0.35">
      <c r="B1260" s="3">
        <v>1245</v>
      </c>
      <c r="C1260" s="3" t="s">
        <v>1201</v>
      </c>
      <c r="D1260" s="3" t="s">
        <v>1202</v>
      </c>
      <c r="E1260" s="3" t="s">
        <v>72</v>
      </c>
      <c r="F1260" s="3" t="s">
        <v>2422</v>
      </c>
      <c r="G1260" s="3" t="s">
        <v>11</v>
      </c>
      <c r="H1260" s="32" t="s">
        <v>2422</v>
      </c>
      <c r="I1260" s="33">
        <v>1</v>
      </c>
      <c r="J1260" s="17">
        <v>1272</v>
      </c>
      <c r="K1260" s="17">
        <f t="shared" si="38"/>
        <v>1272</v>
      </c>
      <c r="L1260" s="38">
        <v>1272</v>
      </c>
      <c r="M1260" s="48">
        <f t="shared" si="39"/>
        <v>1272</v>
      </c>
      <c r="N1260" s="34" t="s">
        <v>7343</v>
      </c>
      <c r="O1260" s="48">
        <f>(45.5*M1260)/(SUM($M$16:$M$2953)+SUM(Comerciales!$O$16:$O$1436))</f>
        <v>6.0358903539658134E-8</v>
      </c>
      <c r="P1260" s="49"/>
      <c r="Q1260" s="59"/>
      <c r="R1260" s="59"/>
      <c r="S1260" s="49"/>
      <c r="T1260" s="49"/>
      <c r="U1260" s="49"/>
      <c r="V1260" s="49"/>
    </row>
    <row r="1261" spans="2:22" ht="24" customHeight="1" x14ac:dyDescent="0.35">
      <c r="B1261" s="3">
        <v>1246</v>
      </c>
      <c r="C1261" s="3" t="s">
        <v>1203</v>
      </c>
      <c r="D1261" s="3" t="s">
        <v>1205</v>
      </c>
      <c r="E1261" s="3" t="s">
        <v>6350</v>
      </c>
      <c r="F1261" s="3" t="s">
        <v>2356</v>
      </c>
      <c r="G1261" s="3" t="s">
        <v>18</v>
      </c>
      <c r="H1261" s="32" t="s">
        <v>2356</v>
      </c>
      <c r="I1261" s="33">
        <v>2</v>
      </c>
      <c r="J1261" s="17"/>
      <c r="K1261" s="17">
        <f t="shared" si="38"/>
        <v>0</v>
      </c>
      <c r="L1261" s="38" t="s">
        <v>7053</v>
      </c>
      <c r="M1261" s="48">
        <f t="shared" si="39"/>
        <v>200</v>
      </c>
      <c r="N1261" s="34" t="s">
        <v>7343</v>
      </c>
      <c r="O1261" s="48">
        <f>(45.5*M1261)/(SUM($M$16:$M$2953)+SUM(Comerciales!$O$16:$O$1436))</f>
        <v>9.4903936383110279E-9</v>
      </c>
      <c r="P1261" s="49"/>
      <c r="Q1261" s="59"/>
      <c r="R1261" s="59"/>
      <c r="S1261" s="49"/>
      <c r="T1261" s="49"/>
      <c r="U1261" s="49"/>
      <c r="V1261" s="49"/>
    </row>
    <row r="1262" spans="2:22" ht="24" customHeight="1" x14ac:dyDescent="0.35">
      <c r="B1262" s="3">
        <v>1247</v>
      </c>
      <c r="C1262" s="3" t="s">
        <v>1203</v>
      </c>
      <c r="D1262" s="3" t="s">
        <v>1205</v>
      </c>
      <c r="E1262" s="3" t="s">
        <v>6351</v>
      </c>
      <c r="F1262" s="3" t="s">
        <v>2356</v>
      </c>
      <c r="G1262" s="3" t="s">
        <v>18</v>
      </c>
      <c r="H1262" s="32" t="s">
        <v>2490</v>
      </c>
      <c r="I1262" s="33">
        <v>2</v>
      </c>
      <c r="J1262" s="17">
        <v>7113.7710000000006</v>
      </c>
      <c r="K1262" s="17">
        <f t="shared" si="38"/>
        <v>7113.7710000000006</v>
      </c>
      <c r="L1262" s="38">
        <v>7113.7710000000006</v>
      </c>
      <c r="M1262" s="48">
        <f t="shared" si="39"/>
        <v>14227.542000000001</v>
      </c>
      <c r="N1262" s="34" t="s">
        <v>7343</v>
      </c>
      <c r="O1262" s="48">
        <f>(45.5*M1262)/(SUM($M$16:$M$2953)+SUM(Comerciales!$O$16:$O$1436))</f>
        <v>6.7512487042801486E-7</v>
      </c>
      <c r="P1262" s="49"/>
      <c r="Q1262" s="59"/>
      <c r="R1262" s="59"/>
      <c r="S1262" s="49"/>
      <c r="T1262" s="49"/>
      <c r="U1262" s="49"/>
      <c r="V1262" s="49"/>
    </row>
    <row r="1263" spans="2:22" ht="24" customHeight="1" x14ac:dyDescent="0.35">
      <c r="B1263" s="3">
        <v>1248</v>
      </c>
      <c r="C1263" s="3" t="s">
        <v>1204</v>
      </c>
      <c r="D1263" s="3" t="s">
        <v>1205</v>
      </c>
      <c r="E1263" s="3" t="s">
        <v>6352</v>
      </c>
      <c r="F1263" s="3" t="s">
        <v>2356</v>
      </c>
      <c r="G1263" s="3" t="s">
        <v>18</v>
      </c>
      <c r="H1263" s="32" t="s">
        <v>3713</v>
      </c>
      <c r="I1263" s="33">
        <v>2</v>
      </c>
      <c r="J1263" s="17">
        <v>527154</v>
      </c>
      <c r="K1263" s="17">
        <f t="shared" si="38"/>
        <v>565109</v>
      </c>
      <c r="L1263" s="38" t="s">
        <v>7053</v>
      </c>
      <c r="M1263" s="48">
        <f t="shared" si="39"/>
        <v>1130218</v>
      </c>
      <c r="N1263" s="34" t="s">
        <v>7341</v>
      </c>
      <c r="O1263" s="48">
        <f>(45.5*M1263)/(SUM($M$16:$M$2953)+SUM(Comerciales!$O$16:$O$1436))</f>
        <v>5.3631068585523059E-5</v>
      </c>
      <c r="P1263" s="49"/>
      <c r="Q1263" s="59"/>
      <c r="R1263" s="59"/>
      <c r="S1263" s="49"/>
      <c r="T1263" s="49"/>
      <c r="U1263" s="49"/>
      <c r="V1263" s="49"/>
    </row>
    <row r="1264" spans="2:22" ht="24" customHeight="1" x14ac:dyDescent="0.35">
      <c r="B1264" s="3">
        <v>1249</v>
      </c>
      <c r="C1264" s="3" t="s">
        <v>1206</v>
      </c>
      <c r="D1264" s="3" t="s">
        <v>1207</v>
      </c>
      <c r="E1264" s="3" t="s">
        <v>389</v>
      </c>
      <c r="F1264" s="3" t="s">
        <v>4234</v>
      </c>
      <c r="G1264" s="3" t="s">
        <v>11</v>
      </c>
      <c r="H1264" s="32" t="s">
        <v>2318</v>
      </c>
      <c r="I1264" s="33">
        <v>7376.583333333333</v>
      </c>
      <c r="J1264" s="17">
        <v>5491.36</v>
      </c>
      <c r="K1264" s="17">
        <f t="shared" si="38"/>
        <v>5491.36</v>
      </c>
      <c r="L1264" s="38">
        <v>5491.36</v>
      </c>
      <c r="M1264" s="48">
        <f t="shared" si="39"/>
        <v>40507474.653333329</v>
      </c>
      <c r="N1264" s="34" t="s">
        <v>7343</v>
      </c>
      <c r="O1264" s="48">
        <f>(45.5*M1264)/(SUM($M$16:$M$2953)+SUM(Comerciales!$O$16:$O$1436))</f>
        <v>1.922159398770199E-3</v>
      </c>
      <c r="P1264" s="49"/>
      <c r="Q1264" s="59"/>
      <c r="R1264" s="59"/>
      <c r="S1264" s="49"/>
      <c r="T1264" s="49"/>
      <c r="U1264" s="49"/>
      <c r="V1264" s="49"/>
    </row>
    <row r="1265" spans="2:22" ht="24" customHeight="1" x14ac:dyDescent="0.35">
      <c r="B1265" s="3">
        <v>1250</v>
      </c>
      <c r="C1265" s="3" t="s">
        <v>1206</v>
      </c>
      <c r="D1265" s="3" t="s">
        <v>1207</v>
      </c>
      <c r="E1265" s="3" t="s">
        <v>4206</v>
      </c>
      <c r="F1265" s="3" t="s">
        <v>4234</v>
      </c>
      <c r="G1265" s="3" t="s">
        <v>11</v>
      </c>
      <c r="H1265" s="32" t="s">
        <v>2318</v>
      </c>
      <c r="I1265" s="33">
        <v>149.6</v>
      </c>
      <c r="J1265" s="17">
        <v>2745.68</v>
      </c>
      <c r="K1265" s="17">
        <f t="shared" si="38"/>
        <v>2745.68</v>
      </c>
      <c r="L1265" s="38">
        <v>2745.68</v>
      </c>
      <c r="M1265" s="48">
        <f t="shared" si="39"/>
        <v>410753.72799999994</v>
      </c>
      <c r="N1265" s="34" t="s">
        <v>7343</v>
      </c>
      <c r="O1265" s="48">
        <f>(45.5*M1265)/(SUM($M$16:$M$2953)+SUM(Comerciales!$O$16:$O$1436))</f>
        <v>1.9491072835618688E-5</v>
      </c>
      <c r="P1265" s="49"/>
      <c r="Q1265" s="59"/>
      <c r="R1265" s="59"/>
      <c r="S1265" s="49"/>
      <c r="T1265" s="49"/>
      <c r="U1265" s="49"/>
      <c r="V1265" s="49"/>
    </row>
    <row r="1266" spans="2:22" ht="24" customHeight="1" x14ac:dyDescent="0.35">
      <c r="B1266" s="3">
        <v>1251</v>
      </c>
      <c r="C1266" s="3" t="s">
        <v>1206</v>
      </c>
      <c r="D1266" s="3" t="s">
        <v>1207</v>
      </c>
      <c r="E1266" s="3" t="s">
        <v>3438</v>
      </c>
      <c r="F1266" s="3" t="s">
        <v>2417</v>
      </c>
      <c r="G1266" s="3" t="s">
        <v>11</v>
      </c>
      <c r="H1266" s="32" t="s">
        <v>2490</v>
      </c>
      <c r="I1266" s="33">
        <v>2</v>
      </c>
      <c r="J1266" s="17">
        <v>10632</v>
      </c>
      <c r="K1266" s="17">
        <f t="shared" si="38"/>
        <v>11398</v>
      </c>
      <c r="L1266" s="38" t="s">
        <v>7053</v>
      </c>
      <c r="M1266" s="48">
        <f t="shared" si="39"/>
        <v>22796</v>
      </c>
      <c r="N1266" s="34" t="s">
        <v>7343</v>
      </c>
      <c r="O1266" s="48">
        <f>(45.5*M1266)/(SUM($M$16:$M$2953)+SUM(Comerciales!$O$16:$O$1436))</f>
        <v>1.0817150668946908E-6</v>
      </c>
      <c r="P1266" s="49"/>
      <c r="Q1266" s="59"/>
      <c r="R1266" s="59"/>
      <c r="S1266" s="49"/>
      <c r="T1266" s="49"/>
      <c r="U1266" s="49"/>
      <c r="V1266" s="49"/>
    </row>
    <row r="1267" spans="2:22" ht="24" customHeight="1" x14ac:dyDescent="0.35">
      <c r="B1267" s="3">
        <v>1252</v>
      </c>
      <c r="C1267" s="3" t="s">
        <v>1208</v>
      </c>
      <c r="D1267" s="3" t="s">
        <v>1209</v>
      </c>
      <c r="E1267" s="3" t="s">
        <v>4207</v>
      </c>
      <c r="F1267" s="3" t="s">
        <v>2443</v>
      </c>
      <c r="G1267" s="3" t="s">
        <v>3670</v>
      </c>
      <c r="H1267" s="32" t="s">
        <v>2443</v>
      </c>
      <c r="I1267" s="33">
        <v>24.583333333333332</v>
      </c>
      <c r="J1267" s="17">
        <v>1282399</v>
      </c>
      <c r="K1267" s="17">
        <f t="shared" si="38"/>
        <v>1374732</v>
      </c>
      <c r="L1267" s="38" t="s">
        <v>7053</v>
      </c>
      <c r="M1267" s="48">
        <f t="shared" si="39"/>
        <v>33795495</v>
      </c>
      <c r="N1267" s="34" t="s">
        <v>7341</v>
      </c>
      <c r="O1267" s="48">
        <f>(45.5*M1267)/(SUM($M$16:$M$2953)+SUM(Comerciales!$O$16:$O$1436))</f>
        <v>1.6036627537578607E-3</v>
      </c>
      <c r="P1267" s="49"/>
      <c r="Q1267" s="59"/>
      <c r="R1267" s="59"/>
      <c r="S1267" s="49"/>
      <c r="T1267" s="49"/>
      <c r="U1267" s="49"/>
      <c r="V1267" s="49"/>
    </row>
    <row r="1268" spans="2:22" ht="24" customHeight="1" x14ac:dyDescent="0.35">
      <c r="B1268" s="3">
        <v>1253</v>
      </c>
      <c r="C1268" s="3" t="s">
        <v>1212</v>
      </c>
      <c r="D1268" s="3" t="s">
        <v>5476</v>
      </c>
      <c r="E1268" s="3" t="s">
        <v>6353</v>
      </c>
      <c r="F1268" s="3" t="s">
        <v>2501</v>
      </c>
      <c r="G1268" s="3" t="s">
        <v>2395</v>
      </c>
      <c r="H1268" s="32" t="s">
        <v>2360</v>
      </c>
      <c r="I1268" s="33">
        <v>114.25</v>
      </c>
      <c r="J1268" s="17">
        <v>26019</v>
      </c>
      <c r="K1268" s="17">
        <f t="shared" si="38"/>
        <v>27892</v>
      </c>
      <c r="L1268" s="38" t="s">
        <v>7053</v>
      </c>
      <c r="M1268" s="48">
        <f t="shared" si="39"/>
        <v>3186661</v>
      </c>
      <c r="N1268" s="34" t="s">
        <v>7343</v>
      </c>
      <c r="O1268" s="48">
        <f>(45.5*M1268)/(SUM($M$16:$M$2953)+SUM(Comerciales!$O$16:$O$1436))</f>
        <v>1.5121333640926929E-4</v>
      </c>
      <c r="P1268" s="49"/>
      <c r="Q1268" s="59"/>
      <c r="R1268" s="59"/>
      <c r="S1268" s="49"/>
      <c r="T1268" s="49"/>
      <c r="U1268" s="49"/>
      <c r="V1268" s="49"/>
    </row>
    <row r="1269" spans="2:22" ht="24" customHeight="1" x14ac:dyDescent="0.35">
      <c r="B1269" s="3">
        <v>1254</v>
      </c>
      <c r="C1269" s="3" t="s">
        <v>1212</v>
      </c>
      <c r="D1269" s="3" t="s">
        <v>5476</v>
      </c>
      <c r="E1269" s="3" t="s">
        <v>22</v>
      </c>
      <c r="F1269" s="3" t="s">
        <v>2333</v>
      </c>
      <c r="G1269" s="3" t="s">
        <v>80</v>
      </c>
      <c r="H1269" s="32" t="s">
        <v>3675</v>
      </c>
      <c r="I1269" s="33">
        <v>12</v>
      </c>
      <c r="J1269" s="17">
        <v>101785</v>
      </c>
      <c r="K1269" s="17">
        <f t="shared" si="38"/>
        <v>101785</v>
      </c>
      <c r="L1269" s="38">
        <v>101785</v>
      </c>
      <c r="M1269" s="48">
        <f t="shared" si="39"/>
        <v>1221420</v>
      </c>
      <c r="N1269" s="34" t="s">
        <v>7341</v>
      </c>
      <c r="O1269" s="48">
        <f>(45.5*M1269)/(SUM($M$16:$M$2953)+SUM(Comerciales!$O$16:$O$1436))</f>
        <v>5.7958782988529275E-5</v>
      </c>
      <c r="P1269" s="49"/>
      <c r="Q1269" s="59"/>
      <c r="R1269" s="59"/>
      <c r="S1269" s="49"/>
      <c r="T1269" s="49"/>
      <c r="U1269" s="49"/>
      <c r="V1269" s="49"/>
    </row>
    <row r="1270" spans="2:22" ht="24" customHeight="1" x14ac:dyDescent="0.35">
      <c r="B1270" s="3">
        <v>1255</v>
      </c>
      <c r="C1270" s="3" t="s">
        <v>1213</v>
      </c>
      <c r="D1270" s="3" t="s">
        <v>1214</v>
      </c>
      <c r="E1270" s="3" t="s">
        <v>369</v>
      </c>
      <c r="F1270" s="3" t="s">
        <v>6869</v>
      </c>
      <c r="G1270" s="3" t="s">
        <v>3657</v>
      </c>
      <c r="H1270" s="32" t="s">
        <v>2490</v>
      </c>
      <c r="I1270" s="33">
        <v>6</v>
      </c>
      <c r="J1270" s="17">
        <v>27286</v>
      </c>
      <c r="K1270" s="17">
        <f t="shared" si="38"/>
        <v>29251</v>
      </c>
      <c r="L1270" s="38" t="s">
        <v>7053</v>
      </c>
      <c r="M1270" s="48">
        <f t="shared" si="39"/>
        <v>175506</v>
      </c>
      <c r="N1270" s="34" t="s">
        <v>7343</v>
      </c>
      <c r="O1270" s="48">
        <f>(45.5*M1270)/(SUM($M$16:$M$2953)+SUM(Comerciales!$O$16:$O$1436))</f>
        <v>8.3281051294270759E-6</v>
      </c>
      <c r="P1270" s="49"/>
      <c r="Q1270" s="59"/>
      <c r="R1270" s="59"/>
      <c r="S1270" s="49"/>
      <c r="T1270" s="49"/>
      <c r="U1270" s="49"/>
      <c r="V1270" s="49"/>
    </row>
    <row r="1271" spans="2:22" ht="24" customHeight="1" x14ac:dyDescent="0.35">
      <c r="B1271" s="3">
        <v>1256</v>
      </c>
      <c r="C1271" s="3" t="s">
        <v>1213</v>
      </c>
      <c r="D1271" s="3" t="s">
        <v>1214</v>
      </c>
      <c r="E1271" s="3" t="s">
        <v>2184</v>
      </c>
      <c r="F1271" s="3" t="s">
        <v>2616</v>
      </c>
      <c r="G1271" s="3" t="s">
        <v>3657</v>
      </c>
      <c r="H1271" s="32" t="s">
        <v>2490</v>
      </c>
      <c r="I1271" s="33">
        <v>2</v>
      </c>
      <c r="J1271" s="17">
        <v>75483</v>
      </c>
      <c r="K1271" s="17">
        <f t="shared" si="38"/>
        <v>80918</v>
      </c>
      <c r="L1271" s="38" t="s">
        <v>7053</v>
      </c>
      <c r="M1271" s="48">
        <f t="shared" si="39"/>
        <v>161836</v>
      </c>
      <c r="N1271" s="34" t="s">
        <v>7341</v>
      </c>
      <c r="O1271" s="48">
        <f>(45.5*M1271)/(SUM($M$16:$M$2953)+SUM(Comerciales!$O$16:$O$1436))</f>
        <v>7.6794367242485164E-6</v>
      </c>
      <c r="P1271" s="49"/>
      <c r="Q1271" s="59"/>
      <c r="R1271" s="59"/>
      <c r="S1271" s="49"/>
      <c r="T1271" s="49"/>
      <c r="U1271" s="49"/>
      <c r="V1271" s="49"/>
    </row>
    <row r="1272" spans="2:22" ht="24" customHeight="1" x14ac:dyDescent="0.35">
      <c r="B1272" s="3">
        <v>1257</v>
      </c>
      <c r="C1272" s="3" t="s">
        <v>1216</v>
      </c>
      <c r="D1272" s="3" t="s">
        <v>1217</v>
      </c>
      <c r="E1272" s="3" t="s">
        <v>2516</v>
      </c>
      <c r="F1272" s="3" t="s">
        <v>2422</v>
      </c>
      <c r="G1272" s="3" t="s">
        <v>11</v>
      </c>
      <c r="H1272" s="32" t="s">
        <v>2318</v>
      </c>
      <c r="I1272" s="33">
        <v>2</v>
      </c>
      <c r="J1272" s="17">
        <v>153815</v>
      </c>
      <c r="K1272" s="17">
        <f t="shared" si="38"/>
        <v>153815</v>
      </c>
      <c r="L1272" s="38">
        <v>153815</v>
      </c>
      <c r="M1272" s="48">
        <f t="shared" si="39"/>
        <v>307630</v>
      </c>
      <c r="N1272" s="34" t="s">
        <v>7341</v>
      </c>
      <c r="O1272" s="48">
        <f>(45.5*M1272)/(SUM($M$16:$M$2953)+SUM(Comerciales!$O$16:$O$1436))</f>
        <v>1.4597648974768106E-5</v>
      </c>
      <c r="P1272" s="49"/>
      <c r="Q1272" s="59"/>
      <c r="R1272" s="59"/>
      <c r="S1272" s="49"/>
      <c r="T1272" s="49"/>
      <c r="U1272" s="49"/>
      <c r="V1272" s="49"/>
    </row>
    <row r="1273" spans="2:22" ht="24" customHeight="1" x14ac:dyDescent="0.35">
      <c r="B1273" s="3">
        <v>1258</v>
      </c>
      <c r="C1273" s="3" t="s">
        <v>1218</v>
      </c>
      <c r="D1273" s="3" t="s">
        <v>5477</v>
      </c>
      <c r="E1273" s="3" t="s">
        <v>6009</v>
      </c>
      <c r="F1273" s="3" t="s">
        <v>2356</v>
      </c>
      <c r="G1273" s="3" t="s">
        <v>18</v>
      </c>
      <c r="H1273" s="32" t="s">
        <v>2349</v>
      </c>
      <c r="I1273" s="33">
        <v>86.777777777777771</v>
      </c>
      <c r="J1273" s="17">
        <v>418900</v>
      </c>
      <c r="K1273" s="17">
        <f t="shared" si="38"/>
        <v>418900</v>
      </c>
      <c r="L1273" s="38">
        <v>418900</v>
      </c>
      <c r="M1273" s="48">
        <f t="shared" si="39"/>
        <v>36351211.111111112</v>
      </c>
      <c r="N1273" s="34" t="s">
        <v>7341</v>
      </c>
      <c r="O1273" s="48">
        <f>(45.5*M1273)/(SUM($M$16:$M$2953)+SUM(Comerciales!$O$16:$O$1436))</f>
        <v>1.72493651336895E-3</v>
      </c>
      <c r="P1273" s="49"/>
      <c r="Q1273" s="59"/>
      <c r="R1273" s="59"/>
      <c r="S1273" s="49"/>
      <c r="T1273" s="49"/>
      <c r="U1273" s="49"/>
      <c r="V1273" s="49"/>
    </row>
    <row r="1274" spans="2:22" ht="24" customHeight="1" x14ac:dyDescent="0.35">
      <c r="B1274" s="3">
        <v>1259</v>
      </c>
      <c r="C1274" s="3" t="s">
        <v>1218</v>
      </c>
      <c r="D1274" s="3" t="s">
        <v>5477</v>
      </c>
      <c r="E1274" s="3" t="s">
        <v>6028</v>
      </c>
      <c r="F1274" s="3" t="s">
        <v>2356</v>
      </c>
      <c r="G1274" s="3" t="s">
        <v>18</v>
      </c>
      <c r="H1274" s="32" t="s">
        <v>2356</v>
      </c>
      <c r="I1274" s="33">
        <v>34</v>
      </c>
      <c r="J1274" s="17">
        <v>83780</v>
      </c>
      <c r="K1274" s="17">
        <f t="shared" si="38"/>
        <v>83780</v>
      </c>
      <c r="L1274" s="38">
        <v>83780</v>
      </c>
      <c r="M1274" s="48">
        <f t="shared" si="39"/>
        <v>2848520</v>
      </c>
      <c r="N1274" s="34" t="s">
        <v>7341</v>
      </c>
      <c r="O1274" s="48">
        <f>(45.5*M1274)/(SUM($M$16:$M$2953)+SUM(Comerciales!$O$16:$O$1436))</f>
        <v>1.3516788043300865E-4</v>
      </c>
      <c r="P1274" s="49"/>
      <c r="Q1274" s="59"/>
      <c r="R1274" s="59"/>
      <c r="S1274" s="49"/>
      <c r="T1274" s="49"/>
      <c r="U1274" s="49"/>
      <c r="V1274" s="49"/>
    </row>
    <row r="1275" spans="2:22" ht="24" customHeight="1" x14ac:dyDescent="0.35">
      <c r="B1275" s="3">
        <v>1260</v>
      </c>
      <c r="C1275" s="3" t="s">
        <v>1219</v>
      </c>
      <c r="D1275" s="3" t="s">
        <v>1220</v>
      </c>
      <c r="E1275" s="3" t="s">
        <v>2331</v>
      </c>
      <c r="F1275" s="3" t="s">
        <v>2422</v>
      </c>
      <c r="G1275" s="3" t="s">
        <v>11</v>
      </c>
      <c r="H1275" s="32" t="s">
        <v>2318</v>
      </c>
      <c r="I1275" s="33">
        <v>224400.66666666666</v>
      </c>
      <c r="J1275" s="17">
        <v>314</v>
      </c>
      <c r="K1275" s="17">
        <f t="shared" si="38"/>
        <v>337</v>
      </c>
      <c r="L1275" s="38" t="s">
        <v>7053</v>
      </c>
      <c r="M1275" s="48">
        <f t="shared" si="39"/>
        <v>75623024.666666657</v>
      </c>
      <c r="N1275" s="34" t="s">
        <v>7341</v>
      </c>
      <c r="O1275" s="48">
        <f>(45.5*M1275)/(SUM($M$16:$M$2953)+SUM(Comerciales!$O$16:$O$1436))</f>
        <v>3.5884613610318557E-3</v>
      </c>
      <c r="P1275" s="49"/>
      <c r="Q1275" s="59"/>
      <c r="R1275" s="59"/>
      <c r="S1275" s="49"/>
      <c r="T1275" s="49"/>
      <c r="U1275" s="49"/>
      <c r="V1275" s="49"/>
    </row>
    <row r="1276" spans="2:22" ht="24" customHeight="1" x14ac:dyDescent="0.35">
      <c r="B1276" s="3">
        <v>1261</v>
      </c>
      <c r="C1276" s="3" t="s">
        <v>1219</v>
      </c>
      <c r="D1276" s="3" t="s">
        <v>1220</v>
      </c>
      <c r="E1276" s="3" t="s">
        <v>6354</v>
      </c>
      <c r="F1276" s="3" t="s">
        <v>2422</v>
      </c>
      <c r="G1276" s="3" t="s">
        <v>11</v>
      </c>
      <c r="H1276" s="32" t="s">
        <v>2318</v>
      </c>
      <c r="I1276" s="33">
        <v>34993.583333333336</v>
      </c>
      <c r="J1276" s="17">
        <v>1318.5</v>
      </c>
      <c r="K1276" s="17">
        <f t="shared" si="38"/>
        <v>1413</v>
      </c>
      <c r="L1276" s="38" t="s">
        <v>7053</v>
      </c>
      <c r="M1276" s="48">
        <f t="shared" si="39"/>
        <v>49445933.25</v>
      </c>
      <c r="N1276" s="34" t="s">
        <v>7341</v>
      </c>
      <c r="O1276" s="48">
        <f>(45.5*M1276)/(SUM($M$16:$M$2953)+SUM(Comerciales!$O$16:$O$1436))</f>
        <v>2.3463068517807586E-3</v>
      </c>
      <c r="P1276" s="49"/>
      <c r="Q1276" s="59"/>
      <c r="R1276" s="59"/>
      <c r="S1276" s="49"/>
      <c r="T1276" s="49"/>
      <c r="U1276" s="49"/>
      <c r="V1276" s="49"/>
    </row>
    <row r="1277" spans="2:22" ht="24" customHeight="1" x14ac:dyDescent="0.35">
      <c r="B1277" s="3">
        <v>1262</v>
      </c>
      <c r="C1277" s="3" t="s">
        <v>2628</v>
      </c>
      <c r="D1277" s="3" t="s">
        <v>5478</v>
      </c>
      <c r="E1277" s="3" t="s">
        <v>2355</v>
      </c>
      <c r="F1277" s="3" t="s">
        <v>2422</v>
      </c>
      <c r="G1277" s="3" t="s">
        <v>11</v>
      </c>
      <c r="H1277" s="32" t="s">
        <v>2628</v>
      </c>
      <c r="I1277" s="33">
        <v>1</v>
      </c>
      <c r="J1277" s="17"/>
      <c r="K1277" s="17">
        <f t="shared" si="38"/>
        <v>0</v>
      </c>
      <c r="L1277" s="38" t="s">
        <v>2628</v>
      </c>
      <c r="M1277" s="48">
        <f t="shared" si="39"/>
        <v>100</v>
      </c>
      <c r="N1277" s="34" t="s">
        <v>7343</v>
      </c>
      <c r="O1277" s="48">
        <f>(45.5*M1277)/(SUM($M$16:$M$2953)+SUM(Comerciales!$O$16:$O$1436))</f>
        <v>4.745196819155514E-9</v>
      </c>
      <c r="P1277" s="49"/>
      <c r="Q1277" s="59"/>
      <c r="R1277" s="59"/>
      <c r="S1277" s="49"/>
      <c r="T1277" s="49"/>
      <c r="U1277" s="49"/>
      <c r="V1277" s="49"/>
    </row>
    <row r="1278" spans="2:22" ht="24" customHeight="1" x14ac:dyDescent="0.35">
      <c r="B1278" s="3">
        <v>1263</v>
      </c>
      <c r="C1278" s="3" t="s">
        <v>1221</v>
      </c>
      <c r="D1278" s="3" t="s">
        <v>1222</v>
      </c>
      <c r="E1278" s="3" t="s">
        <v>3523</v>
      </c>
      <c r="F1278" s="3" t="s">
        <v>2422</v>
      </c>
      <c r="G1278" s="3" t="s">
        <v>11</v>
      </c>
      <c r="H1278" s="32" t="s">
        <v>2320</v>
      </c>
      <c r="I1278" s="33">
        <v>2</v>
      </c>
      <c r="J1278" s="17"/>
      <c r="K1278" s="17">
        <f t="shared" si="38"/>
        <v>0</v>
      </c>
      <c r="L1278" s="38" t="s">
        <v>7053</v>
      </c>
      <c r="M1278" s="48">
        <f t="shared" si="39"/>
        <v>200</v>
      </c>
      <c r="N1278" s="34" t="s">
        <v>7343</v>
      </c>
      <c r="O1278" s="48">
        <f>(45.5*M1278)/(SUM($M$16:$M$2953)+SUM(Comerciales!$O$16:$O$1436))</f>
        <v>9.4903936383110279E-9</v>
      </c>
      <c r="P1278" s="49"/>
      <c r="Q1278" s="59"/>
      <c r="R1278" s="59"/>
      <c r="S1278" s="49"/>
      <c r="T1278" s="49"/>
      <c r="U1278" s="49"/>
      <c r="V1278" s="49"/>
    </row>
    <row r="1279" spans="2:22" ht="24" customHeight="1" x14ac:dyDescent="0.35">
      <c r="B1279" s="3">
        <v>1264</v>
      </c>
      <c r="C1279" s="3" t="s">
        <v>1224</v>
      </c>
      <c r="D1279" s="3" t="s">
        <v>7065</v>
      </c>
      <c r="E1279" s="3" t="s">
        <v>7092</v>
      </c>
      <c r="F1279" s="3" t="s">
        <v>2362</v>
      </c>
      <c r="G1279" s="3" t="s">
        <v>6993</v>
      </c>
      <c r="H1279" s="32" t="s">
        <v>2402</v>
      </c>
      <c r="I1279" s="33">
        <v>5078.666666666667</v>
      </c>
      <c r="J1279" s="17">
        <v>1271</v>
      </c>
      <c r="K1279" s="17">
        <f t="shared" si="38"/>
        <v>1363</v>
      </c>
      <c r="L1279" s="38" t="s">
        <v>7053</v>
      </c>
      <c r="M1279" s="48">
        <f t="shared" si="39"/>
        <v>6922222.666666667</v>
      </c>
      <c r="N1279" s="34" t="s">
        <v>7343</v>
      </c>
      <c r="O1279" s="48">
        <f>(45.5*M1279)/(SUM($M$16:$M$2953)+SUM(Comerciales!$O$16:$O$1436))</f>
        <v>3.284730897935287E-4</v>
      </c>
      <c r="P1279" s="49"/>
      <c r="Q1279" s="59"/>
      <c r="R1279" s="59"/>
      <c r="S1279" s="49"/>
      <c r="T1279" s="49"/>
      <c r="U1279" s="49"/>
      <c r="V1279" s="49"/>
    </row>
    <row r="1280" spans="2:22" ht="24" customHeight="1" x14ac:dyDescent="0.35">
      <c r="B1280" s="3">
        <v>1265</v>
      </c>
      <c r="C1280" s="3" t="s">
        <v>1223</v>
      </c>
      <c r="D1280" s="3" t="s">
        <v>7065</v>
      </c>
      <c r="E1280" s="3" t="s">
        <v>6355</v>
      </c>
      <c r="F1280" s="3" t="s">
        <v>2616</v>
      </c>
      <c r="G1280" s="3" t="s">
        <v>3657</v>
      </c>
      <c r="H1280" s="32" t="s">
        <v>2490</v>
      </c>
      <c r="I1280" s="33">
        <v>3348</v>
      </c>
      <c r="J1280" s="17">
        <v>3500</v>
      </c>
      <c r="K1280" s="17">
        <f t="shared" si="38"/>
        <v>3752</v>
      </c>
      <c r="L1280" s="38" t="s">
        <v>7053</v>
      </c>
      <c r="M1280" s="48">
        <f t="shared" si="39"/>
        <v>12561696</v>
      </c>
      <c r="N1280" s="34" t="s">
        <v>7343</v>
      </c>
      <c r="O1280" s="48">
        <f>(45.5*M1280)/(SUM($M$16:$M$2953)+SUM(Comerciales!$O$16:$O$1436))</f>
        <v>5.9607719902398542E-4</v>
      </c>
      <c r="P1280" s="49"/>
      <c r="Q1280" s="59"/>
      <c r="R1280" s="59"/>
      <c r="S1280" s="49"/>
      <c r="T1280" s="49"/>
      <c r="U1280" s="49"/>
      <c r="V1280" s="49"/>
    </row>
    <row r="1281" spans="2:22" ht="24" customHeight="1" x14ac:dyDescent="0.35">
      <c r="B1281" s="3">
        <v>1266</v>
      </c>
      <c r="C1281" s="3" t="s">
        <v>1225</v>
      </c>
      <c r="D1281" s="3" t="s">
        <v>7065</v>
      </c>
      <c r="E1281" s="3" t="s">
        <v>3343</v>
      </c>
      <c r="F1281" s="3" t="s">
        <v>2350</v>
      </c>
      <c r="G1281" s="3" t="s">
        <v>3656</v>
      </c>
      <c r="H1281" s="32" t="s">
        <v>2360</v>
      </c>
      <c r="I1281" s="33">
        <v>1839</v>
      </c>
      <c r="J1281" s="17">
        <v>178.57149999999999</v>
      </c>
      <c r="K1281" s="17">
        <f t="shared" si="38"/>
        <v>191</v>
      </c>
      <c r="L1281" s="38" t="s">
        <v>7053</v>
      </c>
      <c r="M1281" s="48">
        <f t="shared" si="39"/>
        <v>351249</v>
      </c>
      <c r="N1281" s="34" t="s">
        <v>7343</v>
      </c>
      <c r="O1281" s="48">
        <f>(45.5*M1281)/(SUM($M$16:$M$2953)+SUM(Comerciales!$O$16:$O$1436))</f>
        <v>1.6667456375315551E-5</v>
      </c>
      <c r="P1281" s="49"/>
      <c r="Q1281" s="59"/>
      <c r="R1281" s="59"/>
      <c r="S1281" s="49"/>
      <c r="T1281" s="49"/>
      <c r="U1281" s="49"/>
      <c r="V1281" s="49"/>
    </row>
    <row r="1282" spans="2:22" ht="24" customHeight="1" x14ac:dyDescent="0.35">
      <c r="B1282" s="3">
        <v>1267</v>
      </c>
      <c r="C1282" s="3" t="s">
        <v>1224</v>
      </c>
      <c r="D1282" s="3" t="s">
        <v>7065</v>
      </c>
      <c r="E1282" s="3" t="s">
        <v>7091</v>
      </c>
      <c r="F1282" s="3" t="s">
        <v>2362</v>
      </c>
      <c r="G1282" s="3" t="s">
        <v>6993</v>
      </c>
      <c r="H1282" s="32" t="s">
        <v>2402</v>
      </c>
      <c r="I1282" s="33">
        <v>1550.1666666666667</v>
      </c>
      <c r="J1282" s="17">
        <v>1120</v>
      </c>
      <c r="K1282" s="17">
        <f t="shared" si="38"/>
        <v>1201</v>
      </c>
      <c r="L1282" s="38" t="s">
        <v>7053</v>
      </c>
      <c r="M1282" s="48">
        <f t="shared" si="39"/>
        <v>1861750.1666666667</v>
      </c>
      <c r="N1282" s="34" t="s">
        <v>7343</v>
      </c>
      <c r="O1282" s="48">
        <f>(45.5*M1282)/(SUM($M$16:$M$2953)+SUM(Comerciales!$O$16:$O$1436))</f>
        <v>8.8343709689289152E-5</v>
      </c>
      <c r="P1282" s="49"/>
      <c r="Q1282" s="59"/>
      <c r="R1282" s="59"/>
      <c r="S1282" s="49"/>
      <c r="T1282" s="49"/>
      <c r="U1282" s="49"/>
      <c r="V1282" s="49"/>
    </row>
    <row r="1283" spans="2:22" ht="24" customHeight="1" x14ac:dyDescent="0.35">
      <c r="B1283" s="3">
        <v>1268</v>
      </c>
      <c r="C1283" s="3" t="s">
        <v>417</v>
      </c>
      <c r="D1283" s="3" t="s">
        <v>5479</v>
      </c>
      <c r="E1283" s="3" t="s">
        <v>6356</v>
      </c>
      <c r="F1283" s="3" t="s">
        <v>2350</v>
      </c>
      <c r="G1283" s="3" t="s">
        <v>3656</v>
      </c>
      <c r="H1283" s="32" t="s">
        <v>2360</v>
      </c>
      <c r="I1283" s="33">
        <v>1167</v>
      </c>
      <c r="J1283" s="17">
        <v>6758</v>
      </c>
      <c r="K1283" s="17">
        <f t="shared" si="38"/>
        <v>7245</v>
      </c>
      <c r="L1283" s="38" t="s">
        <v>7053</v>
      </c>
      <c r="M1283" s="48">
        <f t="shared" si="39"/>
        <v>8454915</v>
      </c>
      <c r="N1283" s="34" t="s">
        <v>7343</v>
      </c>
      <c r="O1283" s="48">
        <f>(45.5*M1283)/(SUM($M$16:$M$2953)+SUM(Comerciales!$O$16:$O$1436))</f>
        <v>4.0120235764230241E-4</v>
      </c>
      <c r="P1283" s="49"/>
      <c r="Q1283" s="59"/>
      <c r="R1283" s="59"/>
      <c r="S1283" s="49"/>
      <c r="T1283" s="49"/>
      <c r="U1283" s="49"/>
      <c r="V1283" s="49"/>
    </row>
    <row r="1284" spans="2:22" ht="24" customHeight="1" x14ac:dyDescent="0.35">
      <c r="B1284" s="3">
        <v>1269</v>
      </c>
      <c r="C1284" s="3" t="s">
        <v>2628</v>
      </c>
      <c r="D1284" s="3" t="s">
        <v>5480</v>
      </c>
      <c r="E1284" s="3" t="s">
        <v>68</v>
      </c>
      <c r="F1284" s="3" t="s">
        <v>2422</v>
      </c>
      <c r="G1284" s="3" t="s">
        <v>11</v>
      </c>
      <c r="H1284" s="32" t="s">
        <v>2318</v>
      </c>
      <c r="I1284" s="33">
        <v>369714.28571428574</v>
      </c>
      <c r="J1284" s="17">
        <v>350</v>
      </c>
      <c r="K1284" s="17">
        <f t="shared" si="38"/>
        <v>375</v>
      </c>
      <c r="L1284" s="38" t="s">
        <v>7053</v>
      </c>
      <c r="M1284" s="48">
        <f t="shared" si="39"/>
        <v>138642857.14285716</v>
      </c>
      <c r="N1284" s="34" t="s">
        <v>7341</v>
      </c>
      <c r="O1284" s="48">
        <f>(45.5*M1284)/(SUM($M$16:$M$2953)+SUM(Comerciales!$O$16:$O$1436))</f>
        <v>6.5788764471291809E-3</v>
      </c>
      <c r="P1284" s="49"/>
      <c r="Q1284" s="59"/>
      <c r="R1284" s="59"/>
      <c r="S1284" s="49"/>
      <c r="T1284" s="49"/>
      <c r="U1284" s="49"/>
      <c r="V1284" s="49"/>
    </row>
    <row r="1285" spans="2:22" ht="24" customHeight="1" x14ac:dyDescent="0.35">
      <c r="B1285" s="3">
        <v>1270</v>
      </c>
      <c r="C1285" s="3" t="s">
        <v>2628</v>
      </c>
      <c r="D1285" s="3" t="s">
        <v>5480</v>
      </c>
      <c r="E1285" s="3" t="s">
        <v>308</v>
      </c>
      <c r="F1285" s="3" t="s">
        <v>2422</v>
      </c>
      <c r="G1285" s="3" t="s">
        <v>11</v>
      </c>
      <c r="H1285" s="32" t="s">
        <v>2628</v>
      </c>
      <c r="I1285" s="33">
        <v>230720</v>
      </c>
      <c r="J1285" s="17">
        <v>1260</v>
      </c>
      <c r="K1285" s="17">
        <f t="shared" si="38"/>
        <v>1351</v>
      </c>
      <c r="L1285" s="38" t="s">
        <v>2628</v>
      </c>
      <c r="M1285" s="48">
        <f t="shared" si="39"/>
        <v>311702720</v>
      </c>
      <c r="N1285" s="34" t="s">
        <v>7341</v>
      </c>
      <c r="O1285" s="48">
        <f>(45.5*M1285)/(SUM($M$16:$M$2953)+SUM(Comerciales!$O$16:$O$1436))</f>
        <v>1.4790907554661217E-2</v>
      </c>
      <c r="P1285" s="49"/>
      <c r="Q1285" s="59"/>
      <c r="R1285" s="59"/>
      <c r="S1285" s="49"/>
      <c r="T1285" s="49"/>
      <c r="U1285" s="49"/>
      <c r="V1285" s="49"/>
    </row>
    <row r="1286" spans="2:22" ht="24" customHeight="1" x14ac:dyDescent="0.35">
      <c r="B1286" s="3">
        <v>1271</v>
      </c>
      <c r="C1286" s="3" t="s">
        <v>2628</v>
      </c>
      <c r="D1286" s="3" t="s">
        <v>5480</v>
      </c>
      <c r="E1286" s="3" t="s">
        <v>7304</v>
      </c>
      <c r="F1286" s="3" t="s">
        <v>2422</v>
      </c>
      <c r="G1286" s="3" t="s">
        <v>11</v>
      </c>
      <c r="H1286" s="32" t="s">
        <v>2628</v>
      </c>
      <c r="I1286" s="33">
        <v>7780</v>
      </c>
      <c r="J1286" s="17">
        <v>1191</v>
      </c>
      <c r="K1286" s="17">
        <f t="shared" si="38"/>
        <v>1277</v>
      </c>
      <c r="L1286" s="38" t="s">
        <v>2628</v>
      </c>
      <c r="M1286" s="48">
        <f t="shared" si="39"/>
        <v>9935060</v>
      </c>
      <c r="N1286" s="34" t="s">
        <v>7343</v>
      </c>
      <c r="O1286" s="48">
        <f>(45.5*M1286)/(SUM($M$16:$M$2953)+SUM(Comerciales!$O$16:$O$1436))</f>
        <v>4.7143815110119175E-4</v>
      </c>
      <c r="P1286" s="49"/>
      <c r="Q1286" s="59"/>
      <c r="R1286" s="59"/>
      <c r="S1286" s="49"/>
      <c r="T1286" s="49"/>
      <c r="U1286" s="49"/>
      <c r="V1286" s="49"/>
    </row>
    <row r="1287" spans="2:22" ht="24" customHeight="1" x14ac:dyDescent="0.35">
      <c r="B1287" s="3">
        <v>1272</v>
      </c>
      <c r="C1287" s="3" t="s">
        <v>2628</v>
      </c>
      <c r="D1287" s="3" t="s">
        <v>5481</v>
      </c>
      <c r="E1287" s="3" t="s">
        <v>5935</v>
      </c>
      <c r="F1287" s="3" t="s">
        <v>2356</v>
      </c>
      <c r="G1287" s="3" t="s">
        <v>18</v>
      </c>
      <c r="H1287" s="32" t="s">
        <v>2628</v>
      </c>
      <c r="I1287" s="33">
        <v>74</v>
      </c>
      <c r="J1287" s="17">
        <v>195102</v>
      </c>
      <c r="K1287" s="17">
        <f t="shared" si="38"/>
        <v>209149</v>
      </c>
      <c r="L1287" s="38" t="s">
        <v>2628</v>
      </c>
      <c r="M1287" s="48">
        <f t="shared" si="39"/>
        <v>15477026</v>
      </c>
      <c r="N1287" s="34" t="s">
        <v>7341</v>
      </c>
      <c r="O1287" s="48">
        <f>(45.5*M1287)/(SUM($M$16:$M$2953)+SUM(Comerciales!$O$16:$O$1436))</f>
        <v>7.3441534545187184E-4</v>
      </c>
      <c r="P1287" s="49"/>
      <c r="Q1287" s="59"/>
      <c r="R1287" s="59"/>
      <c r="S1287" s="49"/>
      <c r="T1287" s="49"/>
      <c r="U1287" s="49"/>
      <c r="V1287" s="49"/>
    </row>
    <row r="1288" spans="2:22" ht="24" customHeight="1" x14ac:dyDescent="0.35">
      <c r="B1288" s="3">
        <v>1273</v>
      </c>
      <c r="C1288" s="3" t="s">
        <v>1227</v>
      </c>
      <c r="D1288" s="3" t="s">
        <v>1228</v>
      </c>
      <c r="E1288" s="3" t="s">
        <v>114</v>
      </c>
      <c r="F1288" s="3" t="s">
        <v>2422</v>
      </c>
      <c r="G1288" s="3" t="s">
        <v>11</v>
      </c>
      <c r="H1288" s="32" t="s">
        <v>2628</v>
      </c>
      <c r="I1288" s="33">
        <v>12240</v>
      </c>
      <c r="J1288" s="17">
        <v>74.760000000000005</v>
      </c>
      <c r="K1288" s="17">
        <f t="shared" si="38"/>
        <v>80</v>
      </c>
      <c r="L1288" s="38" t="s">
        <v>2628</v>
      </c>
      <c r="M1288" s="48">
        <f t="shared" si="39"/>
        <v>979200</v>
      </c>
      <c r="N1288" s="34" t="s">
        <v>7343</v>
      </c>
      <c r="O1288" s="48">
        <f>(45.5*M1288)/(SUM($M$16:$M$2953)+SUM(Comerciales!$O$16:$O$1436))</f>
        <v>4.6464967253170788E-5</v>
      </c>
      <c r="P1288" s="49"/>
      <c r="Q1288" s="59"/>
      <c r="R1288" s="59"/>
      <c r="S1288" s="49"/>
      <c r="T1288" s="49"/>
      <c r="U1288" s="49"/>
      <c r="V1288" s="49"/>
    </row>
    <row r="1289" spans="2:22" ht="24" customHeight="1" x14ac:dyDescent="0.35">
      <c r="B1289" s="3">
        <v>1274</v>
      </c>
      <c r="C1289" s="3" t="s">
        <v>1227</v>
      </c>
      <c r="D1289" s="3" t="s">
        <v>1228</v>
      </c>
      <c r="E1289" s="3" t="s">
        <v>26</v>
      </c>
      <c r="F1289" s="3" t="s">
        <v>2422</v>
      </c>
      <c r="G1289" s="3" t="s">
        <v>11</v>
      </c>
      <c r="H1289" s="32" t="s">
        <v>2318</v>
      </c>
      <c r="I1289" s="33">
        <v>4607</v>
      </c>
      <c r="J1289" s="17"/>
      <c r="K1289" s="17">
        <f t="shared" si="38"/>
        <v>0</v>
      </c>
      <c r="L1289" s="38" t="s">
        <v>7053</v>
      </c>
      <c r="M1289" s="48">
        <f t="shared" si="39"/>
        <v>460700</v>
      </c>
      <c r="N1289" s="34" t="s">
        <v>7343</v>
      </c>
      <c r="O1289" s="48">
        <f>(45.5*M1289)/(SUM($M$16:$M$2953)+SUM(Comerciales!$O$16:$O$1436))</f>
        <v>2.1861121745849451E-5</v>
      </c>
      <c r="P1289" s="49"/>
      <c r="Q1289" s="59"/>
      <c r="R1289" s="59"/>
      <c r="S1289" s="49"/>
      <c r="T1289" s="49"/>
      <c r="U1289" s="49"/>
      <c r="V1289" s="49"/>
    </row>
    <row r="1290" spans="2:22" ht="24" customHeight="1" x14ac:dyDescent="0.35">
      <c r="B1290" s="3">
        <v>1275</v>
      </c>
      <c r="C1290" s="3" t="s">
        <v>1229</v>
      </c>
      <c r="D1290" s="3" t="s">
        <v>1230</v>
      </c>
      <c r="E1290" s="3" t="s">
        <v>3402</v>
      </c>
      <c r="F1290" s="3" t="s">
        <v>2422</v>
      </c>
      <c r="G1290" s="3" t="s">
        <v>11</v>
      </c>
      <c r="H1290" s="32" t="s">
        <v>2320</v>
      </c>
      <c r="I1290" s="33">
        <v>2</v>
      </c>
      <c r="J1290" s="17">
        <v>583.33000000000004</v>
      </c>
      <c r="K1290" s="17">
        <f t="shared" si="38"/>
        <v>625</v>
      </c>
      <c r="L1290" s="38" t="s">
        <v>7053</v>
      </c>
      <c r="M1290" s="48">
        <f t="shared" si="39"/>
        <v>1250</v>
      </c>
      <c r="N1290" s="34" t="s">
        <v>7343</v>
      </c>
      <c r="O1290" s="48">
        <f>(45.5*M1290)/(SUM($M$16:$M$2953)+SUM(Comerciales!$O$16:$O$1436))</f>
        <v>5.9314960239443918E-8</v>
      </c>
      <c r="P1290" s="49"/>
      <c r="Q1290" s="59"/>
      <c r="R1290" s="59"/>
      <c r="S1290" s="49"/>
      <c r="T1290" s="49"/>
      <c r="U1290" s="49"/>
      <c r="V1290" s="49"/>
    </row>
    <row r="1291" spans="2:22" ht="24" customHeight="1" x14ac:dyDescent="0.35">
      <c r="B1291" s="3">
        <v>1276</v>
      </c>
      <c r="C1291" s="3" t="s">
        <v>1229</v>
      </c>
      <c r="D1291" s="3" t="s">
        <v>1230</v>
      </c>
      <c r="E1291" s="3" t="s">
        <v>6357</v>
      </c>
      <c r="F1291" s="3" t="s">
        <v>2422</v>
      </c>
      <c r="G1291" s="3" t="s">
        <v>11</v>
      </c>
      <c r="H1291" s="32" t="s">
        <v>2318</v>
      </c>
      <c r="I1291" s="33">
        <v>2</v>
      </c>
      <c r="J1291" s="17"/>
      <c r="K1291" s="17">
        <f t="shared" si="38"/>
        <v>0</v>
      </c>
      <c r="L1291" s="38" t="s">
        <v>7053</v>
      </c>
      <c r="M1291" s="48">
        <f t="shared" si="39"/>
        <v>200</v>
      </c>
      <c r="N1291" s="34" t="s">
        <v>7343</v>
      </c>
      <c r="O1291" s="48">
        <f>(45.5*M1291)/(SUM($M$16:$M$2953)+SUM(Comerciales!$O$16:$O$1436))</f>
        <v>9.4903936383110279E-9</v>
      </c>
      <c r="P1291" s="49"/>
      <c r="Q1291" s="59"/>
      <c r="R1291" s="59"/>
      <c r="S1291" s="49"/>
      <c r="T1291" s="49"/>
      <c r="U1291" s="49"/>
      <c r="V1291" s="49"/>
    </row>
    <row r="1292" spans="2:22" ht="24" customHeight="1" x14ac:dyDescent="0.35">
      <c r="B1292" s="3">
        <v>1277</v>
      </c>
      <c r="C1292" s="3" t="s">
        <v>1229</v>
      </c>
      <c r="D1292" s="3" t="s">
        <v>1230</v>
      </c>
      <c r="E1292" s="3" t="s">
        <v>6358</v>
      </c>
      <c r="F1292" s="3" t="s">
        <v>2422</v>
      </c>
      <c r="G1292" s="3" t="s">
        <v>11</v>
      </c>
      <c r="H1292" s="32" t="s">
        <v>2628</v>
      </c>
      <c r="I1292" s="33">
        <v>1</v>
      </c>
      <c r="J1292" s="17"/>
      <c r="K1292" s="17">
        <f t="shared" si="38"/>
        <v>0</v>
      </c>
      <c r="L1292" s="38" t="s">
        <v>2628</v>
      </c>
      <c r="M1292" s="48">
        <f t="shared" si="39"/>
        <v>100</v>
      </c>
      <c r="N1292" s="34" t="s">
        <v>7343</v>
      </c>
      <c r="O1292" s="48">
        <f>(45.5*M1292)/(SUM($M$16:$M$2953)+SUM(Comerciales!$O$16:$O$1436))</f>
        <v>4.745196819155514E-9</v>
      </c>
      <c r="P1292" s="49"/>
      <c r="Q1292" s="59"/>
      <c r="R1292" s="59"/>
      <c r="S1292" s="49"/>
      <c r="T1292" s="49"/>
      <c r="U1292" s="49"/>
      <c r="V1292" s="49"/>
    </row>
    <row r="1293" spans="2:22" ht="24" customHeight="1" x14ac:dyDescent="0.35">
      <c r="B1293" s="3">
        <v>1278</v>
      </c>
      <c r="C1293" s="3" t="s">
        <v>1231</v>
      </c>
      <c r="D1293" s="3" t="s">
        <v>1232</v>
      </c>
      <c r="E1293" s="3">
        <v>0.02</v>
      </c>
      <c r="F1293" s="3" t="s">
        <v>2616</v>
      </c>
      <c r="G1293" s="3" t="s">
        <v>11</v>
      </c>
      <c r="H1293" s="32" t="s">
        <v>2490</v>
      </c>
      <c r="I1293" s="33">
        <v>297064</v>
      </c>
      <c r="J1293" s="17">
        <v>3003.57</v>
      </c>
      <c r="K1293" s="17">
        <f t="shared" si="38"/>
        <v>3220</v>
      </c>
      <c r="L1293" s="38" t="s">
        <v>7053</v>
      </c>
      <c r="M1293" s="48">
        <f t="shared" si="39"/>
        <v>956546080</v>
      </c>
      <c r="N1293" s="34" t="s">
        <v>7341</v>
      </c>
      <c r="O1293" s="48">
        <f>(45.5*M1293)/(SUM($M$16:$M$2953)+SUM(Comerciales!$O$16:$O$1436))</f>
        <v>4.5389994161916754E-2</v>
      </c>
      <c r="P1293" s="49"/>
      <c r="Q1293" s="59"/>
      <c r="R1293" s="59"/>
      <c r="S1293" s="49"/>
      <c r="T1293" s="49"/>
      <c r="U1293" s="49"/>
      <c r="V1293" s="49"/>
    </row>
    <row r="1294" spans="2:22" ht="24" customHeight="1" x14ac:dyDescent="0.35">
      <c r="B1294" s="3">
        <v>1279</v>
      </c>
      <c r="C1294" s="3" t="s">
        <v>1233</v>
      </c>
      <c r="D1294" s="3" t="s">
        <v>5482</v>
      </c>
      <c r="E1294" s="3" t="s">
        <v>6359</v>
      </c>
      <c r="F1294" s="3" t="s">
        <v>6906</v>
      </c>
      <c r="G1294" s="3" t="s">
        <v>379</v>
      </c>
      <c r="H1294" s="32" t="s">
        <v>6906</v>
      </c>
      <c r="I1294" s="33">
        <v>2523.25</v>
      </c>
      <c r="J1294" s="17"/>
      <c r="K1294" s="17">
        <f t="shared" si="38"/>
        <v>0</v>
      </c>
      <c r="L1294" s="38" t="s">
        <v>7053</v>
      </c>
      <c r="M1294" s="48">
        <f t="shared" si="39"/>
        <v>252325</v>
      </c>
      <c r="N1294" s="34" t="s">
        <v>7343</v>
      </c>
      <c r="O1294" s="48">
        <f>(45.5*M1294)/(SUM($M$16:$M$2953)+SUM(Comerciales!$O$16:$O$1436))</f>
        <v>1.197331787393415E-5</v>
      </c>
      <c r="P1294" s="49"/>
      <c r="Q1294" s="59"/>
      <c r="R1294" s="59"/>
      <c r="S1294" s="49"/>
      <c r="T1294" s="49"/>
      <c r="U1294" s="49"/>
      <c r="V1294" s="49"/>
    </row>
    <row r="1295" spans="2:22" ht="24" customHeight="1" x14ac:dyDescent="0.35">
      <c r="B1295" s="3">
        <v>1280</v>
      </c>
      <c r="C1295" s="3" t="s">
        <v>2628</v>
      </c>
      <c r="D1295" s="3" t="s">
        <v>5482</v>
      </c>
      <c r="E1295" s="3" t="s">
        <v>218</v>
      </c>
      <c r="F1295" s="3" t="s">
        <v>3580</v>
      </c>
      <c r="G1295" s="3" t="s">
        <v>2429</v>
      </c>
      <c r="H1295" s="32" t="s">
        <v>2628</v>
      </c>
      <c r="I1295" s="33">
        <v>50</v>
      </c>
      <c r="J1295" s="17"/>
      <c r="K1295" s="17">
        <f t="shared" si="38"/>
        <v>0</v>
      </c>
      <c r="L1295" s="38" t="s">
        <v>2628</v>
      </c>
      <c r="M1295" s="48">
        <f t="shared" si="39"/>
        <v>5000</v>
      </c>
      <c r="N1295" s="34" t="s">
        <v>7343</v>
      </c>
      <c r="O1295" s="48">
        <f>(45.5*M1295)/(SUM($M$16:$M$2953)+SUM(Comerciales!$O$16:$O$1436))</f>
        <v>2.3725984095777567E-7</v>
      </c>
      <c r="P1295" s="49"/>
      <c r="Q1295" s="59"/>
      <c r="R1295" s="59"/>
      <c r="S1295" s="49"/>
      <c r="T1295" s="49"/>
      <c r="U1295" s="49"/>
      <c r="V1295" s="49"/>
    </row>
    <row r="1296" spans="2:22" ht="24" customHeight="1" x14ac:dyDescent="0.35">
      <c r="B1296" s="3">
        <v>1281</v>
      </c>
      <c r="C1296" s="3" t="s">
        <v>1234</v>
      </c>
      <c r="D1296" s="3" t="s">
        <v>1235</v>
      </c>
      <c r="E1296" s="3" t="s">
        <v>1535</v>
      </c>
      <c r="F1296" s="3" t="s">
        <v>2616</v>
      </c>
      <c r="G1296" s="3" t="s">
        <v>7000</v>
      </c>
      <c r="H1296" s="32" t="s">
        <v>2490</v>
      </c>
      <c r="I1296" s="33">
        <v>19880.5</v>
      </c>
      <c r="J1296" s="17">
        <v>3571</v>
      </c>
      <c r="K1296" s="17">
        <f t="shared" ref="K1296:K1359" si="40">IF(ISNUMBER(L1296),MIN(L1296,ROUND((J1296*(1+$K$10)),0)),ROUND((J1296*(1+$K$10)),0))</f>
        <v>3828</v>
      </c>
      <c r="L1296" s="38" t="s">
        <v>7053</v>
      </c>
      <c r="M1296" s="48">
        <f t="shared" ref="M1296:M1359" si="41">IF(K1296=0,100*I1296,I1296*K1296)</f>
        <v>76102554</v>
      </c>
      <c r="N1296" s="34" t="s">
        <v>7343</v>
      </c>
      <c r="O1296" s="48">
        <f>(45.5*M1296)/(SUM($M$16:$M$2953)+SUM(Comerciales!$O$16:$O$1436))</f>
        <v>3.611215971704107E-3</v>
      </c>
      <c r="P1296" s="49"/>
      <c r="Q1296" s="59"/>
      <c r="R1296" s="59"/>
      <c r="S1296" s="49"/>
      <c r="T1296" s="49"/>
      <c r="U1296" s="49"/>
      <c r="V1296" s="49"/>
    </row>
    <row r="1297" spans="2:22" ht="24" customHeight="1" x14ac:dyDescent="0.35">
      <c r="B1297" s="3">
        <v>1282</v>
      </c>
      <c r="C1297" s="3" t="s">
        <v>1238</v>
      </c>
      <c r="D1297" s="3" t="s">
        <v>5483</v>
      </c>
      <c r="E1297" s="3" t="s">
        <v>32</v>
      </c>
      <c r="F1297" s="3" t="s">
        <v>2422</v>
      </c>
      <c r="G1297" s="3" t="s">
        <v>11</v>
      </c>
      <c r="H1297" s="32" t="s">
        <v>2628</v>
      </c>
      <c r="I1297" s="33">
        <v>1410</v>
      </c>
      <c r="J1297" s="17">
        <v>396</v>
      </c>
      <c r="K1297" s="17">
        <f t="shared" si="40"/>
        <v>425</v>
      </c>
      <c r="L1297" s="38" t="s">
        <v>2628</v>
      </c>
      <c r="M1297" s="48">
        <f t="shared" si="41"/>
        <v>599250</v>
      </c>
      <c r="N1297" s="34" t="s">
        <v>7343</v>
      </c>
      <c r="O1297" s="48">
        <f>(45.5*M1297)/(SUM($M$16:$M$2953)+SUM(Comerciales!$O$16:$O$1436))</f>
        <v>2.8435591938789416E-5</v>
      </c>
      <c r="P1297" s="49"/>
      <c r="Q1297" s="59"/>
      <c r="R1297" s="59"/>
      <c r="S1297" s="49"/>
      <c r="T1297" s="49"/>
      <c r="U1297" s="49"/>
      <c r="V1297" s="49"/>
    </row>
    <row r="1298" spans="2:22" ht="24" customHeight="1" x14ac:dyDescent="0.35">
      <c r="B1298" s="3">
        <v>1283</v>
      </c>
      <c r="C1298" s="3" t="s">
        <v>1238</v>
      </c>
      <c r="D1298" s="3" t="s">
        <v>5483</v>
      </c>
      <c r="E1298" s="3" t="s">
        <v>2321</v>
      </c>
      <c r="F1298" s="3" t="s">
        <v>3613</v>
      </c>
      <c r="G1298" s="3" t="s">
        <v>11</v>
      </c>
      <c r="H1298" s="32" t="s">
        <v>2318</v>
      </c>
      <c r="I1298" s="33">
        <v>515</v>
      </c>
      <c r="J1298" s="17">
        <v>396.6</v>
      </c>
      <c r="K1298" s="17">
        <f t="shared" si="40"/>
        <v>396.6</v>
      </c>
      <c r="L1298" s="38">
        <v>396.6</v>
      </c>
      <c r="M1298" s="48">
        <f t="shared" si="41"/>
        <v>204249</v>
      </c>
      <c r="N1298" s="34" t="s">
        <v>7343</v>
      </c>
      <c r="O1298" s="48">
        <f>(45.5*M1298)/(SUM($M$16:$M$2953)+SUM(Comerciales!$O$16:$O$1436))</f>
        <v>9.6920170511569457E-6</v>
      </c>
      <c r="P1298" s="49"/>
      <c r="Q1298" s="59"/>
      <c r="R1298" s="59"/>
      <c r="S1298" s="49"/>
      <c r="T1298" s="49"/>
      <c r="U1298" s="49"/>
      <c r="V1298" s="49"/>
    </row>
    <row r="1299" spans="2:22" ht="24" customHeight="1" x14ac:dyDescent="0.35">
      <c r="B1299" s="3">
        <v>1284</v>
      </c>
      <c r="C1299" s="3" t="s">
        <v>1240</v>
      </c>
      <c r="D1299" s="3" t="s">
        <v>5484</v>
      </c>
      <c r="E1299" s="3" t="s">
        <v>6360</v>
      </c>
      <c r="F1299" s="3" t="s">
        <v>6925</v>
      </c>
      <c r="G1299" s="3" t="s">
        <v>3654</v>
      </c>
      <c r="H1299" s="32" t="s">
        <v>2318</v>
      </c>
      <c r="I1299" s="33">
        <v>40998.333333333336</v>
      </c>
      <c r="J1299" s="17">
        <v>5407.5999999999995</v>
      </c>
      <c r="K1299" s="17">
        <f t="shared" si="40"/>
        <v>5407.5999999999995</v>
      </c>
      <c r="L1299" s="38">
        <v>5407.5999999999995</v>
      </c>
      <c r="M1299" s="48">
        <f t="shared" si="41"/>
        <v>221702587.33333331</v>
      </c>
      <c r="N1299" s="34" t="s">
        <v>7341</v>
      </c>
      <c r="O1299" s="48">
        <f>(45.5*M1299)/(SUM($M$16:$M$2953)+SUM(Comerciales!$O$16:$O$1436))</f>
        <v>1.0520224122126807E-2</v>
      </c>
      <c r="P1299" s="49"/>
      <c r="Q1299" s="59"/>
      <c r="R1299" s="59"/>
      <c r="S1299" s="49"/>
      <c r="T1299" s="49"/>
      <c r="U1299" s="49"/>
      <c r="V1299" s="49"/>
    </row>
    <row r="1300" spans="2:22" ht="24" customHeight="1" x14ac:dyDescent="0.35">
      <c r="B1300" s="3">
        <v>1285</v>
      </c>
      <c r="C1300" s="3" t="s">
        <v>1241</v>
      </c>
      <c r="D1300" s="3" t="s">
        <v>5485</v>
      </c>
      <c r="E1300" s="3" t="s">
        <v>1242</v>
      </c>
      <c r="F1300" s="3" t="s">
        <v>2422</v>
      </c>
      <c r="G1300" s="3" t="s">
        <v>11</v>
      </c>
      <c r="H1300" s="32" t="s">
        <v>2320</v>
      </c>
      <c r="I1300" s="33">
        <v>2</v>
      </c>
      <c r="J1300" s="17">
        <v>1769.5</v>
      </c>
      <c r="K1300" s="17">
        <f t="shared" si="40"/>
        <v>1897</v>
      </c>
      <c r="L1300" s="38" t="s">
        <v>7053</v>
      </c>
      <c r="M1300" s="48">
        <f t="shared" si="41"/>
        <v>3794</v>
      </c>
      <c r="N1300" s="34" t="s">
        <v>7343</v>
      </c>
      <c r="O1300" s="48">
        <f>(45.5*M1300)/(SUM($M$16:$M$2953)+SUM(Comerciales!$O$16:$O$1436))</f>
        <v>1.8003276731876019E-7</v>
      </c>
      <c r="P1300" s="49"/>
      <c r="Q1300" s="59"/>
      <c r="R1300" s="59"/>
      <c r="S1300" s="49"/>
      <c r="T1300" s="49"/>
      <c r="U1300" s="49"/>
      <c r="V1300" s="49"/>
    </row>
    <row r="1301" spans="2:22" ht="24" customHeight="1" x14ac:dyDescent="0.35">
      <c r="B1301" s="3">
        <v>1286</v>
      </c>
      <c r="C1301" s="3" t="s">
        <v>2628</v>
      </c>
      <c r="D1301" s="3" t="s">
        <v>5486</v>
      </c>
      <c r="E1301" s="3" t="s">
        <v>6361</v>
      </c>
      <c r="F1301" s="3" t="s">
        <v>2422</v>
      </c>
      <c r="G1301" s="3" t="s">
        <v>11</v>
      </c>
      <c r="H1301" s="32" t="s">
        <v>2628</v>
      </c>
      <c r="I1301" s="33">
        <v>1</v>
      </c>
      <c r="J1301" s="17"/>
      <c r="K1301" s="17">
        <f t="shared" si="40"/>
        <v>0</v>
      </c>
      <c r="L1301" s="38" t="s">
        <v>2628</v>
      </c>
      <c r="M1301" s="48">
        <f t="shared" si="41"/>
        <v>100</v>
      </c>
      <c r="N1301" s="34" t="s">
        <v>7343</v>
      </c>
      <c r="O1301" s="48">
        <f>(45.5*M1301)/(SUM($M$16:$M$2953)+SUM(Comerciales!$O$16:$O$1436))</f>
        <v>4.745196819155514E-9</v>
      </c>
      <c r="P1301" s="49"/>
      <c r="Q1301" s="59"/>
      <c r="R1301" s="59"/>
      <c r="S1301" s="49"/>
      <c r="T1301" s="49"/>
      <c r="U1301" s="49"/>
      <c r="V1301" s="49"/>
    </row>
    <row r="1302" spans="2:22" ht="24" customHeight="1" x14ac:dyDescent="0.35">
      <c r="B1302" s="3">
        <v>1287</v>
      </c>
      <c r="C1302" s="3" t="s">
        <v>1243</v>
      </c>
      <c r="D1302" s="3" t="s">
        <v>1244</v>
      </c>
      <c r="E1302" s="3" t="s">
        <v>2451</v>
      </c>
      <c r="F1302" s="3" t="s">
        <v>2422</v>
      </c>
      <c r="G1302" s="3" t="s">
        <v>11</v>
      </c>
      <c r="H1302" s="32" t="s">
        <v>2318</v>
      </c>
      <c r="I1302" s="33">
        <v>116115.75</v>
      </c>
      <c r="J1302" s="17">
        <v>345.5</v>
      </c>
      <c r="K1302" s="17">
        <f t="shared" si="40"/>
        <v>370</v>
      </c>
      <c r="L1302" s="38" t="s">
        <v>7053</v>
      </c>
      <c r="M1302" s="48">
        <f t="shared" si="41"/>
        <v>42962827.5</v>
      </c>
      <c r="N1302" s="34" t="s">
        <v>7341</v>
      </c>
      <c r="O1302" s="48">
        <f>(45.5*M1302)/(SUM($M$16:$M$2953)+SUM(Comerciales!$O$16:$O$1436))</f>
        <v>2.0386707239492701E-3</v>
      </c>
      <c r="P1302" s="49"/>
      <c r="Q1302" s="59"/>
      <c r="R1302" s="59"/>
      <c r="S1302" s="49"/>
      <c r="T1302" s="49"/>
      <c r="U1302" s="49"/>
      <c r="V1302" s="49"/>
    </row>
    <row r="1303" spans="2:22" ht="24" customHeight="1" x14ac:dyDescent="0.35">
      <c r="B1303" s="3">
        <v>1288</v>
      </c>
      <c r="C1303" s="3" t="s">
        <v>1243</v>
      </c>
      <c r="D1303" s="3" t="s">
        <v>1244</v>
      </c>
      <c r="E1303" s="3" t="s">
        <v>2434</v>
      </c>
      <c r="F1303" s="3" t="s">
        <v>2422</v>
      </c>
      <c r="G1303" s="3" t="s">
        <v>11</v>
      </c>
      <c r="H1303" s="32" t="s">
        <v>2318</v>
      </c>
      <c r="I1303" s="33">
        <v>15027.333333333332</v>
      </c>
      <c r="J1303" s="17">
        <v>471.67</v>
      </c>
      <c r="K1303" s="17">
        <f t="shared" si="40"/>
        <v>506</v>
      </c>
      <c r="L1303" s="38" t="s">
        <v>7053</v>
      </c>
      <c r="M1303" s="48">
        <f t="shared" si="41"/>
        <v>7603830.666666666</v>
      </c>
      <c r="N1303" s="34" t="s">
        <v>7343</v>
      </c>
      <c r="O1303" s="48">
        <f>(45.5*M1303)/(SUM($M$16:$M$2953)+SUM(Comerciales!$O$16:$O$1436))</f>
        <v>3.6081673092863811E-4</v>
      </c>
      <c r="P1303" s="49"/>
      <c r="Q1303" s="59"/>
      <c r="R1303" s="59"/>
      <c r="S1303" s="49"/>
      <c r="T1303" s="49"/>
      <c r="U1303" s="49"/>
      <c r="V1303" s="49"/>
    </row>
    <row r="1304" spans="2:22" ht="24" customHeight="1" x14ac:dyDescent="0.35">
      <c r="B1304" s="3">
        <v>1289</v>
      </c>
      <c r="C1304" s="3" t="s">
        <v>1229</v>
      </c>
      <c r="D1304" s="3" t="s">
        <v>1245</v>
      </c>
      <c r="E1304" s="3" t="s">
        <v>6362</v>
      </c>
      <c r="F1304" s="3" t="s">
        <v>2422</v>
      </c>
      <c r="G1304" s="3" t="s">
        <v>11</v>
      </c>
      <c r="H1304" s="32" t="s">
        <v>2318</v>
      </c>
      <c r="I1304" s="33">
        <v>1017</v>
      </c>
      <c r="J1304" s="17">
        <v>2930</v>
      </c>
      <c r="K1304" s="17">
        <f t="shared" si="40"/>
        <v>2930</v>
      </c>
      <c r="L1304" s="38">
        <v>2930</v>
      </c>
      <c r="M1304" s="48">
        <f t="shared" si="41"/>
        <v>2979810</v>
      </c>
      <c r="N1304" s="34" t="s">
        <v>7343</v>
      </c>
      <c r="O1304" s="48">
        <f>(45.5*M1304)/(SUM($M$16:$M$2953)+SUM(Comerciales!$O$16:$O$1436))</f>
        <v>1.413978493368779E-4</v>
      </c>
      <c r="P1304" s="49"/>
      <c r="Q1304" s="59"/>
      <c r="R1304" s="59"/>
      <c r="S1304" s="49"/>
      <c r="T1304" s="49"/>
      <c r="U1304" s="49"/>
      <c r="V1304" s="49"/>
    </row>
    <row r="1305" spans="2:22" ht="24" customHeight="1" x14ac:dyDescent="0.35">
      <c r="B1305" s="3">
        <v>1290</v>
      </c>
      <c r="C1305" s="3" t="s">
        <v>1229</v>
      </c>
      <c r="D1305" s="3" t="s">
        <v>1245</v>
      </c>
      <c r="E1305" s="3" t="s">
        <v>6363</v>
      </c>
      <c r="F1305" s="3" t="s">
        <v>2422</v>
      </c>
      <c r="G1305" s="3" t="s">
        <v>11</v>
      </c>
      <c r="H1305" s="32" t="s">
        <v>2318</v>
      </c>
      <c r="I1305" s="33">
        <v>660.41666666666674</v>
      </c>
      <c r="J1305" s="17">
        <v>2060</v>
      </c>
      <c r="K1305" s="17">
        <f t="shared" si="40"/>
        <v>2060</v>
      </c>
      <c r="L1305" s="38">
        <v>2060</v>
      </c>
      <c r="M1305" s="48">
        <f t="shared" si="41"/>
        <v>1360458.3333333335</v>
      </c>
      <c r="N1305" s="34" t="s">
        <v>7343</v>
      </c>
      <c r="O1305" s="48">
        <f>(45.5*M1305)/(SUM($M$16:$M$2953)+SUM(Comerciales!$O$16:$O$1436))</f>
        <v>6.4556425559269447E-5</v>
      </c>
      <c r="P1305" s="49"/>
      <c r="Q1305" s="59"/>
      <c r="R1305" s="59"/>
      <c r="S1305" s="49"/>
      <c r="T1305" s="49"/>
      <c r="U1305" s="49"/>
      <c r="V1305" s="49"/>
    </row>
    <row r="1306" spans="2:22" ht="24" customHeight="1" x14ac:dyDescent="0.35">
      <c r="B1306" s="3">
        <v>1291</v>
      </c>
      <c r="C1306" s="3" t="s">
        <v>1229</v>
      </c>
      <c r="D1306" s="3" t="s">
        <v>1245</v>
      </c>
      <c r="E1306" s="3" t="s">
        <v>6364</v>
      </c>
      <c r="F1306" s="3" t="s">
        <v>2422</v>
      </c>
      <c r="G1306" s="3" t="s">
        <v>11</v>
      </c>
      <c r="H1306" s="32" t="s">
        <v>2318</v>
      </c>
      <c r="I1306" s="33">
        <v>151</v>
      </c>
      <c r="J1306" s="17">
        <v>1030</v>
      </c>
      <c r="K1306" s="17">
        <f t="shared" si="40"/>
        <v>1030</v>
      </c>
      <c r="L1306" s="38">
        <v>1030</v>
      </c>
      <c r="M1306" s="48">
        <f t="shared" si="41"/>
        <v>155530</v>
      </c>
      <c r="N1306" s="34" t="s">
        <v>7343</v>
      </c>
      <c r="O1306" s="48">
        <f>(45.5*M1306)/(SUM($M$16:$M$2953)+SUM(Comerciales!$O$16:$O$1436))</f>
        <v>7.3802046128325702E-6</v>
      </c>
      <c r="P1306" s="49"/>
      <c r="Q1306" s="59"/>
      <c r="R1306" s="59"/>
      <c r="S1306" s="49"/>
      <c r="T1306" s="49"/>
      <c r="U1306" s="49"/>
      <c r="V1306" s="49"/>
    </row>
    <row r="1307" spans="2:22" ht="24" customHeight="1" x14ac:dyDescent="0.35">
      <c r="B1307" s="3">
        <v>1292</v>
      </c>
      <c r="C1307" s="3" t="s">
        <v>1229</v>
      </c>
      <c r="D1307" s="3" t="s">
        <v>1245</v>
      </c>
      <c r="E1307" s="3" t="s">
        <v>6365</v>
      </c>
      <c r="F1307" s="3" t="s">
        <v>2422</v>
      </c>
      <c r="G1307" s="3" t="s">
        <v>11</v>
      </c>
      <c r="H1307" s="32" t="s">
        <v>2628</v>
      </c>
      <c r="I1307" s="33">
        <v>1</v>
      </c>
      <c r="J1307" s="17"/>
      <c r="K1307" s="17">
        <f t="shared" si="40"/>
        <v>0</v>
      </c>
      <c r="L1307" s="38" t="s">
        <v>2628</v>
      </c>
      <c r="M1307" s="48">
        <f t="shared" si="41"/>
        <v>100</v>
      </c>
      <c r="N1307" s="34" t="s">
        <v>7343</v>
      </c>
      <c r="O1307" s="48">
        <f>(45.5*M1307)/(SUM($M$16:$M$2953)+SUM(Comerciales!$O$16:$O$1436))</f>
        <v>4.745196819155514E-9</v>
      </c>
      <c r="P1307" s="49"/>
      <c r="Q1307" s="59"/>
      <c r="R1307" s="59"/>
      <c r="S1307" s="49"/>
      <c r="T1307" s="49"/>
      <c r="U1307" s="49"/>
      <c r="V1307" s="49"/>
    </row>
    <row r="1308" spans="2:22" ht="24" customHeight="1" x14ac:dyDescent="0.35">
      <c r="B1308" s="3">
        <v>1293</v>
      </c>
      <c r="C1308" s="3" t="s">
        <v>1229</v>
      </c>
      <c r="D1308" s="3" t="s">
        <v>1245</v>
      </c>
      <c r="E1308" s="3" t="s">
        <v>6366</v>
      </c>
      <c r="F1308" s="3" t="s">
        <v>2422</v>
      </c>
      <c r="G1308" s="3" t="s">
        <v>11</v>
      </c>
      <c r="H1308" s="32" t="s">
        <v>2628</v>
      </c>
      <c r="I1308" s="33">
        <v>1</v>
      </c>
      <c r="J1308" s="17"/>
      <c r="K1308" s="17">
        <f t="shared" si="40"/>
        <v>0</v>
      </c>
      <c r="L1308" s="38" t="s">
        <v>2628</v>
      </c>
      <c r="M1308" s="48">
        <f t="shared" si="41"/>
        <v>100</v>
      </c>
      <c r="N1308" s="34" t="s">
        <v>7343</v>
      </c>
      <c r="O1308" s="48">
        <f>(45.5*M1308)/(SUM($M$16:$M$2953)+SUM(Comerciales!$O$16:$O$1436))</f>
        <v>4.745196819155514E-9</v>
      </c>
      <c r="P1308" s="49"/>
      <c r="Q1308" s="59"/>
      <c r="R1308" s="59"/>
      <c r="S1308" s="49"/>
      <c r="T1308" s="49"/>
      <c r="U1308" s="49"/>
      <c r="V1308" s="49"/>
    </row>
    <row r="1309" spans="2:22" ht="24" customHeight="1" x14ac:dyDescent="0.35">
      <c r="B1309" s="3">
        <v>1294</v>
      </c>
      <c r="C1309" s="3" t="s">
        <v>1246</v>
      </c>
      <c r="D1309" s="3" t="s">
        <v>5487</v>
      </c>
      <c r="E1309" s="3" t="s">
        <v>2589</v>
      </c>
      <c r="F1309" s="3" t="s">
        <v>2356</v>
      </c>
      <c r="G1309" s="3" t="s">
        <v>18</v>
      </c>
      <c r="H1309" s="32" t="s">
        <v>2349</v>
      </c>
      <c r="I1309" s="33">
        <v>27.363636363636363</v>
      </c>
      <c r="J1309" s="17">
        <v>190828</v>
      </c>
      <c r="K1309" s="17">
        <f t="shared" si="40"/>
        <v>204568</v>
      </c>
      <c r="L1309" s="38" t="s">
        <v>7053</v>
      </c>
      <c r="M1309" s="48">
        <f t="shared" si="41"/>
        <v>5597724.3636363633</v>
      </c>
      <c r="N1309" s="34" t="s">
        <v>7341</v>
      </c>
      <c r="O1309" s="48">
        <f>(45.5*M1309)/(SUM($M$16:$M$2953)+SUM(Comerciales!$O$16:$O$1436))</f>
        <v>2.6562303844836595E-4</v>
      </c>
      <c r="P1309" s="49"/>
      <c r="Q1309" s="59"/>
      <c r="R1309" s="59"/>
      <c r="S1309" s="49"/>
      <c r="T1309" s="49"/>
      <c r="U1309" s="49"/>
      <c r="V1309" s="49"/>
    </row>
    <row r="1310" spans="2:22" ht="24" customHeight="1" x14ac:dyDescent="0.35">
      <c r="B1310" s="3">
        <v>1295</v>
      </c>
      <c r="C1310" s="3" t="s">
        <v>2657</v>
      </c>
      <c r="D1310" s="3" t="s">
        <v>4131</v>
      </c>
      <c r="E1310" s="3" t="s">
        <v>4209</v>
      </c>
      <c r="F1310" s="3" t="s">
        <v>3582</v>
      </c>
      <c r="G1310" s="3" t="s">
        <v>11</v>
      </c>
      <c r="H1310" s="32" t="s">
        <v>2393</v>
      </c>
      <c r="I1310" s="33">
        <v>45</v>
      </c>
      <c r="J1310" s="17">
        <v>6315</v>
      </c>
      <c r="K1310" s="17">
        <f t="shared" si="40"/>
        <v>6315</v>
      </c>
      <c r="L1310" s="38">
        <v>6315</v>
      </c>
      <c r="M1310" s="48">
        <f t="shared" si="41"/>
        <v>284175</v>
      </c>
      <c r="N1310" s="34" t="s">
        <v>7343</v>
      </c>
      <c r="O1310" s="48">
        <f>(45.5*M1310)/(SUM($M$16:$M$2953)+SUM(Comerciales!$O$16:$O$1436))</f>
        <v>1.348466306083518E-5</v>
      </c>
      <c r="P1310" s="49"/>
      <c r="Q1310" s="59"/>
      <c r="R1310" s="59"/>
      <c r="S1310" s="49"/>
      <c r="T1310" s="49"/>
      <c r="U1310" s="49"/>
      <c r="V1310" s="49"/>
    </row>
    <row r="1311" spans="2:22" ht="24" customHeight="1" x14ac:dyDescent="0.35">
      <c r="B1311" s="3">
        <v>1296</v>
      </c>
      <c r="C1311" s="3" t="s">
        <v>1248</v>
      </c>
      <c r="D1311" s="3" t="s">
        <v>4131</v>
      </c>
      <c r="E1311" s="3" t="s">
        <v>4208</v>
      </c>
      <c r="F1311" s="3" t="s">
        <v>2324</v>
      </c>
      <c r="G1311" s="3" t="s">
        <v>11</v>
      </c>
      <c r="H1311" s="32" t="s">
        <v>2320</v>
      </c>
      <c r="I1311" s="33">
        <v>1</v>
      </c>
      <c r="J1311" s="17">
        <v>2105</v>
      </c>
      <c r="K1311" s="17">
        <f t="shared" si="40"/>
        <v>2105</v>
      </c>
      <c r="L1311" s="38">
        <v>2105</v>
      </c>
      <c r="M1311" s="48">
        <f t="shared" si="41"/>
        <v>2105</v>
      </c>
      <c r="N1311" s="34" t="s">
        <v>7343</v>
      </c>
      <c r="O1311" s="48">
        <f>(45.5*M1311)/(SUM($M$16:$M$2953)+SUM(Comerciales!$O$16:$O$1436))</f>
        <v>9.9886393043223557E-8</v>
      </c>
      <c r="P1311" s="49"/>
      <c r="Q1311" s="59"/>
      <c r="R1311" s="59"/>
      <c r="S1311" s="49"/>
      <c r="T1311" s="49"/>
      <c r="U1311" s="49"/>
      <c r="V1311" s="49"/>
    </row>
    <row r="1312" spans="2:22" ht="24" customHeight="1" x14ac:dyDescent="0.35">
      <c r="B1312" s="3">
        <v>1297</v>
      </c>
      <c r="C1312" s="3" t="s">
        <v>737</v>
      </c>
      <c r="D1312" s="3" t="s">
        <v>4131</v>
      </c>
      <c r="E1312" s="3" t="s">
        <v>1249</v>
      </c>
      <c r="F1312" s="3" t="s">
        <v>2324</v>
      </c>
      <c r="G1312" s="3" t="s">
        <v>11</v>
      </c>
      <c r="H1312" s="32" t="s">
        <v>2320</v>
      </c>
      <c r="I1312" s="33">
        <v>1</v>
      </c>
      <c r="J1312" s="17">
        <v>3157.5</v>
      </c>
      <c r="K1312" s="17">
        <f t="shared" si="40"/>
        <v>3157.5</v>
      </c>
      <c r="L1312" s="38">
        <v>3157.5</v>
      </c>
      <c r="M1312" s="48">
        <f t="shared" si="41"/>
        <v>3157.5</v>
      </c>
      <c r="N1312" s="34" t="s">
        <v>7343</v>
      </c>
      <c r="O1312" s="48">
        <f>(45.5*M1312)/(SUM($M$16:$M$2953)+SUM(Comerciales!$O$16:$O$1436))</f>
        <v>1.4982958956483535E-7</v>
      </c>
      <c r="P1312" s="49"/>
      <c r="Q1312" s="59"/>
      <c r="R1312" s="59"/>
      <c r="S1312" s="49"/>
      <c r="T1312" s="49"/>
      <c r="U1312" s="49"/>
      <c r="V1312" s="49"/>
    </row>
    <row r="1313" spans="2:22" ht="24" customHeight="1" x14ac:dyDescent="0.35">
      <c r="B1313" s="3">
        <v>1298</v>
      </c>
      <c r="C1313" s="3" t="s">
        <v>737</v>
      </c>
      <c r="D1313" s="3" t="s">
        <v>5488</v>
      </c>
      <c r="E1313" s="3" t="s">
        <v>6368</v>
      </c>
      <c r="F1313" s="3" t="s">
        <v>2422</v>
      </c>
      <c r="G1313" s="3" t="s">
        <v>11</v>
      </c>
      <c r="H1313" s="32" t="s">
        <v>2320</v>
      </c>
      <c r="I1313" s="33">
        <v>73774.28571428571</v>
      </c>
      <c r="J1313" s="17">
        <v>3157.5</v>
      </c>
      <c r="K1313" s="17">
        <f t="shared" si="40"/>
        <v>3157.5</v>
      </c>
      <c r="L1313" s="38">
        <v>3157.5</v>
      </c>
      <c r="M1313" s="48">
        <f t="shared" si="41"/>
        <v>232942307.14285713</v>
      </c>
      <c r="N1313" s="34" t="s">
        <v>7341</v>
      </c>
      <c r="O1313" s="48">
        <f>(45.5*M1313)/(SUM($M$16:$M$2953)+SUM(Comerciales!$O$16:$O$1436))</f>
        <v>1.1053570949010324E-2</v>
      </c>
      <c r="P1313" s="49"/>
      <c r="Q1313" s="59"/>
      <c r="R1313" s="59"/>
      <c r="S1313" s="49"/>
      <c r="T1313" s="49"/>
      <c r="U1313" s="49"/>
      <c r="V1313" s="49"/>
    </row>
    <row r="1314" spans="2:22" ht="24" customHeight="1" x14ac:dyDescent="0.35">
      <c r="B1314" s="3">
        <v>1299</v>
      </c>
      <c r="C1314" s="3" t="s">
        <v>2628</v>
      </c>
      <c r="D1314" s="3" t="s">
        <v>5489</v>
      </c>
      <c r="E1314" s="3" t="s">
        <v>1247</v>
      </c>
      <c r="F1314" s="3" t="s">
        <v>2499</v>
      </c>
      <c r="G1314" s="3" t="s">
        <v>11</v>
      </c>
      <c r="H1314" s="32" t="s">
        <v>2393</v>
      </c>
      <c r="I1314" s="33">
        <v>9330</v>
      </c>
      <c r="J1314" s="17">
        <v>505.5</v>
      </c>
      <c r="K1314" s="17">
        <f t="shared" si="40"/>
        <v>542</v>
      </c>
      <c r="L1314" s="38" t="s">
        <v>7053</v>
      </c>
      <c r="M1314" s="48">
        <f t="shared" si="41"/>
        <v>5056860</v>
      </c>
      <c r="N1314" s="34" t="s">
        <v>7343</v>
      </c>
      <c r="O1314" s="48">
        <f>(45.5*M1314)/(SUM($M$16:$M$2953)+SUM(Comerciales!$O$16:$O$1436))</f>
        <v>2.399579598691475E-4</v>
      </c>
      <c r="P1314" s="49"/>
      <c r="Q1314" s="59"/>
      <c r="R1314" s="59"/>
      <c r="S1314" s="49"/>
      <c r="T1314" s="49"/>
      <c r="U1314" s="49"/>
      <c r="V1314" s="49"/>
    </row>
    <row r="1315" spans="2:22" ht="24" customHeight="1" x14ac:dyDescent="0.35">
      <c r="B1315" s="3">
        <v>1300</v>
      </c>
      <c r="C1315" s="3" t="s">
        <v>2628</v>
      </c>
      <c r="D1315" s="3" t="s">
        <v>5489</v>
      </c>
      <c r="E1315" s="3" t="s">
        <v>22</v>
      </c>
      <c r="F1315" s="3" t="s">
        <v>2317</v>
      </c>
      <c r="G1315" s="3" t="s">
        <v>11</v>
      </c>
      <c r="H1315" s="32" t="s">
        <v>2628</v>
      </c>
      <c r="I1315" s="33">
        <v>1</v>
      </c>
      <c r="J1315" s="17"/>
      <c r="K1315" s="17">
        <f t="shared" si="40"/>
        <v>0</v>
      </c>
      <c r="L1315" s="38" t="s">
        <v>2628</v>
      </c>
      <c r="M1315" s="48">
        <f t="shared" si="41"/>
        <v>100</v>
      </c>
      <c r="N1315" s="34" t="s">
        <v>7343</v>
      </c>
      <c r="O1315" s="48">
        <f>(45.5*M1315)/(SUM($M$16:$M$2953)+SUM(Comerciales!$O$16:$O$1436))</f>
        <v>4.745196819155514E-9</v>
      </c>
      <c r="P1315" s="49"/>
      <c r="Q1315" s="59"/>
      <c r="R1315" s="59"/>
      <c r="S1315" s="49"/>
      <c r="T1315" s="49"/>
      <c r="U1315" s="49"/>
      <c r="V1315" s="49"/>
    </row>
    <row r="1316" spans="2:22" ht="24" customHeight="1" x14ac:dyDescent="0.35">
      <c r="B1316" s="3">
        <v>1301</v>
      </c>
      <c r="C1316" s="3" t="s">
        <v>2628</v>
      </c>
      <c r="D1316" s="3" t="s">
        <v>1250</v>
      </c>
      <c r="E1316" s="3" t="s">
        <v>3442</v>
      </c>
      <c r="F1316" s="3" t="s">
        <v>3623</v>
      </c>
      <c r="G1316" s="3" t="s">
        <v>11</v>
      </c>
      <c r="H1316" s="32" t="s">
        <v>2393</v>
      </c>
      <c r="I1316" s="33">
        <v>12.8</v>
      </c>
      <c r="J1316" s="17">
        <v>26750</v>
      </c>
      <c r="K1316" s="17">
        <f t="shared" si="40"/>
        <v>28676</v>
      </c>
      <c r="L1316" s="38" t="s">
        <v>7053</v>
      </c>
      <c r="M1316" s="48">
        <f t="shared" si="41"/>
        <v>367052.80000000005</v>
      </c>
      <c r="N1316" s="34" t="s">
        <v>7343</v>
      </c>
      <c r="O1316" s="48">
        <f>(45.5*M1316)/(SUM($M$16:$M$2953)+SUM(Comerciales!$O$16:$O$1436))</f>
        <v>1.7417377790221252E-5</v>
      </c>
      <c r="P1316" s="49"/>
      <c r="Q1316" s="59"/>
      <c r="R1316" s="59"/>
      <c r="S1316" s="49"/>
      <c r="T1316" s="49"/>
      <c r="U1316" s="49"/>
      <c r="V1316" s="49"/>
    </row>
    <row r="1317" spans="2:22" ht="24" customHeight="1" x14ac:dyDescent="0.35">
      <c r="B1317" s="3">
        <v>1302</v>
      </c>
      <c r="C1317" s="3" t="s">
        <v>2628</v>
      </c>
      <c r="D1317" s="3" t="s">
        <v>1251</v>
      </c>
      <c r="E1317" s="3" t="s">
        <v>1252</v>
      </c>
      <c r="F1317" s="3" t="s">
        <v>6926</v>
      </c>
      <c r="G1317" s="3" t="s">
        <v>11</v>
      </c>
      <c r="H1317" s="32" t="s">
        <v>2393</v>
      </c>
      <c r="I1317" s="33">
        <v>68</v>
      </c>
      <c r="J1317" s="17">
        <v>25863</v>
      </c>
      <c r="K1317" s="17">
        <f t="shared" si="40"/>
        <v>27725</v>
      </c>
      <c r="L1317" s="38" t="s">
        <v>7053</v>
      </c>
      <c r="M1317" s="48">
        <f t="shared" si="41"/>
        <v>1885300</v>
      </c>
      <c r="N1317" s="34" t="s">
        <v>7343</v>
      </c>
      <c r="O1317" s="48">
        <f>(45.5*M1317)/(SUM($M$16:$M$2953)+SUM(Comerciales!$O$16:$O$1436))</f>
        <v>8.9461195631538898E-5</v>
      </c>
      <c r="P1317" s="49"/>
      <c r="Q1317" s="59"/>
      <c r="R1317" s="59"/>
      <c r="S1317" s="49"/>
      <c r="T1317" s="49"/>
      <c r="U1317" s="49"/>
      <c r="V1317" s="49"/>
    </row>
    <row r="1318" spans="2:22" ht="24" customHeight="1" x14ac:dyDescent="0.35">
      <c r="B1318" s="3">
        <v>1303</v>
      </c>
      <c r="C1318" s="3" t="s">
        <v>1253</v>
      </c>
      <c r="D1318" s="3" t="s">
        <v>1254</v>
      </c>
      <c r="E1318" s="3" t="s">
        <v>2355</v>
      </c>
      <c r="F1318" s="3" t="s">
        <v>2356</v>
      </c>
      <c r="G1318" s="3" t="s">
        <v>18</v>
      </c>
      <c r="H1318" s="32" t="s">
        <v>2349</v>
      </c>
      <c r="I1318" s="33">
        <v>953.58333333333337</v>
      </c>
      <c r="J1318" s="17">
        <v>3419076.9999999995</v>
      </c>
      <c r="K1318" s="17">
        <f t="shared" si="40"/>
        <v>3419076.9999999995</v>
      </c>
      <c r="L1318" s="38">
        <v>3419076.9999999995</v>
      </c>
      <c r="M1318" s="48">
        <f t="shared" si="41"/>
        <v>3260374842.583333</v>
      </c>
      <c r="N1318" s="34" t="s">
        <v>7341</v>
      </c>
      <c r="O1318" s="48">
        <f>(45.5*M1318)/(SUM($M$16:$M$2953)+SUM(Comerciales!$O$16:$O$1436))</f>
        <v>0.15471120332281091</v>
      </c>
      <c r="P1318" s="49"/>
      <c r="Q1318" s="59"/>
      <c r="R1318" s="59"/>
      <c r="S1318" s="49"/>
      <c r="T1318" s="49"/>
      <c r="U1318" s="49"/>
      <c r="V1318" s="49"/>
    </row>
    <row r="1319" spans="2:22" ht="24" customHeight="1" x14ac:dyDescent="0.35">
      <c r="B1319" s="3">
        <v>1304</v>
      </c>
      <c r="C1319" s="3" t="s">
        <v>1255</v>
      </c>
      <c r="D1319" s="3" t="s">
        <v>1256</v>
      </c>
      <c r="E1319" s="3" t="s">
        <v>6369</v>
      </c>
      <c r="F1319" s="3" t="s">
        <v>2356</v>
      </c>
      <c r="G1319" s="3" t="s">
        <v>18</v>
      </c>
      <c r="H1319" s="32" t="s">
        <v>2349</v>
      </c>
      <c r="I1319" s="33">
        <v>2</v>
      </c>
      <c r="J1319" s="17">
        <v>73411.899999999994</v>
      </c>
      <c r="K1319" s="17">
        <f t="shared" si="40"/>
        <v>78698</v>
      </c>
      <c r="L1319" s="38" t="s">
        <v>7053</v>
      </c>
      <c r="M1319" s="48">
        <f t="shared" si="41"/>
        <v>157396</v>
      </c>
      <c r="N1319" s="34" t="s">
        <v>7341</v>
      </c>
      <c r="O1319" s="48">
        <f>(45.5*M1319)/(SUM($M$16:$M$2953)+SUM(Comerciales!$O$16:$O$1436))</f>
        <v>7.4687499854780126E-6</v>
      </c>
      <c r="P1319" s="49"/>
      <c r="Q1319" s="59"/>
      <c r="R1319" s="59"/>
      <c r="S1319" s="49"/>
      <c r="T1319" s="49"/>
      <c r="U1319" s="49"/>
      <c r="V1319" s="49"/>
    </row>
    <row r="1320" spans="2:22" ht="24" customHeight="1" x14ac:dyDescent="0.35">
      <c r="B1320" s="3">
        <v>1305</v>
      </c>
      <c r="C1320" s="3" t="s">
        <v>2658</v>
      </c>
      <c r="D1320" s="3" t="s">
        <v>3115</v>
      </c>
      <c r="E1320" s="3" t="s">
        <v>1307</v>
      </c>
      <c r="F1320" s="3" t="s">
        <v>3675</v>
      </c>
      <c r="G1320" s="3" t="s">
        <v>18</v>
      </c>
      <c r="H1320" s="32" t="s">
        <v>2628</v>
      </c>
      <c r="I1320" s="33">
        <v>1</v>
      </c>
      <c r="J1320" s="17">
        <v>98290.5</v>
      </c>
      <c r="K1320" s="17">
        <f t="shared" si="40"/>
        <v>105367</v>
      </c>
      <c r="L1320" s="38" t="s">
        <v>2628</v>
      </c>
      <c r="M1320" s="48">
        <f t="shared" si="41"/>
        <v>105367</v>
      </c>
      <c r="N1320" s="34" t="s">
        <v>7341</v>
      </c>
      <c r="O1320" s="48">
        <f>(45.5*M1320)/(SUM($M$16:$M$2953)+SUM(Comerciales!$O$16:$O$1436))</f>
        <v>4.9998715324395896E-6</v>
      </c>
      <c r="P1320" s="49"/>
      <c r="Q1320" s="59"/>
      <c r="R1320" s="59"/>
      <c r="S1320" s="49"/>
      <c r="T1320" s="49"/>
      <c r="U1320" s="49"/>
      <c r="V1320" s="49"/>
    </row>
    <row r="1321" spans="2:22" ht="24" customHeight="1" x14ac:dyDescent="0.35">
      <c r="B1321" s="3">
        <v>1306</v>
      </c>
      <c r="C1321" s="3" t="s">
        <v>1257</v>
      </c>
      <c r="D1321" s="3" t="s">
        <v>5490</v>
      </c>
      <c r="E1321" s="3" t="s">
        <v>6370</v>
      </c>
      <c r="F1321" s="3" t="s">
        <v>1046</v>
      </c>
      <c r="G1321" s="3" t="s">
        <v>1046</v>
      </c>
      <c r="H1321" s="32" t="s">
        <v>1046</v>
      </c>
      <c r="I1321" s="33">
        <v>438.41666666666669</v>
      </c>
      <c r="J1321" s="17">
        <v>1005282.144</v>
      </c>
      <c r="K1321" s="17">
        <f t="shared" si="40"/>
        <v>1005282.144</v>
      </c>
      <c r="L1321" s="38">
        <v>1005282.144</v>
      </c>
      <c r="M1321" s="48">
        <f t="shared" si="41"/>
        <v>440732446.63200003</v>
      </c>
      <c r="N1321" s="34" t="s">
        <v>7341</v>
      </c>
      <c r="O1321" s="48">
        <f>(45.5*M1321)/(SUM($M$16:$M$2953)+SUM(Comerciales!$O$16:$O$1436))</f>
        <v>2.0913622038567937E-2</v>
      </c>
      <c r="P1321" s="49"/>
      <c r="Q1321" s="59"/>
      <c r="R1321" s="59"/>
      <c r="S1321" s="49"/>
      <c r="T1321" s="49"/>
      <c r="U1321" s="49"/>
      <c r="V1321" s="49"/>
    </row>
    <row r="1322" spans="2:22" ht="24" customHeight="1" x14ac:dyDescent="0.35">
      <c r="B1322" s="3">
        <v>1307</v>
      </c>
      <c r="C1322" s="3" t="s">
        <v>1257</v>
      </c>
      <c r="D1322" s="3" t="s">
        <v>5490</v>
      </c>
      <c r="E1322" s="3" t="s">
        <v>6371</v>
      </c>
      <c r="F1322" s="3" t="s">
        <v>1046</v>
      </c>
      <c r="G1322" s="3" t="s">
        <v>1046</v>
      </c>
      <c r="H1322" s="32" t="s">
        <v>1046</v>
      </c>
      <c r="I1322" s="33">
        <v>103</v>
      </c>
      <c r="J1322" s="17">
        <v>335094.04800000001</v>
      </c>
      <c r="K1322" s="17">
        <f t="shared" si="40"/>
        <v>335094.04800000001</v>
      </c>
      <c r="L1322" s="38">
        <v>335094.04800000001</v>
      </c>
      <c r="M1322" s="48">
        <f t="shared" si="41"/>
        <v>34514686.943999998</v>
      </c>
      <c r="N1322" s="34" t="s">
        <v>7341</v>
      </c>
      <c r="O1322" s="48">
        <f>(45.5*M1322)/(SUM($M$16:$M$2953)+SUM(Comerciales!$O$16:$O$1436))</f>
        <v>1.6377898270081713E-3</v>
      </c>
      <c r="P1322" s="49"/>
      <c r="Q1322" s="59"/>
      <c r="R1322" s="59"/>
      <c r="S1322" s="49"/>
      <c r="T1322" s="49"/>
      <c r="U1322" s="49"/>
      <c r="V1322" s="49"/>
    </row>
    <row r="1323" spans="2:22" ht="24" customHeight="1" x14ac:dyDescent="0.35">
      <c r="B1323" s="3">
        <v>1308</v>
      </c>
      <c r="C1323" s="3" t="s">
        <v>5225</v>
      </c>
      <c r="D1323" s="3" t="s">
        <v>5491</v>
      </c>
      <c r="E1323" s="3" t="s">
        <v>6022</v>
      </c>
      <c r="F1323" s="3" t="s">
        <v>3580</v>
      </c>
      <c r="G1323" s="3" t="s">
        <v>18</v>
      </c>
      <c r="H1323" s="32" t="s">
        <v>2349</v>
      </c>
      <c r="I1323" s="33">
        <v>2</v>
      </c>
      <c r="J1323" s="17"/>
      <c r="K1323" s="17">
        <f t="shared" si="40"/>
        <v>0</v>
      </c>
      <c r="L1323" s="38" t="s">
        <v>7053</v>
      </c>
      <c r="M1323" s="48">
        <f t="shared" si="41"/>
        <v>200</v>
      </c>
      <c r="N1323" s="34" t="s">
        <v>7343</v>
      </c>
      <c r="O1323" s="48">
        <f>(45.5*M1323)/(SUM($M$16:$M$2953)+SUM(Comerciales!$O$16:$O$1436))</f>
        <v>9.4903936383110279E-9</v>
      </c>
      <c r="P1323" s="49"/>
      <c r="Q1323" s="59"/>
      <c r="R1323" s="59"/>
      <c r="S1323" s="49"/>
      <c r="T1323" s="49"/>
      <c r="U1323" s="49"/>
      <c r="V1323" s="49"/>
    </row>
    <row r="1324" spans="2:22" ht="24" customHeight="1" x14ac:dyDescent="0.35">
      <c r="B1324" s="3">
        <v>1309</v>
      </c>
      <c r="C1324" s="3" t="s">
        <v>2628</v>
      </c>
      <c r="D1324" s="3" t="s">
        <v>5492</v>
      </c>
      <c r="E1324" s="3" t="s">
        <v>6372</v>
      </c>
      <c r="F1324" s="3" t="s">
        <v>2422</v>
      </c>
      <c r="G1324" s="3" t="s">
        <v>11</v>
      </c>
      <c r="H1324" s="32" t="s">
        <v>2628</v>
      </c>
      <c r="I1324" s="33">
        <v>1</v>
      </c>
      <c r="J1324" s="17">
        <v>498279</v>
      </c>
      <c r="K1324" s="17">
        <f t="shared" si="40"/>
        <v>534155</v>
      </c>
      <c r="L1324" s="38" t="s">
        <v>2628</v>
      </c>
      <c r="M1324" s="48">
        <f t="shared" si="41"/>
        <v>534155</v>
      </c>
      <c r="N1324" s="34" t="s">
        <v>7341</v>
      </c>
      <c r="O1324" s="48">
        <f>(45.5*M1324)/(SUM($M$16:$M$2953)+SUM(Comerciales!$O$16:$O$1436))</f>
        <v>2.5346706069360132E-5</v>
      </c>
      <c r="P1324" s="49"/>
      <c r="Q1324" s="59"/>
      <c r="R1324" s="59"/>
      <c r="S1324" s="49"/>
      <c r="T1324" s="49"/>
      <c r="U1324" s="49"/>
      <c r="V1324" s="49"/>
    </row>
    <row r="1325" spans="2:22" ht="24" customHeight="1" x14ac:dyDescent="0.35">
      <c r="B1325" s="3">
        <v>1310</v>
      </c>
      <c r="C1325" s="3" t="s">
        <v>1258</v>
      </c>
      <c r="D1325" s="3" t="s">
        <v>1259</v>
      </c>
      <c r="E1325" s="3" t="s">
        <v>3374</v>
      </c>
      <c r="F1325" s="3" t="s">
        <v>2356</v>
      </c>
      <c r="G1325" s="3" t="s">
        <v>3670</v>
      </c>
      <c r="H1325" s="32" t="s">
        <v>2443</v>
      </c>
      <c r="I1325" s="33">
        <v>162</v>
      </c>
      <c r="J1325" s="17">
        <v>8340233</v>
      </c>
      <c r="K1325" s="17">
        <f t="shared" si="40"/>
        <v>8340233</v>
      </c>
      <c r="L1325" s="38">
        <v>8340233</v>
      </c>
      <c r="M1325" s="48">
        <f t="shared" si="41"/>
        <v>1351117746</v>
      </c>
      <c r="N1325" s="34" t="s">
        <v>7341</v>
      </c>
      <c r="O1325" s="48">
        <f>(45.5*M1325)/(SUM($M$16:$M$2953)+SUM(Comerciales!$O$16:$O$1436))</f>
        <v>6.4113196306237671E-2</v>
      </c>
      <c r="P1325" s="49"/>
      <c r="Q1325" s="59"/>
      <c r="R1325" s="59"/>
      <c r="S1325" s="49"/>
      <c r="T1325" s="49"/>
      <c r="U1325" s="49"/>
      <c r="V1325" s="49"/>
    </row>
    <row r="1326" spans="2:22" ht="24" customHeight="1" x14ac:dyDescent="0.35">
      <c r="B1326" s="3">
        <v>1311</v>
      </c>
      <c r="C1326" s="3" t="s">
        <v>1260</v>
      </c>
      <c r="D1326" s="3" t="s">
        <v>1261</v>
      </c>
      <c r="E1326" s="3" t="s">
        <v>36</v>
      </c>
      <c r="F1326" s="3" t="s">
        <v>2422</v>
      </c>
      <c r="G1326" s="3" t="s">
        <v>11</v>
      </c>
      <c r="H1326" s="32" t="s">
        <v>2318</v>
      </c>
      <c r="I1326" s="33">
        <v>3825.5833333333335</v>
      </c>
      <c r="J1326" s="17">
        <v>168</v>
      </c>
      <c r="K1326" s="17">
        <f t="shared" si="40"/>
        <v>180</v>
      </c>
      <c r="L1326" s="38" t="s">
        <v>7053</v>
      </c>
      <c r="M1326" s="48">
        <f t="shared" si="41"/>
        <v>688605</v>
      </c>
      <c r="N1326" s="34" t="s">
        <v>7343</v>
      </c>
      <c r="O1326" s="48">
        <f>(45.5*M1326)/(SUM($M$16:$M$2953)+SUM(Comerciales!$O$16:$O$1436))</f>
        <v>3.2675662556545823E-5</v>
      </c>
      <c r="P1326" s="49"/>
      <c r="Q1326" s="59"/>
      <c r="R1326" s="59"/>
      <c r="S1326" s="49"/>
      <c r="T1326" s="49"/>
      <c r="U1326" s="49"/>
      <c r="V1326" s="49"/>
    </row>
    <row r="1327" spans="2:22" ht="24" customHeight="1" x14ac:dyDescent="0.35">
      <c r="B1327" s="3">
        <v>1312</v>
      </c>
      <c r="C1327" s="3" t="s">
        <v>1260</v>
      </c>
      <c r="D1327" s="3" t="s">
        <v>1261</v>
      </c>
      <c r="E1327" s="3" t="s">
        <v>114</v>
      </c>
      <c r="F1327" s="3" t="s">
        <v>2422</v>
      </c>
      <c r="G1327" s="3" t="s">
        <v>11</v>
      </c>
      <c r="H1327" s="32" t="s">
        <v>2318</v>
      </c>
      <c r="I1327" s="33">
        <v>3794.5</v>
      </c>
      <c r="J1327" s="17">
        <v>140</v>
      </c>
      <c r="K1327" s="17">
        <f t="shared" si="40"/>
        <v>150</v>
      </c>
      <c r="L1327" s="38" t="s">
        <v>7053</v>
      </c>
      <c r="M1327" s="48">
        <f t="shared" si="41"/>
        <v>569175</v>
      </c>
      <c r="N1327" s="34" t="s">
        <v>7343</v>
      </c>
      <c r="O1327" s="48">
        <f>(45.5*M1327)/(SUM($M$16:$M$2953)+SUM(Comerciales!$O$16:$O$1436))</f>
        <v>2.7008473995428393E-5</v>
      </c>
      <c r="P1327" s="49"/>
      <c r="Q1327" s="59"/>
      <c r="R1327" s="59"/>
      <c r="S1327" s="49"/>
      <c r="T1327" s="49"/>
      <c r="U1327" s="49"/>
      <c r="V1327" s="49"/>
    </row>
    <row r="1328" spans="2:22" ht="24" customHeight="1" x14ac:dyDescent="0.35">
      <c r="B1328" s="3">
        <v>1313</v>
      </c>
      <c r="C1328" s="3" t="s">
        <v>1260</v>
      </c>
      <c r="D1328" s="3" t="s">
        <v>1261</v>
      </c>
      <c r="E1328" s="3" t="s">
        <v>3492</v>
      </c>
      <c r="F1328" s="3" t="s">
        <v>2616</v>
      </c>
      <c r="G1328" s="3" t="s">
        <v>11</v>
      </c>
      <c r="H1328" s="32" t="s">
        <v>2490</v>
      </c>
      <c r="I1328" s="33">
        <v>2979</v>
      </c>
      <c r="J1328" s="17">
        <v>3882</v>
      </c>
      <c r="K1328" s="17">
        <f t="shared" si="40"/>
        <v>4162</v>
      </c>
      <c r="L1328" s="38" t="s">
        <v>7053</v>
      </c>
      <c r="M1328" s="48">
        <f t="shared" si="41"/>
        <v>12398598</v>
      </c>
      <c r="N1328" s="34" t="s">
        <v>7343</v>
      </c>
      <c r="O1328" s="48">
        <f>(45.5*M1328)/(SUM($M$16:$M$2953)+SUM(Comerciales!$O$16:$O$1436))</f>
        <v>5.8833787791587907E-4</v>
      </c>
      <c r="P1328" s="49"/>
      <c r="Q1328" s="59"/>
      <c r="R1328" s="59"/>
      <c r="S1328" s="49"/>
      <c r="T1328" s="49"/>
      <c r="U1328" s="49"/>
      <c r="V1328" s="49"/>
    </row>
    <row r="1329" spans="2:22" ht="24" customHeight="1" x14ac:dyDescent="0.35">
      <c r="B1329" s="3">
        <v>1314</v>
      </c>
      <c r="C1329" s="3" t="s">
        <v>1260</v>
      </c>
      <c r="D1329" s="3" t="s">
        <v>1261</v>
      </c>
      <c r="E1329" s="3" t="s">
        <v>3459</v>
      </c>
      <c r="F1329" s="3" t="s">
        <v>2356</v>
      </c>
      <c r="G1329" s="3" t="s">
        <v>18</v>
      </c>
      <c r="H1329" s="32" t="s">
        <v>2349</v>
      </c>
      <c r="I1329" s="33">
        <v>899.91666666666663</v>
      </c>
      <c r="J1329" s="17">
        <v>2047.5</v>
      </c>
      <c r="K1329" s="17">
        <f t="shared" si="40"/>
        <v>2195</v>
      </c>
      <c r="L1329" s="38" t="s">
        <v>7053</v>
      </c>
      <c r="M1329" s="48">
        <f t="shared" si="41"/>
        <v>1975317.0833333333</v>
      </c>
      <c r="N1329" s="34" t="s">
        <v>7343</v>
      </c>
      <c r="O1329" s="48">
        <f>(45.5*M1329)/(SUM($M$16:$M$2953)+SUM(Comerciales!$O$16:$O$1436))</f>
        <v>9.3732683406568793E-5</v>
      </c>
      <c r="P1329" s="49"/>
      <c r="Q1329" s="59"/>
      <c r="R1329" s="59"/>
      <c r="S1329" s="49"/>
      <c r="T1329" s="49"/>
      <c r="U1329" s="49"/>
      <c r="V1329" s="49"/>
    </row>
    <row r="1330" spans="2:22" ht="24" customHeight="1" x14ac:dyDescent="0.35">
      <c r="B1330" s="3">
        <v>1315</v>
      </c>
      <c r="C1330" s="3" t="s">
        <v>1264</v>
      </c>
      <c r="D1330" s="3" t="s">
        <v>1265</v>
      </c>
      <c r="E1330" s="3" t="s">
        <v>6373</v>
      </c>
      <c r="F1330" s="3" t="s">
        <v>6927</v>
      </c>
      <c r="G1330" s="3" t="s">
        <v>3656</v>
      </c>
      <c r="H1330" s="32" t="s">
        <v>2360</v>
      </c>
      <c r="I1330" s="33">
        <v>88</v>
      </c>
      <c r="J1330" s="17">
        <v>2934</v>
      </c>
      <c r="K1330" s="17">
        <f t="shared" si="40"/>
        <v>3145</v>
      </c>
      <c r="L1330" s="38" t="s">
        <v>7053</v>
      </c>
      <c r="M1330" s="48">
        <f t="shared" si="41"/>
        <v>276760</v>
      </c>
      <c r="N1330" s="34" t="s">
        <v>7343</v>
      </c>
      <c r="O1330" s="48">
        <f>(45.5*M1330)/(SUM($M$16:$M$2953)+SUM(Comerciales!$O$16:$O$1436))</f>
        <v>1.3132806716694799E-5</v>
      </c>
      <c r="P1330" s="49"/>
      <c r="Q1330" s="59"/>
      <c r="R1330" s="59"/>
      <c r="S1330" s="49"/>
      <c r="T1330" s="49"/>
      <c r="U1330" s="49"/>
      <c r="V1330" s="49"/>
    </row>
    <row r="1331" spans="2:22" ht="24" customHeight="1" x14ac:dyDescent="0.35">
      <c r="B1331" s="3">
        <v>1316</v>
      </c>
      <c r="C1331" s="3" t="s">
        <v>1266</v>
      </c>
      <c r="D1331" s="3" t="s">
        <v>1267</v>
      </c>
      <c r="E1331" s="3" t="s">
        <v>6369</v>
      </c>
      <c r="F1331" s="3" t="s">
        <v>2356</v>
      </c>
      <c r="G1331" s="3" t="s">
        <v>18</v>
      </c>
      <c r="H1331" s="32" t="s">
        <v>2349</v>
      </c>
      <c r="I1331" s="33">
        <v>641.83333333333337</v>
      </c>
      <c r="J1331" s="17">
        <v>22174</v>
      </c>
      <c r="K1331" s="17">
        <f t="shared" si="40"/>
        <v>23771</v>
      </c>
      <c r="L1331" s="38" t="s">
        <v>7053</v>
      </c>
      <c r="M1331" s="48">
        <f t="shared" si="41"/>
        <v>15257020.166666668</v>
      </c>
      <c r="N1331" s="34" t="s">
        <v>7343</v>
      </c>
      <c r="O1331" s="48">
        <f>(45.5*M1331)/(SUM($M$16:$M$2953)+SUM(Comerciales!$O$16:$O$1436))</f>
        <v>7.2397563564658199E-4</v>
      </c>
      <c r="P1331" s="49"/>
      <c r="Q1331" s="59"/>
      <c r="R1331" s="59"/>
      <c r="S1331" s="49"/>
      <c r="T1331" s="49"/>
      <c r="U1331" s="49"/>
      <c r="V1331" s="49"/>
    </row>
    <row r="1332" spans="2:22" ht="24" customHeight="1" x14ac:dyDescent="0.35">
      <c r="B1332" s="3">
        <v>1317</v>
      </c>
      <c r="C1332" s="3" t="s">
        <v>2659</v>
      </c>
      <c r="D1332" s="3" t="s">
        <v>1267</v>
      </c>
      <c r="E1332" s="3" t="s">
        <v>727</v>
      </c>
      <c r="F1332" s="3" t="s">
        <v>2359</v>
      </c>
      <c r="G1332" s="3" t="s">
        <v>3656</v>
      </c>
      <c r="H1332" s="32" t="s">
        <v>2360</v>
      </c>
      <c r="I1332" s="33">
        <v>425</v>
      </c>
      <c r="J1332" s="17"/>
      <c r="K1332" s="17">
        <f t="shared" si="40"/>
        <v>0</v>
      </c>
      <c r="L1332" s="38" t="s">
        <v>7053</v>
      </c>
      <c r="M1332" s="48">
        <f t="shared" si="41"/>
        <v>42500</v>
      </c>
      <c r="N1332" s="34" t="s">
        <v>7343</v>
      </c>
      <c r="O1332" s="48">
        <f>(45.5*M1332)/(SUM($M$16:$M$2953)+SUM(Comerciales!$O$16:$O$1436))</f>
        <v>2.0167086481410934E-6</v>
      </c>
      <c r="P1332" s="49"/>
      <c r="Q1332" s="59"/>
      <c r="R1332" s="59"/>
      <c r="S1332" s="49"/>
      <c r="T1332" s="49"/>
      <c r="U1332" s="49"/>
      <c r="V1332" s="49"/>
    </row>
    <row r="1333" spans="2:22" ht="24" customHeight="1" x14ac:dyDescent="0.35">
      <c r="B1333" s="3">
        <v>1318</v>
      </c>
      <c r="C1333" s="3" t="s">
        <v>1268</v>
      </c>
      <c r="D1333" s="3" t="s">
        <v>3116</v>
      </c>
      <c r="E1333" s="3" t="s">
        <v>7093</v>
      </c>
      <c r="F1333" s="3" t="s">
        <v>2616</v>
      </c>
      <c r="G1333" s="3" t="s">
        <v>3657</v>
      </c>
      <c r="H1333" s="32" t="s">
        <v>2490</v>
      </c>
      <c r="I1333" s="33">
        <v>3231.666666666667</v>
      </c>
      <c r="J1333" s="17">
        <v>11537</v>
      </c>
      <c r="K1333" s="17">
        <f t="shared" si="40"/>
        <v>12368</v>
      </c>
      <c r="L1333" s="38" t="s">
        <v>7053</v>
      </c>
      <c r="M1333" s="48">
        <f t="shared" si="41"/>
        <v>39969253.333333336</v>
      </c>
      <c r="N1333" s="34" t="s">
        <v>7343</v>
      </c>
      <c r="O1333" s="48">
        <f>(45.5*M1333)/(SUM($M$16:$M$2953)+SUM(Comerciales!$O$16:$O$1436))</f>
        <v>1.8966197378135425E-3</v>
      </c>
      <c r="P1333" s="49"/>
      <c r="Q1333" s="59"/>
      <c r="R1333" s="59"/>
      <c r="S1333" s="49"/>
      <c r="T1333" s="49"/>
      <c r="U1333" s="49"/>
      <c r="V1333" s="49"/>
    </row>
    <row r="1334" spans="2:22" ht="24" customHeight="1" x14ac:dyDescent="0.35">
      <c r="B1334" s="3">
        <v>1319</v>
      </c>
      <c r="C1334" s="3" t="s">
        <v>1268</v>
      </c>
      <c r="D1334" s="3" t="s">
        <v>3116</v>
      </c>
      <c r="E1334" s="3" t="s">
        <v>6023</v>
      </c>
      <c r="F1334" s="3" t="s">
        <v>2442</v>
      </c>
      <c r="G1334" s="3" t="s">
        <v>7009</v>
      </c>
      <c r="H1334" s="32" t="s">
        <v>2442</v>
      </c>
      <c r="I1334" s="33">
        <v>3155</v>
      </c>
      <c r="J1334" s="17">
        <v>121169</v>
      </c>
      <c r="K1334" s="17">
        <f t="shared" si="40"/>
        <v>129893</v>
      </c>
      <c r="L1334" s="38" t="s">
        <v>7053</v>
      </c>
      <c r="M1334" s="48">
        <f t="shared" si="41"/>
        <v>409812415</v>
      </c>
      <c r="N1334" s="34" t="s">
        <v>7341</v>
      </c>
      <c r="O1334" s="48">
        <f>(45.5*M1334)/(SUM($M$16:$M$2953)+SUM(Comerciales!$O$16:$O$1436))</f>
        <v>1.9446405681084394E-2</v>
      </c>
      <c r="P1334" s="49"/>
      <c r="Q1334" s="59"/>
      <c r="R1334" s="59"/>
      <c r="S1334" s="49"/>
      <c r="T1334" s="49"/>
      <c r="U1334" s="49"/>
      <c r="V1334" s="49"/>
    </row>
    <row r="1335" spans="2:22" ht="24" customHeight="1" x14ac:dyDescent="0.35">
      <c r="B1335" s="3">
        <v>1320</v>
      </c>
      <c r="C1335" s="3" t="s">
        <v>1268</v>
      </c>
      <c r="D1335" s="3" t="s">
        <v>3116</v>
      </c>
      <c r="E1335" s="3" t="s">
        <v>6084</v>
      </c>
      <c r="F1335" s="3" t="s">
        <v>2616</v>
      </c>
      <c r="G1335" s="3" t="s">
        <v>3657</v>
      </c>
      <c r="H1335" s="32" t="s">
        <v>2490</v>
      </c>
      <c r="I1335" s="33">
        <v>583.90909090909088</v>
      </c>
      <c r="J1335" s="17">
        <v>24008</v>
      </c>
      <c r="K1335" s="17">
        <f t="shared" si="40"/>
        <v>25737</v>
      </c>
      <c r="L1335" s="38" t="s">
        <v>7053</v>
      </c>
      <c r="M1335" s="48">
        <f t="shared" si="41"/>
        <v>15028068.272727272</v>
      </c>
      <c r="N1335" s="34" t="s">
        <v>7343</v>
      </c>
      <c r="O1335" s="48">
        <f>(45.5*M1335)/(SUM($M$16:$M$2953)+SUM(Comerciales!$O$16:$O$1436))</f>
        <v>7.1311141765797342E-4</v>
      </c>
      <c r="P1335" s="49"/>
      <c r="Q1335" s="59"/>
      <c r="R1335" s="59"/>
      <c r="S1335" s="49"/>
      <c r="T1335" s="49"/>
      <c r="U1335" s="49"/>
      <c r="V1335" s="49"/>
    </row>
    <row r="1336" spans="2:22" ht="24" customHeight="1" x14ac:dyDescent="0.35">
      <c r="B1336" s="3">
        <v>1321</v>
      </c>
      <c r="C1336" s="3" t="s">
        <v>1268</v>
      </c>
      <c r="D1336" s="3" t="s">
        <v>3116</v>
      </c>
      <c r="E1336" s="3" t="s">
        <v>1269</v>
      </c>
      <c r="F1336" s="3" t="s">
        <v>2616</v>
      </c>
      <c r="G1336" s="3" t="s">
        <v>63</v>
      </c>
      <c r="H1336" s="32" t="s">
        <v>2628</v>
      </c>
      <c r="I1336" s="33">
        <v>2</v>
      </c>
      <c r="J1336" s="17">
        <v>96935.2</v>
      </c>
      <c r="K1336" s="17">
        <f t="shared" si="40"/>
        <v>96935.2</v>
      </c>
      <c r="L1336" s="38">
        <v>96935.2</v>
      </c>
      <c r="M1336" s="48">
        <f t="shared" si="41"/>
        <v>193870.4</v>
      </c>
      <c r="N1336" s="34" t="s">
        <v>7341</v>
      </c>
      <c r="O1336" s="48">
        <f>(45.5*M1336)/(SUM($M$16:$M$2953)+SUM(Comerciales!$O$16:$O$1436))</f>
        <v>9.1995320540840699E-6</v>
      </c>
      <c r="P1336" s="49"/>
      <c r="Q1336" s="59"/>
      <c r="R1336" s="59"/>
      <c r="S1336" s="49"/>
      <c r="T1336" s="49"/>
      <c r="U1336" s="49"/>
      <c r="V1336" s="49"/>
    </row>
    <row r="1337" spans="2:22" ht="24" customHeight="1" x14ac:dyDescent="0.35">
      <c r="B1337" s="3">
        <v>1322</v>
      </c>
      <c r="C1337" s="3" t="s">
        <v>164</v>
      </c>
      <c r="D1337" s="3" t="s">
        <v>4134</v>
      </c>
      <c r="E1337" s="3" t="s">
        <v>6374</v>
      </c>
      <c r="F1337" s="3" t="s">
        <v>2616</v>
      </c>
      <c r="G1337" s="3" t="s">
        <v>3657</v>
      </c>
      <c r="H1337" s="32" t="s">
        <v>2490</v>
      </c>
      <c r="I1337" s="33">
        <v>5372.833333333333</v>
      </c>
      <c r="J1337" s="17">
        <v>2832.09</v>
      </c>
      <c r="K1337" s="17">
        <f t="shared" si="40"/>
        <v>2832.09</v>
      </c>
      <c r="L1337" s="38">
        <v>2832.09</v>
      </c>
      <c r="M1337" s="48">
        <f t="shared" si="41"/>
        <v>15216347.555</v>
      </c>
      <c r="N1337" s="34" t="s">
        <v>7343</v>
      </c>
      <c r="O1337" s="48">
        <f>(45.5*M1337)/(SUM($M$16:$M$2953)+SUM(Comerciales!$O$16:$O$1436))</f>
        <v>7.2204564017150764E-4</v>
      </c>
      <c r="P1337" s="49"/>
      <c r="Q1337" s="59"/>
      <c r="R1337" s="59"/>
      <c r="S1337" s="49"/>
      <c r="T1337" s="49"/>
      <c r="U1337" s="49"/>
      <c r="V1337" s="49"/>
    </row>
    <row r="1338" spans="2:22" ht="24" customHeight="1" x14ac:dyDescent="0.35">
      <c r="B1338" s="3">
        <v>1323</v>
      </c>
      <c r="C1338" s="3" t="s">
        <v>2628</v>
      </c>
      <c r="D1338" s="3" t="s">
        <v>5493</v>
      </c>
      <c r="E1338" s="3" t="s">
        <v>6375</v>
      </c>
      <c r="F1338" s="3" t="s">
        <v>2356</v>
      </c>
      <c r="G1338" s="3" t="s">
        <v>7010</v>
      </c>
      <c r="H1338" s="32" t="s">
        <v>2628</v>
      </c>
      <c r="I1338" s="33">
        <v>1</v>
      </c>
      <c r="J1338" s="17"/>
      <c r="K1338" s="17">
        <f t="shared" si="40"/>
        <v>0</v>
      </c>
      <c r="L1338" s="38" t="s">
        <v>2628</v>
      </c>
      <c r="M1338" s="48">
        <f t="shared" si="41"/>
        <v>100</v>
      </c>
      <c r="N1338" s="34" t="s">
        <v>7343</v>
      </c>
      <c r="O1338" s="48">
        <f>(45.5*M1338)/(SUM($M$16:$M$2953)+SUM(Comerciales!$O$16:$O$1436))</f>
        <v>4.745196819155514E-9</v>
      </c>
      <c r="P1338" s="49"/>
      <c r="Q1338" s="59"/>
      <c r="R1338" s="59"/>
      <c r="S1338" s="49"/>
      <c r="T1338" s="49"/>
      <c r="U1338" s="49"/>
      <c r="V1338" s="49"/>
    </row>
    <row r="1339" spans="2:22" ht="24" customHeight="1" x14ac:dyDescent="0.35">
      <c r="B1339" s="3">
        <v>1324</v>
      </c>
      <c r="C1339" s="3" t="s">
        <v>2628</v>
      </c>
      <c r="D1339" s="3" t="s">
        <v>5494</v>
      </c>
      <c r="E1339" s="3" t="s">
        <v>2321</v>
      </c>
      <c r="F1339" s="3" t="s">
        <v>2356</v>
      </c>
      <c r="G1339" s="3" t="s">
        <v>18</v>
      </c>
      <c r="H1339" s="32" t="s">
        <v>2628</v>
      </c>
      <c r="I1339" s="33">
        <v>1</v>
      </c>
      <c r="J1339" s="17"/>
      <c r="K1339" s="17">
        <f t="shared" si="40"/>
        <v>0</v>
      </c>
      <c r="L1339" s="38" t="s">
        <v>2628</v>
      </c>
      <c r="M1339" s="48">
        <f t="shared" si="41"/>
        <v>100</v>
      </c>
      <c r="N1339" s="34" t="s">
        <v>7343</v>
      </c>
      <c r="O1339" s="48">
        <f>(45.5*M1339)/(SUM($M$16:$M$2953)+SUM(Comerciales!$O$16:$O$1436))</f>
        <v>4.745196819155514E-9</v>
      </c>
      <c r="P1339" s="49"/>
      <c r="Q1339" s="59"/>
      <c r="R1339" s="59"/>
      <c r="S1339" s="49"/>
      <c r="T1339" s="49"/>
      <c r="U1339" s="49"/>
      <c r="V1339" s="49"/>
    </row>
    <row r="1340" spans="2:22" ht="24" customHeight="1" x14ac:dyDescent="0.35">
      <c r="B1340" s="3">
        <v>1325</v>
      </c>
      <c r="C1340" s="3" t="s">
        <v>1275</v>
      </c>
      <c r="D1340" s="3" t="s">
        <v>1276</v>
      </c>
      <c r="E1340" s="3" t="s">
        <v>146</v>
      </c>
      <c r="F1340" s="3" t="s">
        <v>2422</v>
      </c>
      <c r="G1340" s="3" t="s">
        <v>11</v>
      </c>
      <c r="H1340" s="32" t="s">
        <v>2318</v>
      </c>
      <c r="I1340" s="33">
        <v>1910929.6666666667</v>
      </c>
      <c r="J1340" s="17">
        <v>31</v>
      </c>
      <c r="K1340" s="17">
        <f t="shared" si="40"/>
        <v>33</v>
      </c>
      <c r="L1340" s="38" t="s">
        <v>7053</v>
      </c>
      <c r="M1340" s="48">
        <f t="shared" si="41"/>
        <v>63060679</v>
      </c>
      <c r="N1340" s="34" t="s">
        <v>7341</v>
      </c>
      <c r="O1340" s="48">
        <f>(45.5*M1340)/(SUM($M$16:$M$2953)+SUM(Comerciales!$O$16:$O$1436))</f>
        <v>2.9923533340458688E-3</v>
      </c>
      <c r="P1340" s="49"/>
      <c r="Q1340" s="59"/>
      <c r="R1340" s="59"/>
      <c r="S1340" s="49"/>
      <c r="T1340" s="49"/>
      <c r="U1340" s="49"/>
      <c r="V1340" s="49"/>
    </row>
    <row r="1341" spans="2:22" ht="24" customHeight="1" x14ac:dyDescent="0.35">
      <c r="B1341" s="3">
        <v>1326</v>
      </c>
      <c r="C1341" s="3" t="s">
        <v>729</v>
      </c>
      <c r="D1341" s="3" t="s">
        <v>1276</v>
      </c>
      <c r="E1341" s="3" t="s">
        <v>6376</v>
      </c>
      <c r="F1341" s="3" t="s">
        <v>2525</v>
      </c>
      <c r="G1341" s="3" t="s">
        <v>11</v>
      </c>
      <c r="H1341" s="32" t="s">
        <v>2490</v>
      </c>
      <c r="I1341" s="33">
        <v>120</v>
      </c>
      <c r="J1341" s="17"/>
      <c r="K1341" s="17">
        <f t="shared" si="40"/>
        <v>0</v>
      </c>
      <c r="L1341" s="38" t="s">
        <v>7053</v>
      </c>
      <c r="M1341" s="48">
        <f t="shared" si="41"/>
        <v>12000</v>
      </c>
      <c r="N1341" s="34" t="s">
        <v>7343</v>
      </c>
      <c r="O1341" s="48">
        <f>(45.5*M1341)/(SUM($M$16:$M$2953)+SUM(Comerciales!$O$16:$O$1436))</f>
        <v>5.6942361829866161E-7</v>
      </c>
      <c r="P1341" s="49"/>
      <c r="Q1341" s="59"/>
      <c r="R1341" s="59"/>
      <c r="S1341" s="49"/>
      <c r="T1341" s="49"/>
      <c r="U1341" s="49"/>
      <c r="V1341" s="49"/>
    </row>
    <row r="1342" spans="2:22" ht="24" customHeight="1" x14ac:dyDescent="0.35">
      <c r="B1342" s="3">
        <v>1327</v>
      </c>
      <c r="C1342" s="3" t="s">
        <v>1275</v>
      </c>
      <c r="D1342" s="3" t="s">
        <v>1276</v>
      </c>
      <c r="E1342" s="3" t="s">
        <v>2595</v>
      </c>
      <c r="F1342" s="3" t="s">
        <v>2422</v>
      </c>
      <c r="G1342" s="3" t="s">
        <v>11</v>
      </c>
      <c r="H1342" s="32" t="s">
        <v>2628</v>
      </c>
      <c r="I1342" s="33">
        <v>1</v>
      </c>
      <c r="J1342" s="17"/>
      <c r="K1342" s="17">
        <f t="shared" si="40"/>
        <v>0</v>
      </c>
      <c r="L1342" s="38" t="s">
        <v>2628</v>
      </c>
      <c r="M1342" s="48">
        <f t="shared" si="41"/>
        <v>100</v>
      </c>
      <c r="N1342" s="34" t="s">
        <v>7343</v>
      </c>
      <c r="O1342" s="48">
        <f>(45.5*M1342)/(SUM($M$16:$M$2953)+SUM(Comerciales!$O$16:$O$1436))</f>
        <v>4.745196819155514E-9</v>
      </c>
      <c r="P1342" s="49"/>
      <c r="Q1342" s="59"/>
      <c r="R1342" s="59"/>
      <c r="S1342" s="49"/>
      <c r="T1342" s="49"/>
      <c r="U1342" s="49"/>
      <c r="V1342" s="49"/>
    </row>
    <row r="1343" spans="2:22" ht="24" customHeight="1" x14ac:dyDescent="0.35">
      <c r="B1343" s="3">
        <v>1328</v>
      </c>
      <c r="C1343" s="3" t="s">
        <v>729</v>
      </c>
      <c r="D1343" s="3" t="s">
        <v>1276</v>
      </c>
      <c r="E1343" s="3" t="s">
        <v>3524</v>
      </c>
      <c r="F1343" s="3" t="s">
        <v>2616</v>
      </c>
      <c r="G1343" s="3" t="s">
        <v>11</v>
      </c>
      <c r="H1343" s="32" t="s">
        <v>2628</v>
      </c>
      <c r="I1343" s="33">
        <v>1</v>
      </c>
      <c r="J1343" s="17"/>
      <c r="K1343" s="17">
        <f t="shared" si="40"/>
        <v>0</v>
      </c>
      <c r="L1343" s="38" t="s">
        <v>2628</v>
      </c>
      <c r="M1343" s="48">
        <f t="shared" si="41"/>
        <v>100</v>
      </c>
      <c r="N1343" s="34" t="s">
        <v>7343</v>
      </c>
      <c r="O1343" s="48">
        <f>(45.5*M1343)/(SUM($M$16:$M$2953)+SUM(Comerciales!$O$16:$O$1436))</f>
        <v>4.745196819155514E-9</v>
      </c>
      <c r="P1343" s="49"/>
      <c r="Q1343" s="59"/>
      <c r="R1343" s="59"/>
      <c r="S1343" s="49"/>
      <c r="T1343" s="49"/>
      <c r="U1343" s="49"/>
      <c r="V1343" s="49"/>
    </row>
    <row r="1344" spans="2:22" ht="24" customHeight="1" x14ac:dyDescent="0.35">
      <c r="B1344" s="3">
        <v>1329</v>
      </c>
      <c r="C1344" s="3" t="s">
        <v>2628</v>
      </c>
      <c r="D1344" s="3" t="s">
        <v>5495</v>
      </c>
      <c r="E1344" s="3" t="s">
        <v>2534</v>
      </c>
      <c r="F1344" s="3" t="s">
        <v>2422</v>
      </c>
      <c r="G1344" s="3" t="s">
        <v>11</v>
      </c>
      <c r="H1344" s="32" t="s">
        <v>2628</v>
      </c>
      <c r="I1344" s="33">
        <v>1</v>
      </c>
      <c r="J1344" s="17"/>
      <c r="K1344" s="17">
        <f t="shared" si="40"/>
        <v>0</v>
      </c>
      <c r="L1344" s="38" t="s">
        <v>2628</v>
      </c>
      <c r="M1344" s="48">
        <f t="shared" si="41"/>
        <v>100</v>
      </c>
      <c r="N1344" s="34" t="s">
        <v>7343</v>
      </c>
      <c r="O1344" s="48">
        <f>(45.5*M1344)/(SUM($M$16:$M$2953)+SUM(Comerciales!$O$16:$O$1436))</f>
        <v>4.745196819155514E-9</v>
      </c>
      <c r="P1344" s="49"/>
      <c r="Q1344" s="59"/>
      <c r="R1344" s="59"/>
      <c r="S1344" s="49"/>
      <c r="T1344" s="49"/>
      <c r="U1344" s="49"/>
      <c r="V1344" s="49"/>
    </row>
    <row r="1345" spans="2:22" ht="24" customHeight="1" x14ac:dyDescent="0.35">
      <c r="B1345" s="3">
        <v>1330</v>
      </c>
      <c r="C1345" s="3" t="s">
        <v>1283</v>
      </c>
      <c r="D1345" s="3" t="s">
        <v>7066</v>
      </c>
      <c r="E1345" s="3">
        <v>0.01</v>
      </c>
      <c r="F1345" s="3" t="s">
        <v>3632</v>
      </c>
      <c r="G1345" s="3" t="s">
        <v>3656</v>
      </c>
      <c r="H1345" s="32" t="s">
        <v>2360</v>
      </c>
      <c r="I1345" s="33">
        <v>33968.5</v>
      </c>
      <c r="J1345" s="17">
        <v>169</v>
      </c>
      <c r="K1345" s="17">
        <f t="shared" si="40"/>
        <v>181</v>
      </c>
      <c r="L1345" s="38" t="s">
        <v>7053</v>
      </c>
      <c r="M1345" s="48">
        <f t="shared" si="41"/>
        <v>6148298.5</v>
      </c>
      <c r="N1345" s="34" t="s">
        <v>7341</v>
      </c>
      <c r="O1345" s="48">
        <f>(45.5*M1345)/(SUM($M$16:$M$2953)+SUM(Comerciales!$O$16:$O$1436))</f>
        <v>2.9174886485418614E-4</v>
      </c>
      <c r="P1345" s="49"/>
      <c r="Q1345" s="59"/>
      <c r="R1345" s="59"/>
      <c r="S1345" s="49"/>
      <c r="T1345" s="49"/>
      <c r="U1345" s="49"/>
      <c r="V1345" s="49"/>
    </row>
    <row r="1346" spans="2:22" ht="24" customHeight="1" x14ac:dyDescent="0.35">
      <c r="B1346" s="3">
        <v>1331</v>
      </c>
      <c r="C1346" s="3" t="s">
        <v>1283</v>
      </c>
      <c r="D1346" s="3" t="s">
        <v>7066</v>
      </c>
      <c r="E1346" s="3" t="s">
        <v>6655</v>
      </c>
      <c r="F1346" s="3" t="s">
        <v>2417</v>
      </c>
      <c r="G1346" s="3" t="s">
        <v>2429</v>
      </c>
      <c r="H1346" s="32" t="s">
        <v>2628</v>
      </c>
      <c r="I1346" s="33">
        <v>106</v>
      </c>
      <c r="J1346" s="17">
        <v>4420</v>
      </c>
      <c r="K1346" s="17">
        <f t="shared" si="40"/>
        <v>4738</v>
      </c>
      <c r="L1346" s="38" t="s">
        <v>2628</v>
      </c>
      <c r="M1346" s="48">
        <f t="shared" si="41"/>
        <v>502228</v>
      </c>
      <c r="N1346" s="34" t="s">
        <v>7343</v>
      </c>
      <c r="O1346" s="48">
        <f>(45.5*M1346)/(SUM($M$16:$M$2953)+SUM(Comerciales!$O$16:$O$1436))</f>
        <v>2.3831707080908353E-5</v>
      </c>
      <c r="P1346" s="49"/>
      <c r="Q1346" s="59"/>
      <c r="R1346" s="59"/>
      <c r="S1346" s="49"/>
      <c r="T1346" s="49"/>
      <c r="U1346" s="49"/>
      <c r="V1346" s="49"/>
    </row>
    <row r="1347" spans="2:22" ht="24" customHeight="1" x14ac:dyDescent="0.35">
      <c r="B1347" s="3">
        <v>1332</v>
      </c>
      <c r="C1347" s="3" t="s">
        <v>1282</v>
      </c>
      <c r="D1347" s="3" t="s">
        <v>7066</v>
      </c>
      <c r="E1347" s="3" t="s">
        <v>7095</v>
      </c>
      <c r="F1347" s="3" t="s">
        <v>2604</v>
      </c>
      <c r="G1347" s="3" t="s">
        <v>6993</v>
      </c>
      <c r="H1347" s="32" t="s">
        <v>3675</v>
      </c>
      <c r="I1347" s="33">
        <v>12370.166666666666</v>
      </c>
      <c r="J1347" s="17">
        <v>4467.1400000000003</v>
      </c>
      <c r="K1347" s="17">
        <f t="shared" si="40"/>
        <v>4789</v>
      </c>
      <c r="L1347" s="38" t="s">
        <v>7053</v>
      </c>
      <c r="M1347" s="48">
        <f t="shared" si="41"/>
        <v>59240728.166666664</v>
      </c>
      <c r="N1347" s="34" t="s">
        <v>7343</v>
      </c>
      <c r="O1347" s="48">
        <f>(45.5*M1347)/(SUM($M$16:$M$2953)+SUM(Comerciales!$O$16:$O$1436))</f>
        <v>2.8110891486092309E-3</v>
      </c>
      <c r="P1347" s="49"/>
      <c r="Q1347" s="59"/>
      <c r="R1347" s="59"/>
      <c r="S1347" s="49"/>
      <c r="T1347" s="49"/>
      <c r="U1347" s="49"/>
      <c r="V1347" s="49"/>
    </row>
    <row r="1348" spans="2:22" ht="24" customHeight="1" x14ac:dyDescent="0.35">
      <c r="B1348" s="3">
        <v>1333</v>
      </c>
      <c r="C1348" s="3" t="s">
        <v>1282</v>
      </c>
      <c r="D1348" s="3" t="s">
        <v>5496</v>
      </c>
      <c r="E1348" s="3" t="s">
        <v>6704</v>
      </c>
      <c r="F1348" s="3" t="s">
        <v>2422</v>
      </c>
      <c r="G1348" s="3" t="s">
        <v>11</v>
      </c>
      <c r="H1348" s="32" t="s">
        <v>2318</v>
      </c>
      <c r="I1348" s="33">
        <v>16780.916666666668</v>
      </c>
      <c r="J1348" s="17">
        <v>1246</v>
      </c>
      <c r="K1348" s="17">
        <f t="shared" si="40"/>
        <v>1336</v>
      </c>
      <c r="L1348" s="38" t="s">
        <v>7053</v>
      </c>
      <c r="M1348" s="48">
        <f t="shared" si="41"/>
        <v>22419304.666666668</v>
      </c>
      <c r="N1348" s="34" t="s">
        <v>7343</v>
      </c>
      <c r="O1348" s="48">
        <f>(45.5*M1348)/(SUM($M$16:$M$2953)+SUM(Comerciales!$O$16:$O$1436))</f>
        <v>1.0638401319194503E-3</v>
      </c>
      <c r="P1348" s="49"/>
      <c r="Q1348" s="59"/>
      <c r="R1348" s="59"/>
      <c r="S1348" s="49"/>
      <c r="T1348" s="49"/>
      <c r="U1348" s="49"/>
      <c r="V1348" s="49"/>
    </row>
    <row r="1349" spans="2:22" ht="24" customHeight="1" x14ac:dyDescent="0.35">
      <c r="B1349" s="3">
        <v>1334</v>
      </c>
      <c r="C1349" s="3" t="s">
        <v>1282</v>
      </c>
      <c r="D1349" s="3" t="s">
        <v>5496</v>
      </c>
      <c r="E1349" s="3" t="s">
        <v>2544</v>
      </c>
      <c r="F1349" s="3" t="s">
        <v>2422</v>
      </c>
      <c r="G1349" s="3" t="s">
        <v>11</v>
      </c>
      <c r="H1349" s="32" t="s">
        <v>2318</v>
      </c>
      <c r="I1349" s="33">
        <v>12531.75</v>
      </c>
      <c r="J1349" s="17">
        <v>2179</v>
      </c>
      <c r="K1349" s="17">
        <f t="shared" si="40"/>
        <v>2336</v>
      </c>
      <c r="L1349" s="38" t="s">
        <v>7053</v>
      </c>
      <c r="M1349" s="48">
        <f t="shared" si="41"/>
        <v>29274168</v>
      </c>
      <c r="N1349" s="34" t="s">
        <v>7343</v>
      </c>
      <c r="O1349" s="48">
        <f>(45.5*M1349)/(SUM($M$16:$M$2953)+SUM(Comerciales!$O$16:$O$1436))</f>
        <v>1.3891168887702411E-3</v>
      </c>
      <c r="P1349" s="49"/>
      <c r="Q1349" s="59"/>
      <c r="R1349" s="59"/>
      <c r="S1349" s="49"/>
      <c r="T1349" s="49"/>
      <c r="U1349" s="49"/>
      <c r="V1349" s="49"/>
    </row>
    <row r="1350" spans="2:22" ht="24" customHeight="1" x14ac:dyDescent="0.35">
      <c r="B1350" s="3">
        <v>1335</v>
      </c>
      <c r="C1350" s="3" t="s">
        <v>1282</v>
      </c>
      <c r="D1350" s="3" t="s">
        <v>5496</v>
      </c>
      <c r="E1350" s="3" t="s">
        <v>7305</v>
      </c>
      <c r="F1350" s="3" t="s">
        <v>2417</v>
      </c>
      <c r="G1350" s="3" t="s">
        <v>11</v>
      </c>
      <c r="H1350" s="32" t="s">
        <v>2490</v>
      </c>
      <c r="I1350" s="33">
        <v>2</v>
      </c>
      <c r="J1350" s="17">
        <v>4420</v>
      </c>
      <c r="K1350" s="17">
        <f t="shared" si="40"/>
        <v>4738</v>
      </c>
      <c r="L1350" s="38" t="s">
        <v>7053</v>
      </c>
      <c r="M1350" s="48">
        <f t="shared" si="41"/>
        <v>9476</v>
      </c>
      <c r="N1350" s="34" t="s">
        <v>7343</v>
      </c>
      <c r="O1350" s="48">
        <f>(45.5*M1350)/(SUM($M$16:$M$2953)+SUM(Comerciales!$O$16:$O$1436))</f>
        <v>4.4965485058317649E-7</v>
      </c>
      <c r="P1350" s="49"/>
      <c r="Q1350" s="59"/>
      <c r="R1350" s="59"/>
      <c r="S1350" s="49"/>
      <c r="T1350" s="49"/>
      <c r="U1350" s="49"/>
      <c r="V1350" s="49"/>
    </row>
    <row r="1351" spans="2:22" ht="24" customHeight="1" x14ac:dyDescent="0.35">
      <c r="B1351" s="3">
        <v>1336</v>
      </c>
      <c r="C1351" s="3" t="s">
        <v>92</v>
      </c>
      <c r="D1351" s="3" t="s">
        <v>5497</v>
      </c>
      <c r="E1351" s="3" t="s">
        <v>7306</v>
      </c>
      <c r="F1351" s="3" t="s">
        <v>2350</v>
      </c>
      <c r="G1351" s="3" t="s">
        <v>3656</v>
      </c>
      <c r="H1351" s="32" t="s">
        <v>2360</v>
      </c>
      <c r="I1351" s="33">
        <v>5301</v>
      </c>
      <c r="J1351" s="17">
        <v>151738</v>
      </c>
      <c r="K1351" s="17">
        <f t="shared" si="40"/>
        <v>162663</v>
      </c>
      <c r="L1351" s="38" t="s">
        <v>7053</v>
      </c>
      <c r="M1351" s="48">
        <f t="shared" si="41"/>
        <v>862276563</v>
      </c>
      <c r="N1351" s="34" t="s">
        <v>7341</v>
      </c>
      <c r="O1351" s="48">
        <f>(45.5*M1351)/(SUM($M$16:$M$2953)+SUM(Comerciales!$O$16:$O$1436))</f>
        <v>4.0916720039799487E-2</v>
      </c>
      <c r="P1351" s="49"/>
      <c r="Q1351" s="59"/>
      <c r="R1351" s="59"/>
      <c r="S1351" s="49"/>
      <c r="T1351" s="49"/>
      <c r="U1351" s="49"/>
      <c r="V1351" s="49"/>
    </row>
    <row r="1352" spans="2:22" ht="24" customHeight="1" x14ac:dyDescent="0.35">
      <c r="B1352" s="3">
        <v>1337</v>
      </c>
      <c r="C1352" s="3" t="s">
        <v>2503</v>
      </c>
      <c r="D1352" s="3" t="s">
        <v>5498</v>
      </c>
      <c r="E1352" s="3" t="s">
        <v>158</v>
      </c>
      <c r="F1352" s="3" t="s">
        <v>2317</v>
      </c>
      <c r="G1352" s="3" t="s">
        <v>11</v>
      </c>
      <c r="H1352" s="32" t="s">
        <v>2422</v>
      </c>
      <c r="I1352" s="33">
        <v>36353.75</v>
      </c>
      <c r="J1352" s="17">
        <v>1327.5</v>
      </c>
      <c r="K1352" s="17">
        <f t="shared" si="40"/>
        <v>1423</v>
      </c>
      <c r="L1352" s="38" t="s">
        <v>7053</v>
      </c>
      <c r="M1352" s="48">
        <f t="shared" si="41"/>
        <v>51731386.25</v>
      </c>
      <c r="N1352" s="34" t="s">
        <v>7341</v>
      </c>
      <c r="O1352" s="48">
        <f>(45.5*M1352)/(SUM($M$16:$M$2953)+SUM(Comerciales!$O$16:$O$1436))</f>
        <v>2.4547560948400527E-3</v>
      </c>
      <c r="P1352" s="49"/>
      <c r="Q1352" s="59"/>
      <c r="R1352" s="59"/>
      <c r="S1352" s="49"/>
      <c r="T1352" s="49"/>
      <c r="U1352" s="49"/>
      <c r="V1352" s="49"/>
    </row>
    <row r="1353" spans="2:22" ht="24" customHeight="1" x14ac:dyDescent="0.35">
      <c r="B1353" s="3">
        <v>1338</v>
      </c>
      <c r="C1353" s="3" t="s">
        <v>2503</v>
      </c>
      <c r="D1353" s="3" t="s">
        <v>5498</v>
      </c>
      <c r="E1353" s="3" t="s">
        <v>3492</v>
      </c>
      <c r="F1353" s="3" t="s">
        <v>2473</v>
      </c>
      <c r="G1353" s="3" t="s">
        <v>18</v>
      </c>
      <c r="H1353" s="32" t="s">
        <v>2349</v>
      </c>
      <c r="I1353" s="33">
        <v>1347</v>
      </c>
      <c r="J1353" s="17">
        <v>5642.5</v>
      </c>
      <c r="K1353" s="17">
        <f t="shared" si="40"/>
        <v>6049</v>
      </c>
      <c r="L1353" s="38" t="s">
        <v>7053</v>
      </c>
      <c r="M1353" s="48">
        <f t="shared" si="41"/>
        <v>8148003</v>
      </c>
      <c r="N1353" s="34" t="s">
        <v>7343</v>
      </c>
      <c r="O1353" s="48">
        <f>(45.5*M1353)/(SUM($M$16:$M$2953)+SUM(Comerciales!$O$16:$O$1436))</f>
        <v>3.8663877918069584E-4</v>
      </c>
      <c r="P1353" s="49"/>
      <c r="Q1353" s="59"/>
      <c r="R1353" s="59"/>
      <c r="S1353" s="49"/>
      <c r="T1353" s="49"/>
      <c r="U1353" s="49"/>
      <c r="V1353" s="49"/>
    </row>
    <row r="1354" spans="2:22" ht="24" customHeight="1" x14ac:dyDescent="0.35">
      <c r="B1354" s="3">
        <v>1339</v>
      </c>
      <c r="C1354" s="3" t="s">
        <v>2503</v>
      </c>
      <c r="D1354" s="3" t="s">
        <v>5498</v>
      </c>
      <c r="E1354" s="3" t="s">
        <v>114</v>
      </c>
      <c r="F1354" s="3" t="s">
        <v>2422</v>
      </c>
      <c r="G1354" s="3" t="s">
        <v>11</v>
      </c>
      <c r="H1354" s="32" t="s">
        <v>2628</v>
      </c>
      <c r="I1354" s="33">
        <v>1</v>
      </c>
      <c r="J1354" s="17"/>
      <c r="K1354" s="17">
        <f t="shared" si="40"/>
        <v>0</v>
      </c>
      <c r="L1354" s="38" t="s">
        <v>2628</v>
      </c>
      <c r="M1354" s="48">
        <f t="shared" si="41"/>
        <v>100</v>
      </c>
      <c r="N1354" s="34" t="s">
        <v>7343</v>
      </c>
      <c r="O1354" s="48">
        <f>(45.5*M1354)/(SUM($M$16:$M$2953)+SUM(Comerciales!$O$16:$O$1436))</f>
        <v>4.745196819155514E-9</v>
      </c>
      <c r="P1354" s="49"/>
      <c r="Q1354" s="59"/>
      <c r="R1354" s="59"/>
      <c r="S1354" s="49"/>
      <c r="T1354" s="49"/>
      <c r="U1354" s="49"/>
      <c r="V1354" s="49"/>
    </row>
    <row r="1355" spans="2:22" ht="24" customHeight="1" x14ac:dyDescent="0.35">
      <c r="B1355" s="3">
        <v>1340</v>
      </c>
      <c r="C1355" s="3" t="s">
        <v>1286</v>
      </c>
      <c r="D1355" s="3" t="s">
        <v>1287</v>
      </c>
      <c r="E1355" s="3" t="s">
        <v>3446</v>
      </c>
      <c r="F1355" s="3" t="s">
        <v>6928</v>
      </c>
      <c r="G1355" s="3" t="s">
        <v>3656</v>
      </c>
      <c r="H1355" s="32" t="s">
        <v>2360</v>
      </c>
      <c r="I1355" s="33">
        <v>1</v>
      </c>
      <c r="J1355" s="17">
        <v>3453</v>
      </c>
      <c r="K1355" s="17">
        <f t="shared" si="40"/>
        <v>3702</v>
      </c>
      <c r="L1355" s="38" t="s">
        <v>7053</v>
      </c>
      <c r="M1355" s="48">
        <f t="shared" si="41"/>
        <v>3702</v>
      </c>
      <c r="N1355" s="34" t="s">
        <v>7343</v>
      </c>
      <c r="O1355" s="48">
        <f>(45.5*M1355)/(SUM($M$16:$M$2953)+SUM(Comerciales!$O$16:$O$1436))</f>
        <v>1.7566718624513713E-7</v>
      </c>
      <c r="P1355" s="49"/>
      <c r="Q1355" s="59"/>
      <c r="R1355" s="59"/>
      <c r="S1355" s="49"/>
      <c r="T1355" s="49"/>
      <c r="U1355" s="49"/>
      <c r="V1355" s="49"/>
    </row>
    <row r="1356" spans="2:22" ht="24" customHeight="1" x14ac:dyDescent="0.35">
      <c r="B1356" s="3">
        <v>1341</v>
      </c>
      <c r="C1356" s="3" t="s">
        <v>1289</v>
      </c>
      <c r="D1356" s="3" t="s">
        <v>1290</v>
      </c>
      <c r="E1356" s="3" t="s">
        <v>2371</v>
      </c>
      <c r="F1356" s="3" t="s">
        <v>2422</v>
      </c>
      <c r="G1356" s="3" t="s">
        <v>11</v>
      </c>
      <c r="H1356" s="32" t="s">
        <v>2320</v>
      </c>
      <c r="I1356" s="33">
        <v>86148.75</v>
      </c>
      <c r="J1356" s="17">
        <v>696</v>
      </c>
      <c r="K1356" s="17">
        <f t="shared" si="40"/>
        <v>696</v>
      </c>
      <c r="L1356" s="38">
        <v>696</v>
      </c>
      <c r="M1356" s="48">
        <f t="shared" si="41"/>
        <v>59959530</v>
      </c>
      <c r="N1356" s="34" t="s">
        <v>7341</v>
      </c>
      <c r="O1356" s="48">
        <f>(45.5*M1356)/(SUM($M$16:$M$2953)+SUM(Comerciales!$O$16:$O$1436))</f>
        <v>2.8451977103405961E-3</v>
      </c>
      <c r="P1356" s="49"/>
      <c r="Q1356" s="59"/>
      <c r="R1356" s="59"/>
      <c r="S1356" s="49"/>
      <c r="T1356" s="49"/>
      <c r="U1356" s="49"/>
      <c r="V1356" s="49"/>
    </row>
    <row r="1357" spans="2:22" ht="24" customHeight="1" x14ac:dyDescent="0.35">
      <c r="B1357" s="3">
        <v>1342</v>
      </c>
      <c r="C1357" s="3" t="s">
        <v>1291</v>
      </c>
      <c r="D1357" s="3" t="s">
        <v>1292</v>
      </c>
      <c r="E1357" s="3" t="s">
        <v>2397</v>
      </c>
      <c r="F1357" s="3" t="s">
        <v>2422</v>
      </c>
      <c r="G1357" s="3" t="s">
        <v>11</v>
      </c>
      <c r="H1357" s="32" t="s">
        <v>2320</v>
      </c>
      <c r="I1357" s="33">
        <v>49</v>
      </c>
      <c r="J1357" s="17">
        <v>1079.76</v>
      </c>
      <c r="K1357" s="17">
        <f t="shared" si="40"/>
        <v>1158</v>
      </c>
      <c r="L1357" s="38" t="s">
        <v>7053</v>
      </c>
      <c r="M1357" s="48">
        <f t="shared" si="41"/>
        <v>56742</v>
      </c>
      <c r="N1357" s="34" t="s">
        <v>7343</v>
      </c>
      <c r="O1357" s="48">
        <f>(45.5*M1357)/(SUM($M$16:$M$2953)+SUM(Comerciales!$O$16:$O$1436))</f>
        <v>2.6925195791252216E-6</v>
      </c>
      <c r="P1357" s="49"/>
      <c r="Q1357" s="59"/>
      <c r="R1357" s="59"/>
      <c r="S1357" s="49"/>
      <c r="T1357" s="49"/>
      <c r="U1357" s="49"/>
      <c r="V1357" s="49"/>
    </row>
    <row r="1358" spans="2:22" ht="24" customHeight="1" x14ac:dyDescent="0.35">
      <c r="B1358" s="3">
        <v>1343</v>
      </c>
      <c r="C1358" s="3" t="s">
        <v>1291</v>
      </c>
      <c r="D1358" s="3" t="s">
        <v>1292</v>
      </c>
      <c r="E1358" s="3" t="s">
        <v>3306</v>
      </c>
      <c r="F1358" s="3" t="s">
        <v>2417</v>
      </c>
      <c r="G1358" s="3" t="s">
        <v>11</v>
      </c>
      <c r="H1358" s="32" t="s">
        <v>2490</v>
      </c>
      <c r="I1358" s="33">
        <v>2</v>
      </c>
      <c r="J1358" s="17"/>
      <c r="K1358" s="17">
        <f t="shared" si="40"/>
        <v>0</v>
      </c>
      <c r="L1358" s="38" t="s">
        <v>7053</v>
      </c>
      <c r="M1358" s="48">
        <f t="shared" si="41"/>
        <v>200</v>
      </c>
      <c r="N1358" s="34" t="s">
        <v>7343</v>
      </c>
      <c r="O1358" s="48">
        <f>(45.5*M1358)/(SUM($M$16:$M$2953)+SUM(Comerciales!$O$16:$O$1436))</f>
        <v>9.4903936383110279E-9</v>
      </c>
      <c r="P1358" s="49"/>
      <c r="Q1358" s="59"/>
      <c r="R1358" s="59"/>
      <c r="S1358" s="49"/>
      <c r="T1358" s="49"/>
      <c r="U1358" s="49"/>
      <c r="V1358" s="49"/>
    </row>
    <row r="1359" spans="2:22" ht="24" customHeight="1" x14ac:dyDescent="0.35">
      <c r="B1359" s="3">
        <v>1344</v>
      </c>
      <c r="C1359" s="3" t="s">
        <v>1294</v>
      </c>
      <c r="D1359" s="3" t="s">
        <v>5499</v>
      </c>
      <c r="E1359" s="3" t="s">
        <v>6377</v>
      </c>
      <c r="F1359" s="3" t="s">
        <v>2356</v>
      </c>
      <c r="G1359" s="3" t="s">
        <v>18</v>
      </c>
      <c r="H1359" s="32" t="s">
        <v>2349</v>
      </c>
      <c r="I1359" s="33">
        <v>1442</v>
      </c>
      <c r="J1359" s="17">
        <v>8846.17</v>
      </c>
      <c r="K1359" s="17">
        <f t="shared" si="40"/>
        <v>9483</v>
      </c>
      <c r="L1359" s="38" t="s">
        <v>7053</v>
      </c>
      <c r="M1359" s="48">
        <f t="shared" si="41"/>
        <v>13674486</v>
      </c>
      <c r="N1359" s="34" t="s">
        <v>7343</v>
      </c>
      <c r="O1359" s="48">
        <f>(45.5*M1359)/(SUM($M$16:$M$2953)+SUM(Comerciales!$O$16:$O$1436))</f>
        <v>6.4888127470786607E-4</v>
      </c>
      <c r="P1359" s="49"/>
      <c r="Q1359" s="59"/>
      <c r="R1359" s="59"/>
      <c r="S1359" s="49"/>
      <c r="T1359" s="49"/>
      <c r="U1359" s="49"/>
      <c r="V1359" s="49"/>
    </row>
    <row r="1360" spans="2:22" ht="24" customHeight="1" x14ac:dyDescent="0.35">
      <c r="B1360" s="3">
        <v>1345</v>
      </c>
      <c r="C1360" s="3" t="s">
        <v>1294</v>
      </c>
      <c r="D1360" s="3" t="s">
        <v>5499</v>
      </c>
      <c r="E1360" s="3" t="s">
        <v>3295</v>
      </c>
      <c r="F1360" s="3" t="s">
        <v>6893</v>
      </c>
      <c r="G1360" s="3" t="s">
        <v>11</v>
      </c>
      <c r="H1360" s="32" t="s">
        <v>2490</v>
      </c>
      <c r="I1360" s="33">
        <v>2</v>
      </c>
      <c r="J1360" s="17">
        <v>1293.2666666666601</v>
      </c>
      <c r="K1360" s="17">
        <f t="shared" ref="K1360:K1423" si="42">IF(ISNUMBER(L1360),MIN(L1360,ROUND((J1360*(1+$K$10)),0)),ROUND((J1360*(1+$K$10)),0))</f>
        <v>1386</v>
      </c>
      <c r="L1360" s="38" t="s">
        <v>7053</v>
      </c>
      <c r="M1360" s="48">
        <f t="shared" ref="M1360:M1423" si="43">IF(K1360=0,100*I1360,I1360*K1360)</f>
        <v>2772</v>
      </c>
      <c r="N1360" s="34" t="s">
        <v>7343</v>
      </c>
      <c r="O1360" s="48">
        <f>(45.5*M1360)/(SUM($M$16:$M$2953)+SUM(Comerciales!$O$16:$O$1436))</f>
        <v>1.3153685582699085E-7</v>
      </c>
      <c r="P1360" s="49"/>
      <c r="Q1360" s="59"/>
      <c r="R1360" s="59"/>
      <c r="S1360" s="49"/>
      <c r="T1360" s="49"/>
      <c r="U1360" s="49"/>
      <c r="V1360" s="49"/>
    </row>
    <row r="1361" spans="2:22" ht="24" customHeight="1" x14ac:dyDescent="0.35">
      <c r="B1361" s="3">
        <v>1346</v>
      </c>
      <c r="C1361" s="3" t="s">
        <v>1294</v>
      </c>
      <c r="D1361" s="3" t="s">
        <v>5500</v>
      </c>
      <c r="E1361" s="3" t="s">
        <v>2384</v>
      </c>
      <c r="F1361" s="3" t="s">
        <v>2422</v>
      </c>
      <c r="G1361" s="3" t="s">
        <v>11</v>
      </c>
      <c r="H1361" s="32" t="s">
        <v>2318</v>
      </c>
      <c r="I1361" s="33">
        <v>190257</v>
      </c>
      <c r="J1361" s="17">
        <v>105</v>
      </c>
      <c r="K1361" s="17">
        <f t="shared" si="42"/>
        <v>113</v>
      </c>
      <c r="L1361" s="38" t="s">
        <v>7053</v>
      </c>
      <c r="M1361" s="48">
        <f t="shared" si="43"/>
        <v>21499041</v>
      </c>
      <c r="N1361" s="34" t="s">
        <v>7341</v>
      </c>
      <c r="O1361" s="48">
        <f>(45.5*M1361)/(SUM($M$16:$M$2953)+SUM(Comerciales!$O$16:$O$1436))</f>
        <v>1.0201718096809398E-3</v>
      </c>
      <c r="P1361" s="49"/>
      <c r="Q1361" s="59"/>
      <c r="R1361" s="59"/>
      <c r="S1361" s="49"/>
      <c r="T1361" s="49"/>
      <c r="U1361" s="49"/>
      <c r="V1361" s="49"/>
    </row>
    <row r="1362" spans="2:22" ht="24" customHeight="1" x14ac:dyDescent="0.35">
      <c r="B1362" s="3">
        <v>1347</v>
      </c>
      <c r="C1362" s="3" t="s">
        <v>1294</v>
      </c>
      <c r="D1362" s="3" t="s">
        <v>5500</v>
      </c>
      <c r="E1362" s="3" t="s">
        <v>7307</v>
      </c>
      <c r="F1362" s="3" t="s">
        <v>2616</v>
      </c>
      <c r="G1362" s="3" t="s">
        <v>11</v>
      </c>
      <c r="H1362" s="32" t="s">
        <v>2490</v>
      </c>
      <c r="I1362" s="33">
        <v>19866</v>
      </c>
      <c r="J1362" s="17">
        <v>3416</v>
      </c>
      <c r="K1362" s="17">
        <f t="shared" si="42"/>
        <v>3662</v>
      </c>
      <c r="L1362" s="38" t="s">
        <v>7053</v>
      </c>
      <c r="M1362" s="48">
        <f t="shared" si="43"/>
        <v>72749292</v>
      </c>
      <c r="N1362" s="34" t="s">
        <v>7343</v>
      </c>
      <c r="O1362" s="48">
        <f>(45.5*M1362)/(SUM($M$16:$M$2953)+SUM(Comerciales!$O$16:$O$1436))</f>
        <v>3.4520970899421565E-3</v>
      </c>
      <c r="P1362" s="49"/>
      <c r="Q1362" s="59"/>
      <c r="R1362" s="59"/>
      <c r="S1362" s="49"/>
      <c r="T1362" s="49"/>
      <c r="U1362" s="49"/>
      <c r="V1362" s="49"/>
    </row>
    <row r="1363" spans="2:22" ht="24" customHeight="1" x14ac:dyDescent="0.35">
      <c r="B1363" s="3">
        <v>1348</v>
      </c>
      <c r="C1363" s="3" t="s">
        <v>1296</v>
      </c>
      <c r="D1363" s="3" t="s">
        <v>3120</v>
      </c>
      <c r="E1363" s="3" t="s">
        <v>25</v>
      </c>
      <c r="F1363" s="3" t="s">
        <v>2422</v>
      </c>
      <c r="G1363" s="3" t="s">
        <v>11</v>
      </c>
      <c r="H1363" s="32" t="s">
        <v>2318</v>
      </c>
      <c r="I1363" s="33">
        <v>137217.91666666666</v>
      </c>
      <c r="J1363" s="17">
        <v>518</v>
      </c>
      <c r="K1363" s="17">
        <f t="shared" si="42"/>
        <v>555</v>
      </c>
      <c r="L1363" s="38" t="s">
        <v>7053</v>
      </c>
      <c r="M1363" s="48">
        <f t="shared" si="43"/>
        <v>76155943.75</v>
      </c>
      <c r="N1363" s="34" t="s">
        <v>7341</v>
      </c>
      <c r="O1363" s="48">
        <f>(45.5*M1363)/(SUM($M$16:$M$2953)+SUM(Comerciales!$O$16:$O$1436))</f>
        <v>3.6137494204228622E-3</v>
      </c>
      <c r="P1363" s="49"/>
      <c r="Q1363" s="59"/>
      <c r="R1363" s="59"/>
      <c r="S1363" s="49"/>
      <c r="T1363" s="49"/>
      <c r="U1363" s="49"/>
      <c r="V1363" s="49"/>
    </row>
    <row r="1364" spans="2:22" ht="24" customHeight="1" x14ac:dyDescent="0.35">
      <c r="B1364" s="3">
        <v>1349</v>
      </c>
      <c r="C1364" s="3" t="s">
        <v>1296</v>
      </c>
      <c r="D1364" s="3" t="s">
        <v>3120</v>
      </c>
      <c r="E1364" s="3" t="s">
        <v>73</v>
      </c>
      <c r="F1364" s="3" t="s">
        <v>2422</v>
      </c>
      <c r="G1364" s="3" t="s">
        <v>11</v>
      </c>
      <c r="H1364" s="32" t="s">
        <v>2318</v>
      </c>
      <c r="I1364" s="33">
        <v>40008.916666666664</v>
      </c>
      <c r="J1364" s="17">
        <v>769</v>
      </c>
      <c r="K1364" s="17">
        <f t="shared" si="42"/>
        <v>824</v>
      </c>
      <c r="L1364" s="38" t="s">
        <v>7053</v>
      </c>
      <c r="M1364" s="48">
        <f t="shared" si="43"/>
        <v>32967347.333333332</v>
      </c>
      <c r="N1364" s="34" t="s">
        <v>7341</v>
      </c>
      <c r="O1364" s="48">
        <f>(45.5*M1364)/(SUM($M$16:$M$2953)+SUM(Comerciales!$O$16:$O$1436))</f>
        <v>1.5643655170212833E-3</v>
      </c>
      <c r="P1364" s="49"/>
      <c r="Q1364" s="59"/>
      <c r="R1364" s="59"/>
      <c r="S1364" s="49"/>
      <c r="T1364" s="49"/>
      <c r="U1364" s="49"/>
      <c r="V1364" s="49"/>
    </row>
    <row r="1365" spans="2:22" ht="24" customHeight="1" x14ac:dyDescent="0.35">
      <c r="B1365" s="3">
        <v>1350</v>
      </c>
      <c r="C1365" s="3" t="s">
        <v>2628</v>
      </c>
      <c r="D1365" s="3" t="s">
        <v>1298</v>
      </c>
      <c r="E1365" s="3" t="s">
        <v>2589</v>
      </c>
      <c r="F1365" s="3" t="s">
        <v>3580</v>
      </c>
      <c r="G1365" s="3" t="s">
        <v>18</v>
      </c>
      <c r="H1365" s="32" t="s">
        <v>2628</v>
      </c>
      <c r="I1365" s="33">
        <v>5997</v>
      </c>
      <c r="J1365" s="17"/>
      <c r="K1365" s="17">
        <f t="shared" si="42"/>
        <v>0</v>
      </c>
      <c r="L1365" s="38" t="s">
        <v>2628</v>
      </c>
      <c r="M1365" s="48">
        <f t="shared" si="43"/>
        <v>599700</v>
      </c>
      <c r="N1365" s="34" t="s">
        <v>7343</v>
      </c>
      <c r="O1365" s="48">
        <f>(45.5*M1365)/(SUM($M$16:$M$2953)+SUM(Comerciales!$O$16:$O$1436))</f>
        <v>2.8456945324475617E-5</v>
      </c>
      <c r="P1365" s="49"/>
      <c r="Q1365" s="59"/>
      <c r="R1365" s="59"/>
      <c r="S1365" s="49"/>
      <c r="T1365" s="49"/>
      <c r="U1365" s="49"/>
      <c r="V1365" s="49"/>
    </row>
    <row r="1366" spans="2:22" ht="24" customHeight="1" x14ac:dyDescent="0.35">
      <c r="B1366" s="3">
        <v>1351</v>
      </c>
      <c r="C1366" s="3" t="s">
        <v>2628</v>
      </c>
      <c r="D1366" s="3" t="s">
        <v>5501</v>
      </c>
      <c r="E1366" s="3" t="s">
        <v>6378</v>
      </c>
      <c r="F1366" s="3" t="s">
        <v>2356</v>
      </c>
      <c r="G1366" s="3" t="s">
        <v>18</v>
      </c>
      <c r="H1366" s="32" t="s">
        <v>2628</v>
      </c>
      <c r="I1366" s="33">
        <v>1</v>
      </c>
      <c r="J1366" s="17"/>
      <c r="K1366" s="17">
        <f t="shared" si="42"/>
        <v>0</v>
      </c>
      <c r="L1366" s="38" t="s">
        <v>2628</v>
      </c>
      <c r="M1366" s="48">
        <f t="shared" si="43"/>
        <v>100</v>
      </c>
      <c r="N1366" s="34" t="s">
        <v>7343</v>
      </c>
      <c r="O1366" s="48">
        <f>(45.5*M1366)/(SUM($M$16:$M$2953)+SUM(Comerciales!$O$16:$O$1436))</f>
        <v>4.745196819155514E-9</v>
      </c>
      <c r="P1366" s="49"/>
      <c r="Q1366" s="59"/>
      <c r="R1366" s="59"/>
      <c r="S1366" s="49"/>
      <c r="T1366" s="49"/>
      <c r="U1366" s="49"/>
      <c r="V1366" s="49"/>
    </row>
    <row r="1367" spans="2:22" ht="24" customHeight="1" x14ac:dyDescent="0.35">
      <c r="B1367" s="3">
        <v>1352</v>
      </c>
      <c r="C1367" s="3" t="s">
        <v>2628</v>
      </c>
      <c r="D1367" s="3" t="s">
        <v>1299</v>
      </c>
      <c r="E1367" s="3" t="s">
        <v>7308</v>
      </c>
      <c r="F1367" s="3" t="s">
        <v>2616</v>
      </c>
      <c r="G1367" s="3" t="s">
        <v>3657</v>
      </c>
      <c r="H1367" s="32" t="s">
        <v>2490</v>
      </c>
      <c r="I1367" s="33">
        <v>468</v>
      </c>
      <c r="J1367" s="17">
        <v>15419</v>
      </c>
      <c r="K1367" s="17">
        <f t="shared" si="42"/>
        <v>16529</v>
      </c>
      <c r="L1367" s="38" t="s">
        <v>7053</v>
      </c>
      <c r="M1367" s="48">
        <f t="shared" si="43"/>
        <v>7735572</v>
      </c>
      <c r="N1367" s="34" t="s">
        <v>7343</v>
      </c>
      <c r="O1367" s="48">
        <f>(45.5*M1367)/(SUM($M$16:$M$2953)+SUM(Comerciales!$O$16:$O$1436))</f>
        <v>3.6706811648748455E-4</v>
      </c>
      <c r="P1367" s="49"/>
      <c r="Q1367" s="59"/>
      <c r="R1367" s="59"/>
      <c r="S1367" s="49"/>
      <c r="T1367" s="49"/>
      <c r="U1367" s="49"/>
      <c r="V1367" s="49"/>
    </row>
    <row r="1368" spans="2:22" ht="24" customHeight="1" x14ac:dyDescent="0.35">
      <c r="B1368" s="3">
        <v>1353</v>
      </c>
      <c r="C1368" s="3" t="s">
        <v>164</v>
      </c>
      <c r="D1368" s="3" t="s">
        <v>1299</v>
      </c>
      <c r="E1368" s="3" t="s">
        <v>7084</v>
      </c>
      <c r="F1368" s="3" t="s">
        <v>2616</v>
      </c>
      <c r="G1368" s="3" t="s">
        <v>3657</v>
      </c>
      <c r="H1368" s="32" t="s">
        <v>2490</v>
      </c>
      <c r="I1368" s="33">
        <v>40</v>
      </c>
      <c r="J1368" s="17">
        <v>83505.119999999995</v>
      </c>
      <c r="K1368" s="17">
        <f t="shared" si="42"/>
        <v>89517</v>
      </c>
      <c r="L1368" s="38" t="s">
        <v>7053</v>
      </c>
      <c r="M1368" s="48">
        <f t="shared" si="43"/>
        <v>3580680</v>
      </c>
      <c r="N1368" s="34" t="s">
        <v>7341</v>
      </c>
      <c r="O1368" s="48">
        <f>(45.5*M1368)/(SUM($M$16:$M$2953)+SUM(Comerciales!$O$16:$O$1436))</f>
        <v>1.6991031346413765E-4</v>
      </c>
      <c r="P1368" s="49"/>
      <c r="Q1368" s="59"/>
      <c r="R1368" s="59"/>
      <c r="S1368" s="49"/>
      <c r="T1368" s="49"/>
      <c r="U1368" s="49"/>
      <c r="V1368" s="49"/>
    </row>
    <row r="1369" spans="2:22" ht="24" customHeight="1" x14ac:dyDescent="0.35">
      <c r="B1369" s="3">
        <v>1354</v>
      </c>
      <c r="C1369" s="3" t="s">
        <v>2628</v>
      </c>
      <c r="D1369" s="3" t="s">
        <v>1299</v>
      </c>
      <c r="E1369" s="3" t="s">
        <v>6379</v>
      </c>
      <c r="F1369" s="3" t="s">
        <v>2359</v>
      </c>
      <c r="G1369" s="3" t="s">
        <v>159</v>
      </c>
      <c r="H1369" s="32" t="s">
        <v>2628</v>
      </c>
      <c r="I1369" s="33">
        <v>33</v>
      </c>
      <c r="J1369" s="17">
        <v>23315.5</v>
      </c>
      <c r="K1369" s="17">
        <f t="shared" si="42"/>
        <v>24994</v>
      </c>
      <c r="L1369" s="38" t="s">
        <v>2628</v>
      </c>
      <c r="M1369" s="48">
        <f t="shared" si="43"/>
        <v>824802</v>
      </c>
      <c r="N1369" s="34" t="s">
        <v>7343</v>
      </c>
      <c r="O1369" s="48">
        <f>(45.5*M1369)/(SUM($M$16:$M$2953)+SUM(Comerciales!$O$16:$O$1436))</f>
        <v>3.9138478268331057E-5</v>
      </c>
      <c r="P1369" s="49"/>
      <c r="Q1369" s="59"/>
      <c r="R1369" s="59"/>
      <c r="S1369" s="49"/>
      <c r="T1369" s="49"/>
      <c r="U1369" s="49"/>
      <c r="V1369" s="49"/>
    </row>
    <row r="1370" spans="2:22" ht="24" customHeight="1" x14ac:dyDescent="0.35">
      <c r="B1370" s="3">
        <v>1355</v>
      </c>
      <c r="C1370" s="3" t="s">
        <v>1300</v>
      </c>
      <c r="D1370" s="3" t="s">
        <v>1301</v>
      </c>
      <c r="E1370" s="3" t="s">
        <v>22</v>
      </c>
      <c r="F1370" s="3" t="s">
        <v>2422</v>
      </c>
      <c r="G1370" s="3" t="s">
        <v>11</v>
      </c>
      <c r="H1370" s="32" t="s">
        <v>2318</v>
      </c>
      <c r="I1370" s="33">
        <v>52301.916666666664</v>
      </c>
      <c r="J1370" s="17">
        <v>1943</v>
      </c>
      <c r="K1370" s="17">
        <f t="shared" si="42"/>
        <v>2083</v>
      </c>
      <c r="L1370" s="38" t="s">
        <v>7053</v>
      </c>
      <c r="M1370" s="48">
        <f t="shared" si="43"/>
        <v>108944892.41666666</v>
      </c>
      <c r="N1370" s="34" t="s">
        <v>7341</v>
      </c>
      <c r="O1370" s="48">
        <f>(45.5*M1370)/(SUM($M$16:$M$2953)+SUM(Comerciales!$O$16:$O$1436))</f>
        <v>5.1696495695880626E-3</v>
      </c>
      <c r="P1370" s="49"/>
      <c r="Q1370" s="59"/>
      <c r="R1370" s="59"/>
      <c r="S1370" s="49"/>
      <c r="T1370" s="49"/>
      <c r="U1370" s="49"/>
      <c r="V1370" s="49"/>
    </row>
    <row r="1371" spans="2:22" ht="24" customHeight="1" x14ac:dyDescent="0.35">
      <c r="B1371" s="3">
        <v>1356</v>
      </c>
      <c r="C1371" s="3" t="s">
        <v>729</v>
      </c>
      <c r="D1371" s="3" t="s">
        <v>1301</v>
      </c>
      <c r="E1371" s="3" t="s">
        <v>6352</v>
      </c>
      <c r="F1371" s="3" t="s">
        <v>2616</v>
      </c>
      <c r="G1371" s="3" t="s">
        <v>11</v>
      </c>
      <c r="H1371" s="32" t="s">
        <v>2490</v>
      </c>
      <c r="I1371" s="33">
        <v>220</v>
      </c>
      <c r="J1371" s="17"/>
      <c r="K1371" s="17">
        <f t="shared" si="42"/>
        <v>0</v>
      </c>
      <c r="L1371" s="38" t="s">
        <v>7053</v>
      </c>
      <c r="M1371" s="48">
        <f t="shared" si="43"/>
        <v>22000</v>
      </c>
      <c r="N1371" s="34" t="s">
        <v>7343</v>
      </c>
      <c r="O1371" s="48">
        <f>(45.5*M1371)/(SUM($M$16:$M$2953)+SUM(Comerciales!$O$16:$O$1436))</f>
        <v>1.043943300214213E-6</v>
      </c>
      <c r="P1371" s="49"/>
      <c r="Q1371" s="59"/>
      <c r="R1371" s="59"/>
      <c r="S1371" s="49"/>
      <c r="T1371" s="49"/>
      <c r="U1371" s="49"/>
      <c r="V1371" s="49"/>
    </row>
    <row r="1372" spans="2:22" ht="24" customHeight="1" x14ac:dyDescent="0.35">
      <c r="B1372" s="3">
        <v>1357</v>
      </c>
      <c r="C1372" s="3" t="s">
        <v>2628</v>
      </c>
      <c r="D1372" s="3" t="s">
        <v>5502</v>
      </c>
      <c r="E1372" s="3" t="s">
        <v>2331</v>
      </c>
      <c r="F1372" s="3" t="s">
        <v>3580</v>
      </c>
      <c r="G1372" s="3" t="s">
        <v>11</v>
      </c>
      <c r="H1372" s="32" t="s">
        <v>2628</v>
      </c>
      <c r="I1372" s="33">
        <v>1</v>
      </c>
      <c r="J1372" s="17"/>
      <c r="K1372" s="17">
        <f t="shared" si="42"/>
        <v>0</v>
      </c>
      <c r="L1372" s="38" t="s">
        <v>2628</v>
      </c>
      <c r="M1372" s="48">
        <f t="shared" si="43"/>
        <v>100</v>
      </c>
      <c r="N1372" s="34" t="s">
        <v>7343</v>
      </c>
      <c r="O1372" s="48">
        <f>(45.5*M1372)/(SUM($M$16:$M$2953)+SUM(Comerciales!$O$16:$O$1436))</f>
        <v>4.745196819155514E-9</v>
      </c>
      <c r="P1372" s="49"/>
      <c r="Q1372" s="59"/>
      <c r="R1372" s="59"/>
      <c r="S1372" s="49"/>
      <c r="T1372" s="49"/>
      <c r="U1372" s="49"/>
      <c r="V1372" s="49"/>
    </row>
    <row r="1373" spans="2:22" ht="24" customHeight="1" x14ac:dyDescent="0.35">
      <c r="B1373" s="3">
        <v>1358</v>
      </c>
      <c r="C1373" s="3" t="s">
        <v>2628</v>
      </c>
      <c r="D1373" s="3" t="s">
        <v>5503</v>
      </c>
      <c r="E1373" s="3" t="s">
        <v>6380</v>
      </c>
      <c r="F1373" s="3" t="s">
        <v>3580</v>
      </c>
      <c r="G1373" s="3" t="s">
        <v>11</v>
      </c>
      <c r="H1373" s="32" t="s">
        <v>2628</v>
      </c>
      <c r="I1373" s="33">
        <v>1</v>
      </c>
      <c r="J1373" s="17"/>
      <c r="K1373" s="17">
        <f t="shared" si="42"/>
        <v>0</v>
      </c>
      <c r="L1373" s="38" t="s">
        <v>2628</v>
      </c>
      <c r="M1373" s="48">
        <f t="shared" si="43"/>
        <v>100</v>
      </c>
      <c r="N1373" s="34" t="s">
        <v>7343</v>
      </c>
      <c r="O1373" s="48">
        <f>(45.5*M1373)/(SUM($M$16:$M$2953)+SUM(Comerciales!$O$16:$O$1436))</f>
        <v>4.745196819155514E-9</v>
      </c>
      <c r="P1373" s="49"/>
      <c r="Q1373" s="59"/>
      <c r="R1373" s="59"/>
      <c r="S1373" s="49"/>
      <c r="T1373" s="49"/>
      <c r="U1373" s="49"/>
      <c r="V1373" s="49"/>
    </row>
    <row r="1374" spans="2:22" ht="24" customHeight="1" x14ac:dyDescent="0.35">
      <c r="B1374" s="3">
        <v>1359</v>
      </c>
      <c r="C1374" s="3" t="s">
        <v>161</v>
      </c>
      <c r="D1374" s="3" t="s">
        <v>1302</v>
      </c>
      <c r="E1374" s="3" t="s">
        <v>6381</v>
      </c>
      <c r="F1374" s="3" t="s">
        <v>2390</v>
      </c>
      <c r="G1374" s="3" t="s">
        <v>3656</v>
      </c>
      <c r="H1374" s="32" t="s">
        <v>2490</v>
      </c>
      <c r="I1374" s="33">
        <v>54</v>
      </c>
      <c r="J1374" s="17">
        <v>204</v>
      </c>
      <c r="K1374" s="17">
        <f t="shared" si="42"/>
        <v>219</v>
      </c>
      <c r="L1374" s="38" t="s">
        <v>7053</v>
      </c>
      <c r="M1374" s="48">
        <f t="shared" si="43"/>
        <v>11826</v>
      </c>
      <c r="N1374" s="34" t="s">
        <v>7343</v>
      </c>
      <c r="O1374" s="48">
        <f>(45.5*M1374)/(SUM($M$16:$M$2953)+SUM(Comerciales!$O$16:$O$1436))</f>
        <v>5.61166975833331E-7</v>
      </c>
      <c r="P1374" s="49"/>
      <c r="Q1374" s="59"/>
      <c r="R1374" s="59"/>
      <c r="S1374" s="49"/>
      <c r="T1374" s="49"/>
      <c r="U1374" s="49"/>
      <c r="V1374" s="49"/>
    </row>
    <row r="1375" spans="2:22" ht="24" customHeight="1" x14ac:dyDescent="0.35">
      <c r="B1375" s="3">
        <v>1360</v>
      </c>
      <c r="C1375" s="3" t="s">
        <v>2628</v>
      </c>
      <c r="D1375" s="3" t="s">
        <v>1302</v>
      </c>
      <c r="E1375" s="3" t="s">
        <v>6382</v>
      </c>
      <c r="F1375" s="3" t="s">
        <v>2390</v>
      </c>
      <c r="G1375" s="3" t="s">
        <v>2429</v>
      </c>
      <c r="H1375" s="32" t="s">
        <v>2628</v>
      </c>
      <c r="I1375" s="33">
        <v>1</v>
      </c>
      <c r="J1375" s="17"/>
      <c r="K1375" s="17">
        <f t="shared" si="42"/>
        <v>0</v>
      </c>
      <c r="L1375" s="38" t="s">
        <v>2628</v>
      </c>
      <c r="M1375" s="48">
        <f t="shared" si="43"/>
        <v>100</v>
      </c>
      <c r="N1375" s="34" t="s">
        <v>7343</v>
      </c>
      <c r="O1375" s="48">
        <f>(45.5*M1375)/(SUM($M$16:$M$2953)+SUM(Comerciales!$O$16:$O$1436))</f>
        <v>4.745196819155514E-9</v>
      </c>
      <c r="P1375" s="49"/>
      <c r="Q1375" s="59"/>
      <c r="R1375" s="59"/>
      <c r="S1375" s="49"/>
      <c r="T1375" s="49"/>
      <c r="U1375" s="49"/>
      <c r="V1375" s="49"/>
    </row>
    <row r="1376" spans="2:22" ht="24" customHeight="1" x14ac:dyDescent="0.35">
      <c r="B1376" s="3">
        <v>1361</v>
      </c>
      <c r="C1376" s="3" t="s">
        <v>1303</v>
      </c>
      <c r="D1376" s="3" t="s">
        <v>5504</v>
      </c>
      <c r="E1376" s="3" t="s">
        <v>3431</v>
      </c>
      <c r="F1376" s="3" t="s">
        <v>2417</v>
      </c>
      <c r="G1376" s="3" t="s">
        <v>11</v>
      </c>
      <c r="H1376" s="32" t="s">
        <v>2490</v>
      </c>
      <c r="I1376" s="33">
        <v>24813</v>
      </c>
      <c r="J1376" s="17">
        <v>5333.5</v>
      </c>
      <c r="K1376" s="17">
        <f t="shared" si="42"/>
        <v>5718</v>
      </c>
      <c r="L1376" s="38" t="s">
        <v>7053</v>
      </c>
      <c r="M1376" s="48">
        <f t="shared" si="43"/>
        <v>141880734</v>
      </c>
      <c r="N1376" s="34" t="s">
        <v>7341</v>
      </c>
      <c r="O1376" s="48">
        <f>(45.5*M1376)/(SUM($M$16:$M$2953)+SUM(Comerciales!$O$16:$O$1436))</f>
        <v>6.7325200767624953E-3</v>
      </c>
      <c r="P1376" s="49"/>
      <c r="Q1376" s="59"/>
      <c r="R1376" s="59"/>
      <c r="S1376" s="49"/>
      <c r="T1376" s="49"/>
      <c r="U1376" s="49"/>
      <c r="V1376" s="49"/>
    </row>
    <row r="1377" spans="2:22" ht="24" customHeight="1" x14ac:dyDescent="0.35">
      <c r="B1377" s="3">
        <v>1362</v>
      </c>
      <c r="C1377" s="3" t="s">
        <v>1304</v>
      </c>
      <c r="D1377" s="3" t="s">
        <v>5505</v>
      </c>
      <c r="E1377" s="3" t="s">
        <v>6383</v>
      </c>
      <c r="F1377" s="3" t="s">
        <v>2417</v>
      </c>
      <c r="G1377" s="3" t="s">
        <v>11</v>
      </c>
      <c r="H1377" s="32" t="s">
        <v>2490</v>
      </c>
      <c r="I1377" s="33">
        <v>4013</v>
      </c>
      <c r="J1377" s="17"/>
      <c r="K1377" s="17">
        <f t="shared" si="42"/>
        <v>0</v>
      </c>
      <c r="L1377" s="38" t="s">
        <v>7053</v>
      </c>
      <c r="M1377" s="48">
        <f t="shared" si="43"/>
        <v>401300</v>
      </c>
      <c r="N1377" s="34" t="s">
        <v>7343</v>
      </c>
      <c r="O1377" s="48">
        <f>(45.5*M1377)/(SUM($M$16:$M$2953)+SUM(Comerciales!$O$16:$O$1436))</f>
        <v>1.9042474835271076E-5</v>
      </c>
      <c r="P1377" s="49"/>
      <c r="Q1377" s="59"/>
      <c r="R1377" s="59"/>
      <c r="S1377" s="49"/>
      <c r="T1377" s="49"/>
      <c r="U1377" s="49"/>
      <c r="V1377" s="49"/>
    </row>
    <row r="1378" spans="2:22" ht="24" customHeight="1" x14ac:dyDescent="0.35">
      <c r="B1378" s="3">
        <v>1363</v>
      </c>
      <c r="C1378" s="3" t="s">
        <v>1304</v>
      </c>
      <c r="D1378" s="3" t="s">
        <v>5505</v>
      </c>
      <c r="E1378" s="3" t="s">
        <v>6384</v>
      </c>
      <c r="F1378" s="3" t="s">
        <v>6929</v>
      </c>
      <c r="G1378" s="3" t="s">
        <v>11</v>
      </c>
      <c r="H1378" s="32" t="s">
        <v>2490</v>
      </c>
      <c r="I1378" s="33">
        <v>277</v>
      </c>
      <c r="J1378" s="17"/>
      <c r="K1378" s="17">
        <f t="shared" si="42"/>
        <v>0</v>
      </c>
      <c r="L1378" s="38" t="s">
        <v>7053</v>
      </c>
      <c r="M1378" s="48">
        <f t="shared" si="43"/>
        <v>27700</v>
      </c>
      <c r="N1378" s="34" t="s">
        <v>7343</v>
      </c>
      <c r="O1378" s="48">
        <f>(45.5*M1378)/(SUM($M$16:$M$2953)+SUM(Comerciales!$O$16:$O$1436))</f>
        <v>1.3144195189060772E-6</v>
      </c>
      <c r="P1378" s="49"/>
      <c r="Q1378" s="59"/>
      <c r="R1378" s="59"/>
      <c r="S1378" s="49"/>
      <c r="T1378" s="49"/>
      <c r="U1378" s="49"/>
      <c r="V1378" s="49"/>
    </row>
    <row r="1379" spans="2:22" ht="24" customHeight="1" x14ac:dyDescent="0.35">
      <c r="B1379" s="3">
        <v>1364</v>
      </c>
      <c r="C1379" s="3" t="s">
        <v>1303</v>
      </c>
      <c r="D1379" s="3" t="s">
        <v>5506</v>
      </c>
      <c r="E1379" s="3" t="s">
        <v>6385</v>
      </c>
      <c r="F1379" s="3" t="s">
        <v>2616</v>
      </c>
      <c r="G1379" s="3" t="s">
        <v>11</v>
      </c>
      <c r="H1379" s="32" t="s">
        <v>2490</v>
      </c>
      <c r="I1379" s="33">
        <v>5146</v>
      </c>
      <c r="J1379" s="17">
        <v>9615</v>
      </c>
      <c r="K1379" s="17">
        <f t="shared" si="42"/>
        <v>10307</v>
      </c>
      <c r="L1379" s="38" t="s">
        <v>7053</v>
      </c>
      <c r="M1379" s="48">
        <f t="shared" si="43"/>
        <v>53039822</v>
      </c>
      <c r="N1379" s="34" t="s">
        <v>7343</v>
      </c>
      <c r="O1379" s="48">
        <f>(45.5*M1379)/(SUM($M$16:$M$2953)+SUM(Comerciales!$O$16:$O$1436))</f>
        <v>2.5168439464297462E-3</v>
      </c>
      <c r="P1379" s="49"/>
      <c r="Q1379" s="59"/>
      <c r="R1379" s="59"/>
      <c r="S1379" s="49"/>
      <c r="T1379" s="49"/>
      <c r="U1379" s="49"/>
      <c r="V1379" s="49"/>
    </row>
    <row r="1380" spans="2:22" ht="24" customHeight="1" x14ac:dyDescent="0.35">
      <c r="B1380" s="3">
        <v>1365</v>
      </c>
      <c r="C1380" s="3" t="s">
        <v>558</v>
      </c>
      <c r="D1380" s="3" t="s">
        <v>1305</v>
      </c>
      <c r="E1380" s="3" t="s">
        <v>6386</v>
      </c>
      <c r="F1380" s="3" t="s">
        <v>2362</v>
      </c>
      <c r="G1380" s="3" t="s">
        <v>80</v>
      </c>
      <c r="H1380" s="32" t="s">
        <v>2402</v>
      </c>
      <c r="I1380" s="33">
        <v>1899.8333333333333</v>
      </c>
      <c r="J1380" s="17">
        <v>8780</v>
      </c>
      <c r="K1380" s="17">
        <f t="shared" si="42"/>
        <v>9412</v>
      </c>
      <c r="L1380" s="38" t="s">
        <v>7053</v>
      </c>
      <c r="M1380" s="48">
        <f t="shared" si="43"/>
        <v>17881231.333333332</v>
      </c>
      <c r="N1380" s="34" t="s">
        <v>7343</v>
      </c>
      <c r="O1380" s="48">
        <f>(45.5*M1380)/(SUM($M$16:$M$2953)+SUM(Comerciales!$O$16:$O$1436))</f>
        <v>8.4849962045517233E-4</v>
      </c>
      <c r="P1380" s="49"/>
      <c r="Q1380" s="59"/>
      <c r="R1380" s="59"/>
      <c r="S1380" s="49"/>
      <c r="T1380" s="49"/>
      <c r="U1380" s="49"/>
      <c r="V1380" s="49"/>
    </row>
    <row r="1381" spans="2:22" ht="24" customHeight="1" x14ac:dyDescent="0.35">
      <c r="B1381" s="3">
        <v>1366</v>
      </c>
      <c r="C1381" s="3" t="s">
        <v>558</v>
      </c>
      <c r="D1381" s="3" t="s">
        <v>1305</v>
      </c>
      <c r="E1381" s="3" t="s">
        <v>3364</v>
      </c>
      <c r="F1381" s="3" t="s">
        <v>2616</v>
      </c>
      <c r="G1381" s="3" t="s">
        <v>11</v>
      </c>
      <c r="H1381" s="32" t="s">
        <v>2525</v>
      </c>
      <c r="I1381" s="33">
        <v>1</v>
      </c>
      <c r="J1381" s="17"/>
      <c r="K1381" s="17">
        <f t="shared" si="42"/>
        <v>0</v>
      </c>
      <c r="L1381" s="38" t="s">
        <v>7053</v>
      </c>
      <c r="M1381" s="48">
        <f t="shared" si="43"/>
        <v>100</v>
      </c>
      <c r="N1381" s="34" t="s">
        <v>7343</v>
      </c>
      <c r="O1381" s="48">
        <f>(45.5*M1381)/(SUM($M$16:$M$2953)+SUM(Comerciales!$O$16:$O$1436))</f>
        <v>4.745196819155514E-9</v>
      </c>
      <c r="P1381" s="49"/>
      <c r="Q1381" s="59"/>
      <c r="R1381" s="59"/>
      <c r="S1381" s="49"/>
      <c r="T1381" s="49"/>
      <c r="U1381" s="49"/>
      <c r="V1381" s="49"/>
    </row>
    <row r="1382" spans="2:22" ht="24" customHeight="1" x14ac:dyDescent="0.35">
      <c r="B1382" s="3">
        <v>1367</v>
      </c>
      <c r="C1382" s="3" t="s">
        <v>1306</v>
      </c>
      <c r="D1382" s="3" t="s">
        <v>5507</v>
      </c>
      <c r="E1382" s="3" t="s">
        <v>36</v>
      </c>
      <c r="F1382" s="3" t="s">
        <v>2422</v>
      </c>
      <c r="G1382" s="3" t="s">
        <v>11</v>
      </c>
      <c r="H1382" s="32" t="s">
        <v>2318</v>
      </c>
      <c r="I1382" s="33">
        <v>1244595.1666666667</v>
      </c>
      <c r="J1382" s="17">
        <v>172</v>
      </c>
      <c r="K1382" s="17">
        <f t="shared" si="42"/>
        <v>184</v>
      </c>
      <c r="L1382" s="38" t="s">
        <v>7053</v>
      </c>
      <c r="M1382" s="48">
        <f t="shared" si="43"/>
        <v>229005510.66666669</v>
      </c>
      <c r="N1382" s="34" t="s">
        <v>7341</v>
      </c>
      <c r="O1382" s="48">
        <f>(45.5*M1382)/(SUM($M$16:$M$2953)+SUM(Comerciales!$O$16:$O$1436))</f>
        <v>1.0866762207845508E-2</v>
      </c>
      <c r="P1382" s="49"/>
      <c r="Q1382" s="59"/>
      <c r="R1382" s="59"/>
      <c r="S1382" s="49"/>
      <c r="T1382" s="49"/>
      <c r="U1382" s="49"/>
      <c r="V1382" s="49"/>
    </row>
    <row r="1383" spans="2:22" ht="24" customHeight="1" x14ac:dyDescent="0.35">
      <c r="B1383" s="3">
        <v>1368</v>
      </c>
      <c r="C1383" s="3" t="s">
        <v>1306</v>
      </c>
      <c r="D1383" s="3" t="s">
        <v>5507</v>
      </c>
      <c r="E1383" s="3" t="s">
        <v>7096</v>
      </c>
      <c r="F1383" s="3" t="s">
        <v>2362</v>
      </c>
      <c r="G1383" s="3" t="s">
        <v>6993</v>
      </c>
      <c r="H1383" s="32" t="s">
        <v>2402</v>
      </c>
      <c r="I1383" s="33">
        <v>22456.916666666668</v>
      </c>
      <c r="J1383" s="17">
        <v>1190</v>
      </c>
      <c r="K1383" s="17">
        <f t="shared" si="42"/>
        <v>1276</v>
      </c>
      <c r="L1383" s="38" t="s">
        <v>7053</v>
      </c>
      <c r="M1383" s="48">
        <f t="shared" si="43"/>
        <v>28655025.666666668</v>
      </c>
      <c r="N1383" s="34" t="s">
        <v>7343</v>
      </c>
      <c r="O1383" s="48">
        <f>(45.5*M1383)/(SUM($M$16:$M$2953)+SUM(Comerciales!$O$16:$O$1436))</f>
        <v>1.3597373664628628E-3</v>
      </c>
      <c r="P1383" s="49"/>
      <c r="Q1383" s="59"/>
      <c r="R1383" s="59"/>
      <c r="S1383" s="49"/>
      <c r="T1383" s="49"/>
      <c r="U1383" s="49"/>
      <c r="V1383" s="49"/>
    </row>
    <row r="1384" spans="2:22" ht="24" customHeight="1" x14ac:dyDescent="0.35">
      <c r="B1384" s="3">
        <v>1369</v>
      </c>
      <c r="C1384" s="3" t="s">
        <v>46</v>
      </c>
      <c r="D1384" s="3" t="s">
        <v>5508</v>
      </c>
      <c r="E1384" s="3" t="s">
        <v>6387</v>
      </c>
      <c r="F1384" s="3" t="s">
        <v>2422</v>
      </c>
      <c r="G1384" s="3" t="s">
        <v>11</v>
      </c>
      <c r="H1384" s="32" t="s">
        <v>2318</v>
      </c>
      <c r="I1384" s="33">
        <v>258239.75</v>
      </c>
      <c r="J1384" s="17">
        <v>560</v>
      </c>
      <c r="K1384" s="17">
        <f t="shared" si="42"/>
        <v>600</v>
      </c>
      <c r="L1384" s="38" t="s">
        <v>7053</v>
      </c>
      <c r="M1384" s="48">
        <f t="shared" si="43"/>
        <v>154943850</v>
      </c>
      <c r="N1384" s="34" t="s">
        <v>7341</v>
      </c>
      <c r="O1384" s="48">
        <f>(45.5*M1384)/(SUM($M$16:$M$2953)+SUM(Comerciales!$O$16:$O$1436))</f>
        <v>7.3523906416770902E-3</v>
      </c>
      <c r="P1384" s="49"/>
      <c r="Q1384" s="59"/>
      <c r="R1384" s="59"/>
      <c r="S1384" s="49"/>
      <c r="T1384" s="49"/>
      <c r="U1384" s="49"/>
      <c r="V1384" s="49"/>
    </row>
    <row r="1385" spans="2:22" ht="24" customHeight="1" x14ac:dyDescent="0.35">
      <c r="B1385" s="3">
        <v>1370</v>
      </c>
      <c r="C1385" s="3" t="s">
        <v>46</v>
      </c>
      <c r="D1385" s="3" t="s">
        <v>5508</v>
      </c>
      <c r="E1385" s="3" t="s">
        <v>6388</v>
      </c>
      <c r="F1385" s="3" t="s">
        <v>2616</v>
      </c>
      <c r="G1385" s="3" t="s">
        <v>11</v>
      </c>
      <c r="H1385" s="32" t="s">
        <v>2490</v>
      </c>
      <c r="I1385" s="33">
        <v>421</v>
      </c>
      <c r="J1385" s="17">
        <v>1543</v>
      </c>
      <c r="K1385" s="17">
        <f t="shared" si="42"/>
        <v>1654</v>
      </c>
      <c r="L1385" s="38" t="s">
        <v>7053</v>
      </c>
      <c r="M1385" s="48">
        <f t="shared" si="43"/>
        <v>696334</v>
      </c>
      <c r="N1385" s="34" t="s">
        <v>7343</v>
      </c>
      <c r="O1385" s="48">
        <f>(45.5*M1385)/(SUM($M$16:$M$2953)+SUM(Comerciales!$O$16:$O$1436))</f>
        <v>3.3042418818698357E-5</v>
      </c>
      <c r="P1385" s="49"/>
      <c r="Q1385" s="59"/>
      <c r="R1385" s="59"/>
      <c r="S1385" s="49"/>
      <c r="T1385" s="49"/>
      <c r="U1385" s="49"/>
      <c r="V1385" s="49"/>
    </row>
    <row r="1386" spans="2:22" ht="24" customHeight="1" x14ac:dyDescent="0.35">
      <c r="B1386" s="3">
        <v>1371</v>
      </c>
      <c r="C1386" s="3" t="s">
        <v>46</v>
      </c>
      <c r="D1386" s="3" t="s">
        <v>3121</v>
      </c>
      <c r="E1386" s="3" t="s">
        <v>6389</v>
      </c>
      <c r="F1386" s="3" t="s">
        <v>2356</v>
      </c>
      <c r="G1386" s="3" t="s">
        <v>18</v>
      </c>
      <c r="H1386" s="32" t="s">
        <v>2349</v>
      </c>
      <c r="I1386" s="33">
        <v>21691.166666666668</v>
      </c>
      <c r="J1386" s="17">
        <v>2744</v>
      </c>
      <c r="K1386" s="17">
        <f t="shared" si="42"/>
        <v>2942</v>
      </c>
      <c r="L1386" s="38" t="s">
        <v>7053</v>
      </c>
      <c r="M1386" s="48">
        <f t="shared" si="43"/>
        <v>63815412.333333336</v>
      </c>
      <c r="N1386" s="34" t="s">
        <v>7343</v>
      </c>
      <c r="O1386" s="48">
        <f>(45.5*M1386)/(SUM($M$16:$M$2953)+SUM(Comerciales!$O$16:$O$1436))</f>
        <v>3.0281669161723091E-3</v>
      </c>
      <c r="P1386" s="49"/>
      <c r="Q1386" s="59"/>
      <c r="R1386" s="59"/>
      <c r="S1386" s="49"/>
      <c r="T1386" s="49"/>
      <c r="U1386" s="49"/>
      <c r="V1386" s="49"/>
    </row>
    <row r="1387" spans="2:22" ht="24" customHeight="1" x14ac:dyDescent="0.35">
      <c r="B1387" s="3">
        <v>1372</v>
      </c>
      <c r="C1387" s="3" t="s">
        <v>2628</v>
      </c>
      <c r="D1387" s="3" t="s">
        <v>5509</v>
      </c>
      <c r="E1387" s="3" t="s">
        <v>3492</v>
      </c>
      <c r="F1387" s="3" t="s">
        <v>3580</v>
      </c>
      <c r="G1387" s="3" t="s">
        <v>18</v>
      </c>
      <c r="H1387" s="32" t="s">
        <v>2628</v>
      </c>
      <c r="I1387" s="33">
        <v>1</v>
      </c>
      <c r="J1387" s="17"/>
      <c r="K1387" s="17">
        <f t="shared" si="42"/>
        <v>0</v>
      </c>
      <c r="L1387" s="38" t="s">
        <v>2628</v>
      </c>
      <c r="M1387" s="48">
        <f t="shared" si="43"/>
        <v>100</v>
      </c>
      <c r="N1387" s="34" t="s">
        <v>7343</v>
      </c>
      <c r="O1387" s="48">
        <f>(45.5*M1387)/(SUM($M$16:$M$2953)+SUM(Comerciales!$O$16:$O$1436))</f>
        <v>4.745196819155514E-9</v>
      </c>
      <c r="P1387" s="49"/>
      <c r="Q1387" s="59"/>
      <c r="R1387" s="59"/>
      <c r="S1387" s="49"/>
      <c r="T1387" s="49"/>
      <c r="U1387" s="49"/>
      <c r="V1387" s="49"/>
    </row>
    <row r="1388" spans="2:22" ht="24" customHeight="1" x14ac:dyDescent="0.35">
      <c r="B1388" s="3">
        <v>1373</v>
      </c>
      <c r="C1388" s="3" t="s">
        <v>96</v>
      </c>
      <c r="D1388" s="3" t="s">
        <v>1308</v>
      </c>
      <c r="E1388" s="3" t="s">
        <v>2413</v>
      </c>
      <c r="F1388" s="3" t="s">
        <v>2422</v>
      </c>
      <c r="G1388" s="3" t="s">
        <v>11</v>
      </c>
      <c r="H1388" s="32" t="s">
        <v>2318</v>
      </c>
      <c r="I1388" s="33">
        <v>219.25</v>
      </c>
      <c r="J1388" s="17"/>
      <c r="K1388" s="17">
        <f t="shared" si="42"/>
        <v>0</v>
      </c>
      <c r="L1388" s="38" t="s">
        <v>7053</v>
      </c>
      <c r="M1388" s="48">
        <f t="shared" si="43"/>
        <v>21925</v>
      </c>
      <c r="N1388" s="34" t="s">
        <v>7343</v>
      </c>
      <c r="O1388" s="48">
        <f>(45.5*M1388)/(SUM($M$16:$M$2953)+SUM(Comerciales!$O$16:$O$1436))</f>
        <v>1.0403844025998463E-6</v>
      </c>
      <c r="P1388" s="49"/>
      <c r="Q1388" s="59"/>
      <c r="R1388" s="59"/>
      <c r="S1388" s="49"/>
      <c r="T1388" s="49"/>
      <c r="U1388" s="49"/>
      <c r="V1388" s="49"/>
    </row>
    <row r="1389" spans="2:22" ht="24" customHeight="1" x14ac:dyDescent="0.35">
      <c r="B1389" s="3">
        <v>1374</v>
      </c>
      <c r="C1389" s="3" t="s">
        <v>96</v>
      </c>
      <c r="D1389" s="3" t="s">
        <v>1308</v>
      </c>
      <c r="E1389" s="3" t="s">
        <v>6390</v>
      </c>
      <c r="F1389" s="3" t="s">
        <v>2356</v>
      </c>
      <c r="G1389" s="3" t="s">
        <v>18</v>
      </c>
      <c r="H1389" s="32" t="s">
        <v>2349</v>
      </c>
      <c r="I1389" s="33">
        <v>35.083333333333329</v>
      </c>
      <c r="J1389" s="17">
        <v>510520.44</v>
      </c>
      <c r="K1389" s="17">
        <f t="shared" si="42"/>
        <v>510520.44</v>
      </c>
      <c r="L1389" s="38">
        <v>510520.44</v>
      </c>
      <c r="M1389" s="48">
        <f t="shared" si="43"/>
        <v>17910758.769999996</v>
      </c>
      <c r="N1389" s="34" t="s">
        <v>7341</v>
      </c>
      <c r="O1389" s="48">
        <f>(45.5*M1389)/(SUM($M$16:$M$2953)+SUM(Comerciales!$O$16:$O$1436))</f>
        <v>8.4990075544065708E-4</v>
      </c>
      <c r="P1389" s="49"/>
      <c r="Q1389" s="59"/>
      <c r="R1389" s="59"/>
      <c r="S1389" s="49"/>
      <c r="T1389" s="49"/>
      <c r="U1389" s="49"/>
      <c r="V1389" s="49"/>
    </row>
    <row r="1390" spans="2:22" ht="24" customHeight="1" x14ac:dyDescent="0.35">
      <c r="B1390" s="3">
        <v>1375</v>
      </c>
      <c r="C1390" s="3" t="s">
        <v>97</v>
      </c>
      <c r="D1390" s="3" t="s">
        <v>5510</v>
      </c>
      <c r="E1390" s="3" t="s">
        <v>2353</v>
      </c>
      <c r="F1390" s="3" t="s">
        <v>2422</v>
      </c>
      <c r="G1390" s="3" t="s">
        <v>11</v>
      </c>
      <c r="H1390" s="32" t="s">
        <v>2318</v>
      </c>
      <c r="I1390" s="33">
        <v>7</v>
      </c>
      <c r="J1390" s="17">
        <v>120098</v>
      </c>
      <c r="K1390" s="17">
        <f t="shared" si="42"/>
        <v>128745</v>
      </c>
      <c r="L1390" s="38" t="s">
        <v>7053</v>
      </c>
      <c r="M1390" s="48">
        <f t="shared" si="43"/>
        <v>901215</v>
      </c>
      <c r="N1390" s="34" t="s">
        <v>7341</v>
      </c>
      <c r="O1390" s="48">
        <f>(45.5*M1390)/(SUM($M$16:$M$2953)+SUM(Comerciales!$O$16:$O$1436))</f>
        <v>4.2764425513752359E-5</v>
      </c>
      <c r="P1390" s="49"/>
      <c r="Q1390" s="59"/>
      <c r="R1390" s="59"/>
      <c r="S1390" s="49"/>
      <c r="T1390" s="49"/>
      <c r="U1390" s="49"/>
      <c r="V1390" s="49"/>
    </row>
    <row r="1391" spans="2:22" ht="24" customHeight="1" x14ac:dyDescent="0.35">
      <c r="B1391" s="3">
        <v>1376</v>
      </c>
      <c r="C1391" s="3" t="s">
        <v>97</v>
      </c>
      <c r="D1391" s="3" t="s">
        <v>5510</v>
      </c>
      <c r="E1391" s="3" t="s">
        <v>6391</v>
      </c>
      <c r="F1391" s="3" t="s">
        <v>2422</v>
      </c>
      <c r="G1391" s="3" t="s">
        <v>11</v>
      </c>
      <c r="H1391" s="32" t="s">
        <v>2320</v>
      </c>
      <c r="I1391" s="33">
        <v>2</v>
      </c>
      <c r="J1391" s="17">
        <v>267700</v>
      </c>
      <c r="K1391" s="17">
        <f t="shared" si="42"/>
        <v>286974</v>
      </c>
      <c r="L1391" s="38" t="s">
        <v>7053</v>
      </c>
      <c r="M1391" s="48">
        <f t="shared" si="43"/>
        <v>573948</v>
      </c>
      <c r="N1391" s="34" t="s">
        <v>7341</v>
      </c>
      <c r="O1391" s="48">
        <f>(45.5*M1391)/(SUM($M$16:$M$2953)+SUM(Comerciales!$O$16:$O$1436))</f>
        <v>2.7234962239606687E-5</v>
      </c>
      <c r="P1391" s="49"/>
      <c r="Q1391" s="59"/>
      <c r="R1391" s="59"/>
      <c r="S1391" s="49"/>
      <c r="T1391" s="49"/>
      <c r="U1391" s="49"/>
      <c r="V1391" s="49"/>
    </row>
    <row r="1392" spans="2:22" ht="24" customHeight="1" x14ac:dyDescent="0.35">
      <c r="B1392" s="3">
        <v>1377</v>
      </c>
      <c r="C1392" s="3" t="s">
        <v>2660</v>
      </c>
      <c r="D1392" s="3" t="s">
        <v>1310</v>
      </c>
      <c r="E1392" s="3" t="s">
        <v>784</v>
      </c>
      <c r="F1392" s="3" t="s">
        <v>2422</v>
      </c>
      <c r="G1392" s="3" t="s">
        <v>11</v>
      </c>
      <c r="H1392" s="32" t="s">
        <v>2318</v>
      </c>
      <c r="I1392" s="33">
        <v>775.5</v>
      </c>
      <c r="J1392" s="17">
        <v>261591.4</v>
      </c>
      <c r="K1392" s="17">
        <f t="shared" si="42"/>
        <v>261591.4</v>
      </c>
      <c r="L1392" s="38">
        <v>261591.4</v>
      </c>
      <c r="M1392" s="48">
        <f t="shared" si="43"/>
        <v>202864130.69999999</v>
      </c>
      <c r="N1392" s="34" t="s">
        <v>7341</v>
      </c>
      <c r="O1392" s="48">
        <f>(45.5*M1392)/(SUM($M$16:$M$2953)+SUM(Comerciales!$O$16:$O$1436))</f>
        <v>9.6263022771838833E-3</v>
      </c>
      <c r="P1392" s="49"/>
      <c r="Q1392" s="59"/>
      <c r="R1392" s="59"/>
      <c r="S1392" s="49"/>
      <c r="T1392" s="49"/>
      <c r="U1392" s="49"/>
      <c r="V1392" s="49"/>
    </row>
    <row r="1393" spans="2:22" ht="24" customHeight="1" x14ac:dyDescent="0.35">
      <c r="B1393" s="3">
        <v>1378</v>
      </c>
      <c r="C1393" s="3" t="s">
        <v>1309</v>
      </c>
      <c r="D1393" s="3" t="s">
        <v>1310</v>
      </c>
      <c r="E1393" s="3" t="s">
        <v>3449</v>
      </c>
      <c r="F1393" s="3" t="s">
        <v>2318</v>
      </c>
      <c r="G1393" s="3" t="s">
        <v>11</v>
      </c>
      <c r="H1393" s="32" t="s">
        <v>2318</v>
      </c>
      <c r="I1393" s="33">
        <v>76.36363636363636</v>
      </c>
      <c r="J1393" s="17">
        <v>784774.2</v>
      </c>
      <c r="K1393" s="17">
        <f t="shared" si="42"/>
        <v>784774.2</v>
      </c>
      <c r="L1393" s="38">
        <v>784774.2</v>
      </c>
      <c r="M1393" s="48">
        <f t="shared" si="43"/>
        <v>59928211.636363633</v>
      </c>
      <c r="N1393" s="34" t="s">
        <v>7341</v>
      </c>
      <c r="O1393" s="48">
        <f>(45.5*M1393)/(SUM($M$16:$M$2953)+SUM(Comerciales!$O$16:$O$1436))</f>
        <v>2.8437115923455117E-3</v>
      </c>
      <c r="P1393" s="49"/>
      <c r="Q1393" s="59"/>
      <c r="R1393" s="59"/>
      <c r="S1393" s="49"/>
      <c r="T1393" s="49"/>
      <c r="U1393" s="49"/>
      <c r="V1393" s="49"/>
    </row>
    <row r="1394" spans="2:22" ht="24" customHeight="1" x14ac:dyDescent="0.35">
      <c r="B1394" s="3">
        <v>1379</v>
      </c>
      <c r="C1394" s="3" t="s">
        <v>1311</v>
      </c>
      <c r="D1394" s="3" t="s">
        <v>1312</v>
      </c>
      <c r="E1394" s="3" t="s">
        <v>73</v>
      </c>
      <c r="F1394" s="3" t="s">
        <v>2422</v>
      </c>
      <c r="G1394" s="3" t="s">
        <v>11</v>
      </c>
      <c r="H1394" s="32" t="s">
        <v>2318</v>
      </c>
      <c r="I1394" s="33">
        <v>692502.83333333337</v>
      </c>
      <c r="J1394" s="17">
        <v>126</v>
      </c>
      <c r="K1394" s="17">
        <f t="shared" si="42"/>
        <v>135</v>
      </c>
      <c r="L1394" s="38" t="s">
        <v>7053</v>
      </c>
      <c r="M1394" s="48">
        <f t="shared" si="43"/>
        <v>93487882.5</v>
      </c>
      <c r="N1394" s="34" t="s">
        <v>7341</v>
      </c>
      <c r="O1394" s="48">
        <f>(45.5*M1394)/(SUM($M$16:$M$2953)+SUM(Comerciales!$O$16:$O$1436))</f>
        <v>4.4361840266858438E-3</v>
      </c>
      <c r="P1394" s="49"/>
      <c r="Q1394" s="59"/>
      <c r="R1394" s="59"/>
      <c r="S1394" s="49"/>
      <c r="T1394" s="49"/>
      <c r="U1394" s="49"/>
      <c r="V1394" s="49"/>
    </row>
    <row r="1395" spans="2:22" ht="24" customHeight="1" x14ac:dyDescent="0.35">
      <c r="B1395" s="3">
        <v>1380</v>
      </c>
      <c r="C1395" s="3" t="s">
        <v>1311</v>
      </c>
      <c r="D1395" s="3" t="s">
        <v>1312</v>
      </c>
      <c r="E1395" s="3" t="s">
        <v>60</v>
      </c>
      <c r="F1395" s="3" t="s">
        <v>2422</v>
      </c>
      <c r="G1395" s="3" t="s">
        <v>11</v>
      </c>
      <c r="H1395" s="32" t="s">
        <v>2318</v>
      </c>
      <c r="I1395" s="33">
        <v>138811.33333333334</v>
      </c>
      <c r="J1395" s="17">
        <v>322</v>
      </c>
      <c r="K1395" s="17">
        <f t="shared" si="42"/>
        <v>345</v>
      </c>
      <c r="L1395" s="38" t="s">
        <v>7053</v>
      </c>
      <c r="M1395" s="48">
        <f t="shared" si="43"/>
        <v>47889910</v>
      </c>
      <c r="N1395" s="34" t="s">
        <v>7341</v>
      </c>
      <c r="O1395" s="48">
        <f>(45.5*M1395)/(SUM($M$16:$M$2953)+SUM(Comerciales!$O$16:$O$1436))</f>
        <v>2.2724704860164384E-3</v>
      </c>
      <c r="P1395" s="49"/>
      <c r="Q1395" s="59"/>
      <c r="R1395" s="59"/>
      <c r="S1395" s="49"/>
      <c r="T1395" s="49"/>
      <c r="U1395" s="49"/>
      <c r="V1395" s="49"/>
    </row>
    <row r="1396" spans="2:22" ht="24" customHeight="1" x14ac:dyDescent="0.35">
      <c r="B1396" s="3">
        <v>1381</v>
      </c>
      <c r="C1396" s="3" t="s">
        <v>1311</v>
      </c>
      <c r="D1396" s="3" t="s">
        <v>1312</v>
      </c>
      <c r="E1396" s="3" t="s">
        <v>6386</v>
      </c>
      <c r="F1396" s="3" t="s">
        <v>2417</v>
      </c>
      <c r="G1396" s="3" t="s">
        <v>11</v>
      </c>
      <c r="H1396" s="32" t="s">
        <v>2490</v>
      </c>
      <c r="I1396" s="33">
        <v>49279</v>
      </c>
      <c r="J1396" s="17">
        <v>322</v>
      </c>
      <c r="K1396" s="17">
        <f t="shared" si="42"/>
        <v>345</v>
      </c>
      <c r="L1396" s="38" t="s">
        <v>7053</v>
      </c>
      <c r="M1396" s="48">
        <f t="shared" si="43"/>
        <v>17001255</v>
      </c>
      <c r="N1396" s="34" t="s">
        <v>7341</v>
      </c>
      <c r="O1396" s="48">
        <f>(45.5*M1396)/(SUM($M$16:$M$2953)+SUM(Comerciales!$O$16:$O$1436))</f>
        <v>8.0674301147651772E-4</v>
      </c>
      <c r="P1396" s="49"/>
      <c r="Q1396" s="59"/>
      <c r="R1396" s="59"/>
      <c r="S1396" s="49"/>
      <c r="T1396" s="49"/>
      <c r="U1396" s="49"/>
      <c r="V1396" s="49"/>
    </row>
    <row r="1397" spans="2:22" ht="24" customHeight="1" x14ac:dyDescent="0.35">
      <c r="B1397" s="3">
        <v>1382</v>
      </c>
      <c r="C1397" s="3" t="s">
        <v>1311</v>
      </c>
      <c r="D1397" s="3" t="s">
        <v>1312</v>
      </c>
      <c r="E1397" s="3" t="s">
        <v>72</v>
      </c>
      <c r="F1397" s="3" t="s">
        <v>2422</v>
      </c>
      <c r="G1397" s="3" t="s">
        <v>11</v>
      </c>
      <c r="H1397" s="32" t="s">
        <v>2318</v>
      </c>
      <c r="I1397" s="33">
        <v>24384.5</v>
      </c>
      <c r="J1397" s="17">
        <v>202</v>
      </c>
      <c r="K1397" s="17">
        <f t="shared" si="42"/>
        <v>217</v>
      </c>
      <c r="L1397" s="38" t="s">
        <v>7053</v>
      </c>
      <c r="M1397" s="48">
        <f t="shared" si="43"/>
        <v>5291436.5</v>
      </c>
      <c r="N1397" s="34" t="s">
        <v>7343</v>
      </c>
      <c r="O1397" s="48">
        <f>(45.5*M1397)/(SUM($M$16:$M$2953)+SUM(Comerciales!$O$16:$O$1436))</f>
        <v>2.5108907648563382E-4</v>
      </c>
      <c r="P1397" s="49"/>
      <c r="Q1397" s="59"/>
      <c r="R1397" s="59"/>
      <c r="S1397" s="49"/>
      <c r="T1397" s="49"/>
      <c r="U1397" s="49"/>
      <c r="V1397" s="49"/>
    </row>
    <row r="1398" spans="2:22" ht="24" customHeight="1" x14ac:dyDescent="0.35">
      <c r="B1398" s="3">
        <v>1383</v>
      </c>
      <c r="C1398" s="3" t="s">
        <v>1311</v>
      </c>
      <c r="D1398" s="3" t="s">
        <v>1312</v>
      </c>
      <c r="E1398" s="3" t="s">
        <v>25</v>
      </c>
      <c r="F1398" s="3" t="s">
        <v>2318</v>
      </c>
      <c r="G1398" s="3" t="s">
        <v>11</v>
      </c>
      <c r="H1398" s="32" t="s">
        <v>2628</v>
      </c>
      <c r="I1398" s="33">
        <v>28</v>
      </c>
      <c r="J1398" s="17">
        <v>1839</v>
      </c>
      <c r="K1398" s="17">
        <f t="shared" si="42"/>
        <v>1971</v>
      </c>
      <c r="L1398" s="38" t="s">
        <v>7053</v>
      </c>
      <c r="M1398" s="48">
        <f t="shared" si="43"/>
        <v>55188</v>
      </c>
      <c r="N1398" s="34" t="s">
        <v>7343</v>
      </c>
      <c r="O1398" s="48">
        <f>(45.5*M1398)/(SUM($M$16:$M$2953)+SUM(Comerciales!$O$16:$O$1436))</f>
        <v>2.618779220555545E-6</v>
      </c>
      <c r="P1398" s="49"/>
      <c r="Q1398" s="59"/>
      <c r="R1398" s="59"/>
      <c r="S1398" s="49"/>
      <c r="T1398" s="49"/>
      <c r="U1398" s="49"/>
      <c r="V1398" s="49"/>
    </row>
    <row r="1399" spans="2:22" ht="24" customHeight="1" x14ac:dyDescent="0.35">
      <c r="B1399" s="3">
        <v>1384</v>
      </c>
      <c r="C1399" s="3" t="s">
        <v>1311</v>
      </c>
      <c r="D1399" s="3" t="s">
        <v>1312</v>
      </c>
      <c r="E1399" s="3" t="s">
        <v>36</v>
      </c>
      <c r="F1399" s="3" t="s">
        <v>2349</v>
      </c>
      <c r="G1399" s="3" t="s">
        <v>18</v>
      </c>
      <c r="H1399" s="32" t="s">
        <v>2349</v>
      </c>
      <c r="I1399" s="33">
        <v>4.75</v>
      </c>
      <c r="J1399" s="17">
        <v>525366.1</v>
      </c>
      <c r="K1399" s="17">
        <f t="shared" si="42"/>
        <v>525366.1</v>
      </c>
      <c r="L1399" s="38">
        <v>525366.1</v>
      </c>
      <c r="M1399" s="48">
        <f t="shared" si="43"/>
        <v>2495488.9750000001</v>
      </c>
      <c r="N1399" s="34" t="s">
        <v>7341</v>
      </c>
      <c r="O1399" s="48">
        <f>(45.5*M1399)/(SUM($M$16:$M$2953)+SUM(Comerciales!$O$16:$O$1436))</f>
        <v>1.1841586346407652E-4</v>
      </c>
      <c r="P1399" s="49"/>
      <c r="Q1399" s="59"/>
      <c r="R1399" s="59"/>
      <c r="S1399" s="49"/>
      <c r="T1399" s="49"/>
      <c r="U1399" s="49"/>
      <c r="V1399" s="49"/>
    </row>
    <row r="1400" spans="2:22" ht="24" customHeight="1" x14ac:dyDescent="0.35">
      <c r="B1400" s="3">
        <v>1385</v>
      </c>
      <c r="C1400" s="3" t="s">
        <v>498</v>
      </c>
      <c r="D1400" s="3" t="s">
        <v>5511</v>
      </c>
      <c r="E1400" s="3" t="s">
        <v>6392</v>
      </c>
      <c r="F1400" s="3" t="s">
        <v>2422</v>
      </c>
      <c r="G1400" s="3" t="s">
        <v>11</v>
      </c>
      <c r="H1400" s="32" t="s">
        <v>2320</v>
      </c>
      <c r="I1400" s="33">
        <v>27996</v>
      </c>
      <c r="J1400" s="17">
        <v>2242</v>
      </c>
      <c r="K1400" s="17">
        <f t="shared" si="42"/>
        <v>2403</v>
      </c>
      <c r="L1400" s="38" t="s">
        <v>7053</v>
      </c>
      <c r="M1400" s="48">
        <f t="shared" si="43"/>
        <v>67274388</v>
      </c>
      <c r="N1400" s="34" t="s">
        <v>7341</v>
      </c>
      <c r="O1400" s="48">
        <f>(45.5*M1400)/(SUM($M$16:$M$2953)+SUM(Comerciales!$O$16:$O$1436))</f>
        <v>3.1923021194823387E-3</v>
      </c>
      <c r="P1400" s="49"/>
      <c r="Q1400" s="59"/>
      <c r="R1400" s="59"/>
      <c r="S1400" s="49"/>
      <c r="T1400" s="49"/>
      <c r="U1400" s="49"/>
      <c r="V1400" s="49"/>
    </row>
    <row r="1401" spans="2:22" ht="24" customHeight="1" x14ac:dyDescent="0.35">
      <c r="B1401" s="3">
        <v>1386</v>
      </c>
      <c r="C1401" s="3" t="s">
        <v>498</v>
      </c>
      <c r="D1401" s="3" t="s">
        <v>5511</v>
      </c>
      <c r="E1401" s="3" t="s">
        <v>6393</v>
      </c>
      <c r="F1401" s="3" t="s">
        <v>2422</v>
      </c>
      <c r="G1401" s="3" t="s">
        <v>11</v>
      </c>
      <c r="H1401" s="32" t="s">
        <v>2320</v>
      </c>
      <c r="I1401" s="33">
        <v>1925</v>
      </c>
      <c r="J1401" s="17">
        <v>1958</v>
      </c>
      <c r="K1401" s="17">
        <f t="shared" si="42"/>
        <v>2099</v>
      </c>
      <c r="L1401" s="38" t="s">
        <v>7053</v>
      </c>
      <c r="M1401" s="48">
        <f t="shared" si="43"/>
        <v>4040575</v>
      </c>
      <c r="N1401" s="34" t="s">
        <v>7343</v>
      </c>
      <c r="O1401" s="48">
        <f>(45.5*M1401)/(SUM($M$16:$M$2953)+SUM(Comerciales!$O$16:$O$1436))</f>
        <v>1.917332363755929E-4</v>
      </c>
      <c r="P1401" s="49"/>
      <c r="Q1401" s="59"/>
      <c r="R1401" s="59"/>
      <c r="S1401" s="49"/>
      <c r="T1401" s="49"/>
      <c r="U1401" s="49"/>
      <c r="V1401" s="49"/>
    </row>
    <row r="1402" spans="2:22" ht="24" customHeight="1" x14ac:dyDescent="0.35">
      <c r="B1402" s="3">
        <v>1387</v>
      </c>
      <c r="C1402" s="3" t="s">
        <v>498</v>
      </c>
      <c r="D1402" s="3" t="s">
        <v>5511</v>
      </c>
      <c r="E1402" s="3" t="s">
        <v>6394</v>
      </c>
      <c r="F1402" s="3" t="s">
        <v>2422</v>
      </c>
      <c r="G1402" s="3" t="s">
        <v>11</v>
      </c>
      <c r="H1402" s="32" t="s">
        <v>2320</v>
      </c>
      <c r="I1402" s="33">
        <v>725</v>
      </c>
      <c r="J1402" s="17">
        <v>2221</v>
      </c>
      <c r="K1402" s="17">
        <f t="shared" si="42"/>
        <v>2381</v>
      </c>
      <c r="L1402" s="38" t="s">
        <v>7053</v>
      </c>
      <c r="M1402" s="48">
        <f t="shared" si="43"/>
        <v>1726225</v>
      </c>
      <c r="N1402" s="34" t="s">
        <v>7343</v>
      </c>
      <c r="O1402" s="48">
        <f>(45.5*M1402)/(SUM($M$16:$M$2953)+SUM(Comerciales!$O$16:$O$1436))</f>
        <v>8.191277379146726E-5</v>
      </c>
      <c r="P1402" s="49"/>
      <c r="Q1402" s="59"/>
      <c r="R1402" s="59"/>
      <c r="S1402" s="49"/>
      <c r="T1402" s="49"/>
      <c r="U1402" s="49"/>
      <c r="V1402" s="49"/>
    </row>
    <row r="1403" spans="2:22" ht="24" customHeight="1" x14ac:dyDescent="0.35">
      <c r="B1403" s="3">
        <v>1388</v>
      </c>
      <c r="C1403" s="3" t="s">
        <v>498</v>
      </c>
      <c r="D1403" s="3" t="s">
        <v>5512</v>
      </c>
      <c r="E1403" s="3" t="s">
        <v>6395</v>
      </c>
      <c r="F1403" s="3" t="s">
        <v>2422</v>
      </c>
      <c r="G1403" s="3" t="s">
        <v>11</v>
      </c>
      <c r="H1403" s="32" t="s">
        <v>2320</v>
      </c>
      <c r="I1403" s="33">
        <v>161</v>
      </c>
      <c r="J1403" s="17">
        <v>3332</v>
      </c>
      <c r="K1403" s="17">
        <f t="shared" si="42"/>
        <v>3572</v>
      </c>
      <c r="L1403" s="38" t="s">
        <v>7053</v>
      </c>
      <c r="M1403" s="48">
        <f t="shared" si="43"/>
        <v>575092</v>
      </c>
      <c r="N1403" s="34" t="s">
        <v>7343</v>
      </c>
      <c r="O1403" s="48">
        <f>(45.5*M1403)/(SUM($M$16:$M$2953)+SUM(Comerciales!$O$16:$O$1436))</f>
        <v>2.7289247291217826E-5</v>
      </c>
      <c r="P1403" s="49"/>
      <c r="Q1403" s="59"/>
      <c r="R1403" s="59"/>
      <c r="S1403" s="49"/>
      <c r="T1403" s="49"/>
      <c r="U1403" s="49"/>
      <c r="V1403" s="49"/>
    </row>
    <row r="1404" spans="2:22" ht="24" customHeight="1" x14ac:dyDescent="0.35">
      <c r="B1404" s="3">
        <v>1389</v>
      </c>
      <c r="C1404" s="3" t="s">
        <v>719</v>
      </c>
      <c r="D1404" s="3" t="s">
        <v>5513</v>
      </c>
      <c r="E1404" s="3" t="s">
        <v>6393</v>
      </c>
      <c r="F1404" s="3" t="s">
        <v>2422</v>
      </c>
      <c r="G1404" s="3" t="s">
        <v>11</v>
      </c>
      <c r="H1404" s="32" t="s">
        <v>2320</v>
      </c>
      <c r="I1404" s="33">
        <v>14361</v>
      </c>
      <c r="J1404" s="17">
        <v>1449</v>
      </c>
      <c r="K1404" s="17">
        <f t="shared" si="42"/>
        <v>1553</v>
      </c>
      <c r="L1404" s="38" t="s">
        <v>7053</v>
      </c>
      <c r="M1404" s="48">
        <f t="shared" si="43"/>
        <v>22302633</v>
      </c>
      <c r="N1404" s="34" t="s">
        <v>7343</v>
      </c>
      <c r="O1404" s="48">
        <f>(45.5*M1404)/(SUM($M$16:$M$2953)+SUM(Comerciales!$O$16:$O$1436))</f>
        <v>1.058303831703928E-3</v>
      </c>
      <c r="P1404" s="49"/>
      <c r="Q1404" s="59"/>
      <c r="R1404" s="59"/>
      <c r="S1404" s="49"/>
      <c r="T1404" s="49"/>
      <c r="U1404" s="49"/>
      <c r="V1404" s="49"/>
    </row>
    <row r="1405" spans="2:22" ht="24" customHeight="1" x14ac:dyDescent="0.35">
      <c r="B1405" s="3">
        <v>1390</v>
      </c>
      <c r="C1405" s="3" t="s">
        <v>498</v>
      </c>
      <c r="D1405" s="3" t="s">
        <v>5514</v>
      </c>
      <c r="E1405" s="3" t="s">
        <v>6396</v>
      </c>
      <c r="F1405" s="3" t="s">
        <v>2422</v>
      </c>
      <c r="G1405" s="3" t="s">
        <v>11</v>
      </c>
      <c r="H1405" s="32" t="s">
        <v>2320</v>
      </c>
      <c r="I1405" s="33">
        <v>13040.833333333334</v>
      </c>
      <c r="J1405" s="17">
        <v>2435</v>
      </c>
      <c r="K1405" s="17">
        <f t="shared" si="42"/>
        <v>2610</v>
      </c>
      <c r="L1405" s="38" t="s">
        <v>7053</v>
      </c>
      <c r="M1405" s="48">
        <f t="shared" si="43"/>
        <v>34036575</v>
      </c>
      <c r="N1405" s="34" t="s">
        <v>7343</v>
      </c>
      <c r="O1405" s="48">
        <f>(45.5*M1405)/(SUM($M$16:$M$2953)+SUM(Comerciales!$O$16:$O$1436))</f>
        <v>1.6151024742494808E-3</v>
      </c>
      <c r="P1405" s="49"/>
      <c r="Q1405" s="59"/>
      <c r="R1405" s="59"/>
      <c r="S1405" s="49"/>
      <c r="T1405" s="49"/>
      <c r="U1405" s="49"/>
      <c r="V1405" s="49"/>
    </row>
    <row r="1406" spans="2:22" ht="24" customHeight="1" x14ac:dyDescent="0.35">
      <c r="B1406" s="3">
        <v>1391</v>
      </c>
      <c r="C1406" s="3" t="s">
        <v>498</v>
      </c>
      <c r="D1406" s="3" t="s">
        <v>5515</v>
      </c>
      <c r="E1406" s="3" t="s">
        <v>6397</v>
      </c>
      <c r="F1406" s="3" t="s">
        <v>2422</v>
      </c>
      <c r="G1406" s="3" t="s">
        <v>11</v>
      </c>
      <c r="H1406" s="32" t="s">
        <v>2318</v>
      </c>
      <c r="I1406" s="33">
        <v>66998.333333333328</v>
      </c>
      <c r="J1406" s="17">
        <v>1889</v>
      </c>
      <c r="K1406" s="17">
        <f t="shared" si="42"/>
        <v>2025</v>
      </c>
      <c r="L1406" s="38" t="s">
        <v>7053</v>
      </c>
      <c r="M1406" s="48">
        <f t="shared" si="43"/>
        <v>135671625</v>
      </c>
      <c r="N1406" s="34" t="s">
        <v>7341</v>
      </c>
      <c r="O1406" s="48">
        <f>(45.5*M1406)/(SUM($M$16:$M$2953)+SUM(Comerciales!$O$16:$O$1436))</f>
        <v>6.4378856339965965E-3</v>
      </c>
      <c r="P1406" s="49"/>
      <c r="Q1406" s="59"/>
      <c r="R1406" s="59"/>
      <c r="S1406" s="49"/>
      <c r="T1406" s="49"/>
      <c r="U1406" s="49"/>
      <c r="V1406" s="49"/>
    </row>
    <row r="1407" spans="2:22" ht="24" customHeight="1" x14ac:dyDescent="0.35">
      <c r="B1407" s="3">
        <v>1392</v>
      </c>
      <c r="C1407" s="3" t="s">
        <v>498</v>
      </c>
      <c r="D1407" s="3" t="s">
        <v>5516</v>
      </c>
      <c r="E1407" s="3" t="s">
        <v>6398</v>
      </c>
      <c r="F1407" s="3" t="s">
        <v>2422</v>
      </c>
      <c r="G1407" s="3" t="s">
        <v>11</v>
      </c>
      <c r="H1407" s="32" t="s">
        <v>2320</v>
      </c>
      <c r="I1407" s="33">
        <v>6996</v>
      </c>
      <c r="J1407" s="17">
        <v>1483</v>
      </c>
      <c r="K1407" s="17">
        <f t="shared" si="42"/>
        <v>1590</v>
      </c>
      <c r="L1407" s="38" t="s">
        <v>7053</v>
      </c>
      <c r="M1407" s="48">
        <f t="shared" si="43"/>
        <v>11123640</v>
      </c>
      <c r="N1407" s="34" t="s">
        <v>7343</v>
      </c>
      <c r="O1407" s="48">
        <f>(45.5*M1407)/(SUM($M$16:$M$2953)+SUM(Comerciales!$O$16:$O$1436))</f>
        <v>5.2783861145431034E-4</v>
      </c>
      <c r="P1407" s="49"/>
      <c r="Q1407" s="59"/>
      <c r="R1407" s="59"/>
      <c r="S1407" s="49"/>
      <c r="T1407" s="49"/>
      <c r="U1407" s="49"/>
      <c r="V1407" s="49"/>
    </row>
    <row r="1408" spans="2:22" ht="24" customHeight="1" x14ac:dyDescent="0.35">
      <c r="B1408" s="3">
        <v>1393</v>
      </c>
      <c r="C1408" s="3" t="s">
        <v>498</v>
      </c>
      <c r="D1408" s="3" t="s">
        <v>1313</v>
      </c>
      <c r="E1408" s="3" t="s">
        <v>6399</v>
      </c>
      <c r="F1408" s="3" t="s">
        <v>2422</v>
      </c>
      <c r="G1408" s="3" t="s">
        <v>11</v>
      </c>
      <c r="H1408" s="32" t="s">
        <v>2320</v>
      </c>
      <c r="I1408" s="33">
        <v>195641</v>
      </c>
      <c r="J1408" s="17">
        <v>2148</v>
      </c>
      <c r="K1408" s="17">
        <f t="shared" si="42"/>
        <v>2303</v>
      </c>
      <c r="L1408" s="38" t="s">
        <v>7053</v>
      </c>
      <c r="M1408" s="48">
        <f t="shared" si="43"/>
        <v>450561223</v>
      </c>
      <c r="N1408" s="34" t="s">
        <v>7341</v>
      </c>
      <c r="O1408" s="48">
        <f>(45.5*M1408)/(SUM($M$16:$M$2953)+SUM(Comerciales!$O$16:$O$1436))</f>
        <v>2.1380016822144181E-2</v>
      </c>
      <c r="P1408" s="49"/>
      <c r="Q1408" s="59"/>
      <c r="R1408" s="59"/>
      <c r="S1408" s="49"/>
      <c r="T1408" s="49"/>
      <c r="U1408" s="49"/>
      <c r="V1408" s="49"/>
    </row>
    <row r="1409" spans="2:22" ht="24" customHeight="1" x14ac:dyDescent="0.35">
      <c r="B1409" s="3">
        <v>1394</v>
      </c>
      <c r="C1409" s="3" t="s">
        <v>498</v>
      </c>
      <c r="D1409" s="3" t="s">
        <v>1313</v>
      </c>
      <c r="E1409" s="3" t="s">
        <v>6400</v>
      </c>
      <c r="F1409" s="3" t="s">
        <v>2422</v>
      </c>
      <c r="G1409" s="3" t="s">
        <v>11</v>
      </c>
      <c r="H1409" s="32" t="s">
        <v>2320</v>
      </c>
      <c r="I1409" s="33">
        <v>26427.8</v>
      </c>
      <c r="J1409" s="17">
        <v>796</v>
      </c>
      <c r="K1409" s="17">
        <f t="shared" si="42"/>
        <v>853</v>
      </c>
      <c r="L1409" s="38" t="s">
        <v>7053</v>
      </c>
      <c r="M1409" s="48">
        <f t="shared" si="43"/>
        <v>22542913.399999999</v>
      </c>
      <c r="N1409" s="34" t="s">
        <v>7341</v>
      </c>
      <c r="O1409" s="48">
        <f>(45.5*M1409)/(SUM($M$16:$M$2953)+SUM(Comerciales!$O$16:$O$1436))</f>
        <v>1.069705609601782E-3</v>
      </c>
      <c r="P1409" s="49"/>
      <c r="Q1409" s="59"/>
      <c r="R1409" s="59"/>
      <c r="S1409" s="49"/>
      <c r="T1409" s="49"/>
      <c r="U1409" s="49"/>
      <c r="V1409" s="49"/>
    </row>
    <row r="1410" spans="2:22" ht="24" customHeight="1" x14ac:dyDescent="0.35">
      <c r="B1410" s="3">
        <v>1395</v>
      </c>
      <c r="C1410" s="3" t="s">
        <v>498</v>
      </c>
      <c r="D1410" s="3" t="s">
        <v>1314</v>
      </c>
      <c r="E1410" s="3" t="s">
        <v>6401</v>
      </c>
      <c r="F1410" s="3" t="s">
        <v>2422</v>
      </c>
      <c r="G1410" s="3" t="s">
        <v>11</v>
      </c>
      <c r="H1410" s="32" t="s">
        <v>2318</v>
      </c>
      <c r="I1410" s="33">
        <v>22033.727272727272</v>
      </c>
      <c r="J1410" s="17">
        <v>1852</v>
      </c>
      <c r="K1410" s="17">
        <f t="shared" si="42"/>
        <v>1985</v>
      </c>
      <c r="L1410" s="38" t="s">
        <v>7053</v>
      </c>
      <c r="M1410" s="48">
        <f t="shared" si="43"/>
        <v>43736948.636363633</v>
      </c>
      <c r="N1410" s="34" t="s">
        <v>7343</v>
      </c>
      <c r="O1410" s="48">
        <f>(45.5*M1410)/(SUM($M$16:$M$2953)+SUM(Comerciales!$O$16:$O$1436))</f>
        <v>2.0754042954884079E-3</v>
      </c>
      <c r="P1410" s="49"/>
      <c r="Q1410" s="59"/>
      <c r="R1410" s="59"/>
      <c r="S1410" s="49"/>
      <c r="T1410" s="49"/>
      <c r="U1410" s="49"/>
      <c r="V1410" s="49"/>
    </row>
    <row r="1411" spans="2:22" ht="24" customHeight="1" x14ac:dyDescent="0.35">
      <c r="B1411" s="3">
        <v>1396</v>
      </c>
      <c r="C1411" s="3" t="s">
        <v>498</v>
      </c>
      <c r="D1411" s="3" t="s">
        <v>1314</v>
      </c>
      <c r="E1411" s="3" t="s">
        <v>6402</v>
      </c>
      <c r="F1411" s="3" t="s">
        <v>2422</v>
      </c>
      <c r="G1411" s="3" t="s">
        <v>11</v>
      </c>
      <c r="H1411" s="32" t="s">
        <v>2318</v>
      </c>
      <c r="I1411" s="33">
        <v>1914</v>
      </c>
      <c r="J1411" s="17">
        <v>2021</v>
      </c>
      <c r="K1411" s="17">
        <f t="shared" si="42"/>
        <v>2167</v>
      </c>
      <c r="L1411" s="38" t="s">
        <v>7053</v>
      </c>
      <c r="M1411" s="48">
        <f t="shared" si="43"/>
        <v>4147638</v>
      </c>
      <c r="N1411" s="34" t="s">
        <v>7343</v>
      </c>
      <c r="O1411" s="48">
        <f>(45.5*M1411)/(SUM($M$16:$M$2953)+SUM(Comerciales!$O$16:$O$1436))</f>
        <v>1.9681358644608535E-4</v>
      </c>
      <c r="P1411" s="49"/>
      <c r="Q1411" s="59"/>
      <c r="R1411" s="59"/>
      <c r="S1411" s="49"/>
      <c r="T1411" s="49"/>
      <c r="U1411" s="49"/>
      <c r="V1411" s="49"/>
    </row>
    <row r="1412" spans="2:22" ht="24" customHeight="1" x14ac:dyDescent="0.35">
      <c r="B1412" s="3">
        <v>1397</v>
      </c>
      <c r="C1412" s="3" t="s">
        <v>2628</v>
      </c>
      <c r="D1412" s="3" t="s">
        <v>1314</v>
      </c>
      <c r="E1412" s="3" t="s">
        <v>6403</v>
      </c>
      <c r="F1412" s="3" t="s">
        <v>2422</v>
      </c>
      <c r="G1412" s="3" t="s">
        <v>11</v>
      </c>
      <c r="H1412" s="32" t="s">
        <v>2628</v>
      </c>
      <c r="I1412" s="33">
        <v>1</v>
      </c>
      <c r="J1412" s="17"/>
      <c r="K1412" s="17">
        <f t="shared" si="42"/>
        <v>0</v>
      </c>
      <c r="L1412" s="38" t="s">
        <v>2628</v>
      </c>
      <c r="M1412" s="48">
        <f t="shared" si="43"/>
        <v>100</v>
      </c>
      <c r="N1412" s="34" t="s">
        <v>7343</v>
      </c>
      <c r="O1412" s="48">
        <f>(45.5*M1412)/(SUM($M$16:$M$2953)+SUM(Comerciales!$O$16:$O$1436))</f>
        <v>4.745196819155514E-9</v>
      </c>
      <c r="P1412" s="49"/>
      <c r="Q1412" s="59"/>
      <c r="R1412" s="59"/>
      <c r="S1412" s="49"/>
      <c r="T1412" s="49"/>
      <c r="U1412" s="49"/>
      <c r="V1412" s="49"/>
    </row>
    <row r="1413" spans="2:22" ht="24" customHeight="1" x14ac:dyDescent="0.35">
      <c r="B1413" s="3">
        <v>1398</v>
      </c>
      <c r="C1413" s="3" t="s">
        <v>498</v>
      </c>
      <c r="D1413" s="3" t="s">
        <v>1315</v>
      </c>
      <c r="E1413" s="3" t="s">
        <v>6404</v>
      </c>
      <c r="F1413" s="3" t="s">
        <v>2422</v>
      </c>
      <c r="G1413" s="3" t="s">
        <v>11</v>
      </c>
      <c r="H1413" s="32" t="s">
        <v>2318</v>
      </c>
      <c r="I1413" s="33">
        <v>76066.181818181823</v>
      </c>
      <c r="J1413" s="17">
        <v>2240</v>
      </c>
      <c r="K1413" s="17">
        <f t="shared" si="42"/>
        <v>2401</v>
      </c>
      <c r="L1413" s="38" t="s">
        <v>7053</v>
      </c>
      <c r="M1413" s="48">
        <f t="shared" si="43"/>
        <v>182634902.54545456</v>
      </c>
      <c r="N1413" s="34" t="s">
        <v>7341</v>
      </c>
      <c r="O1413" s="48">
        <f>(45.5*M1413)/(SUM($M$16:$M$2953)+SUM(Comerciales!$O$16:$O$1436))</f>
        <v>8.6663855862546824E-3</v>
      </c>
      <c r="P1413" s="49"/>
      <c r="Q1413" s="59"/>
      <c r="R1413" s="59"/>
      <c r="S1413" s="49"/>
      <c r="T1413" s="49"/>
      <c r="U1413" s="49"/>
      <c r="V1413" s="49"/>
    </row>
    <row r="1414" spans="2:22" ht="24" customHeight="1" x14ac:dyDescent="0.35">
      <c r="B1414" s="3">
        <v>1399</v>
      </c>
      <c r="C1414" s="3" t="s">
        <v>498</v>
      </c>
      <c r="D1414" s="3" t="s">
        <v>1315</v>
      </c>
      <c r="E1414" s="3" t="s">
        <v>6405</v>
      </c>
      <c r="F1414" s="3" t="s">
        <v>2422</v>
      </c>
      <c r="G1414" s="3" t="s">
        <v>11</v>
      </c>
      <c r="H1414" s="32" t="s">
        <v>2320</v>
      </c>
      <c r="I1414" s="33">
        <v>10681</v>
      </c>
      <c r="J1414" s="17">
        <v>2143</v>
      </c>
      <c r="K1414" s="17">
        <f t="shared" si="42"/>
        <v>2297</v>
      </c>
      <c r="L1414" s="38" t="s">
        <v>7053</v>
      </c>
      <c r="M1414" s="48">
        <f t="shared" si="43"/>
        <v>24534257</v>
      </c>
      <c r="N1414" s="34" t="s">
        <v>7343</v>
      </c>
      <c r="O1414" s="48">
        <f>(45.5*M1414)/(SUM($M$16:$M$2953)+SUM(Comerciales!$O$16:$O$1436))</f>
        <v>1.1641987827674389E-3</v>
      </c>
      <c r="P1414" s="49"/>
      <c r="Q1414" s="59"/>
      <c r="R1414" s="59"/>
      <c r="S1414" s="49"/>
      <c r="T1414" s="49"/>
      <c r="U1414" s="49"/>
      <c r="V1414" s="49"/>
    </row>
    <row r="1415" spans="2:22" ht="24" customHeight="1" x14ac:dyDescent="0.35">
      <c r="B1415" s="3">
        <v>1400</v>
      </c>
      <c r="C1415" s="3" t="s">
        <v>1316</v>
      </c>
      <c r="D1415" s="3" t="s">
        <v>1317</v>
      </c>
      <c r="E1415" s="3" t="s">
        <v>3450</v>
      </c>
      <c r="F1415" s="3" t="s">
        <v>2356</v>
      </c>
      <c r="G1415" s="3" t="s">
        <v>3670</v>
      </c>
      <c r="H1415" s="32" t="s">
        <v>2349</v>
      </c>
      <c r="I1415" s="33">
        <v>4.125</v>
      </c>
      <c r="J1415" s="17">
        <v>6323301.5999999996</v>
      </c>
      <c r="K1415" s="17">
        <f t="shared" si="42"/>
        <v>6323301.5999999996</v>
      </c>
      <c r="L1415" s="38">
        <v>6323301.5999999996</v>
      </c>
      <c r="M1415" s="48">
        <f t="shared" si="43"/>
        <v>26083619.099999998</v>
      </c>
      <c r="N1415" s="34" t="s">
        <v>7341</v>
      </c>
      <c r="O1415" s="48">
        <f>(45.5*M1415)/(SUM($M$16:$M$2953)+SUM(Comerciales!$O$16:$O$1436))</f>
        <v>1.2377190638538399E-3</v>
      </c>
      <c r="P1415" s="49"/>
      <c r="Q1415" s="59"/>
      <c r="R1415" s="59"/>
      <c r="S1415" s="49"/>
      <c r="T1415" s="49"/>
      <c r="U1415" s="49"/>
      <c r="V1415" s="49"/>
    </row>
    <row r="1416" spans="2:22" ht="24" customHeight="1" x14ac:dyDescent="0.35">
      <c r="B1416" s="3">
        <v>1401</v>
      </c>
      <c r="C1416" s="3" t="s">
        <v>2628</v>
      </c>
      <c r="D1416" s="3" t="s">
        <v>1319</v>
      </c>
      <c r="E1416" s="3" t="s">
        <v>6406</v>
      </c>
      <c r="F1416" s="3" t="s">
        <v>3592</v>
      </c>
      <c r="G1416" s="3" t="s">
        <v>2429</v>
      </c>
      <c r="H1416" s="32" t="s">
        <v>2628</v>
      </c>
      <c r="I1416" s="33">
        <v>1</v>
      </c>
      <c r="J1416" s="17"/>
      <c r="K1416" s="17">
        <f t="shared" si="42"/>
        <v>0</v>
      </c>
      <c r="L1416" s="38" t="s">
        <v>2628</v>
      </c>
      <c r="M1416" s="48">
        <f t="shared" si="43"/>
        <v>100</v>
      </c>
      <c r="N1416" s="34" t="s">
        <v>7343</v>
      </c>
      <c r="O1416" s="48">
        <f>(45.5*M1416)/(SUM($M$16:$M$2953)+SUM(Comerciales!$O$16:$O$1436))</f>
        <v>4.745196819155514E-9</v>
      </c>
      <c r="P1416" s="49"/>
      <c r="Q1416" s="59"/>
      <c r="R1416" s="59"/>
      <c r="S1416" s="49"/>
      <c r="T1416" s="49"/>
      <c r="U1416" s="49"/>
      <c r="V1416" s="49"/>
    </row>
    <row r="1417" spans="2:22" ht="24" customHeight="1" x14ac:dyDescent="0.35">
      <c r="B1417" s="3">
        <v>1402</v>
      </c>
      <c r="C1417" s="3" t="s">
        <v>1320</v>
      </c>
      <c r="D1417" s="3" t="s">
        <v>5517</v>
      </c>
      <c r="E1417" s="3" t="s">
        <v>2323</v>
      </c>
      <c r="F1417" s="3" t="s">
        <v>2356</v>
      </c>
      <c r="G1417" s="3" t="s">
        <v>18</v>
      </c>
      <c r="H1417" s="32" t="s">
        <v>2349</v>
      </c>
      <c r="I1417" s="33">
        <v>6.25</v>
      </c>
      <c r="J1417" s="17">
        <v>327851.90000000002</v>
      </c>
      <c r="K1417" s="17">
        <f t="shared" si="42"/>
        <v>327851.90000000002</v>
      </c>
      <c r="L1417" s="38">
        <v>327851.90000000002</v>
      </c>
      <c r="M1417" s="48">
        <f t="shared" si="43"/>
        <v>2049074.3750000002</v>
      </c>
      <c r="N1417" s="34" t="s">
        <v>7341</v>
      </c>
      <c r="O1417" s="48">
        <f>(45.5*M1417)/(SUM($M$16:$M$2953)+SUM(Comerciales!$O$16:$O$1436))</f>
        <v>9.7232612064630743E-5</v>
      </c>
      <c r="P1417" s="49"/>
      <c r="Q1417" s="59"/>
      <c r="R1417" s="59"/>
      <c r="S1417" s="49"/>
      <c r="T1417" s="49"/>
      <c r="U1417" s="49"/>
      <c r="V1417" s="49"/>
    </row>
    <row r="1418" spans="2:22" ht="24" customHeight="1" x14ac:dyDescent="0.35">
      <c r="B1418" s="3">
        <v>1403</v>
      </c>
      <c r="C1418" s="3" t="s">
        <v>2628</v>
      </c>
      <c r="D1418" s="3" t="s">
        <v>5517</v>
      </c>
      <c r="E1418" s="3" t="s">
        <v>2387</v>
      </c>
      <c r="F1418" s="3" t="s">
        <v>2356</v>
      </c>
      <c r="G1418" s="3" t="s">
        <v>18</v>
      </c>
      <c r="H1418" s="32" t="s">
        <v>2628</v>
      </c>
      <c r="I1418" s="33">
        <v>1</v>
      </c>
      <c r="J1418" s="17"/>
      <c r="K1418" s="17">
        <f t="shared" si="42"/>
        <v>0</v>
      </c>
      <c r="L1418" s="38" t="s">
        <v>2628</v>
      </c>
      <c r="M1418" s="48">
        <f t="shared" si="43"/>
        <v>100</v>
      </c>
      <c r="N1418" s="34" t="s">
        <v>7343</v>
      </c>
      <c r="O1418" s="48">
        <f>(45.5*M1418)/(SUM($M$16:$M$2953)+SUM(Comerciales!$O$16:$O$1436))</f>
        <v>4.745196819155514E-9</v>
      </c>
      <c r="P1418" s="49"/>
      <c r="Q1418" s="59"/>
      <c r="R1418" s="59"/>
      <c r="S1418" s="49"/>
      <c r="T1418" s="49"/>
      <c r="U1418" s="49"/>
      <c r="V1418" s="49"/>
    </row>
    <row r="1419" spans="2:22" ht="24" customHeight="1" x14ac:dyDescent="0.35">
      <c r="B1419" s="3">
        <v>1404</v>
      </c>
      <c r="C1419" s="3" t="s">
        <v>1321</v>
      </c>
      <c r="D1419" s="3" t="s">
        <v>1322</v>
      </c>
      <c r="E1419" s="3" t="s">
        <v>6384</v>
      </c>
      <c r="F1419" s="3" t="s">
        <v>2356</v>
      </c>
      <c r="G1419" s="3" t="s">
        <v>18</v>
      </c>
      <c r="H1419" s="32" t="s">
        <v>3713</v>
      </c>
      <c r="I1419" s="33">
        <v>2</v>
      </c>
      <c r="J1419" s="17">
        <v>3564125</v>
      </c>
      <c r="K1419" s="17">
        <f t="shared" si="42"/>
        <v>3820742</v>
      </c>
      <c r="L1419" s="38" t="s">
        <v>7053</v>
      </c>
      <c r="M1419" s="48">
        <f t="shared" si="43"/>
        <v>7641484</v>
      </c>
      <c r="N1419" s="34" t="s">
        <v>7341</v>
      </c>
      <c r="O1419" s="48">
        <f>(45.5*M1419)/(SUM($M$16:$M$2953)+SUM(Comerciales!$O$16:$O$1436))</f>
        <v>3.6260345570427751E-4</v>
      </c>
      <c r="P1419" s="49"/>
      <c r="Q1419" s="59"/>
      <c r="R1419" s="59"/>
      <c r="S1419" s="49"/>
      <c r="T1419" s="49"/>
      <c r="U1419" s="49"/>
      <c r="V1419" s="49"/>
    </row>
    <row r="1420" spans="2:22" ht="24" customHeight="1" x14ac:dyDescent="0.35">
      <c r="B1420" s="3">
        <v>1405</v>
      </c>
      <c r="C1420" s="3" t="s">
        <v>1325</v>
      </c>
      <c r="D1420" s="3" t="s">
        <v>1326</v>
      </c>
      <c r="E1420" s="3" t="s">
        <v>3564</v>
      </c>
      <c r="F1420" s="3" t="s">
        <v>2356</v>
      </c>
      <c r="G1420" s="3" t="s">
        <v>18</v>
      </c>
      <c r="H1420" s="32" t="s">
        <v>2349</v>
      </c>
      <c r="I1420" s="33">
        <v>10.4</v>
      </c>
      <c r="J1420" s="17">
        <v>50797.5</v>
      </c>
      <c r="K1420" s="17">
        <f t="shared" si="42"/>
        <v>54455</v>
      </c>
      <c r="L1420" s="38" t="s">
        <v>7053</v>
      </c>
      <c r="M1420" s="48">
        <f t="shared" si="43"/>
        <v>566332</v>
      </c>
      <c r="N1420" s="34" t="s">
        <v>7341</v>
      </c>
      <c r="O1420" s="48">
        <f>(45.5*M1420)/(SUM($M$16:$M$2953)+SUM(Comerciales!$O$16:$O$1436))</f>
        <v>2.6873568049859804E-5</v>
      </c>
      <c r="P1420" s="49"/>
      <c r="Q1420" s="59"/>
      <c r="R1420" s="59"/>
      <c r="S1420" s="49"/>
      <c r="T1420" s="49"/>
      <c r="U1420" s="49"/>
      <c r="V1420" s="49"/>
    </row>
    <row r="1421" spans="2:22" ht="24" customHeight="1" x14ac:dyDescent="0.35">
      <c r="B1421" s="3">
        <v>1406</v>
      </c>
      <c r="C1421" s="3" t="s">
        <v>1325</v>
      </c>
      <c r="D1421" s="3" t="s">
        <v>1326</v>
      </c>
      <c r="E1421" s="3" t="s">
        <v>6227</v>
      </c>
      <c r="F1421" s="3" t="s">
        <v>2356</v>
      </c>
      <c r="G1421" s="3" t="s">
        <v>18</v>
      </c>
      <c r="H1421" s="32" t="s">
        <v>2356</v>
      </c>
      <c r="I1421" s="33">
        <v>2</v>
      </c>
      <c r="J1421" s="17">
        <v>360275.5</v>
      </c>
      <c r="K1421" s="17">
        <f t="shared" si="42"/>
        <v>386215</v>
      </c>
      <c r="L1421" s="38" t="s">
        <v>7053</v>
      </c>
      <c r="M1421" s="48">
        <f t="shared" si="43"/>
        <v>772430</v>
      </c>
      <c r="N1421" s="34" t="s">
        <v>7341</v>
      </c>
      <c r="O1421" s="48">
        <f>(45.5*M1421)/(SUM($M$16:$M$2953)+SUM(Comerciales!$O$16:$O$1436))</f>
        <v>3.6653323790202932E-5</v>
      </c>
      <c r="P1421" s="49"/>
      <c r="Q1421" s="59"/>
      <c r="R1421" s="59"/>
      <c r="S1421" s="49"/>
      <c r="T1421" s="49"/>
      <c r="U1421" s="49"/>
      <c r="V1421" s="49"/>
    </row>
    <row r="1422" spans="2:22" ht="24" customHeight="1" x14ac:dyDescent="0.35">
      <c r="B1422" s="3">
        <v>1407</v>
      </c>
      <c r="C1422" s="3" t="s">
        <v>1327</v>
      </c>
      <c r="D1422" s="3" t="s">
        <v>5518</v>
      </c>
      <c r="E1422" s="3" t="s">
        <v>6407</v>
      </c>
      <c r="F1422" s="3" t="s">
        <v>2601</v>
      </c>
      <c r="G1422" s="3" t="s">
        <v>3654</v>
      </c>
      <c r="H1422" s="32" t="s">
        <v>2349</v>
      </c>
      <c r="I1422" s="33">
        <v>2</v>
      </c>
      <c r="J1422" s="17">
        <v>62672.5164</v>
      </c>
      <c r="K1422" s="17">
        <f t="shared" si="42"/>
        <v>62672.5164</v>
      </c>
      <c r="L1422" s="38">
        <v>62672.5164</v>
      </c>
      <c r="M1422" s="48">
        <f t="shared" si="43"/>
        <v>125345.0328</v>
      </c>
      <c r="N1422" s="34" t="s">
        <v>7341</v>
      </c>
      <c r="O1422" s="48">
        <f>(45.5*M1422)/(SUM($M$16:$M$2953)+SUM(Comerciales!$O$16:$O$1436))</f>
        <v>5.9478685093950353E-6</v>
      </c>
      <c r="P1422" s="49"/>
      <c r="Q1422" s="59"/>
      <c r="R1422" s="59"/>
      <c r="S1422" s="49"/>
      <c r="T1422" s="49"/>
      <c r="U1422" s="49"/>
      <c r="V1422" s="49"/>
    </row>
    <row r="1423" spans="2:22" ht="24" customHeight="1" x14ac:dyDescent="0.35">
      <c r="B1423" s="3">
        <v>1408</v>
      </c>
      <c r="C1423" s="3" t="s">
        <v>1328</v>
      </c>
      <c r="D1423" s="3" t="s">
        <v>1329</v>
      </c>
      <c r="E1423" s="3" t="s">
        <v>26</v>
      </c>
      <c r="F1423" s="3" t="s">
        <v>2422</v>
      </c>
      <c r="G1423" s="3" t="s">
        <v>11</v>
      </c>
      <c r="H1423" s="32" t="s">
        <v>2318</v>
      </c>
      <c r="I1423" s="33">
        <v>4332</v>
      </c>
      <c r="J1423" s="17">
        <v>20642</v>
      </c>
      <c r="K1423" s="17">
        <f t="shared" si="42"/>
        <v>20642</v>
      </c>
      <c r="L1423" s="38">
        <v>20642</v>
      </c>
      <c r="M1423" s="48">
        <f t="shared" si="43"/>
        <v>89421144</v>
      </c>
      <c r="N1423" s="34" t="s">
        <v>7341</v>
      </c>
      <c r="O1423" s="48">
        <f>(45.5*M1423)/(SUM($M$16:$M$2953)+SUM(Comerciales!$O$16:$O$1436))</f>
        <v>4.2432092807404712E-3</v>
      </c>
      <c r="P1423" s="49"/>
      <c r="Q1423" s="59"/>
      <c r="R1423" s="59"/>
      <c r="S1423" s="49"/>
      <c r="T1423" s="49"/>
      <c r="U1423" s="49"/>
      <c r="V1423" s="49"/>
    </row>
    <row r="1424" spans="2:22" ht="24" customHeight="1" x14ac:dyDescent="0.35">
      <c r="B1424" s="3">
        <v>1409</v>
      </c>
      <c r="C1424" s="3" t="s">
        <v>1328</v>
      </c>
      <c r="D1424" s="3" t="s">
        <v>1329</v>
      </c>
      <c r="E1424" s="3" t="s">
        <v>73</v>
      </c>
      <c r="F1424" s="3" t="s">
        <v>2422</v>
      </c>
      <c r="G1424" s="3" t="s">
        <v>11</v>
      </c>
      <c r="H1424" s="32" t="s">
        <v>2318</v>
      </c>
      <c r="I1424" s="33">
        <v>4177.75</v>
      </c>
      <c r="J1424" s="17">
        <v>15500</v>
      </c>
      <c r="K1424" s="17">
        <f t="shared" ref="K1424:K1487" si="44">IF(ISNUMBER(L1424),MIN(L1424,ROUND((J1424*(1+$K$10)),0)),ROUND((J1424*(1+$K$10)),0))</f>
        <v>16616</v>
      </c>
      <c r="L1424" s="38" t="s">
        <v>7053</v>
      </c>
      <c r="M1424" s="48">
        <f t="shared" ref="M1424:M1487" si="45">IF(K1424=0,100*I1424,I1424*K1424)</f>
        <v>69417494</v>
      </c>
      <c r="N1424" s="34" t="s">
        <v>7343</v>
      </c>
      <c r="O1424" s="48">
        <f>(45.5*M1424)/(SUM($M$16:$M$2953)+SUM(Comerciales!$O$16:$O$1436))</f>
        <v>3.2939967172254695E-3</v>
      </c>
      <c r="P1424" s="49"/>
      <c r="Q1424" s="59"/>
      <c r="R1424" s="59"/>
      <c r="S1424" s="49"/>
      <c r="T1424" s="49"/>
      <c r="U1424" s="49"/>
      <c r="V1424" s="49"/>
    </row>
    <row r="1425" spans="2:22" ht="24" customHeight="1" x14ac:dyDescent="0.35">
      <c r="B1425" s="3">
        <v>1410</v>
      </c>
      <c r="C1425" s="3" t="s">
        <v>1330</v>
      </c>
      <c r="D1425" s="3" t="s">
        <v>1331</v>
      </c>
      <c r="E1425" s="3" t="s">
        <v>1332</v>
      </c>
      <c r="F1425" s="3" t="s">
        <v>2349</v>
      </c>
      <c r="G1425" s="3" t="s">
        <v>18</v>
      </c>
      <c r="H1425" s="32" t="s">
        <v>2349</v>
      </c>
      <c r="I1425" s="33">
        <v>1</v>
      </c>
      <c r="J1425" s="17">
        <v>3947560</v>
      </c>
      <c r="K1425" s="17">
        <f t="shared" si="44"/>
        <v>3947560</v>
      </c>
      <c r="L1425" s="38">
        <v>3947560</v>
      </c>
      <c r="M1425" s="48">
        <f t="shared" si="45"/>
        <v>3947560</v>
      </c>
      <c r="N1425" s="34" t="s">
        <v>7341</v>
      </c>
      <c r="O1425" s="48">
        <f>(45.5*M1425)/(SUM($M$16:$M$2953)+SUM(Comerciales!$O$16:$O$1436))</f>
        <v>1.8731949155425539E-4</v>
      </c>
      <c r="P1425" s="49"/>
      <c r="Q1425" s="59"/>
      <c r="R1425" s="59"/>
      <c r="S1425" s="49"/>
      <c r="T1425" s="49"/>
      <c r="U1425" s="49"/>
      <c r="V1425" s="49"/>
    </row>
    <row r="1426" spans="2:22" ht="24" customHeight="1" x14ac:dyDescent="0.35">
      <c r="B1426" s="3">
        <v>1411</v>
      </c>
      <c r="C1426" s="3" t="s">
        <v>617</v>
      </c>
      <c r="D1426" s="3" t="s">
        <v>5519</v>
      </c>
      <c r="E1426" s="3" t="s">
        <v>6408</v>
      </c>
      <c r="F1426" s="3" t="s">
        <v>2356</v>
      </c>
      <c r="G1426" s="3" t="s">
        <v>18</v>
      </c>
      <c r="H1426" s="32" t="s">
        <v>2349</v>
      </c>
      <c r="I1426" s="33">
        <v>2</v>
      </c>
      <c r="J1426" s="17">
        <v>35705</v>
      </c>
      <c r="K1426" s="17">
        <f t="shared" si="44"/>
        <v>35705</v>
      </c>
      <c r="L1426" s="38">
        <v>35705</v>
      </c>
      <c r="M1426" s="48">
        <f t="shared" si="45"/>
        <v>71410</v>
      </c>
      <c r="N1426" s="34" t="s">
        <v>7343</v>
      </c>
      <c r="O1426" s="48">
        <f>(45.5*M1426)/(SUM($M$16:$M$2953)+SUM(Comerciales!$O$16:$O$1436))</f>
        <v>3.3885450485589521E-6</v>
      </c>
      <c r="P1426" s="49"/>
      <c r="Q1426" s="59"/>
      <c r="R1426" s="59"/>
      <c r="S1426" s="49"/>
      <c r="T1426" s="49"/>
      <c r="U1426" s="49"/>
      <c r="V1426" s="49"/>
    </row>
    <row r="1427" spans="2:22" ht="24" customHeight="1" x14ac:dyDescent="0.35">
      <c r="B1427" s="3">
        <v>1412</v>
      </c>
      <c r="C1427" s="3" t="s">
        <v>1333</v>
      </c>
      <c r="D1427" s="3" t="s">
        <v>1334</v>
      </c>
      <c r="E1427" s="3" t="s">
        <v>2384</v>
      </c>
      <c r="F1427" s="3" t="s">
        <v>2422</v>
      </c>
      <c r="G1427" s="3" t="s">
        <v>11</v>
      </c>
      <c r="H1427" s="32" t="s">
        <v>2318</v>
      </c>
      <c r="I1427" s="33">
        <v>113343.91666666667</v>
      </c>
      <c r="J1427" s="17">
        <v>101.19</v>
      </c>
      <c r="K1427" s="17">
        <f t="shared" si="44"/>
        <v>108</v>
      </c>
      <c r="L1427" s="38" t="s">
        <v>7053</v>
      </c>
      <c r="M1427" s="48">
        <f t="shared" si="45"/>
        <v>12241143</v>
      </c>
      <c r="N1427" s="34" t="s">
        <v>7341</v>
      </c>
      <c r="O1427" s="48">
        <f>(45.5*M1427)/(SUM($M$16:$M$2953)+SUM(Comerciales!$O$16:$O$1436))</f>
        <v>5.8086632826427783E-4</v>
      </c>
      <c r="P1427" s="49"/>
      <c r="Q1427" s="59"/>
      <c r="R1427" s="59"/>
      <c r="S1427" s="49"/>
      <c r="T1427" s="49"/>
      <c r="U1427" s="49"/>
      <c r="V1427" s="49"/>
    </row>
    <row r="1428" spans="2:22" ht="24" customHeight="1" x14ac:dyDescent="0.35">
      <c r="B1428" s="3">
        <v>1413</v>
      </c>
      <c r="C1428" s="3" t="s">
        <v>1333</v>
      </c>
      <c r="D1428" s="3" t="s">
        <v>1334</v>
      </c>
      <c r="E1428" s="3" t="s">
        <v>2323</v>
      </c>
      <c r="F1428" s="3" t="s">
        <v>2422</v>
      </c>
      <c r="G1428" s="3" t="s">
        <v>11</v>
      </c>
      <c r="H1428" s="32" t="s">
        <v>2318</v>
      </c>
      <c r="I1428" s="33">
        <v>3721.5833333333335</v>
      </c>
      <c r="J1428" s="17">
        <v>367.86</v>
      </c>
      <c r="K1428" s="17">
        <f t="shared" si="44"/>
        <v>394</v>
      </c>
      <c r="L1428" s="38" t="s">
        <v>7053</v>
      </c>
      <c r="M1428" s="48">
        <f t="shared" si="45"/>
        <v>1466303.8333333335</v>
      </c>
      <c r="N1428" s="34" t="s">
        <v>7343</v>
      </c>
      <c r="O1428" s="48">
        <f>(45.5*M1428)/(SUM($M$16:$M$2953)+SUM(Comerciales!$O$16:$O$1436))</f>
        <v>6.9579002858488707E-5</v>
      </c>
      <c r="P1428" s="49"/>
      <c r="Q1428" s="59"/>
      <c r="R1428" s="59"/>
      <c r="S1428" s="49"/>
      <c r="T1428" s="49"/>
      <c r="U1428" s="49"/>
      <c r="V1428" s="49"/>
    </row>
    <row r="1429" spans="2:22" ht="24" customHeight="1" x14ac:dyDescent="0.35">
      <c r="B1429" s="3">
        <v>1414</v>
      </c>
      <c r="C1429" s="3" t="s">
        <v>1335</v>
      </c>
      <c r="D1429" s="3" t="s">
        <v>1336</v>
      </c>
      <c r="E1429" s="3" t="s">
        <v>6409</v>
      </c>
      <c r="F1429" s="3" t="s">
        <v>3592</v>
      </c>
      <c r="G1429" s="3" t="s">
        <v>3656</v>
      </c>
      <c r="H1429" s="32" t="s">
        <v>2360</v>
      </c>
      <c r="I1429" s="33">
        <v>946.25</v>
      </c>
      <c r="J1429" s="17">
        <v>46200</v>
      </c>
      <c r="K1429" s="17">
        <f t="shared" si="44"/>
        <v>49526</v>
      </c>
      <c r="L1429" s="38" t="s">
        <v>7053</v>
      </c>
      <c r="M1429" s="48">
        <f t="shared" si="45"/>
        <v>46863977.5</v>
      </c>
      <c r="N1429" s="34" t="s">
        <v>7341</v>
      </c>
      <c r="O1429" s="48">
        <f>(45.5*M1429)/(SUM($M$16:$M$2953)+SUM(Comerciales!$O$16:$O$1436))</f>
        <v>2.2237879696597558E-3</v>
      </c>
      <c r="P1429" s="49"/>
      <c r="Q1429" s="59"/>
      <c r="R1429" s="59"/>
      <c r="S1429" s="49"/>
      <c r="T1429" s="49"/>
      <c r="U1429" s="49"/>
      <c r="V1429" s="49"/>
    </row>
    <row r="1430" spans="2:22" ht="24" customHeight="1" x14ac:dyDescent="0.35">
      <c r="B1430" s="3">
        <v>1415</v>
      </c>
      <c r="C1430" s="3" t="s">
        <v>1335</v>
      </c>
      <c r="D1430" s="3" t="s">
        <v>1336</v>
      </c>
      <c r="E1430" s="3" t="s">
        <v>1337</v>
      </c>
      <c r="F1430" s="3" t="s">
        <v>3592</v>
      </c>
      <c r="G1430" s="3" t="s">
        <v>3656</v>
      </c>
      <c r="H1430" s="32" t="s">
        <v>7037</v>
      </c>
      <c r="I1430" s="33">
        <v>2</v>
      </c>
      <c r="J1430" s="17">
        <v>34404.76</v>
      </c>
      <c r="K1430" s="17">
        <f t="shared" si="44"/>
        <v>36882</v>
      </c>
      <c r="L1430" s="38" t="s">
        <v>7053</v>
      </c>
      <c r="M1430" s="48">
        <f t="shared" si="45"/>
        <v>73764</v>
      </c>
      <c r="N1430" s="34" t="s">
        <v>7343</v>
      </c>
      <c r="O1430" s="48">
        <f>(45.5*M1430)/(SUM($M$16:$M$2953)+SUM(Comerciales!$O$16:$O$1436))</f>
        <v>3.500246981681873E-6</v>
      </c>
      <c r="P1430" s="49"/>
      <c r="Q1430" s="59"/>
      <c r="R1430" s="59"/>
      <c r="S1430" s="49"/>
      <c r="T1430" s="49"/>
      <c r="U1430" s="49"/>
      <c r="V1430" s="49"/>
    </row>
    <row r="1431" spans="2:22" ht="24" customHeight="1" x14ac:dyDescent="0.35">
      <c r="B1431" s="3">
        <v>1416</v>
      </c>
      <c r="C1431" s="3" t="s">
        <v>1045</v>
      </c>
      <c r="D1431" s="3" t="s">
        <v>5520</v>
      </c>
      <c r="E1431" s="3" t="s">
        <v>2441</v>
      </c>
      <c r="F1431" s="3" t="s">
        <v>1046</v>
      </c>
      <c r="G1431" s="3" t="s">
        <v>81</v>
      </c>
      <c r="H1431" s="32" t="s">
        <v>1046</v>
      </c>
      <c r="I1431" s="33">
        <v>652.08333333333337</v>
      </c>
      <c r="J1431" s="17">
        <v>154724.24999999997</v>
      </c>
      <c r="K1431" s="17">
        <f t="shared" si="44"/>
        <v>154724.24999999997</v>
      </c>
      <c r="L1431" s="38">
        <v>154724.24999999997</v>
      </c>
      <c r="M1431" s="48">
        <f t="shared" si="45"/>
        <v>100893104.68749999</v>
      </c>
      <c r="N1431" s="34" t="s">
        <v>7341</v>
      </c>
      <c r="O1431" s="48">
        <f>(45.5*M1431)/(SUM($M$16:$M$2953)+SUM(Comerciales!$O$16:$O$1436))</f>
        <v>4.7875763943784917E-3</v>
      </c>
      <c r="P1431" s="49"/>
      <c r="Q1431" s="59"/>
      <c r="R1431" s="59"/>
      <c r="S1431" s="49"/>
      <c r="T1431" s="49"/>
      <c r="U1431" s="49"/>
      <c r="V1431" s="49"/>
    </row>
    <row r="1432" spans="2:22" ht="24" customHeight="1" x14ac:dyDescent="0.35">
      <c r="B1432" s="3">
        <v>1417</v>
      </c>
      <c r="C1432" s="3" t="s">
        <v>1045</v>
      </c>
      <c r="D1432" s="3" t="s">
        <v>5521</v>
      </c>
      <c r="E1432" s="3" t="s">
        <v>6410</v>
      </c>
      <c r="F1432" s="3" t="s">
        <v>1046</v>
      </c>
      <c r="G1432" s="3" t="s">
        <v>7011</v>
      </c>
      <c r="H1432" s="32" t="s">
        <v>7038</v>
      </c>
      <c r="I1432" s="33">
        <v>5757.166666666667</v>
      </c>
      <c r="J1432" s="17">
        <v>219175.56</v>
      </c>
      <c r="K1432" s="17">
        <f t="shared" si="44"/>
        <v>219175.56</v>
      </c>
      <c r="L1432" s="38">
        <v>219175.56</v>
      </c>
      <c r="M1432" s="48">
        <f t="shared" si="45"/>
        <v>1261830228.1800001</v>
      </c>
      <c r="N1432" s="34" t="s">
        <v>7341</v>
      </c>
      <c r="O1432" s="48">
        <f>(45.5*M1432)/(SUM($M$16:$M$2953)+SUM(Comerciales!$O$16:$O$1436))</f>
        <v>5.9876327850740124E-2</v>
      </c>
      <c r="P1432" s="49"/>
      <c r="Q1432" s="59"/>
      <c r="R1432" s="59"/>
      <c r="S1432" s="49"/>
      <c r="T1432" s="49"/>
      <c r="U1432" s="49"/>
      <c r="V1432" s="49"/>
    </row>
    <row r="1433" spans="2:22" ht="24" customHeight="1" x14ac:dyDescent="0.35">
      <c r="B1433" s="3">
        <v>1418</v>
      </c>
      <c r="C1433" s="3" t="s">
        <v>2661</v>
      </c>
      <c r="D1433" s="3" t="s">
        <v>3123</v>
      </c>
      <c r="E1433" s="3" t="s">
        <v>3701</v>
      </c>
      <c r="F1433" s="3" t="s">
        <v>3597</v>
      </c>
      <c r="G1433" s="3" t="s">
        <v>18</v>
      </c>
      <c r="H1433" s="32" t="s">
        <v>2356</v>
      </c>
      <c r="I1433" s="33">
        <v>1</v>
      </c>
      <c r="J1433" s="17"/>
      <c r="K1433" s="17">
        <f t="shared" si="44"/>
        <v>0</v>
      </c>
      <c r="L1433" s="38" t="s">
        <v>7053</v>
      </c>
      <c r="M1433" s="48">
        <f t="shared" si="45"/>
        <v>100</v>
      </c>
      <c r="N1433" s="34" t="s">
        <v>7343</v>
      </c>
      <c r="O1433" s="48">
        <f>(45.5*M1433)/(SUM($M$16:$M$2953)+SUM(Comerciales!$O$16:$O$1436))</f>
        <v>4.745196819155514E-9</v>
      </c>
      <c r="P1433" s="49"/>
      <c r="Q1433" s="59"/>
      <c r="R1433" s="59"/>
      <c r="S1433" s="49"/>
      <c r="T1433" s="49"/>
      <c r="U1433" s="49"/>
      <c r="V1433" s="49"/>
    </row>
    <row r="1434" spans="2:22" ht="24" customHeight="1" x14ac:dyDescent="0.35">
      <c r="B1434" s="3">
        <v>1419</v>
      </c>
      <c r="C1434" s="3" t="s">
        <v>1338</v>
      </c>
      <c r="D1434" s="3" t="s">
        <v>1339</v>
      </c>
      <c r="E1434" s="3" t="s">
        <v>3462</v>
      </c>
      <c r="F1434" s="3" t="s">
        <v>6925</v>
      </c>
      <c r="G1434" s="3" t="s">
        <v>3654</v>
      </c>
      <c r="H1434" s="32" t="s">
        <v>2347</v>
      </c>
      <c r="I1434" s="33">
        <v>2858.181818181818</v>
      </c>
      <c r="J1434" s="17">
        <v>3076.5000000000005</v>
      </c>
      <c r="K1434" s="17">
        <f t="shared" si="44"/>
        <v>3076.5000000000005</v>
      </c>
      <c r="L1434" s="38">
        <v>3076.5000000000005</v>
      </c>
      <c r="M1434" s="48">
        <f t="shared" si="45"/>
        <v>8793196.3636363652</v>
      </c>
      <c r="N1434" s="34" t="s">
        <v>7343</v>
      </c>
      <c r="O1434" s="48">
        <f>(45.5*M1434)/(SUM($M$16:$M$2953)+SUM(Comerciales!$O$16:$O$1436))</f>
        <v>4.1725447414937112E-4</v>
      </c>
      <c r="P1434" s="49"/>
      <c r="Q1434" s="59"/>
      <c r="R1434" s="59"/>
      <c r="S1434" s="49"/>
      <c r="T1434" s="49"/>
      <c r="U1434" s="49"/>
      <c r="V1434" s="49"/>
    </row>
    <row r="1435" spans="2:22" ht="24" customHeight="1" x14ac:dyDescent="0.35">
      <c r="B1435" s="3">
        <v>1420</v>
      </c>
      <c r="C1435" s="3" t="s">
        <v>1341</v>
      </c>
      <c r="D1435" s="3" t="s">
        <v>1342</v>
      </c>
      <c r="E1435" s="3" t="s">
        <v>1169</v>
      </c>
      <c r="F1435" s="3" t="s">
        <v>2422</v>
      </c>
      <c r="G1435" s="3" t="s">
        <v>11</v>
      </c>
      <c r="H1435" s="32" t="s">
        <v>2318</v>
      </c>
      <c r="I1435" s="33">
        <v>236892.5</v>
      </c>
      <c r="J1435" s="17">
        <v>671.57500000000005</v>
      </c>
      <c r="K1435" s="17">
        <f t="shared" si="44"/>
        <v>671.57500000000005</v>
      </c>
      <c r="L1435" s="38">
        <v>671.57500000000005</v>
      </c>
      <c r="M1435" s="48">
        <f t="shared" si="45"/>
        <v>159091080.6875</v>
      </c>
      <c r="N1435" s="34" t="s">
        <v>7341</v>
      </c>
      <c r="O1435" s="48">
        <f>(45.5*M1435)/(SUM($M$16:$M$2953)+SUM(Comerciales!$O$16:$O$1436))</f>
        <v>7.5491849003433819E-3</v>
      </c>
      <c r="P1435" s="49"/>
      <c r="Q1435" s="59"/>
      <c r="R1435" s="59"/>
      <c r="S1435" s="49"/>
      <c r="T1435" s="49"/>
      <c r="U1435" s="49"/>
      <c r="V1435" s="49"/>
    </row>
    <row r="1436" spans="2:22" ht="24" customHeight="1" x14ac:dyDescent="0.35">
      <c r="B1436" s="3">
        <v>1421</v>
      </c>
      <c r="C1436" s="3" t="s">
        <v>1341</v>
      </c>
      <c r="D1436" s="3" t="s">
        <v>1342</v>
      </c>
      <c r="E1436" s="3" t="s">
        <v>6265</v>
      </c>
      <c r="F1436" s="3" t="s">
        <v>3613</v>
      </c>
      <c r="G1436" s="3" t="s">
        <v>11</v>
      </c>
      <c r="H1436" s="32" t="s">
        <v>2318</v>
      </c>
      <c r="I1436" s="33">
        <v>143358.33333333334</v>
      </c>
      <c r="J1436" s="17">
        <v>402.94499999999999</v>
      </c>
      <c r="K1436" s="17">
        <f t="shared" si="44"/>
        <v>402.94499999999999</v>
      </c>
      <c r="L1436" s="38">
        <v>402.94499999999999</v>
      </c>
      <c r="M1436" s="48">
        <f t="shared" si="45"/>
        <v>57765523.625</v>
      </c>
      <c r="N1436" s="34" t="s">
        <v>7341</v>
      </c>
      <c r="O1436" s="48">
        <f>(45.5*M1436)/(SUM($M$16:$M$2953)+SUM(Comerciales!$O$16:$O$1436))</f>
        <v>2.7410877896220267E-3</v>
      </c>
      <c r="P1436" s="49"/>
      <c r="Q1436" s="59"/>
      <c r="R1436" s="59"/>
      <c r="S1436" s="49"/>
      <c r="T1436" s="49"/>
      <c r="U1436" s="49"/>
      <c r="V1436" s="49"/>
    </row>
    <row r="1437" spans="2:22" ht="24" customHeight="1" x14ac:dyDescent="0.35">
      <c r="B1437" s="3">
        <v>1422</v>
      </c>
      <c r="C1437" s="3" t="s">
        <v>2628</v>
      </c>
      <c r="D1437" s="3" t="s">
        <v>1345</v>
      </c>
      <c r="E1437" s="3" t="s">
        <v>2384</v>
      </c>
      <c r="F1437" s="3" t="s">
        <v>2422</v>
      </c>
      <c r="G1437" s="3" t="s">
        <v>11</v>
      </c>
      <c r="H1437" s="32" t="s">
        <v>2628</v>
      </c>
      <c r="I1437" s="33">
        <v>1</v>
      </c>
      <c r="J1437" s="17">
        <v>141.97999999999999</v>
      </c>
      <c r="K1437" s="17">
        <f t="shared" si="44"/>
        <v>152</v>
      </c>
      <c r="L1437" s="38" t="s">
        <v>2628</v>
      </c>
      <c r="M1437" s="48">
        <f t="shared" si="45"/>
        <v>152</v>
      </c>
      <c r="N1437" s="34" t="s">
        <v>7343</v>
      </c>
      <c r="O1437" s="48">
        <f>(45.5*M1437)/(SUM($M$16:$M$2953)+SUM(Comerciales!$O$16:$O$1436))</f>
        <v>7.2126991651163806E-9</v>
      </c>
      <c r="P1437" s="49"/>
      <c r="Q1437" s="59"/>
      <c r="R1437" s="59"/>
      <c r="S1437" s="49"/>
      <c r="T1437" s="49"/>
      <c r="U1437" s="49"/>
      <c r="V1437" s="49"/>
    </row>
    <row r="1438" spans="2:22" ht="24" customHeight="1" x14ac:dyDescent="0.35">
      <c r="B1438" s="3">
        <v>1423</v>
      </c>
      <c r="C1438" s="3" t="s">
        <v>1344</v>
      </c>
      <c r="D1438" s="3" t="s">
        <v>5522</v>
      </c>
      <c r="E1438" s="3" t="s">
        <v>6411</v>
      </c>
      <c r="F1438" s="3" t="s">
        <v>2356</v>
      </c>
      <c r="G1438" s="3" t="s">
        <v>18</v>
      </c>
      <c r="H1438" s="32" t="s">
        <v>2356</v>
      </c>
      <c r="I1438" s="33">
        <v>2</v>
      </c>
      <c r="J1438" s="17">
        <v>297619.05</v>
      </c>
      <c r="K1438" s="17">
        <f t="shared" si="44"/>
        <v>319048</v>
      </c>
      <c r="L1438" s="38" t="s">
        <v>7053</v>
      </c>
      <c r="M1438" s="48">
        <f t="shared" si="45"/>
        <v>638096</v>
      </c>
      <c r="N1438" s="34" t="s">
        <v>7341</v>
      </c>
      <c r="O1438" s="48">
        <f>(45.5*M1438)/(SUM($M$16:$M$2953)+SUM(Comerciales!$O$16:$O$1436))</f>
        <v>3.0278911095158567E-5</v>
      </c>
      <c r="P1438" s="49"/>
      <c r="Q1438" s="59"/>
      <c r="R1438" s="59"/>
      <c r="S1438" s="49"/>
      <c r="T1438" s="49"/>
      <c r="U1438" s="49"/>
      <c r="V1438" s="49"/>
    </row>
    <row r="1439" spans="2:22" ht="24" customHeight="1" x14ac:dyDescent="0.35">
      <c r="B1439" s="3">
        <v>1424</v>
      </c>
      <c r="C1439" s="3" t="s">
        <v>1346</v>
      </c>
      <c r="D1439" s="3" t="s">
        <v>1347</v>
      </c>
      <c r="E1439" s="3" t="s">
        <v>26</v>
      </c>
      <c r="F1439" s="3" t="s">
        <v>3582</v>
      </c>
      <c r="G1439" s="3" t="s">
        <v>18</v>
      </c>
      <c r="H1439" s="32" t="s">
        <v>2349</v>
      </c>
      <c r="I1439" s="33">
        <v>429.33333333333331</v>
      </c>
      <c r="J1439" s="17">
        <v>1010620.5</v>
      </c>
      <c r="K1439" s="17">
        <f t="shared" si="44"/>
        <v>1083385</v>
      </c>
      <c r="L1439" s="38">
        <v>1636195</v>
      </c>
      <c r="M1439" s="48">
        <f t="shared" si="45"/>
        <v>465133293.33333331</v>
      </c>
      <c r="N1439" s="34" t="s">
        <v>7341</v>
      </c>
      <c r="O1439" s="48">
        <f>(45.5*M1439)/(SUM($M$16:$M$2953)+SUM(Comerciales!$O$16:$O$1436))</f>
        <v>2.2071490240086616E-2</v>
      </c>
      <c r="P1439" s="49"/>
      <c r="Q1439" s="59"/>
      <c r="R1439" s="59"/>
      <c r="S1439" s="49"/>
      <c r="T1439" s="49"/>
      <c r="U1439" s="49"/>
      <c r="V1439" s="49"/>
    </row>
    <row r="1440" spans="2:22" ht="24" customHeight="1" x14ac:dyDescent="0.35">
      <c r="B1440" s="3">
        <v>1425</v>
      </c>
      <c r="C1440" s="3" t="s">
        <v>1346</v>
      </c>
      <c r="D1440" s="3" t="s">
        <v>1347</v>
      </c>
      <c r="E1440" s="3" t="s">
        <v>362</v>
      </c>
      <c r="F1440" s="3" t="s">
        <v>3580</v>
      </c>
      <c r="G1440" s="3" t="s">
        <v>364</v>
      </c>
      <c r="H1440" s="32" t="s">
        <v>2628</v>
      </c>
      <c r="I1440" s="33">
        <v>84</v>
      </c>
      <c r="J1440" s="17"/>
      <c r="K1440" s="17">
        <f t="shared" si="44"/>
        <v>0</v>
      </c>
      <c r="L1440" s="38" t="s">
        <v>2628</v>
      </c>
      <c r="M1440" s="48">
        <f t="shared" si="45"/>
        <v>8400</v>
      </c>
      <c r="N1440" s="34" t="s">
        <v>7343</v>
      </c>
      <c r="O1440" s="48">
        <f>(45.5*M1440)/(SUM($M$16:$M$2953)+SUM(Comerciales!$O$16:$O$1436))</f>
        <v>3.9859653280906316E-7</v>
      </c>
      <c r="P1440" s="49"/>
      <c r="Q1440" s="59"/>
      <c r="R1440" s="59"/>
      <c r="S1440" s="49"/>
      <c r="T1440" s="49"/>
      <c r="U1440" s="49"/>
      <c r="V1440" s="49"/>
    </row>
    <row r="1441" spans="2:22" ht="24" customHeight="1" x14ac:dyDescent="0.35">
      <c r="B1441" s="3">
        <v>1426</v>
      </c>
      <c r="C1441" s="3" t="s">
        <v>1348</v>
      </c>
      <c r="D1441" s="3" t="s">
        <v>1349</v>
      </c>
      <c r="E1441" s="3" t="s">
        <v>6412</v>
      </c>
      <c r="F1441" s="3" t="s">
        <v>2356</v>
      </c>
      <c r="G1441" s="3" t="s">
        <v>18</v>
      </c>
      <c r="H1441" s="32" t="s">
        <v>2349</v>
      </c>
      <c r="I1441" s="33">
        <v>2</v>
      </c>
      <c r="J1441" s="17">
        <v>1544830</v>
      </c>
      <c r="K1441" s="17">
        <f t="shared" si="44"/>
        <v>1656058</v>
      </c>
      <c r="L1441" s="38" t="s">
        <v>7053</v>
      </c>
      <c r="M1441" s="48">
        <f t="shared" si="45"/>
        <v>3312116</v>
      </c>
      <c r="N1441" s="34" t="s">
        <v>7341</v>
      </c>
      <c r="O1441" s="48">
        <f>(45.5*M1441)/(SUM($M$16:$M$2953)+SUM(Comerciales!$O$16:$O$1436))</f>
        <v>1.5716642307874083E-4</v>
      </c>
      <c r="P1441" s="49"/>
      <c r="Q1441" s="59"/>
      <c r="R1441" s="59"/>
      <c r="S1441" s="49"/>
      <c r="T1441" s="49"/>
      <c r="U1441" s="49"/>
      <c r="V1441" s="49"/>
    </row>
    <row r="1442" spans="2:22" ht="24" customHeight="1" x14ac:dyDescent="0.35">
      <c r="B1442" s="3">
        <v>1427</v>
      </c>
      <c r="C1442" s="3" t="s">
        <v>1350</v>
      </c>
      <c r="D1442" s="3" t="s">
        <v>5523</v>
      </c>
      <c r="E1442" s="3" t="s">
        <v>6413</v>
      </c>
      <c r="F1442" s="3" t="s">
        <v>2356</v>
      </c>
      <c r="G1442" s="3" t="s">
        <v>18</v>
      </c>
      <c r="H1442" s="32" t="s">
        <v>2443</v>
      </c>
      <c r="I1442" s="33">
        <v>82.5</v>
      </c>
      <c r="J1442" s="17">
        <v>200937</v>
      </c>
      <c r="K1442" s="17">
        <f t="shared" si="44"/>
        <v>200937</v>
      </c>
      <c r="L1442" s="38">
        <v>200937</v>
      </c>
      <c r="M1442" s="48">
        <f t="shared" si="45"/>
        <v>16577302.5</v>
      </c>
      <c r="N1442" s="34" t="s">
        <v>7341</v>
      </c>
      <c r="O1442" s="48">
        <f>(45.5*M1442)/(SUM($M$16:$M$2953)+SUM(Comerciales!$O$16:$O$1436))</f>
        <v>7.8662563093178739E-4</v>
      </c>
      <c r="P1442" s="49"/>
      <c r="Q1442" s="59"/>
      <c r="R1442" s="59"/>
      <c r="S1442" s="49"/>
      <c r="T1442" s="49"/>
      <c r="U1442" s="49"/>
      <c r="V1442" s="49"/>
    </row>
    <row r="1443" spans="2:22" ht="24" customHeight="1" x14ac:dyDescent="0.35">
      <c r="B1443" s="3">
        <v>1428</v>
      </c>
      <c r="C1443" s="3" t="s">
        <v>2628</v>
      </c>
      <c r="D1443" s="3" t="s">
        <v>5524</v>
      </c>
      <c r="E1443" s="3" t="s">
        <v>6414</v>
      </c>
      <c r="F1443" s="3" t="s">
        <v>2356</v>
      </c>
      <c r="G1443" s="3" t="s">
        <v>18</v>
      </c>
      <c r="H1443" s="32" t="s">
        <v>2628</v>
      </c>
      <c r="I1443" s="33">
        <v>1</v>
      </c>
      <c r="J1443" s="17"/>
      <c r="K1443" s="17">
        <f t="shared" si="44"/>
        <v>0</v>
      </c>
      <c r="L1443" s="38" t="s">
        <v>2628</v>
      </c>
      <c r="M1443" s="48">
        <f t="shared" si="45"/>
        <v>100</v>
      </c>
      <c r="N1443" s="34" t="s">
        <v>7343</v>
      </c>
      <c r="O1443" s="48">
        <f>(45.5*M1443)/(SUM($M$16:$M$2953)+SUM(Comerciales!$O$16:$O$1436))</f>
        <v>4.745196819155514E-9</v>
      </c>
      <c r="P1443" s="49"/>
      <c r="Q1443" s="59"/>
      <c r="R1443" s="59"/>
      <c r="S1443" s="49"/>
      <c r="T1443" s="49"/>
      <c r="U1443" s="49"/>
      <c r="V1443" s="49"/>
    </row>
    <row r="1444" spans="2:22" ht="24" customHeight="1" x14ac:dyDescent="0.35">
      <c r="B1444" s="3">
        <v>1429</v>
      </c>
      <c r="C1444" s="3" t="s">
        <v>2628</v>
      </c>
      <c r="D1444" s="3" t="s">
        <v>5525</v>
      </c>
      <c r="E1444" s="3" t="s">
        <v>6415</v>
      </c>
      <c r="F1444" s="3" t="s">
        <v>2356</v>
      </c>
      <c r="G1444" s="3" t="s">
        <v>18</v>
      </c>
      <c r="H1444" s="32" t="s">
        <v>2628</v>
      </c>
      <c r="I1444" s="33">
        <v>1</v>
      </c>
      <c r="J1444" s="17"/>
      <c r="K1444" s="17">
        <f t="shared" si="44"/>
        <v>0</v>
      </c>
      <c r="L1444" s="38" t="s">
        <v>2628</v>
      </c>
      <c r="M1444" s="48">
        <f t="shared" si="45"/>
        <v>100</v>
      </c>
      <c r="N1444" s="34" t="s">
        <v>7343</v>
      </c>
      <c r="O1444" s="48">
        <f>(45.5*M1444)/(SUM($M$16:$M$2953)+SUM(Comerciales!$O$16:$O$1436))</f>
        <v>4.745196819155514E-9</v>
      </c>
      <c r="P1444" s="49"/>
      <c r="Q1444" s="59"/>
      <c r="R1444" s="59"/>
      <c r="S1444" s="49"/>
      <c r="T1444" s="49"/>
      <c r="U1444" s="49"/>
      <c r="V1444" s="49"/>
    </row>
    <row r="1445" spans="2:22" ht="24" customHeight="1" x14ac:dyDescent="0.35">
      <c r="B1445" s="3">
        <v>1430</v>
      </c>
      <c r="C1445" s="3" t="s">
        <v>2628</v>
      </c>
      <c r="D1445" s="3" t="s">
        <v>5526</v>
      </c>
      <c r="E1445" s="3" t="s">
        <v>6416</v>
      </c>
      <c r="F1445" s="3" t="s">
        <v>2356</v>
      </c>
      <c r="G1445" s="3" t="s">
        <v>18</v>
      </c>
      <c r="H1445" s="32" t="s">
        <v>2628</v>
      </c>
      <c r="I1445" s="33">
        <v>1</v>
      </c>
      <c r="J1445" s="17"/>
      <c r="K1445" s="17">
        <f t="shared" si="44"/>
        <v>0</v>
      </c>
      <c r="L1445" s="38" t="s">
        <v>2628</v>
      </c>
      <c r="M1445" s="48">
        <f t="shared" si="45"/>
        <v>100</v>
      </c>
      <c r="N1445" s="34" t="s">
        <v>7343</v>
      </c>
      <c r="O1445" s="48">
        <f>(45.5*M1445)/(SUM($M$16:$M$2953)+SUM(Comerciales!$O$16:$O$1436))</f>
        <v>4.745196819155514E-9</v>
      </c>
      <c r="P1445" s="49"/>
      <c r="Q1445" s="59"/>
      <c r="R1445" s="59"/>
      <c r="S1445" s="49"/>
      <c r="T1445" s="49"/>
      <c r="U1445" s="49"/>
      <c r="V1445" s="49"/>
    </row>
    <row r="1446" spans="2:22" ht="24" customHeight="1" x14ac:dyDescent="0.35">
      <c r="B1446" s="3">
        <v>1431</v>
      </c>
      <c r="C1446" s="3" t="s">
        <v>2628</v>
      </c>
      <c r="D1446" s="3" t="s">
        <v>5526</v>
      </c>
      <c r="E1446" s="3" t="s">
        <v>6417</v>
      </c>
      <c r="F1446" s="3" t="s">
        <v>2356</v>
      </c>
      <c r="G1446" s="3" t="s">
        <v>18</v>
      </c>
      <c r="H1446" s="32" t="s">
        <v>2628</v>
      </c>
      <c r="I1446" s="33">
        <v>1</v>
      </c>
      <c r="J1446" s="17"/>
      <c r="K1446" s="17">
        <f t="shared" si="44"/>
        <v>0</v>
      </c>
      <c r="L1446" s="38" t="s">
        <v>2628</v>
      </c>
      <c r="M1446" s="48">
        <f t="shared" si="45"/>
        <v>100</v>
      </c>
      <c r="N1446" s="34" t="s">
        <v>7343</v>
      </c>
      <c r="O1446" s="48">
        <f>(45.5*M1446)/(SUM($M$16:$M$2953)+SUM(Comerciales!$O$16:$O$1436))</f>
        <v>4.745196819155514E-9</v>
      </c>
      <c r="P1446" s="49"/>
      <c r="Q1446" s="59"/>
      <c r="R1446" s="59"/>
      <c r="S1446" s="49"/>
      <c r="T1446" s="49"/>
      <c r="U1446" s="49"/>
      <c r="V1446" s="49"/>
    </row>
    <row r="1447" spans="2:22" ht="24" customHeight="1" x14ac:dyDescent="0.35">
      <c r="B1447" s="3">
        <v>1432</v>
      </c>
      <c r="C1447" s="3" t="s">
        <v>1351</v>
      </c>
      <c r="D1447" s="3" t="s">
        <v>1352</v>
      </c>
      <c r="E1447" s="3" t="s">
        <v>6418</v>
      </c>
      <c r="F1447" s="3" t="s">
        <v>2356</v>
      </c>
      <c r="G1447" s="3" t="s">
        <v>18</v>
      </c>
      <c r="H1447" s="32" t="s">
        <v>2349</v>
      </c>
      <c r="I1447" s="33">
        <v>2</v>
      </c>
      <c r="J1447" s="17">
        <v>695441.27</v>
      </c>
      <c r="K1447" s="17">
        <f t="shared" si="44"/>
        <v>695441.27</v>
      </c>
      <c r="L1447" s="38">
        <v>695441.27</v>
      </c>
      <c r="M1447" s="48">
        <f t="shared" si="45"/>
        <v>1390882.54</v>
      </c>
      <c r="N1447" s="34" t="s">
        <v>7341</v>
      </c>
      <c r="O1447" s="48">
        <f>(45.5*M1447)/(SUM($M$16:$M$2953)+SUM(Comerciales!$O$16:$O$1436))</f>
        <v>6.6000114046269409E-5</v>
      </c>
      <c r="P1447" s="49"/>
      <c r="Q1447" s="59"/>
      <c r="R1447" s="59"/>
      <c r="S1447" s="49"/>
      <c r="T1447" s="49"/>
      <c r="U1447" s="49"/>
      <c r="V1447" s="49"/>
    </row>
    <row r="1448" spans="2:22" ht="24" customHeight="1" x14ac:dyDescent="0.35">
      <c r="B1448" s="3">
        <v>1433</v>
      </c>
      <c r="C1448" s="3" t="s">
        <v>1348</v>
      </c>
      <c r="D1448" s="3" t="s">
        <v>3125</v>
      </c>
      <c r="E1448" s="3" t="s">
        <v>3452</v>
      </c>
      <c r="F1448" s="3" t="s">
        <v>2349</v>
      </c>
      <c r="G1448" s="3" t="s">
        <v>18</v>
      </c>
      <c r="H1448" s="32" t="s">
        <v>2349</v>
      </c>
      <c r="I1448" s="33">
        <v>7.5</v>
      </c>
      <c r="J1448" s="17">
        <v>2383892.733</v>
      </c>
      <c r="K1448" s="17">
        <f t="shared" si="44"/>
        <v>2383892.733</v>
      </c>
      <c r="L1448" s="38">
        <v>2383892.733</v>
      </c>
      <c r="M1448" s="48">
        <f t="shared" si="45"/>
        <v>17879195.497499999</v>
      </c>
      <c r="N1448" s="34" t="s">
        <v>7341</v>
      </c>
      <c r="O1448" s="48">
        <f>(45.5*M1448)/(SUM($M$16:$M$2953)+SUM(Comerciales!$O$16:$O$1436))</f>
        <v>8.4840301603796573E-4</v>
      </c>
      <c r="P1448" s="49"/>
      <c r="Q1448" s="59"/>
      <c r="R1448" s="59"/>
      <c r="S1448" s="49"/>
      <c r="T1448" s="49"/>
      <c r="U1448" s="49"/>
      <c r="V1448" s="49"/>
    </row>
    <row r="1449" spans="2:22" ht="24" customHeight="1" x14ac:dyDescent="0.35">
      <c r="B1449" s="3">
        <v>1434</v>
      </c>
      <c r="C1449" s="3" t="s">
        <v>1348</v>
      </c>
      <c r="D1449" s="3" t="s">
        <v>3125</v>
      </c>
      <c r="E1449" s="3" t="s">
        <v>3491</v>
      </c>
      <c r="F1449" s="3" t="s">
        <v>2349</v>
      </c>
      <c r="G1449" s="3" t="s">
        <v>18</v>
      </c>
      <c r="H1449" s="32" t="s">
        <v>2628</v>
      </c>
      <c r="I1449" s="33">
        <v>1</v>
      </c>
      <c r="J1449" s="17"/>
      <c r="K1449" s="17">
        <f t="shared" si="44"/>
        <v>0</v>
      </c>
      <c r="L1449" s="38" t="s">
        <v>2628</v>
      </c>
      <c r="M1449" s="48">
        <f t="shared" si="45"/>
        <v>100</v>
      </c>
      <c r="N1449" s="34" t="s">
        <v>7343</v>
      </c>
      <c r="O1449" s="48">
        <f>(45.5*M1449)/(SUM($M$16:$M$2953)+SUM(Comerciales!$O$16:$O$1436))</f>
        <v>4.745196819155514E-9</v>
      </c>
      <c r="P1449" s="49"/>
      <c r="Q1449" s="59"/>
      <c r="R1449" s="59"/>
      <c r="S1449" s="49"/>
      <c r="T1449" s="49"/>
      <c r="U1449" s="49"/>
      <c r="V1449" s="49"/>
    </row>
    <row r="1450" spans="2:22" ht="24" customHeight="1" x14ac:dyDescent="0.35">
      <c r="B1450" s="3">
        <v>1435</v>
      </c>
      <c r="C1450" s="3" t="s">
        <v>2628</v>
      </c>
      <c r="D1450" s="3" t="s">
        <v>3126</v>
      </c>
      <c r="E1450" s="3" t="s">
        <v>6419</v>
      </c>
      <c r="F1450" s="3" t="s">
        <v>2356</v>
      </c>
      <c r="G1450" s="3" t="s">
        <v>18</v>
      </c>
      <c r="H1450" s="32" t="s">
        <v>2628</v>
      </c>
      <c r="I1450" s="33">
        <v>127</v>
      </c>
      <c r="J1450" s="17">
        <v>1191950</v>
      </c>
      <c r="K1450" s="17">
        <f t="shared" si="44"/>
        <v>1277770</v>
      </c>
      <c r="L1450" s="38" t="s">
        <v>2628</v>
      </c>
      <c r="M1450" s="48">
        <f t="shared" si="45"/>
        <v>162276790</v>
      </c>
      <c r="N1450" s="34" t="s">
        <v>7341</v>
      </c>
      <c r="O1450" s="48">
        <f>(45.5*M1450)/(SUM($M$16:$M$2953)+SUM(Comerciales!$O$16:$O$1436))</f>
        <v>7.7003530773076725E-3</v>
      </c>
      <c r="P1450" s="49"/>
      <c r="Q1450" s="59"/>
      <c r="R1450" s="59"/>
      <c r="S1450" s="49"/>
      <c r="T1450" s="49"/>
      <c r="U1450" s="49"/>
      <c r="V1450" s="49"/>
    </row>
    <row r="1451" spans="2:22" ht="24" customHeight="1" x14ac:dyDescent="0.35">
      <c r="B1451" s="3">
        <v>1436</v>
      </c>
      <c r="C1451" s="3" t="s">
        <v>1274</v>
      </c>
      <c r="D1451" s="3" t="s">
        <v>3126</v>
      </c>
      <c r="E1451" s="3" t="s">
        <v>4211</v>
      </c>
      <c r="F1451" s="3" t="s">
        <v>2356</v>
      </c>
      <c r="G1451" s="3" t="s">
        <v>18</v>
      </c>
      <c r="H1451" s="32" t="s">
        <v>2349</v>
      </c>
      <c r="I1451" s="33">
        <v>50.545454545454547</v>
      </c>
      <c r="J1451" s="17">
        <v>1191946.3665</v>
      </c>
      <c r="K1451" s="17">
        <f t="shared" si="44"/>
        <v>1191946.3665</v>
      </c>
      <c r="L1451" s="38">
        <v>1191946.3665</v>
      </c>
      <c r="M1451" s="48">
        <f t="shared" si="45"/>
        <v>60247470.888545454</v>
      </c>
      <c r="N1451" s="34" t="s">
        <v>7341</v>
      </c>
      <c r="O1451" s="48">
        <f>(45.5*M1451)/(SUM($M$16:$M$2953)+SUM(Comerciales!$O$16:$O$1436))</f>
        <v>2.858861072224903E-3</v>
      </c>
      <c r="P1451" s="49"/>
      <c r="Q1451" s="59"/>
      <c r="R1451" s="59"/>
      <c r="S1451" s="49"/>
      <c r="T1451" s="49"/>
      <c r="U1451" s="49"/>
      <c r="V1451" s="49"/>
    </row>
    <row r="1452" spans="2:22" ht="24" customHeight="1" x14ac:dyDescent="0.35">
      <c r="B1452" s="3">
        <v>1437</v>
      </c>
      <c r="C1452" s="3" t="s">
        <v>2628</v>
      </c>
      <c r="D1452" s="3" t="s">
        <v>3126</v>
      </c>
      <c r="E1452" s="3" t="s">
        <v>6420</v>
      </c>
      <c r="F1452" s="3" t="s">
        <v>2356</v>
      </c>
      <c r="G1452" s="3" t="s">
        <v>18</v>
      </c>
      <c r="H1452" s="32" t="s">
        <v>2628</v>
      </c>
      <c r="I1452" s="33">
        <v>1</v>
      </c>
      <c r="J1452" s="17"/>
      <c r="K1452" s="17">
        <f t="shared" si="44"/>
        <v>0</v>
      </c>
      <c r="L1452" s="38" t="s">
        <v>2628</v>
      </c>
      <c r="M1452" s="48">
        <f t="shared" si="45"/>
        <v>100</v>
      </c>
      <c r="N1452" s="34" t="s">
        <v>7343</v>
      </c>
      <c r="O1452" s="48">
        <f>(45.5*M1452)/(SUM($M$16:$M$2953)+SUM(Comerciales!$O$16:$O$1436))</f>
        <v>4.745196819155514E-9</v>
      </c>
      <c r="P1452" s="49"/>
      <c r="Q1452" s="59"/>
      <c r="R1452" s="59"/>
      <c r="S1452" s="49"/>
      <c r="T1452" s="49"/>
      <c r="U1452" s="49"/>
      <c r="V1452" s="49"/>
    </row>
    <row r="1453" spans="2:22" ht="24" customHeight="1" x14ac:dyDescent="0.35">
      <c r="B1453" s="3">
        <v>1438</v>
      </c>
      <c r="C1453" s="3" t="s">
        <v>1353</v>
      </c>
      <c r="D1453" s="3" t="s">
        <v>1354</v>
      </c>
      <c r="E1453" s="3" t="s">
        <v>1355</v>
      </c>
      <c r="F1453" s="3" t="s">
        <v>2356</v>
      </c>
      <c r="G1453" s="3" t="s">
        <v>18</v>
      </c>
      <c r="H1453" s="32" t="s">
        <v>2349</v>
      </c>
      <c r="I1453" s="33">
        <v>6</v>
      </c>
      <c r="J1453" s="17">
        <v>158068</v>
      </c>
      <c r="K1453" s="17">
        <f t="shared" si="44"/>
        <v>158068</v>
      </c>
      <c r="L1453" s="38">
        <v>158068</v>
      </c>
      <c r="M1453" s="48">
        <f t="shared" si="45"/>
        <v>948408</v>
      </c>
      <c r="N1453" s="34" t="s">
        <v>7341</v>
      </c>
      <c r="O1453" s="48">
        <f>(45.5*M1453)/(SUM($M$16:$M$2953)+SUM(Comerciales!$O$16:$O$1436))</f>
        <v>4.5003826248616424E-5</v>
      </c>
      <c r="P1453" s="49"/>
      <c r="Q1453" s="59"/>
      <c r="R1453" s="59"/>
      <c r="S1453" s="49"/>
      <c r="T1453" s="49"/>
      <c r="U1453" s="49"/>
      <c r="V1453" s="49"/>
    </row>
    <row r="1454" spans="2:22" ht="24" customHeight="1" x14ac:dyDescent="0.35">
      <c r="B1454" s="3">
        <v>1439</v>
      </c>
      <c r="C1454" s="3" t="s">
        <v>1274</v>
      </c>
      <c r="D1454" s="3" t="s">
        <v>1356</v>
      </c>
      <c r="E1454" s="3" t="s">
        <v>6421</v>
      </c>
      <c r="F1454" s="3" t="s">
        <v>2356</v>
      </c>
      <c r="G1454" s="3" t="s">
        <v>18</v>
      </c>
      <c r="H1454" s="32" t="s">
        <v>2490</v>
      </c>
      <c r="I1454" s="33">
        <v>2</v>
      </c>
      <c r="J1454" s="17">
        <v>53580.76</v>
      </c>
      <c r="K1454" s="17">
        <f t="shared" si="44"/>
        <v>53580.76</v>
      </c>
      <c r="L1454" s="38">
        <v>53580.76</v>
      </c>
      <c r="M1454" s="48">
        <f t="shared" si="45"/>
        <v>107161.52</v>
      </c>
      <c r="N1454" s="34" t="s">
        <v>7341</v>
      </c>
      <c r="O1454" s="48">
        <f>(45.5*M1454)/(SUM($M$16:$M$2953)+SUM(Comerciales!$O$16:$O$1436))</f>
        <v>5.0850250383986993E-6</v>
      </c>
      <c r="P1454" s="49"/>
      <c r="Q1454" s="59"/>
      <c r="R1454" s="59"/>
      <c r="S1454" s="49"/>
      <c r="T1454" s="49"/>
      <c r="U1454" s="49"/>
      <c r="V1454" s="49"/>
    </row>
    <row r="1455" spans="2:22" ht="24" customHeight="1" x14ac:dyDescent="0.35">
      <c r="B1455" s="3">
        <v>1440</v>
      </c>
      <c r="C1455" s="3" t="s">
        <v>2662</v>
      </c>
      <c r="D1455" s="3" t="s">
        <v>5527</v>
      </c>
      <c r="E1455" s="3" t="s">
        <v>6422</v>
      </c>
      <c r="F1455" s="3" t="s">
        <v>3597</v>
      </c>
      <c r="G1455" s="3" t="s">
        <v>18</v>
      </c>
      <c r="H1455" s="32" t="s">
        <v>2490</v>
      </c>
      <c r="I1455" s="33">
        <v>325</v>
      </c>
      <c r="J1455" s="17">
        <v>31149.371010000003</v>
      </c>
      <c r="K1455" s="17">
        <f t="shared" si="44"/>
        <v>31149.371010000003</v>
      </c>
      <c r="L1455" s="38">
        <v>31149.371010000003</v>
      </c>
      <c r="M1455" s="48">
        <f t="shared" si="45"/>
        <v>10123545.57825</v>
      </c>
      <c r="N1455" s="34" t="s">
        <v>7343</v>
      </c>
      <c r="O1455" s="48">
        <f>(45.5*M1455)/(SUM($M$16:$M$2953)+SUM(Comerciales!$O$16:$O$1436))</f>
        <v>4.803821627648777E-4</v>
      </c>
      <c r="P1455" s="49"/>
      <c r="Q1455" s="59"/>
      <c r="R1455" s="59"/>
      <c r="S1455" s="49"/>
      <c r="T1455" s="49"/>
      <c r="U1455" s="49"/>
      <c r="V1455" s="49"/>
    </row>
    <row r="1456" spans="2:22" ht="24" customHeight="1" x14ac:dyDescent="0.35">
      <c r="B1456" s="3">
        <v>1441</v>
      </c>
      <c r="C1456" s="3" t="s">
        <v>1274</v>
      </c>
      <c r="D1456" s="3" t="s">
        <v>5528</v>
      </c>
      <c r="E1456" s="3" t="s">
        <v>3452</v>
      </c>
      <c r="F1456" s="3" t="s">
        <v>2356</v>
      </c>
      <c r="G1456" s="3" t="s">
        <v>3670</v>
      </c>
      <c r="H1456" s="32" t="s">
        <v>2490</v>
      </c>
      <c r="I1456" s="33">
        <v>357</v>
      </c>
      <c r="J1456" s="17">
        <v>31149.371010000003</v>
      </c>
      <c r="K1456" s="17">
        <f t="shared" si="44"/>
        <v>31149.371010000003</v>
      </c>
      <c r="L1456" s="38">
        <v>31149.371010000003</v>
      </c>
      <c r="M1456" s="48">
        <f t="shared" si="45"/>
        <v>11120325.45057</v>
      </c>
      <c r="N1456" s="34" t="s">
        <v>7343</v>
      </c>
      <c r="O1456" s="48">
        <f>(45.5*M1456)/(SUM($M$16:$M$2953)+SUM(Comerciales!$O$16:$O$1436))</f>
        <v>5.2768132956018871E-4</v>
      </c>
      <c r="P1456" s="49"/>
      <c r="Q1456" s="59"/>
      <c r="R1456" s="59"/>
      <c r="S1456" s="49"/>
      <c r="T1456" s="49"/>
      <c r="U1456" s="49"/>
      <c r="V1456" s="49"/>
    </row>
    <row r="1457" spans="2:22" ht="24" customHeight="1" x14ac:dyDescent="0.35">
      <c r="B1457" s="3">
        <v>1442</v>
      </c>
      <c r="C1457" s="3" t="s">
        <v>2632</v>
      </c>
      <c r="D1457" s="3" t="s">
        <v>5529</v>
      </c>
      <c r="E1457" s="3" t="s">
        <v>6423</v>
      </c>
      <c r="F1457" s="3" t="s">
        <v>3580</v>
      </c>
      <c r="G1457" s="3" t="s">
        <v>80</v>
      </c>
      <c r="H1457" s="32" t="s">
        <v>2628</v>
      </c>
      <c r="I1457" s="33">
        <v>1</v>
      </c>
      <c r="J1457" s="17"/>
      <c r="K1457" s="17">
        <f t="shared" si="44"/>
        <v>0</v>
      </c>
      <c r="L1457" s="38" t="s">
        <v>2628</v>
      </c>
      <c r="M1457" s="48">
        <f t="shared" si="45"/>
        <v>100</v>
      </c>
      <c r="N1457" s="34" t="s">
        <v>7343</v>
      </c>
      <c r="O1457" s="48">
        <f>(45.5*M1457)/(SUM($M$16:$M$2953)+SUM(Comerciales!$O$16:$O$1436))</f>
        <v>4.745196819155514E-9</v>
      </c>
      <c r="P1457" s="49"/>
      <c r="Q1457" s="59"/>
      <c r="R1457" s="59"/>
      <c r="S1457" s="49"/>
      <c r="T1457" s="49"/>
      <c r="U1457" s="49"/>
      <c r="V1457" s="49"/>
    </row>
    <row r="1458" spans="2:22" ht="24" customHeight="1" x14ac:dyDescent="0.35">
      <c r="B1458" s="3">
        <v>1443</v>
      </c>
      <c r="C1458" s="3" t="s">
        <v>1357</v>
      </c>
      <c r="D1458" s="3" t="s">
        <v>5530</v>
      </c>
      <c r="E1458" s="3" t="s">
        <v>6424</v>
      </c>
      <c r="F1458" s="3" t="s">
        <v>6892</v>
      </c>
      <c r="G1458" s="3" t="s">
        <v>3670</v>
      </c>
      <c r="H1458" s="32" t="s">
        <v>2443</v>
      </c>
      <c r="I1458" s="33">
        <v>5420</v>
      </c>
      <c r="J1458" s="17">
        <v>24204.000000000004</v>
      </c>
      <c r="K1458" s="17">
        <f t="shared" si="44"/>
        <v>24204.000000000004</v>
      </c>
      <c r="L1458" s="38">
        <v>24204.000000000004</v>
      </c>
      <c r="M1458" s="48">
        <f t="shared" si="45"/>
        <v>131185680.00000001</v>
      </c>
      <c r="N1458" s="34" t="s">
        <v>7341</v>
      </c>
      <c r="O1458" s="48">
        <f>(45.5*M1458)/(SUM($M$16:$M$2953)+SUM(Comerciales!$O$16:$O$1436))</f>
        <v>6.225018714547532E-3</v>
      </c>
      <c r="P1458" s="49"/>
      <c r="Q1458" s="59"/>
      <c r="R1458" s="59"/>
      <c r="S1458" s="49"/>
      <c r="T1458" s="49"/>
      <c r="U1458" s="49"/>
      <c r="V1458" s="49"/>
    </row>
    <row r="1459" spans="2:22" ht="24" customHeight="1" x14ac:dyDescent="0.35">
      <c r="B1459" s="3">
        <v>1444</v>
      </c>
      <c r="C1459" s="3" t="s">
        <v>1364</v>
      </c>
      <c r="D1459" s="3" t="s">
        <v>5531</v>
      </c>
      <c r="E1459" s="3" t="s">
        <v>6425</v>
      </c>
      <c r="F1459" s="3" t="s">
        <v>6892</v>
      </c>
      <c r="G1459" s="3" t="s">
        <v>364</v>
      </c>
      <c r="H1459" s="32" t="s">
        <v>2443</v>
      </c>
      <c r="I1459" s="33">
        <v>83431.5</v>
      </c>
      <c r="J1459" s="17">
        <v>24072</v>
      </c>
      <c r="K1459" s="17">
        <f t="shared" si="44"/>
        <v>24072</v>
      </c>
      <c r="L1459" s="38">
        <v>24072</v>
      </c>
      <c r="M1459" s="48">
        <f t="shared" si="45"/>
        <v>2008363068</v>
      </c>
      <c r="N1459" s="34" t="s">
        <v>7341</v>
      </c>
      <c r="O1459" s="48">
        <f>(45.5*M1459)/(SUM($M$16:$M$2953)+SUM(Comerciales!$O$16:$O$1436))</f>
        <v>9.5300780419830089E-2</v>
      </c>
      <c r="P1459" s="49"/>
      <c r="Q1459" s="59"/>
      <c r="R1459" s="59"/>
      <c r="S1459" s="49"/>
      <c r="T1459" s="49"/>
      <c r="U1459" s="49"/>
      <c r="V1459" s="49"/>
    </row>
    <row r="1460" spans="2:22" ht="24" customHeight="1" x14ac:dyDescent="0.35">
      <c r="B1460" s="3">
        <v>1445</v>
      </c>
      <c r="C1460" s="3" t="s">
        <v>1364</v>
      </c>
      <c r="D1460" s="3" t="s">
        <v>5531</v>
      </c>
      <c r="E1460" s="3" t="s">
        <v>6426</v>
      </c>
      <c r="F1460" s="3" t="s">
        <v>6892</v>
      </c>
      <c r="G1460" s="3" t="s">
        <v>364</v>
      </c>
      <c r="H1460" s="32" t="s">
        <v>3675</v>
      </c>
      <c r="I1460" s="33">
        <v>97.833333333333329</v>
      </c>
      <c r="J1460" s="17">
        <v>80240</v>
      </c>
      <c r="K1460" s="17">
        <f t="shared" si="44"/>
        <v>80240</v>
      </c>
      <c r="L1460" s="38">
        <v>80240</v>
      </c>
      <c r="M1460" s="48">
        <f t="shared" si="45"/>
        <v>7850146.666666666</v>
      </c>
      <c r="N1460" s="34" t="s">
        <v>7341</v>
      </c>
      <c r="O1460" s="48">
        <f>(45.5*M1460)/(SUM($M$16:$M$2953)+SUM(Comerciales!$O$16:$O$1436))</f>
        <v>3.7250490992570923E-4</v>
      </c>
      <c r="P1460" s="49"/>
      <c r="Q1460" s="59"/>
      <c r="R1460" s="59"/>
      <c r="S1460" s="49"/>
      <c r="T1460" s="49"/>
      <c r="U1460" s="49"/>
      <c r="V1460" s="49"/>
    </row>
    <row r="1461" spans="2:22" ht="24" customHeight="1" x14ac:dyDescent="0.35">
      <c r="B1461" s="3">
        <v>1446</v>
      </c>
      <c r="C1461" s="3" t="s">
        <v>1366</v>
      </c>
      <c r="D1461" s="3" t="s">
        <v>5532</v>
      </c>
      <c r="E1461" s="3" t="s">
        <v>6427</v>
      </c>
      <c r="F1461" s="3" t="s">
        <v>2362</v>
      </c>
      <c r="G1461" s="3" t="s">
        <v>364</v>
      </c>
      <c r="H1461" s="32" t="s">
        <v>3635</v>
      </c>
      <c r="I1461" s="33">
        <v>2944</v>
      </c>
      <c r="J1461" s="17">
        <v>21606</v>
      </c>
      <c r="K1461" s="17">
        <f t="shared" si="44"/>
        <v>21606</v>
      </c>
      <c r="L1461" s="38">
        <v>21606</v>
      </c>
      <c r="M1461" s="48">
        <f t="shared" si="45"/>
        <v>63608064</v>
      </c>
      <c r="N1461" s="34" t="s">
        <v>7343</v>
      </c>
      <c r="O1461" s="48">
        <f>(45.5*M1461)/(SUM($M$16:$M$2953)+SUM(Comerciales!$O$16:$O$1436))</f>
        <v>3.0183278296544032E-3</v>
      </c>
      <c r="P1461" s="49"/>
      <c r="Q1461" s="59"/>
      <c r="R1461" s="59"/>
      <c r="S1461" s="49"/>
      <c r="T1461" s="49"/>
      <c r="U1461" s="49"/>
      <c r="V1461" s="49"/>
    </row>
    <row r="1462" spans="2:22" ht="24" customHeight="1" x14ac:dyDescent="0.35">
      <c r="B1462" s="3">
        <v>1447</v>
      </c>
      <c r="C1462" s="3" t="s">
        <v>1366</v>
      </c>
      <c r="D1462" s="3" t="s">
        <v>5532</v>
      </c>
      <c r="E1462" s="3" t="s">
        <v>6428</v>
      </c>
      <c r="F1462" s="3" t="s">
        <v>2362</v>
      </c>
      <c r="G1462" s="3" t="s">
        <v>364</v>
      </c>
      <c r="H1462" s="32" t="s">
        <v>2490</v>
      </c>
      <c r="I1462" s="33">
        <v>6</v>
      </c>
      <c r="J1462" s="17">
        <v>7202</v>
      </c>
      <c r="K1462" s="17">
        <f t="shared" si="44"/>
        <v>7721</v>
      </c>
      <c r="L1462" s="38" t="s">
        <v>2628</v>
      </c>
      <c r="M1462" s="48">
        <f t="shared" si="45"/>
        <v>46326</v>
      </c>
      <c r="N1462" s="34" t="s">
        <v>7343</v>
      </c>
      <c r="O1462" s="48">
        <f>(45.5*M1462)/(SUM($M$16:$M$2953)+SUM(Comerciales!$O$16:$O$1436))</f>
        <v>2.1982598784419832E-6</v>
      </c>
      <c r="P1462" s="49"/>
      <c r="Q1462" s="59"/>
      <c r="R1462" s="59"/>
      <c r="S1462" s="49"/>
      <c r="T1462" s="49"/>
      <c r="U1462" s="49"/>
      <c r="V1462" s="49"/>
    </row>
    <row r="1463" spans="2:22" ht="24" customHeight="1" x14ac:dyDescent="0.35">
      <c r="B1463" s="3">
        <v>1448</v>
      </c>
      <c r="C1463" s="3" t="s">
        <v>1366</v>
      </c>
      <c r="D1463" s="3" t="s">
        <v>5532</v>
      </c>
      <c r="E1463" s="3" t="s">
        <v>6429</v>
      </c>
      <c r="F1463" s="3" t="s">
        <v>2362</v>
      </c>
      <c r="G1463" s="3" t="s">
        <v>364</v>
      </c>
      <c r="H1463" s="32" t="s">
        <v>6983</v>
      </c>
      <c r="I1463" s="33">
        <v>1</v>
      </c>
      <c r="J1463" s="17">
        <v>21606</v>
      </c>
      <c r="K1463" s="17">
        <f t="shared" si="44"/>
        <v>23162</v>
      </c>
      <c r="L1463" s="38" t="s">
        <v>2628</v>
      </c>
      <c r="M1463" s="48">
        <f t="shared" si="45"/>
        <v>23162</v>
      </c>
      <c r="N1463" s="34" t="s">
        <v>7343</v>
      </c>
      <c r="O1463" s="48">
        <f>(45.5*M1463)/(SUM($M$16:$M$2953)+SUM(Comerciales!$O$16:$O$1436))</f>
        <v>1.0990824872528E-6</v>
      </c>
      <c r="P1463" s="49"/>
      <c r="Q1463" s="59"/>
      <c r="R1463" s="59"/>
      <c r="S1463" s="49"/>
      <c r="T1463" s="49"/>
      <c r="U1463" s="49"/>
      <c r="V1463" s="49"/>
    </row>
    <row r="1464" spans="2:22" ht="24" customHeight="1" x14ac:dyDescent="0.35">
      <c r="B1464" s="3">
        <v>1449</v>
      </c>
      <c r="C1464" s="3" t="s">
        <v>1365</v>
      </c>
      <c r="D1464" s="3" t="s">
        <v>5533</v>
      </c>
      <c r="E1464" s="3" t="s">
        <v>6430</v>
      </c>
      <c r="F1464" s="3" t="s">
        <v>2362</v>
      </c>
      <c r="G1464" s="3" t="s">
        <v>364</v>
      </c>
      <c r="H1464" s="32" t="s">
        <v>3635</v>
      </c>
      <c r="I1464" s="33">
        <v>3.3333333333333335</v>
      </c>
      <c r="J1464" s="17">
        <v>22214</v>
      </c>
      <c r="K1464" s="17">
        <f t="shared" si="44"/>
        <v>23813</v>
      </c>
      <c r="L1464" s="38" t="s">
        <v>7053</v>
      </c>
      <c r="M1464" s="48">
        <f t="shared" si="45"/>
        <v>79376.666666666672</v>
      </c>
      <c r="N1464" s="34" t="s">
        <v>7343</v>
      </c>
      <c r="O1464" s="48">
        <f>(45.5*M1464)/(SUM($M$16:$M$2953)+SUM(Comerciales!$O$16:$O$1436))</f>
        <v>3.7665790618183416E-6</v>
      </c>
      <c r="P1464" s="49"/>
      <c r="Q1464" s="59"/>
      <c r="R1464" s="59"/>
      <c r="S1464" s="49"/>
      <c r="T1464" s="49"/>
      <c r="U1464" s="49"/>
      <c r="V1464" s="49"/>
    </row>
    <row r="1465" spans="2:22" ht="24" customHeight="1" x14ac:dyDescent="0.35">
      <c r="B1465" s="3">
        <v>1450</v>
      </c>
      <c r="C1465" s="3" t="s">
        <v>1365</v>
      </c>
      <c r="D1465" s="3" t="s">
        <v>5533</v>
      </c>
      <c r="E1465" s="3" t="s">
        <v>6431</v>
      </c>
      <c r="F1465" s="3" t="s">
        <v>2362</v>
      </c>
      <c r="G1465" s="3" t="s">
        <v>364</v>
      </c>
      <c r="H1465" s="32" t="s">
        <v>2490</v>
      </c>
      <c r="I1465" s="33">
        <v>3.3333333333333335</v>
      </c>
      <c r="J1465" s="17">
        <v>11781</v>
      </c>
      <c r="K1465" s="17">
        <f t="shared" si="44"/>
        <v>12629</v>
      </c>
      <c r="L1465" s="38" t="s">
        <v>7053</v>
      </c>
      <c r="M1465" s="48">
        <f t="shared" si="45"/>
        <v>42096.666666666672</v>
      </c>
      <c r="N1465" s="34" t="s">
        <v>7343</v>
      </c>
      <c r="O1465" s="48">
        <f>(45.5*M1465)/(SUM($M$16:$M$2953)+SUM(Comerciales!$O$16:$O$1436))</f>
        <v>1.9975696876371661E-6</v>
      </c>
      <c r="P1465" s="49"/>
      <c r="Q1465" s="59"/>
      <c r="R1465" s="59"/>
      <c r="S1465" s="49"/>
      <c r="T1465" s="49"/>
      <c r="U1465" s="49"/>
      <c r="V1465" s="49"/>
    </row>
    <row r="1466" spans="2:22" ht="24" customHeight="1" x14ac:dyDescent="0.35">
      <c r="B1466" s="3">
        <v>1451</v>
      </c>
      <c r="C1466" s="3" t="s">
        <v>1359</v>
      </c>
      <c r="D1466" s="3" t="s">
        <v>5534</v>
      </c>
      <c r="E1466" s="3" t="s">
        <v>6432</v>
      </c>
      <c r="F1466" s="3" t="s">
        <v>2362</v>
      </c>
      <c r="G1466" s="3" t="s">
        <v>3670</v>
      </c>
      <c r="H1466" s="32" t="s">
        <v>7039</v>
      </c>
      <c r="I1466" s="33">
        <v>16310.083333333334</v>
      </c>
      <c r="J1466" s="17">
        <v>157628.99999999997</v>
      </c>
      <c r="K1466" s="17">
        <f t="shared" si="44"/>
        <v>157628.99999999997</v>
      </c>
      <c r="L1466" s="38">
        <v>157628.99999999997</v>
      </c>
      <c r="M1466" s="48">
        <f t="shared" si="45"/>
        <v>2570942125.7499995</v>
      </c>
      <c r="N1466" s="34" t="s">
        <v>7341</v>
      </c>
      <c r="O1466" s="48">
        <f>(45.5*M1466)/(SUM($M$16:$M$2953)+SUM(Comerciales!$O$16:$O$1436))</f>
        <v>0.12199626397341813</v>
      </c>
      <c r="P1466" s="49"/>
      <c r="Q1466" s="59"/>
      <c r="R1466" s="59"/>
      <c r="S1466" s="49"/>
      <c r="T1466" s="49"/>
      <c r="U1466" s="49"/>
      <c r="V1466" s="49"/>
    </row>
    <row r="1467" spans="2:22" ht="24" customHeight="1" x14ac:dyDescent="0.35">
      <c r="B1467" s="3">
        <v>1452</v>
      </c>
      <c r="C1467" s="3" t="s">
        <v>1358</v>
      </c>
      <c r="D1467" s="3" t="s">
        <v>5535</v>
      </c>
      <c r="E1467" s="3" t="s">
        <v>6433</v>
      </c>
      <c r="F1467" s="3" t="s">
        <v>2356</v>
      </c>
      <c r="G1467" s="3" t="s">
        <v>3670</v>
      </c>
      <c r="H1467" s="32" t="s">
        <v>2349</v>
      </c>
      <c r="I1467" s="33">
        <v>9018.5</v>
      </c>
      <c r="J1467" s="17">
        <v>50022</v>
      </c>
      <c r="K1467" s="17">
        <f t="shared" si="44"/>
        <v>50022</v>
      </c>
      <c r="L1467" s="38">
        <v>50022</v>
      </c>
      <c r="M1467" s="48">
        <f t="shared" si="45"/>
        <v>451123407</v>
      </c>
      <c r="N1467" s="34" t="s">
        <v>7341</v>
      </c>
      <c r="O1467" s="48">
        <f>(45.5*M1467)/(SUM($M$16:$M$2953)+SUM(Comerciales!$O$16:$O$1436))</f>
        <v>2.1406693559429982E-2</v>
      </c>
      <c r="P1467" s="49"/>
      <c r="Q1467" s="59"/>
      <c r="R1467" s="59"/>
      <c r="S1467" s="49"/>
      <c r="T1467" s="49"/>
      <c r="U1467" s="49"/>
      <c r="V1467" s="49"/>
    </row>
    <row r="1468" spans="2:22" ht="24" customHeight="1" x14ac:dyDescent="0.35">
      <c r="B1468" s="3">
        <v>1453</v>
      </c>
      <c r="C1468" s="3" t="s">
        <v>1360</v>
      </c>
      <c r="D1468" s="3" t="s">
        <v>5536</v>
      </c>
      <c r="E1468" s="3" t="s">
        <v>6433</v>
      </c>
      <c r="F1468" s="3" t="s">
        <v>2356</v>
      </c>
      <c r="G1468" s="3" t="s">
        <v>3670</v>
      </c>
      <c r="H1468" s="32" t="s">
        <v>2349</v>
      </c>
      <c r="I1468" s="33">
        <v>2124</v>
      </c>
      <c r="J1468" s="17">
        <v>40622.507999999994</v>
      </c>
      <c r="K1468" s="17">
        <f t="shared" si="44"/>
        <v>40622.507999999994</v>
      </c>
      <c r="L1468" s="38">
        <v>40622.507999999994</v>
      </c>
      <c r="M1468" s="48">
        <f t="shared" si="45"/>
        <v>86282206.991999984</v>
      </c>
      <c r="N1468" s="34" t="s">
        <v>7341</v>
      </c>
      <c r="O1468" s="48">
        <f>(45.5*M1468)/(SUM($M$16:$M$2953)+SUM(Comerciales!$O$16:$O$1436))</f>
        <v>4.0942605416815596E-3</v>
      </c>
      <c r="P1468" s="49"/>
      <c r="Q1468" s="59"/>
      <c r="R1468" s="59"/>
      <c r="S1468" s="49"/>
      <c r="T1468" s="49"/>
      <c r="U1468" s="49"/>
      <c r="V1468" s="49"/>
    </row>
    <row r="1469" spans="2:22" ht="24" customHeight="1" x14ac:dyDescent="0.35">
      <c r="B1469" s="3">
        <v>1454</v>
      </c>
      <c r="C1469" s="3" t="s">
        <v>1363</v>
      </c>
      <c r="D1469" s="3" t="s">
        <v>5537</v>
      </c>
      <c r="E1469" s="3" t="s">
        <v>6434</v>
      </c>
      <c r="F1469" s="3" t="s">
        <v>2356</v>
      </c>
      <c r="G1469" s="3" t="s">
        <v>3670</v>
      </c>
      <c r="H1469" s="32" t="s">
        <v>2443</v>
      </c>
      <c r="I1469" s="33">
        <v>2026.6666666666667</v>
      </c>
      <c r="J1469" s="17">
        <v>105558</v>
      </c>
      <c r="K1469" s="17">
        <f t="shared" si="44"/>
        <v>105558</v>
      </c>
      <c r="L1469" s="38">
        <v>105558</v>
      </c>
      <c r="M1469" s="48">
        <f t="shared" si="45"/>
        <v>213930880</v>
      </c>
      <c r="N1469" s="34" t="s">
        <v>7341</v>
      </c>
      <c r="O1469" s="48">
        <f>(45.5*M1469)/(SUM($M$16:$M$2953)+SUM(Comerciales!$O$16:$O$1436))</f>
        <v>1.0151441312951398E-2</v>
      </c>
      <c r="P1469" s="49"/>
      <c r="Q1469" s="59"/>
      <c r="R1469" s="59"/>
      <c r="S1469" s="49"/>
      <c r="T1469" s="49"/>
      <c r="U1469" s="49"/>
      <c r="V1469" s="49"/>
    </row>
    <row r="1470" spans="2:22" ht="24" customHeight="1" x14ac:dyDescent="0.35">
      <c r="B1470" s="3">
        <v>1455</v>
      </c>
      <c r="C1470" s="3" t="s">
        <v>1363</v>
      </c>
      <c r="D1470" s="3" t="s">
        <v>5537</v>
      </c>
      <c r="E1470" s="3" t="s">
        <v>6435</v>
      </c>
      <c r="F1470" s="3" t="s">
        <v>2356</v>
      </c>
      <c r="G1470" s="3" t="s">
        <v>3670</v>
      </c>
      <c r="H1470" s="32" t="s">
        <v>2443</v>
      </c>
      <c r="I1470" s="33">
        <v>1580.9166666666667</v>
      </c>
      <c r="J1470" s="17">
        <v>105558</v>
      </c>
      <c r="K1470" s="17">
        <f t="shared" si="44"/>
        <v>105558</v>
      </c>
      <c r="L1470" s="38">
        <v>105558</v>
      </c>
      <c r="M1470" s="48">
        <f t="shared" si="45"/>
        <v>166878401.5</v>
      </c>
      <c r="N1470" s="34" t="s">
        <v>7341</v>
      </c>
      <c r="O1470" s="48">
        <f>(45.5*M1470)/(SUM($M$16:$M$2953)+SUM(Comerciales!$O$16:$O$1436))</f>
        <v>7.9187085998355666E-3</v>
      </c>
      <c r="P1470" s="49"/>
      <c r="Q1470" s="59"/>
      <c r="R1470" s="59"/>
      <c r="S1470" s="49"/>
      <c r="T1470" s="49"/>
      <c r="U1470" s="49"/>
      <c r="V1470" s="49"/>
    </row>
    <row r="1471" spans="2:22" ht="24" customHeight="1" x14ac:dyDescent="0.35">
      <c r="B1471" s="3">
        <v>1456</v>
      </c>
      <c r="C1471" s="3" t="s">
        <v>1362</v>
      </c>
      <c r="D1471" s="3" t="s">
        <v>5538</v>
      </c>
      <c r="E1471" s="3" t="s">
        <v>6427</v>
      </c>
      <c r="F1471" s="3" t="s">
        <v>2356</v>
      </c>
      <c r="G1471" s="3" t="s">
        <v>3670</v>
      </c>
      <c r="H1471" s="32" t="s">
        <v>2443</v>
      </c>
      <c r="I1471" s="33">
        <v>13698.25</v>
      </c>
      <c r="J1471" s="17">
        <v>38340</v>
      </c>
      <c r="K1471" s="17">
        <f t="shared" si="44"/>
        <v>38340</v>
      </c>
      <c r="L1471" s="38">
        <v>38340</v>
      </c>
      <c r="M1471" s="48">
        <f t="shared" si="45"/>
        <v>525190905</v>
      </c>
      <c r="N1471" s="34" t="s">
        <v>7341</v>
      </c>
      <c r="O1471" s="48">
        <f>(45.5*M1471)/(SUM($M$16:$M$2953)+SUM(Comerciales!$O$16:$O$1436))</f>
        <v>2.4921342118554055E-2</v>
      </c>
      <c r="P1471" s="49"/>
      <c r="Q1471" s="59"/>
      <c r="R1471" s="59"/>
      <c r="S1471" s="49"/>
      <c r="T1471" s="49"/>
      <c r="U1471" s="49"/>
      <c r="V1471" s="49"/>
    </row>
    <row r="1472" spans="2:22" ht="24" customHeight="1" x14ac:dyDescent="0.35">
      <c r="B1472" s="3">
        <v>1457</v>
      </c>
      <c r="C1472" s="3" t="s">
        <v>1362</v>
      </c>
      <c r="D1472" s="3" t="s">
        <v>5538</v>
      </c>
      <c r="E1472" s="3" t="s">
        <v>6436</v>
      </c>
      <c r="F1472" s="3" t="s">
        <v>6930</v>
      </c>
      <c r="G1472" s="3" t="s">
        <v>3670</v>
      </c>
      <c r="H1472" s="32" t="s">
        <v>2443</v>
      </c>
      <c r="I1472" s="33">
        <v>10459.333333333334</v>
      </c>
      <c r="J1472" s="17">
        <v>57510</v>
      </c>
      <c r="K1472" s="17">
        <f t="shared" si="44"/>
        <v>57510</v>
      </c>
      <c r="L1472" s="38">
        <v>57510</v>
      </c>
      <c r="M1472" s="48">
        <f t="shared" si="45"/>
        <v>601516260</v>
      </c>
      <c r="N1472" s="34" t="s">
        <v>7341</v>
      </c>
      <c r="O1472" s="48">
        <f>(45.5*M1472)/(SUM($M$16:$M$2953)+SUM(Comerciales!$O$16:$O$1436))</f>
        <v>2.854313043622321E-2</v>
      </c>
      <c r="P1472" s="49"/>
      <c r="Q1472" s="59"/>
      <c r="R1472" s="59"/>
      <c r="S1472" s="49"/>
      <c r="T1472" s="49"/>
      <c r="U1472" s="49"/>
      <c r="V1472" s="49"/>
    </row>
    <row r="1473" spans="2:22" ht="24" customHeight="1" x14ac:dyDescent="0.35">
      <c r="B1473" s="3">
        <v>1458</v>
      </c>
      <c r="C1473" s="3" t="s">
        <v>1362</v>
      </c>
      <c r="D1473" s="3" t="s">
        <v>5538</v>
      </c>
      <c r="E1473" s="3" t="s">
        <v>6428</v>
      </c>
      <c r="F1473" s="3" t="s">
        <v>2356</v>
      </c>
      <c r="G1473" s="3" t="s">
        <v>3670</v>
      </c>
      <c r="H1473" s="32" t="s">
        <v>2349</v>
      </c>
      <c r="I1473" s="33">
        <v>25.333333333333336</v>
      </c>
      <c r="J1473" s="17">
        <v>127800</v>
      </c>
      <c r="K1473" s="17">
        <f t="shared" si="44"/>
        <v>127800</v>
      </c>
      <c r="L1473" s="38">
        <v>127800</v>
      </c>
      <c r="M1473" s="48">
        <f t="shared" si="45"/>
        <v>3237600.0000000005</v>
      </c>
      <c r="N1473" s="34" t="s">
        <v>7341</v>
      </c>
      <c r="O1473" s="48">
        <f>(45.5*M1473)/(SUM($M$16:$M$2953)+SUM(Comerciales!$O$16:$O$1436))</f>
        <v>1.5363049221697893E-4</v>
      </c>
      <c r="P1473" s="49"/>
      <c r="Q1473" s="59"/>
      <c r="R1473" s="59"/>
      <c r="S1473" s="49"/>
      <c r="T1473" s="49"/>
      <c r="U1473" s="49"/>
      <c r="V1473" s="49"/>
    </row>
    <row r="1474" spans="2:22" ht="24" customHeight="1" x14ac:dyDescent="0.35">
      <c r="B1474" s="3">
        <v>1459</v>
      </c>
      <c r="C1474" s="3" t="s">
        <v>2628</v>
      </c>
      <c r="D1474" s="3" t="s">
        <v>5539</v>
      </c>
      <c r="E1474" s="3" t="s">
        <v>6437</v>
      </c>
      <c r="F1474" s="3" t="s">
        <v>2356</v>
      </c>
      <c r="G1474" s="3" t="s">
        <v>364</v>
      </c>
      <c r="H1474" s="32" t="s">
        <v>2628</v>
      </c>
      <c r="I1474" s="33">
        <v>1</v>
      </c>
      <c r="J1474" s="17">
        <v>43560</v>
      </c>
      <c r="K1474" s="17">
        <f t="shared" si="44"/>
        <v>46696</v>
      </c>
      <c r="L1474" s="38" t="s">
        <v>2628</v>
      </c>
      <c r="M1474" s="48">
        <f t="shared" si="45"/>
        <v>46696</v>
      </c>
      <c r="N1474" s="34" t="s">
        <v>7341</v>
      </c>
      <c r="O1474" s="48">
        <f>(45.5*M1474)/(SUM($M$16:$M$2953)+SUM(Comerciales!$O$16:$O$1436))</f>
        <v>2.2158171066728584E-6</v>
      </c>
      <c r="P1474" s="49"/>
      <c r="Q1474" s="59"/>
      <c r="R1474" s="59"/>
      <c r="S1474" s="49"/>
      <c r="T1474" s="49"/>
      <c r="U1474" s="49"/>
      <c r="V1474" s="49"/>
    </row>
    <row r="1475" spans="2:22" ht="24" customHeight="1" x14ac:dyDescent="0.35">
      <c r="B1475" s="3">
        <v>1460</v>
      </c>
      <c r="C1475" s="3" t="s">
        <v>1368</v>
      </c>
      <c r="D1475" s="3" t="s">
        <v>5540</v>
      </c>
      <c r="E1475" s="3" t="s">
        <v>6424</v>
      </c>
      <c r="F1475" s="3" t="s">
        <v>2356</v>
      </c>
      <c r="G1475" s="3" t="s">
        <v>3670</v>
      </c>
      <c r="H1475" s="32" t="s">
        <v>2349</v>
      </c>
      <c r="I1475" s="33">
        <v>16</v>
      </c>
      <c r="J1475" s="17">
        <v>18253</v>
      </c>
      <c r="K1475" s="17">
        <f t="shared" si="44"/>
        <v>19567</v>
      </c>
      <c r="L1475" s="38" t="s">
        <v>7053</v>
      </c>
      <c r="M1475" s="48">
        <f t="shared" si="45"/>
        <v>313072</v>
      </c>
      <c r="N1475" s="34" t="s">
        <v>7343</v>
      </c>
      <c r="O1475" s="48">
        <f>(45.5*M1475)/(SUM($M$16:$M$2953)+SUM(Comerciales!$O$16:$O$1436))</f>
        <v>1.4855882585666549E-5</v>
      </c>
      <c r="P1475" s="49"/>
      <c r="Q1475" s="59"/>
      <c r="R1475" s="59"/>
      <c r="S1475" s="49"/>
      <c r="T1475" s="49"/>
      <c r="U1475" s="49"/>
      <c r="V1475" s="49"/>
    </row>
    <row r="1476" spans="2:22" ht="24" customHeight="1" x14ac:dyDescent="0.35">
      <c r="B1476" s="3">
        <v>1461</v>
      </c>
      <c r="C1476" s="3" t="s">
        <v>729</v>
      </c>
      <c r="D1476" s="3" t="s">
        <v>1367</v>
      </c>
      <c r="E1476" s="3" t="s">
        <v>2329</v>
      </c>
      <c r="F1476" s="3" t="s">
        <v>6931</v>
      </c>
      <c r="G1476" s="3" t="s">
        <v>3657</v>
      </c>
      <c r="H1476" s="32" t="s">
        <v>6895</v>
      </c>
      <c r="I1476" s="33">
        <v>1</v>
      </c>
      <c r="J1476" s="17"/>
      <c r="K1476" s="17">
        <f t="shared" si="44"/>
        <v>0</v>
      </c>
      <c r="L1476" s="38" t="s">
        <v>7053</v>
      </c>
      <c r="M1476" s="48">
        <f t="shared" si="45"/>
        <v>100</v>
      </c>
      <c r="N1476" s="34" t="s">
        <v>7343</v>
      </c>
      <c r="O1476" s="48">
        <f>(45.5*M1476)/(SUM($M$16:$M$2953)+SUM(Comerciales!$O$16:$O$1436))</f>
        <v>4.745196819155514E-9</v>
      </c>
      <c r="P1476" s="49"/>
      <c r="Q1476" s="59"/>
      <c r="R1476" s="59"/>
      <c r="S1476" s="49"/>
      <c r="T1476" s="49"/>
      <c r="U1476" s="49"/>
      <c r="V1476" s="49"/>
    </row>
    <row r="1477" spans="2:22" ht="24" customHeight="1" x14ac:dyDescent="0.35">
      <c r="B1477" s="3">
        <v>1462</v>
      </c>
      <c r="C1477" s="3" t="s">
        <v>729</v>
      </c>
      <c r="D1477" s="3" t="s">
        <v>5541</v>
      </c>
      <c r="E1477" s="3" t="s">
        <v>6438</v>
      </c>
      <c r="F1477" s="3" t="s">
        <v>2616</v>
      </c>
      <c r="G1477" s="3" t="s">
        <v>3657</v>
      </c>
      <c r="H1477" s="32" t="s">
        <v>2490</v>
      </c>
      <c r="I1477" s="33">
        <v>15.625</v>
      </c>
      <c r="J1477" s="17"/>
      <c r="K1477" s="17">
        <f t="shared" si="44"/>
        <v>0</v>
      </c>
      <c r="L1477" s="38" t="s">
        <v>7053</v>
      </c>
      <c r="M1477" s="48">
        <f t="shared" si="45"/>
        <v>1562.5</v>
      </c>
      <c r="N1477" s="34" t="s">
        <v>7343</v>
      </c>
      <c r="O1477" s="48">
        <f>(45.5*M1477)/(SUM($M$16:$M$2953)+SUM(Comerciales!$O$16:$O$1436))</f>
        <v>7.4143700299304904E-8</v>
      </c>
      <c r="P1477" s="49"/>
      <c r="Q1477" s="59"/>
      <c r="R1477" s="59"/>
      <c r="S1477" s="49"/>
      <c r="T1477" s="49"/>
      <c r="U1477" s="49"/>
      <c r="V1477" s="49"/>
    </row>
    <row r="1478" spans="2:22" ht="24" customHeight="1" x14ac:dyDescent="0.35">
      <c r="B1478" s="3">
        <v>1463</v>
      </c>
      <c r="C1478" s="3" t="s">
        <v>2632</v>
      </c>
      <c r="D1478" s="3" t="s">
        <v>5541</v>
      </c>
      <c r="E1478" s="3" t="s">
        <v>6439</v>
      </c>
      <c r="F1478" s="3" t="s">
        <v>3597</v>
      </c>
      <c r="G1478" s="3" t="s">
        <v>7012</v>
      </c>
      <c r="H1478" s="32" t="s">
        <v>2356</v>
      </c>
      <c r="I1478" s="33">
        <v>1</v>
      </c>
      <c r="J1478" s="17"/>
      <c r="K1478" s="17">
        <f t="shared" si="44"/>
        <v>0</v>
      </c>
      <c r="L1478" s="38" t="s">
        <v>7053</v>
      </c>
      <c r="M1478" s="48">
        <f t="shared" si="45"/>
        <v>100</v>
      </c>
      <c r="N1478" s="34" t="s">
        <v>7343</v>
      </c>
      <c r="O1478" s="48">
        <f>(45.5*M1478)/(SUM($M$16:$M$2953)+SUM(Comerciales!$O$16:$O$1436))</f>
        <v>4.745196819155514E-9</v>
      </c>
      <c r="P1478" s="49"/>
      <c r="Q1478" s="59"/>
      <c r="R1478" s="59"/>
      <c r="S1478" s="49"/>
      <c r="T1478" s="49"/>
      <c r="U1478" s="49"/>
      <c r="V1478" s="49"/>
    </row>
    <row r="1479" spans="2:22" ht="24" customHeight="1" x14ac:dyDescent="0.35">
      <c r="B1479" s="3">
        <v>1464</v>
      </c>
      <c r="C1479" s="3" t="s">
        <v>2628</v>
      </c>
      <c r="D1479" s="3" t="s">
        <v>5541</v>
      </c>
      <c r="E1479" s="3" t="s">
        <v>6440</v>
      </c>
      <c r="F1479" s="3" t="s">
        <v>2417</v>
      </c>
      <c r="G1479" s="3" t="s">
        <v>18</v>
      </c>
      <c r="H1479" s="32" t="s">
        <v>2628</v>
      </c>
      <c r="I1479" s="33">
        <v>1</v>
      </c>
      <c r="J1479" s="17"/>
      <c r="K1479" s="17">
        <f t="shared" si="44"/>
        <v>0</v>
      </c>
      <c r="L1479" s="38" t="s">
        <v>2628</v>
      </c>
      <c r="M1479" s="48">
        <f t="shared" si="45"/>
        <v>100</v>
      </c>
      <c r="N1479" s="34" t="s">
        <v>7343</v>
      </c>
      <c r="O1479" s="48">
        <f>(45.5*M1479)/(SUM($M$16:$M$2953)+SUM(Comerciales!$O$16:$O$1436))</f>
        <v>4.745196819155514E-9</v>
      </c>
      <c r="P1479" s="49"/>
      <c r="Q1479" s="59"/>
      <c r="R1479" s="59"/>
      <c r="S1479" s="49"/>
      <c r="T1479" s="49"/>
      <c r="U1479" s="49"/>
      <c r="V1479" s="49"/>
    </row>
    <row r="1480" spans="2:22" ht="24" customHeight="1" x14ac:dyDescent="0.35">
      <c r="B1480" s="3">
        <v>1465</v>
      </c>
      <c r="C1480" s="3" t="s">
        <v>1369</v>
      </c>
      <c r="D1480" s="3" t="s">
        <v>1370</v>
      </c>
      <c r="E1480" s="3" t="s">
        <v>6441</v>
      </c>
      <c r="F1480" s="3" t="s">
        <v>2356</v>
      </c>
      <c r="G1480" s="3" t="s">
        <v>18</v>
      </c>
      <c r="H1480" s="32" t="s">
        <v>2442</v>
      </c>
      <c r="I1480" s="33">
        <v>5</v>
      </c>
      <c r="J1480" s="17">
        <v>981566.52</v>
      </c>
      <c r="K1480" s="17">
        <f t="shared" si="44"/>
        <v>1052239</v>
      </c>
      <c r="L1480" s="38">
        <v>2747769.5772032351</v>
      </c>
      <c r="M1480" s="48">
        <f t="shared" si="45"/>
        <v>5261195</v>
      </c>
      <c r="N1480" s="34" t="s">
        <v>7341</v>
      </c>
      <c r="O1480" s="48">
        <f>(45.5*M1480)/(SUM($M$16:$M$2953)+SUM(Comerciales!$O$16:$O$1436))</f>
        <v>2.496540577895689E-4</v>
      </c>
      <c r="P1480" s="49"/>
      <c r="Q1480" s="59"/>
      <c r="R1480" s="59"/>
      <c r="S1480" s="49"/>
      <c r="T1480" s="49"/>
      <c r="U1480" s="49"/>
      <c r="V1480" s="49"/>
    </row>
    <row r="1481" spans="2:22" ht="24" customHeight="1" x14ac:dyDescent="0.35">
      <c r="B1481" s="3">
        <v>1466</v>
      </c>
      <c r="C1481" s="3" t="s">
        <v>2628</v>
      </c>
      <c r="D1481" s="3" t="s">
        <v>1370</v>
      </c>
      <c r="E1481" s="3" t="s">
        <v>6442</v>
      </c>
      <c r="F1481" s="3" t="s">
        <v>3580</v>
      </c>
      <c r="G1481" s="3" t="s">
        <v>18</v>
      </c>
      <c r="H1481" s="32" t="s">
        <v>2628</v>
      </c>
      <c r="I1481" s="33">
        <v>1</v>
      </c>
      <c r="J1481" s="17"/>
      <c r="K1481" s="17">
        <f t="shared" si="44"/>
        <v>0</v>
      </c>
      <c r="L1481" s="38" t="s">
        <v>2628</v>
      </c>
      <c r="M1481" s="48">
        <f t="shared" si="45"/>
        <v>100</v>
      </c>
      <c r="N1481" s="34" t="s">
        <v>7343</v>
      </c>
      <c r="O1481" s="48">
        <f>(45.5*M1481)/(SUM($M$16:$M$2953)+SUM(Comerciales!$O$16:$O$1436))</f>
        <v>4.745196819155514E-9</v>
      </c>
      <c r="P1481" s="49"/>
      <c r="Q1481" s="59"/>
      <c r="R1481" s="59"/>
      <c r="S1481" s="49"/>
      <c r="T1481" s="49"/>
      <c r="U1481" s="49"/>
      <c r="V1481" s="49"/>
    </row>
    <row r="1482" spans="2:22" ht="24" customHeight="1" x14ac:dyDescent="0.35">
      <c r="B1482" s="3">
        <v>1467</v>
      </c>
      <c r="C1482" s="3" t="s">
        <v>1371</v>
      </c>
      <c r="D1482" s="3" t="s">
        <v>1372</v>
      </c>
      <c r="E1482" s="3" t="s">
        <v>6443</v>
      </c>
      <c r="F1482" s="3" t="s">
        <v>2356</v>
      </c>
      <c r="G1482" s="3" t="s">
        <v>18</v>
      </c>
      <c r="H1482" s="32" t="s">
        <v>2356</v>
      </c>
      <c r="I1482" s="33">
        <v>3.2727272727272729</v>
      </c>
      <c r="J1482" s="17">
        <v>269422.5</v>
      </c>
      <c r="K1482" s="17">
        <f t="shared" si="44"/>
        <v>269422.5</v>
      </c>
      <c r="L1482" s="38">
        <v>269422.5</v>
      </c>
      <c r="M1482" s="48">
        <f t="shared" si="45"/>
        <v>881746.36363636365</v>
      </c>
      <c r="N1482" s="34" t="s">
        <v>7341</v>
      </c>
      <c r="O1482" s="48">
        <f>(45.5*M1482)/(SUM($M$16:$M$2953)+SUM(Comerciales!$O$16:$O$1436))</f>
        <v>4.1840600400292139E-5</v>
      </c>
      <c r="P1482" s="49"/>
      <c r="Q1482" s="59"/>
      <c r="R1482" s="59"/>
      <c r="S1482" s="49"/>
      <c r="T1482" s="49"/>
      <c r="U1482" s="49"/>
      <c r="V1482" s="49"/>
    </row>
    <row r="1483" spans="2:22" ht="24" customHeight="1" x14ac:dyDescent="0.35">
      <c r="B1483" s="3">
        <v>1468</v>
      </c>
      <c r="C1483" s="3" t="s">
        <v>1374</v>
      </c>
      <c r="D1483" s="3" t="s">
        <v>1373</v>
      </c>
      <c r="E1483" s="3" t="s">
        <v>3707</v>
      </c>
      <c r="F1483" s="3" t="s">
        <v>2356</v>
      </c>
      <c r="G1483" s="3" t="s">
        <v>18</v>
      </c>
      <c r="H1483" s="32" t="s">
        <v>3713</v>
      </c>
      <c r="I1483" s="33">
        <v>2</v>
      </c>
      <c r="J1483" s="17">
        <v>88110</v>
      </c>
      <c r="K1483" s="17">
        <f t="shared" si="44"/>
        <v>94454</v>
      </c>
      <c r="L1483" s="38" t="s">
        <v>7053</v>
      </c>
      <c r="M1483" s="48">
        <f t="shared" si="45"/>
        <v>188908</v>
      </c>
      <c r="N1483" s="34" t="s">
        <v>7341</v>
      </c>
      <c r="O1483" s="48">
        <f>(45.5*M1483)/(SUM($M$16:$M$2953)+SUM(Comerciales!$O$16:$O$1436))</f>
        <v>8.9640564071302968E-6</v>
      </c>
      <c r="P1483" s="49"/>
      <c r="Q1483" s="59"/>
      <c r="R1483" s="59"/>
      <c r="S1483" s="49"/>
      <c r="T1483" s="49"/>
      <c r="U1483" s="49"/>
      <c r="V1483" s="49"/>
    </row>
    <row r="1484" spans="2:22" ht="24" customHeight="1" x14ac:dyDescent="0.35">
      <c r="B1484" s="3">
        <v>1469</v>
      </c>
      <c r="C1484" s="3" t="s">
        <v>1374</v>
      </c>
      <c r="D1484" s="3" t="s">
        <v>1373</v>
      </c>
      <c r="E1484" s="3" t="s">
        <v>6444</v>
      </c>
      <c r="F1484" s="3" t="s">
        <v>2356</v>
      </c>
      <c r="G1484" s="3" t="s">
        <v>18</v>
      </c>
      <c r="H1484" s="32" t="s">
        <v>2356</v>
      </c>
      <c r="I1484" s="33">
        <v>2</v>
      </c>
      <c r="J1484" s="17">
        <v>88110</v>
      </c>
      <c r="K1484" s="17">
        <f t="shared" si="44"/>
        <v>94454</v>
      </c>
      <c r="L1484" s="38" t="s">
        <v>7053</v>
      </c>
      <c r="M1484" s="48">
        <f t="shared" si="45"/>
        <v>188908</v>
      </c>
      <c r="N1484" s="34" t="s">
        <v>7341</v>
      </c>
      <c r="O1484" s="48">
        <f>(45.5*M1484)/(SUM($M$16:$M$2953)+SUM(Comerciales!$O$16:$O$1436))</f>
        <v>8.9640564071302968E-6</v>
      </c>
      <c r="P1484" s="49"/>
      <c r="Q1484" s="59"/>
      <c r="R1484" s="59"/>
      <c r="S1484" s="49"/>
      <c r="T1484" s="49"/>
      <c r="U1484" s="49"/>
      <c r="V1484" s="49"/>
    </row>
    <row r="1485" spans="2:22" ht="24" customHeight="1" x14ac:dyDescent="0.35">
      <c r="B1485" s="3">
        <v>1470</v>
      </c>
      <c r="C1485" s="3" t="s">
        <v>5226</v>
      </c>
      <c r="D1485" s="3" t="s">
        <v>1375</v>
      </c>
      <c r="E1485" s="3" t="s">
        <v>6445</v>
      </c>
      <c r="F1485" s="3" t="s">
        <v>6932</v>
      </c>
      <c r="G1485" s="3" t="s">
        <v>18</v>
      </c>
      <c r="H1485" s="32" t="s">
        <v>6932</v>
      </c>
      <c r="I1485" s="33">
        <v>2</v>
      </c>
      <c r="J1485" s="17"/>
      <c r="K1485" s="17">
        <f t="shared" si="44"/>
        <v>0</v>
      </c>
      <c r="L1485" s="38" t="s">
        <v>7053</v>
      </c>
      <c r="M1485" s="48">
        <f t="shared" si="45"/>
        <v>200</v>
      </c>
      <c r="N1485" s="34" t="s">
        <v>7343</v>
      </c>
      <c r="O1485" s="48">
        <f>(45.5*M1485)/(SUM($M$16:$M$2953)+SUM(Comerciales!$O$16:$O$1436))</f>
        <v>9.4903936383110279E-9</v>
      </c>
      <c r="P1485" s="49"/>
      <c r="Q1485" s="59"/>
      <c r="R1485" s="59"/>
      <c r="S1485" s="49"/>
      <c r="T1485" s="49"/>
      <c r="U1485" s="49"/>
      <c r="V1485" s="49"/>
    </row>
    <row r="1486" spans="2:22" ht="24" customHeight="1" x14ac:dyDescent="0.35">
      <c r="B1486" s="3">
        <v>1471</v>
      </c>
      <c r="C1486" s="3" t="s">
        <v>1376</v>
      </c>
      <c r="D1486" s="3" t="s">
        <v>1377</v>
      </c>
      <c r="E1486" s="3" t="s">
        <v>5940</v>
      </c>
      <c r="F1486" s="3" t="s">
        <v>2356</v>
      </c>
      <c r="G1486" s="3" t="s">
        <v>18</v>
      </c>
      <c r="H1486" s="32" t="s">
        <v>3713</v>
      </c>
      <c r="I1486" s="33">
        <v>5.5555555555555554</v>
      </c>
      <c r="J1486" s="17">
        <v>15679490.5</v>
      </c>
      <c r="K1486" s="17">
        <f t="shared" si="44"/>
        <v>15679490.5</v>
      </c>
      <c r="L1486" s="38">
        <v>15679490.5</v>
      </c>
      <c r="M1486" s="48">
        <f t="shared" si="45"/>
        <v>87108280.555555552</v>
      </c>
      <c r="N1486" s="34" t="s">
        <v>7341</v>
      </c>
      <c r="O1486" s="48">
        <f>(45.5*M1486)/(SUM($M$16:$M$2953)+SUM(Comerciales!$O$16:$O$1436))</f>
        <v>4.1334593581432832E-3</v>
      </c>
      <c r="P1486" s="49"/>
      <c r="Q1486" s="59"/>
      <c r="R1486" s="59"/>
      <c r="S1486" s="49"/>
      <c r="T1486" s="49"/>
      <c r="U1486" s="49"/>
      <c r="V1486" s="49"/>
    </row>
    <row r="1487" spans="2:22" ht="24" customHeight="1" x14ac:dyDescent="0.35">
      <c r="B1487" s="3">
        <v>1472</v>
      </c>
      <c r="C1487" s="3" t="s">
        <v>1378</v>
      </c>
      <c r="D1487" s="3" t="s">
        <v>1379</v>
      </c>
      <c r="E1487" s="3" t="s">
        <v>6446</v>
      </c>
      <c r="F1487" s="3" t="s">
        <v>3594</v>
      </c>
      <c r="G1487" s="3" t="s">
        <v>3654</v>
      </c>
      <c r="H1487" s="32" t="s">
        <v>2347</v>
      </c>
      <c r="I1487" s="33">
        <v>2069</v>
      </c>
      <c r="J1487" s="17">
        <v>322.14000000000004</v>
      </c>
      <c r="K1487" s="17">
        <f t="shared" si="44"/>
        <v>322.14000000000004</v>
      </c>
      <c r="L1487" s="38">
        <v>322.14000000000004</v>
      </c>
      <c r="M1487" s="48">
        <f t="shared" si="45"/>
        <v>666507.66</v>
      </c>
      <c r="N1487" s="34" t="s">
        <v>7343</v>
      </c>
      <c r="O1487" s="48">
        <f>(45.5*M1487)/(SUM($M$16:$M$2953)+SUM(Comerciales!$O$16:$O$1436))</f>
        <v>3.1627100281747845E-5</v>
      </c>
      <c r="P1487" s="49"/>
      <c r="Q1487" s="59"/>
      <c r="R1487" s="59"/>
      <c r="S1487" s="49"/>
      <c r="T1487" s="49"/>
      <c r="U1487" s="49"/>
      <c r="V1487" s="49"/>
    </row>
    <row r="1488" spans="2:22" ht="24" customHeight="1" x14ac:dyDescent="0.35">
      <c r="B1488" s="3">
        <v>1473</v>
      </c>
      <c r="C1488" s="3" t="s">
        <v>1380</v>
      </c>
      <c r="D1488" s="3" t="s">
        <v>1379</v>
      </c>
      <c r="E1488" s="3" t="s">
        <v>6447</v>
      </c>
      <c r="F1488" s="3" t="s">
        <v>2601</v>
      </c>
      <c r="G1488" s="3" t="s">
        <v>3654</v>
      </c>
      <c r="H1488" s="32" t="s">
        <v>2490</v>
      </c>
      <c r="I1488" s="33">
        <v>1602.3636363636365</v>
      </c>
      <c r="J1488" s="17">
        <v>1222.4956730794754</v>
      </c>
      <c r="K1488" s="17">
        <f t="shared" ref="K1488:K1551" si="46">IF(ISNUMBER(L1488),MIN(L1488,ROUND((J1488*(1+$K$10)),0)),ROUND((J1488*(1+$K$10)),0))</f>
        <v>1222.4956730794754</v>
      </c>
      <c r="L1488" s="38">
        <v>1222.4956730794754</v>
      </c>
      <c r="M1488" s="48">
        <f t="shared" ref="M1488:M1551" si="47">IF(K1488=0,100*I1488,I1488*K1488)</f>
        <v>1958882.6121544396</v>
      </c>
      <c r="N1488" s="34" t="s">
        <v>7343</v>
      </c>
      <c r="O1488" s="48">
        <f>(45.5*M1488)/(SUM($M$16:$M$2953)+SUM(Comerciales!$O$16:$O$1436))</f>
        <v>9.2952835402942909E-5</v>
      </c>
      <c r="P1488" s="49"/>
      <c r="Q1488" s="59"/>
      <c r="R1488" s="59"/>
      <c r="S1488" s="49"/>
      <c r="T1488" s="49"/>
      <c r="U1488" s="49"/>
      <c r="V1488" s="49"/>
    </row>
    <row r="1489" spans="2:22" ht="24" customHeight="1" x14ac:dyDescent="0.35">
      <c r="B1489" s="3">
        <v>1474</v>
      </c>
      <c r="C1489" s="3" t="s">
        <v>1380</v>
      </c>
      <c r="D1489" s="3" t="s">
        <v>1379</v>
      </c>
      <c r="E1489" s="3" t="s">
        <v>6447</v>
      </c>
      <c r="F1489" s="3" t="s">
        <v>2616</v>
      </c>
      <c r="G1489" s="3" t="s">
        <v>3654</v>
      </c>
      <c r="H1489" s="32" t="s">
        <v>2490</v>
      </c>
      <c r="I1489" s="33">
        <v>2</v>
      </c>
      <c r="J1489" s="17">
        <v>1222.4956730794754</v>
      </c>
      <c r="K1489" s="17">
        <f t="shared" si="46"/>
        <v>1222.4956730794754</v>
      </c>
      <c r="L1489" s="38">
        <v>1222.4956730794754</v>
      </c>
      <c r="M1489" s="48">
        <f t="shared" si="47"/>
        <v>2444.9913461589508</v>
      </c>
      <c r="N1489" s="34" t="s">
        <v>7343</v>
      </c>
      <c r="O1489" s="48">
        <f>(45.5*M1489)/(SUM($M$16:$M$2953)+SUM(Comerciales!$O$16:$O$1436))</f>
        <v>1.160196515865621E-7</v>
      </c>
      <c r="P1489" s="49"/>
      <c r="Q1489" s="59"/>
      <c r="R1489" s="59"/>
      <c r="S1489" s="49"/>
      <c r="T1489" s="49"/>
      <c r="U1489" s="49"/>
      <c r="V1489" s="49"/>
    </row>
    <row r="1490" spans="2:22" ht="24" customHeight="1" x14ac:dyDescent="0.35">
      <c r="B1490" s="3">
        <v>1475</v>
      </c>
      <c r="C1490" s="3" t="s">
        <v>1380</v>
      </c>
      <c r="D1490" s="3" t="s">
        <v>5542</v>
      </c>
      <c r="E1490" s="3" t="s">
        <v>6448</v>
      </c>
      <c r="F1490" s="3" t="s">
        <v>3594</v>
      </c>
      <c r="G1490" s="3" t="s">
        <v>3654</v>
      </c>
      <c r="H1490" s="32" t="s">
        <v>2347</v>
      </c>
      <c r="I1490" s="33">
        <v>376255</v>
      </c>
      <c r="J1490" s="17">
        <v>97.79922115430557</v>
      </c>
      <c r="K1490" s="17">
        <f t="shared" si="46"/>
        <v>97.79922115430557</v>
      </c>
      <c r="L1490" s="38">
        <v>97.79922115430557</v>
      </c>
      <c r="M1490" s="48">
        <f t="shared" si="47"/>
        <v>36797445.955413245</v>
      </c>
      <c r="N1490" s="34" t="s">
        <v>7341</v>
      </c>
      <c r="O1490" s="48">
        <f>(45.5*M1490)/(SUM($M$16:$M$2953)+SUM(Comerciales!$O$16:$O$1436))</f>
        <v>1.7461112350067385E-3</v>
      </c>
      <c r="P1490" s="49"/>
      <c r="Q1490" s="59"/>
      <c r="R1490" s="59"/>
      <c r="S1490" s="49"/>
      <c r="T1490" s="49"/>
      <c r="U1490" s="49"/>
      <c r="V1490" s="49"/>
    </row>
    <row r="1491" spans="2:22" ht="24" customHeight="1" x14ac:dyDescent="0.35">
      <c r="B1491" s="3">
        <v>1476</v>
      </c>
      <c r="C1491" s="3" t="s">
        <v>1105</v>
      </c>
      <c r="D1491" s="3" t="s">
        <v>5543</v>
      </c>
      <c r="E1491" s="3" t="s">
        <v>6449</v>
      </c>
      <c r="F1491" s="3" t="s">
        <v>3594</v>
      </c>
      <c r="G1491" s="3" t="s">
        <v>3654</v>
      </c>
      <c r="H1491" s="32" t="s">
        <v>2347</v>
      </c>
      <c r="I1491" s="33">
        <v>209107.33333333331</v>
      </c>
      <c r="J1491" s="17">
        <v>150</v>
      </c>
      <c r="K1491" s="17">
        <f t="shared" si="46"/>
        <v>150</v>
      </c>
      <c r="L1491" s="38">
        <v>150</v>
      </c>
      <c r="M1491" s="48">
        <f t="shared" si="47"/>
        <v>31366099.999999996</v>
      </c>
      <c r="N1491" s="34" t="s">
        <v>7341</v>
      </c>
      <c r="O1491" s="48">
        <f>(45.5*M1491)/(SUM($M$16:$M$2953)+SUM(Comerciales!$O$16:$O$1436))</f>
        <v>1.4883831794931374E-3</v>
      </c>
      <c r="P1491" s="49"/>
      <c r="Q1491" s="59"/>
      <c r="R1491" s="59"/>
      <c r="S1491" s="49"/>
      <c r="T1491" s="49"/>
      <c r="U1491" s="49"/>
      <c r="V1491" s="49"/>
    </row>
    <row r="1492" spans="2:22" ht="24" customHeight="1" x14ac:dyDescent="0.35">
      <c r="B1492" s="3">
        <v>1477</v>
      </c>
      <c r="C1492" s="3" t="s">
        <v>1105</v>
      </c>
      <c r="D1492" s="3" t="s">
        <v>5543</v>
      </c>
      <c r="E1492" s="3" t="s">
        <v>6450</v>
      </c>
      <c r="F1492" s="3" t="s">
        <v>2601</v>
      </c>
      <c r="G1492" s="3" t="s">
        <v>3654</v>
      </c>
      <c r="H1492" s="32" t="s">
        <v>2490</v>
      </c>
      <c r="I1492" s="33">
        <v>7524.6666666666661</v>
      </c>
      <c r="J1492" s="17">
        <v>1500</v>
      </c>
      <c r="K1492" s="17">
        <f t="shared" si="46"/>
        <v>1500</v>
      </c>
      <c r="L1492" s="38">
        <v>1500</v>
      </c>
      <c r="M1492" s="48">
        <f t="shared" si="47"/>
        <v>11287000</v>
      </c>
      <c r="N1492" s="34" t="s">
        <v>7343</v>
      </c>
      <c r="O1492" s="48">
        <f>(45.5*M1492)/(SUM($M$16:$M$2953)+SUM(Comerciales!$O$16:$O$1436))</f>
        <v>5.3559036497808287E-4</v>
      </c>
      <c r="P1492" s="49"/>
      <c r="Q1492" s="59"/>
      <c r="R1492" s="59"/>
      <c r="S1492" s="49"/>
      <c r="T1492" s="49"/>
      <c r="U1492" s="49"/>
      <c r="V1492" s="49"/>
    </row>
    <row r="1493" spans="2:22" ht="24" customHeight="1" x14ac:dyDescent="0.35">
      <c r="B1493" s="3">
        <v>1478</v>
      </c>
      <c r="C1493" s="3" t="s">
        <v>1381</v>
      </c>
      <c r="D1493" s="3" t="s">
        <v>5544</v>
      </c>
      <c r="E1493" s="3" t="s">
        <v>2413</v>
      </c>
      <c r="F1493" s="3" t="s">
        <v>2422</v>
      </c>
      <c r="G1493" s="3" t="s">
        <v>11</v>
      </c>
      <c r="H1493" s="32" t="s">
        <v>2318</v>
      </c>
      <c r="I1493" s="33">
        <v>285028.5</v>
      </c>
      <c r="J1493" s="17">
        <v>745.5</v>
      </c>
      <c r="K1493" s="17">
        <f t="shared" si="46"/>
        <v>745.5</v>
      </c>
      <c r="L1493" s="38">
        <v>745.5</v>
      </c>
      <c r="M1493" s="48">
        <f t="shared" si="47"/>
        <v>212488746.75</v>
      </c>
      <c r="N1493" s="34" t="s">
        <v>7341</v>
      </c>
      <c r="O1493" s="48">
        <f>(45.5*M1493)/(SUM($M$16:$M$2953)+SUM(Comerciales!$O$16:$O$1436))</f>
        <v>1.0083009251844416E-2</v>
      </c>
      <c r="P1493" s="49"/>
      <c r="Q1493" s="59"/>
      <c r="R1493" s="59"/>
      <c r="S1493" s="49"/>
      <c r="T1493" s="49"/>
      <c r="U1493" s="49"/>
      <c r="V1493" s="49"/>
    </row>
    <row r="1494" spans="2:22" ht="24" customHeight="1" x14ac:dyDescent="0.35">
      <c r="B1494" s="3">
        <v>1479</v>
      </c>
      <c r="C1494" s="3" t="s">
        <v>1381</v>
      </c>
      <c r="D1494" s="3" t="s">
        <v>5544</v>
      </c>
      <c r="E1494" s="3" t="s">
        <v>2414</v>
      </c>
      <c r="F1494" s="3" t="s">
        <v>2422</v>
      </c>
      <c r="G1494" s="3" t="s">
        <v>11</v>
      </c>
      <c r="H1494" s="32" t="s">
        <v>2318</v>
      </c>
      <c r="I1494" s="33">
        <v>5872.75</v>
      </c>
      <c r="J1494" s="17">
        <v>1491</v>
      </c>
      <c r="K1494" s="17">
        <f t="shared" si="46"/>
        <v>1491</v>
      </c>
      <c r="L1494" s="38">
        <v>1491</v>
      </c>
      <c r="M1494" s="48">
        <f t="shared" si="47"/>
        <v>8756270.25</v>
      </c>
      <c r="N1494" s="34" t="s">
        <v>7343</v>
      </c>
      <c r="O1494" s="48">
        <f>(45.5*M1494)/(SUM($M$16:$M$2953)+SUM(Comerciales!$O$16:$O$1436))</f>
        <v>4.1550225737966055E-4</v>
      </c>
      <c r="P1494" s="49"/>
      <c r="Q1494" s="59"/>
      <c r="R1494" s="59"/>
      <c r="S1494" s="49"/>
      <c r="T1494" s="49"/>
      <c r="U1494" s="49"/>
      <c r="V1494" s="49"/>
    </row>
    <row r="1495" spans="2:22" ht="24" customHeight="1" x14ac:dyDescent="0.35">
      <c r="B1495" s="3">
        <v>1480</v>
      </c>
      <c r="C1495" s="3" t="s">
        <v>254</v>
      </c>
      <c r="D1495" s="3" t="s">
        <v>5545</v>
      </c>
      <c r="E1495" s="3" t="s">
        <v>6451</v>
      </c>
      <c r="F1495" s="3" t="s">
        <v>2422</v>
      </c>
      <c r="G1495" s="3" t="s">
        <v>11</v>
      </c>
      <c r="H1495" s="32" t="s">
        <v>2318</v>
      </c>
      <c r="I1495" s="33">
        <v>179777.08333333334</v>
      </c>
      <c r="J1495" s="17">
        <v>4909.4999999999991</v>
      </c>
      <c r="K1495" s="17">
        <f t="shared" si="46"/>
        <v>4909.4999999999991</v>
      </c>
      <c r="L1495" s="38">
        <v>4909.4999999999991</v>
      </c>
      <c r="M1495" s="48">
        <f t="shared" si="47"/>
        <v>882615590.62499988</v>
      </c>
      <c r="N1495" s="34" t="s">
        <v>7341</v>
      </c>
      <c r="O1495" s="48">
        <f>(45.5*M1495)/(SUM($M$16:$M$2953)+SUM(Comerciales!$O$16:$O$1436))</f>
        <v>4.1881846931708142E-2</v>
      </c>
      <c r="P1495" s="49"/>
      <c r="Q1495" s="59"/>
      <c r="R1495" s="59"/>
      <c r="S1495" s="49"/>
      <c r="T1495" s="49"/>
      <c r="U1495" s="49"/>
      <c r="V1495" s="49"/>
    </row>
    <row r="1496" spans="2:22" ht="24" customHeight="1" x14ac:dyDescent="0.35">
      <c r="B1496" s="3">
        <v>1481</v>
      </c>
      <c r="C1496" s="3" t="s">
        <v>254</v>
      </c>
      <c r="D1496" s="3" t="s">
        <v>5545</v>
      </c>
      <c r="E1496" s="3" t="s">
        <v>6452</v>
      </c>
      <c r="F1496" s="3" t="s">
        <v>2422</v>
      </c>
      <c r="G1496" s="3" t="s">
        <v>11</v>
      </c>
      <c r="H1496" s="32" t="s">
        <v>2318</v>
      </c>
      <c r="I1496" s="33">
        <v>78333.166666666672</v>
      </c>
      <c r="J1496" s="17">
        <v>9818.9999999999982</v>
      </c>
      <c r="K1496" s="17">
        <f t="shared" si="46"/>
        <v>9818.9999999999982</v>
      </c>
      <c r="L1496" s="38">
        <v>9818.9999999999982</v>
      </c>
      <c r="M1496" s="48">
        <f t="shared" si="47"/>
        <v>769153363.49999988</v>
      </c>
      <c r="N1496" s="34" t="s">
        <v>7341</v>
      </c>
      <c r="O1496" s="48">
        <f>(45.5*M1496)/(SUM($M$16:$M$2953)+SUM(Comerciales!$O$16:$O$1436))</f>
        <v>3.6497840939229635E-2</v>
      </c>
      <c r="P1496" s="49"/>
      <c r="Q1496" s="59"/>
      <c r="R1496" s="59"/>
      <c r="S1496" s="49"/>
      <c r="T1496" s="49"/>
      <c r="U1496" s="49"/>
      <c r="V1496" s="49"/>
    </row>
    <row r="1497" spans="2:22" ht="24" customHeight="1" x14ac:dyDescent="0.35">
      <c r="B1497" s="3">
        <v>1482</v>
      </c>
      <c r="C1497" s="3" t="s">
        <v>254</v>
      </c>
      <c r="D1497" s="3" t="s">
        <v>5545</v>
      </c>
      <c r="E1497" s="3" t="s">
        <v>6453</v>
      </c>
      <c r="F1497" s="3" t="s">
        <v>2422</v>
      </c>
      <c r="G1497" s="3" t="s">
        <v>11</v>
      </c>
      <c r="H1497" s="32" t="s">
        <v>2318</v>
      </c>
      <c r="I1497" s="33">
        <v>36580.666666666664</v>
      </c>
      <c r="J1497" s="17">
        <v>9818.9999999999982</v>
      </c>
      <c r="K1497" s="17">
        <f t="shared" si="46"/>
        <v>9818.9999999999982</v>
      </c>
      <c r="L1497" s="38">
        <v>9818.9999999999982</v>
      </c>
      <c r="M1497" s="48">
        <f t="shared" si="47"/>
        <v>359185565.99999988</v>
      </c>
      <c r="N1497" s="34" t="s">
        <v>7341</v>
      </c>
      <c r="O1497" s="48">
        <f>(45.5*M1497)/(SUM($M$16:$M$2953)+SUM(Comerciales!$O$16:$O$1436))</f>
        <v>1.7044062052697723E-2</v>
      </c>
      <c r="P1497" s="49"/>
      <c r="Q1497" s="59"/>
      <c r="R1497" s="59"/>
      <c r="S1497" s="49"/>
      <c r="T1497" s="49"/>
      <c r="U1497" s="49"/>
      <c r="V1497" s="49"/>
    </row>
    <row r="1498" spans="2:22" ht="24" customHeight="1" x14ac:dyDescent="0.35">
      <c r="B1498" s="3">
        <v>1483</v>
      </c>
      <c r="C1498" s="3" t="s">
        <v>254</v>
      </c>
      <c r="D1498" s="3" t="s">
        <v>5545</v>
      </c>
      <c r="E1498" s="3" t="s">
        <v>5967</v>
      </c>
      <c r="F1498" s="3" t="s">
        <v>2422</v>
      </c>
      <c r="G1498" s="3" t="s">
        <v>11</v>
      </c>
      <c r="H1498" s="32" t="s">
        <v>2320</v>
      </c>
      <c r="I1498" s="33">
        <v>15716</v>
      </c>
      <c r="J1498" s="17">
        <v>2917</v>
      </c>
      <c r="K1498" s="17">
        <f t="shared" si="46"/>
        <v>3127</v>
      </c>
      <c r="L1498" s="38" t="s">
        <v>7053</v>
      </c>
      <c r="M1498" s="48">
        <f t="shared" si="47"/>
        <v>49143932</v>
      </c>
      <c r="N1498" s="34" t="s">
        <v>7343</v>
      </c>
      <c r="O1498" s="48">
        <f>(45.5*M1498)/(SUM($M$16:$M$2953)+SUM(Comerciales!$O$16:$O$1436))</f>
        <v>2.3319762980719486E-3</v>
      </c>
      <c r="P1498" s="49"/>
      <c r="Q1498" s="59"/>
      <c r="R1498" s="59"/>
      <c r="S1498" s="49"/>
      <c r="T1498" s="49"/>
      <c r="U1498" s="49"/>
      <c r="V1498" s="49"/>
    </row>
    <row r="1499" spans="2:22" ht="24" customHeight="1" x14ac:dyDescent="0.35">
      <c r="B1499" s="3">
        <v>1484</v>
      </c>
      <c r="C1499" s="3" t="s">
        <v>1277</v>
      </c>
      <c r="D1499" s="3" t="s">
        <v>4137</v>
      </c>
      <c r="E1499" s="3" t="s">
        <v>2509</v>
      </c>
      <c r="F1499" s="3" t="s">
        <v>2422</v>
      </c>
      <c r="G1499" s="3" t="s">
        <v>11</v>
      </c>
      <c r="H1499" s="32" t="s">
        <v>2318</v>
      </c>
      <c r="I1499" s="33">
        <v>110.66666666666667</v>
      </c>
      <c r="J1499" s="17">
        <v>1013.9999999999999</v>
      </c>
      <c r="K1499" s="17">
        <f t="shared" si="46"/>
        <v>1013.9999999999999</v>
      </c>
      <c r="L1499" s="38">
        <v>1013.9999999999999</v>
      </c>
      <c r="M1499" s="48">
        <f t="shared" si="47"/>
        <v>112215.99999999999</v>
      </c>
      <c r="N1499" s="34" t="s">
        <v>7343</v>
      </c>
      <c r="O1499" s="48">
        <f>(45.5*M1499)/(SUM($M$16:$M$2953)+SUM(Comerciales!$O$16:$O$1436))</f>
        <v>5.3248700625835503E-6</v>
      </c>
      <c r="P1499" s="49"/>
      <c r="Q1499" s="59"/>
      <c r="R1499" s="59"/>
      <c r="S1499" s="49"/>
      <c r="T1499" s="49"/>
      <c r="U1499" s="49"/>
      <c r="V1499" s="49"/>
    </row>
    <row r="1500" spans="2:22" ht="24" customHeight="1" x14ac:dyDescent="0.35">
      <c r="B1500" s="3">
        <v>1485</v>
      </c>
      <c r="C1500" s="3" t="s">
        <v>1277</v>
      </c>
      <c r="D1500" s="3" t="s">
        <v>4137</v>
      </c>
      <c r="E1500" s="3" t="s">
        <v>4213</v>
      </c>
      <c r="F1500" s="3" t="s">
        <v>2422</v>
      </c>
      <c r="G1500" s="3" t="s">
        <v>11</v>
      </c>
      <c r="H1500" s="32" t="s">
        <v>2318</v>
      </c>
      <c r="I1500" s="33">
        <v>80</v>
      </c>
      <c r="J1500" s="17">
        <v>2028</v>
      </c>
      <c r="K1500" s="17">
        <f t="shared" si="46"/>
        <v>2028</v>
      </c>
      <c r="L1500" s="38">
        <v>2028</v>
      </c>
      <c r="M1500" s="48">
        <f t="shared" si="47"/>
        <v>162240</v>
      </c>
      <c r="N1500" s="34" t="s">
        <v>7343</v>
      </c>
      <c r="O1500" s="48">
        <f>(45.5*M1500)/(SUM($M$16:$M$2953)+SUM(Comerciales!$O$16:$O$1436))</f>
        <v>7.698607319397905E-6</v>
      </c>
      <c r="P1500" s="49"/>
      <c r="Q1500" s="59"/>
      <c r="R1500" s="59"/>
      <c r="S1500" s="49"/>
      <c r="T1500" s="49"/>
      <c r="U1500" s="49"/>
      <c r="V1500" s="49"/>
    </row>
    <row r="1501" spans="2:22" ht="24" customHeight="1" x14ac:dyDescent="0.35">
      <c r="B1501" s="3">
        <v>1486</v>
      </c>
      <c r="C1501" s="3" t="s">
        <v>1277</v>
      </c>
      <c r="D1501" s="3" t="s">
        <v>4137</v>
      </c>
      <c r="E1501" s="3" t="s">
        <v>6454</v>
      </c>
      <c r="F1501" s="3" t="s">
        <v>2422</v>
      </c>
      <c r="G1501" s="3" t="s">
        <v>11</v>
      </c>
      <c r="H1501" s="32" t="s">
        <v>2318</v>
      </c>
      <c r="I1501" s="33">
        <v>1</v>
      </c>
      <c r="J1501" s="17">
        <v>2027.9999999999998</v>
      </c>
      <c r="K1501" s="17">
        <f t="shared" si="46"/>
        <v>2027.9999999999998</v>
      </c>
      <c r="L1501" s="38">
        <v>2027.9999999999998</v>
      </c>
      <c r="M1501" s="48">
        <f t="shared" si="47"/>
        <v>2027.9999999999998</v>
      </c>
      <c r="N1501" s="34" t="s">
        <v>7343</v>
      </c>
      <c r="O1501" s="48">
        <f>(45.5*M1501)/(SUM($M$16:$M$2953)+SUM(Comerciales!$O$16:$O$1436))</f>
        <v>9.6232591492473794E-8</v>
      </c>
      <c r="P1501" s="49"/>
      <c r="Q1501" s="59"/>
      <c r="R1501" s="59"/>
      <c r="S1501" s="49"/>
      <c r="T1501" s="49"/>
      <c r="U1501" s="49"/>
      <c r="V1501" s="49"/>
    </row>
    <row r="1502" spans="2:22" ht="24" customHeight="1" x14ac:dyDescent="0.35">
      <c r="B1502" s="3">
        <v>1487</v>
      </c>
      <c r="C1502" s="3" t="s">
        <v>254</v>
      </c>
      <c r="D1502" s="3" t="s">
        <v>5546</v>
      </c>
      <c r="E1502" s="3" t="s">
        <v>6455</v>
      </c>
      <c r="F1502" s="3" t="s">
        <v>2422</v>
      </c>
      <c r="G1502" s="3" t="s">
        <v>11</v>
      </c>
      <c r="H1502" s="32" t="s">
        <v>2318</v>
      </c>
      <c r="I1502" s="33">
        <v>10983.25</v>
      </c>
      <c r="J1502" s="17">
        <v>4909.4999999999991</v>
      </c>
      <c r="K1502" s="17">
        <f t="shared" si="46"/>
        <v>4909.4999999999991</v>
      </c>
      <c r="L1502" s="38">
        <v>4909.4999999999991</v>
      </c>
      <c r="M1502" s="48">
        <f t="shared" si="47"/>
        <v>53922265.874999993</v>
      </c>
      <c r="N1502" s="34" t="s">
        <v>7343</v>
      </c>
      <c r="O1502" s="48">
        <f>(45.5*M1502)/(SUM($M$16:$M$2953)+SUM(Comerciales!$O$16:$O$1436))</f>
        <v>2.5587176451170785E-3</v>
      </c>
      <c r="P1502" s="49"/>
      <c r="Q1502" s="59"/>
      <c r="R1502" s="59"/>
      <c r="S1502" s="49"/>
      <c r="T1502" s="49"/>
      <c r="U1502" s="49"/>
      <c r="V1502" s="49"/>
    </row>
    <row r="1503" spans="2:22" ht="24" customHeight="1" x14ac:dyDescent="0.35">
      <c r="B1503" s="3">
        <v>1488</v>
      </c>
      <c r="C1503" s="3" t="s">
        <v>254</v>
      </c>
      <c r="D1503" s="3" t="s">
        <v>5546</v>
      </c>
      <c r="E1503" s="3" t="s">
        <v>2522</v>
      </c>
      <c r="F1503" s="3" t="s">
        <v>2422</v>
      </c>
      <c r="G1503" s="3" t="s">
        <v>11</v>
      </c>
      <c r="H1503" s="32" t="s">
        <v>2318</v>
      </c>
      <c r="I1503" s="33">
        <v>4707.416666666667</v>
      </c>
      <c r="J1503" s="17">
        <v>9818.9999999999982</v>
      </c>
      <c r="K1503" s="17">
        <f t="shared" si="46"/>
        <v>9818.9999999999982</v>
      </c>
      <c r="L1503" s="38">
        <v>9818.9999999999982</v>
      </c>
      <c r="M1503" s="48">
        <f t="shared" si="47"/>
        <v>46222124.249999993</v>
      </c>
      <c r="N1503" s="34" t="s">
        <v>7343</v>
      </c>
      <c r="O1503" s="48">
        <f>(45.5*M1503)/(SUM($M$16:$M$2953)+SUM(Comerciales!$O$16:$O$1436))</f>
        <v>2.1933307696571092E-3</v>
      </c>
      <c r="P1503" s="49"/>
      <c r="Q1503" s="59"/>
      <c r="R1503" s="59"/>
      <c r="S1503" s="49"/>
      <c r="T1503" s="49"/>
      <c r="U1503" s="49"/>
      <c r="V1503" s="49"/>
    </row>
    <row r="1504" spans="2:22" ht="24" customHeight="1" x14ac:dyDescent="0.35">
      <c r="B1504" s="3">
        <v>1489</v>
      </c>
      <c r="C1504" s="3" t="s">
        <v>1383</v>
      </c>
      <c r="D1504" s="3" t="s">
        <v>5547</v>
      </c>
      <c r="E1504" s="3" t="s">
        <v>2401</v>
      </c>
      <c r="F1504" s="3" t="s">
        <v>2356</v>
      </c>
      <c r="G1504" s="3" t="s">
        <v>18</v>
      </c>
      <c r="H1504" s="32" t="s">
        <v>2349</v>
      </c>
      <c r="I1504" s="33">
        <v>14.333333333333334</v>
      </c>
      <c r="J1504" s="17">
        <v>109683</v>
      </c>
      <c r="K1504" s="17">
        <f t="shared" si="46"/>
        <v>109683</v>
      </c>
      <c r="L1504" s="38">
        <v>109683</v>
      </c>
      <c r="M1504" s="48">
        <f t="shared" si="47"/>
        <v>1572123</v>
      </c>
      <c r="N1504" s="34" t="s">
        <v>7341</v>
      </c>
      <c r="O1504" s="48">
        <f>(45.5*M1504)/(SUM($M$16:$M$2953)+SUM(Comerciales!$O$16:$O$1436))</f>
        <v>7.4600330589212239E-5</v>
      </c>
      <c r="P1504" s="49"/>
      <c r="Q1504" s="59"/>
      <c r="R1504" s="59"/>
      <c r="S1504" s="49"/>
      <c r="T1504" s="49"/>
      <c r="U1504" s="49"/>
      <c r="V1504" s="49"/>
    </row>
    <row r="1505" spans="2:22" ht="24" customHeight="1" x14ac:dyDescent="0.35">
      <c r="B1505" s="3">
        <v>1490</v>
      </c>
      <c r="C1505" s="3" t="s">
        <v>1384</v>
      </c>
      <c r="D1505" s="3" t="s">
        <v>1385</v>
      </c>
      <c r="E1505" s="3" t="s">
        <v>6456</v>
      </c>
      <c r="F1505" s="3" t="s">
        <v>2422</v>
      </c>
      <c r="G1505" s="3" t="s">
        <v>11</v>
      </c>
      <c r="H1505" s="32" t="s">
        <v>2320</v>
      </c>
      <c r="I1505" s="33">
        <v>1022</v>
      </c>
      <c r="J1505" s="17">
        <v>213305.00000000003</v>
      </c>
      <c r="K1505" s="17">
        <f t="shared" si="46"/>
        <v>213305.00000000003</v>
      </c>
      <c r="L1505" s="38">
        <v>213305.00000000003</v>
      </c>
      <c r="M1505" s="48">
        <f t="shared" si="47"/>
        <v>217997710.00000003</v>
      </c>
      <c r="N1505" s="34" t="s">
        <v>7341</v>
      </c>
      <c r="O1505" s="48">
        <f>(45.5*M1505)/(SUM($M$16:$M$2953)+SUM(Comerciales!$O$16:$O$1436))</f>
        <v>1.0344420400751862E-2</v>
      </c>
      <c r="P1505" s="49"/>
      <c r="Q1505" s="59"/>
      <c r="R1505" s="59"/>
      <c r="S1505" s="49"/>
      <c r="T1505" s="49"/>
      <c r="U1505" s="49"/>
      <c r="V1505" s="49"/>
    </row>
    <row r="1506" spans="2:22" ht="24" customHeight="1" x14ac:dyDescent="0.35">
      <c r="B1506" s="3">
        <v>1491</v>
      </c>
      <c r="C1506" s="3" t="s">
        <v>1384</v>
      </c>
      <c r="D1506" s="3" t="s">
        <v>1385</v>
      </c>
      <c r="E1506" s="3" t="s">
        <v>2371</v>
      </c>
      <c r="F1506" s="3" t="s">
        <v>2356</v>
      </c>
      <c r="G1506" s="3" t="s">
        <v>18</v>
      </c>
      <c r="H1506" s="32" t="s">
        <v>3713</v>
      </c>
      <c r="I1506" s="33">
        <v>2</v>
      </c>
      <c r="J1506" s="17">
        <v>855848</v>
      </c>
      <c r="K1506" s="17">
        <f t="shared" si="46"/>
        <v>855848</v>
      </c>
      <c r="L1506" s="38">
        <v>855848</v>
      </c>
      <c r="M1506" s="48">
        <f t="shared" si="47"/>
        <v>1711696</v>
      </c>
      <c r="N1506" s="34" t="s">
        <v>7341</v>
      </c>
      <c r="O1506" s="48">
        <f>(45.5*M1506)/(SUM($M$16:$M$2953)+SUM(Comerciales!$O$16:$O$1436))</f>
        <v>8.1223344145612159E-5</v>
      </c>
      <c r="P1506" s="49"/>
      <c r="Q1506" s="59"/>
      <c r="R1506" s="59"/>
      <c r="S1506" s="49"/>
      <c r="T1506" s="49"/>
      <c r="U1506" s="49"/>
      <c r="V1506" s="49"/>
    </row>
    <row r="1507" spans="2:22" ht="24" customHeight="1" x14ac:dyDescent="0.35">
      <c r="B1507" s="3">
        <v>1492</v>
      </c>
      <c r="C1507" s="3" t="s">
        <v>1386</v>
      </c>
      <c r="D1507" s="3" t="s">
        <v>5548</v>
      </c>
      <c r="E1507" s="3">
        <v>0.01</v>
      </c>
      <c r="F1507" s="3" t="s">
        <v>2350</v>
      </c>
      <c r="G1507" s="3" t="s">
        <v>3656</v>
      </c>
      <c r="H1507" s="32" t="s">
        <v>2360</v>
      </c>
      <c r="I1507" s="33">
        <v>2196</v>
      </c>
      <c r="J1507" s="17">
        <v>4067.86</v>
      </c>
      <c r="K1507" s="17">
        <f t="shared" si="46"/>
        <v>4361</v>
      </c>
      <c r="L1507" s="38" t="s">
        <v>7053</v>
      </c>
      <c r="M1507" s="48">
        <f t="shared" si="47"/>
        <v>9576756</v>
      </c>
      <c r="N1507" s="34" t="s">
        <v>7343</v>
      </c>
      <c r="O1507" s="48">
        <f>(45.5*M1507)/(SUM($M$16:$M$2953)+SUM(Comerciales!$O$16:$O$1436))</f>
        <v>4.5443592109028482E-4</v>
      </c>
      <c r="P1507" s="49"/>
      <c r="Q1507" s="59"/>
      <c r="R1507" s="59"/>
      <c r="S1507" s="49"/>
      <c r="T1507" s="49"/>
      <c r="U1507" s="49"/>
      <c r="V1507" s="49"/>
    </row>
    <row r="1508" spans="2:22" ht="24" customHeight="1" x14ac:dyDescent="0.35">
      <c r="B1508" s="3">
        <v>1493</v>
      </c>
      <c r="C1508" s="3" t="s">
        <v>1386</v>
      </c>
      <c r="D1508" s="3" t="s">
        <v>5548</v>
      </c>
      <c r="E1508" s="3" t="s">
        <v>2331</v>
      </c>
      <c r="F1508" s="3" t="s">
        <v>6896</v>
      </c>
      <c r="G1508" s="3" t="s">
        <v>77</v>
      </c>
      <c r="H1508" s="32" t="s">
        <v>7028</v>
      </c>
      <c r="I1508" s="33">
        <v>405.77777777777777</v>
      </c>
      <c r="J1508" s="17">
        <v>101650</v>
      </c>
      <c r="K1508" s="17">
        <f t="shared" si="46"/>
        <v>108969</v>
      </c>
      <c r="L1508" s="38" t="s">
        <v>7053</v>
      </c>
      <c r="M1508" s="48">
        <f t="shared" si="47"/>
        <v>44217198.666666664</v>
      </c>
      <c r="N1508" s="34" t="s">
        <v>7341</v>
      </c>
      <c r="O1508" s="48">
        <f>(45.5*M1508)/(SUM($M$16:$M$2953)+SUM(Comerciales!$O$16:$O$1436))</f>
        <v>2.0981931046503408E-3</v>
      </c>
      <c r="P1508" s="49"/>
      <c r="Q1508" s="59"/>
      <c r="R1508" s="59"/>
      <c r="S1508" s="49"/>
      <c r="T1508" s="49"/>
      <c r="U1508" s="49"/>
      <c r="V1508" s="49"/>
    </row>
    <row r="1509" spans="2:22" ht="24" customHeight="1" x14ac:dyDescent="0.35">
      <c r="B1509" s="3">
        <v>1494</v>
      </c>
      <c r="C1509" s="3" t="s">
        <v>2628</v>
      </c>
      <c r="D1509" s="3" t="s">
        <v>5548</v>
      </c>
      <c r="E1509" s="3" t="s">
        <v>3289</v>
      </c>
      <c r="F1509" s="3" t="s">
        <v>2417</v>
      </c>
      <c r="G1509" s="3" t="s">
        <v>2429</v>
      </c>
      <c r="H1509" s="32" t="s">
        <v>2628</v>
      </c>
      <c r="I1509" s="33">
        <v>1</v>
      </c>
      <c r="J1509" s="17">
        <v>5185.1899999999996</v>
      </c>
      <c r="K1509" s="17">
        <f t="shared" si="46"/>
        <v>5559</v>
      </c>
      <c r="L1509" s="38" t="s">
        <v>2628</v>
      </c>
      <c r="M1509" s="48">
        <f t="shared" si="47"/>
        <v>5559</v>
      </c>
      <c r="N1509" s="34" t="s">
        <v>7343</v>
      </c>
      <c r="O1509" s="48">
        <f>(45.5*M1509)/(SUM($M$16:$M$2953)+SUM(Comerciales!$O$16:$O$1436))</f>
        <v>2.6378549117685498E-7</v>
      </c>
      <c r="P1509" s="49"/>
      <c r="Q1509" s="59"/>
      <c r="R1509" s="59"/>
      <c r="S1509" s="49"/>
      <c r="T1509" s="49"/>
      <c r="U1509" s="49"/>
      <c r="V1509" s="49"/>
    </row>
    <row r="1510" spans="2:22" ht="24" customHeight="1" x14ac:dyDescent="0.35">
      <c r="B1510" s="3">
        <v>1495</v>
      </c>
      <c r="C1510" s="3" t="s">
        <v>1387</v>
      </c>
      <c r="D1510" s="3" t="s">
        <v>5549</v>
      </c>
      <c r="E1510" s="3" t="s">
        <v>1388</v>
      </c>
      <c r="F1510" s="3" t="s">
        <v>2422</v>
      </c>
      <c r="G1510" s="3" t="s">
        <v>11</v>
      </c>
      <c r="H1510" s="32" t="s">
        <v>2318</v>
      </c>
      <c r="I1510" s="33">
        <v>197358.41666666666</v>
      </c>
      <c r="J1510" s="17">
        <v>596</v>
      </c>
      <c r="K1510" s="17">
        <f t="shared" si="46"/>
        <v>639</v>
      </c>
      <c r="L1510" s="38" t="s">
        <v>7053</v>
      </c>
      <c r="M1510" s="48">
        <f t="shared" si="47"/>
        <v>126112028.25</v>
      </c>
      <c r="N1510" s="34" t="s">
        <v>7341</v>
      </c>
      <c r="O1510" s="48">
        <f>(45.5*M1510)/(SUM($M$16:$M$2953)+SUM(Comerciales!$O$16:$O$1436))</f>
        <v>5.9842639530915025E-3</v>
      </c>
      <c r="P1510" s="49"/>
      <c r="Q1510" s="59"/>
      <c r="R1510" s="59"/>
      <c r="S1510" s="49"/>
      <c r="T1510" s="49"/>
      <c r="U1510" s="49"/>
      <c r="V1510" s="49"/>
    </row>
    <row r="1511" spans="2:22" ht="24" customHeight="1" x14ac:dyDescent="0.35">
      <c r="B1511" s="3">
        <v>1496</v>
      </c>
      <c r="C1511" s="3" t="s">
        <v>1389</v>
      </c>
      <c r="D1511" s="3" t="s">
        <v>5550</v>
      </c>
      <c r="E1511" s="3" t="s">
        <v>6457</v>
      </c>
      <c r="F1511" s="3" t="s">
        <v>6909</v>
      </c>
      <c r="G1511" s="3" t="s">
        <v>3654</v>
      </c>
      <c r="H1511" s="32" t="s">
        <v>2490</v>
      </c>
      <c r="I1511" s="33">
        <v>2</v>
      </c>
      <c r="J1511" s="17">
        <v>136279.76</v>
      </c>
      <c r="K1511" s="17">
        <f t="shared" si="46"/>
        <v>146092</v>
      </c>
      <c r="L1511" s="38" t="s">
        <v>7053</v>
      </c>
      <c r="M1511" s="48">
        <f t="shared" si="47"/>
        <v>292184</v>
      </c>
      <c r="N1511" s="34" t="s">
        <v>7341</v>
      </c>
      <c r="O1511" s="48">
        <f>(45.5*M1511)/(SUM($M$16:$M$2953)+SUM(Comerciales!$O$16:$O$1436))</f>
        <v>1.3864705874081345E-5</v>
      </c>
      <c r="P1511" s="49"/>
      <c r="Q1511" s="59"/>
      <c r="R1511" s="59"/>
      <c r="S1511" s="49"/>
      <c r="T1511" s="49"/>
      <c r="U1511" s="49"/>
      <c r="V1511" s="49"/>
    </row>
    <row r="1512" spans="2:22" ht="24" customHeight="1" x14ac:dyDescent="0.35">
      <c r="B1512" s="3">
        <v>1497</v>
      </c>
      <c r="C1512" s="3" t="s">
        <v>1390</v>
      </c>
      <c r="D1512" s="3" t="s">
        <v>1391</v>
      </c>
      <c r="E1512" s="3" t="s">
        <v>2414</v>
      </c>
      <c r="F1512" s="3" t="s">
        <v>2422</v>
      </c>
      <c r="G1512" s="3" t="s">
        <v>11</v>
      </c>
      <c r="H1512" s="32" t="s">
        <v>2318</v>
      </c>
      <c r="I1512" s="33">
        <v>6116.916666666667</v>
      </c>
      <c r="J1512" s="17">
        <v>3846</v>
      </c>
      <c r="K1512" s="17">
        <f t="shared" si="46"/>
        <v>4123</v>
      </c>
      <c r="L1512" s="38" t="s">
        <v>7053</v>
      </c>
      <c r="M1512" s="48">
        <f t="shared" si="47"/>
        <v>25220047.416666668</v>
      </c>
      <c r="N1512" s="34" t="s">
        <v>7343</v>
      </c>
      <c r="O1512" s="48">
        <f>(45.5*M1512)/(SUM($M$16:$M$2953)+SUM(Comerciales!$O$16:$O$1436))</f>
        <v>1.1967408878051792E-3</v>
      </c>
      <c r="P1512" s="49"/>
      <c r="Q1512" s="59"/>
      <c r="R1512" s="59"/>
      <c r="S1512" s="49"/>
      <c r="T1512" s="49"/>
      <c r="U1512" s="49"/>
      <c r="V1512" s="49"/>
    </row>
    <row r="1513" spans="2:22" ht="24" customHeight="1" x14ac:dyDescent="0.35">
      <c r="B1513" s="3">
        <v>1498</v>
      </c>
      <c r="C1513" s="3" t="s">
        <v>1390</v>
      </c>
      <c r="D1513" s="3" t="s">
        <v>1391</v>
      </c>
      <c r="E1513" s="3" t="s">
        <v>2401</v>
      </c>
      <c r="F1513" s="3" t="s">
        <v>2422</v>
      </c>
      <c r="G1513" s="3" t="s">
        <v>11</v>
      </c>
      <c r="H1513" s="32" t="s">
        <v>2318</v>
      </c>
      <c r="I1513" s="33">
        <v>787.72727272727275</v>
      </c>
      <c r="J1513" s="17">
        <v>708</v>
      </c>
      <c r="K1513" s="17">
        <f t="shared" si="46"/>
        <v>759</v>
      </c>
      <c r="L1513" s="38" t="s">
        <v>7053</v>
      </c>
      <c r="M1513" s="48">
        <f t="shared" si="47"/>
        <v>597885</v>
      </c>
      <c r="N1513" s="34" t="s">
        <v>7343</v>
      </c>
      <c r="O1513" s="48">
        <f>(45.5*M1513)/(SUM($M$16:$M$2953)+SUM(Comerciales!$O$16:$O$1436))</f>
        <v>2.8370820002207941E-5</v>
      </c>
      <c r="P1513" s="49"/>
      <c r="Q1513" s="59"/>
      <c r="R1513" s="59"/>
      <c r="S1513" s="49"/>
      <c r="T1513" s="49"/>
      <c r="U1513" s="49"/>
      <c r="V1513" s="49"/>
    </row>
    <row r="1514" spans="2:22" ht="24" customHeight="1" x14ac:dyDescent="0.35">
      <c r="B1514" s="3">
        <v>1499</v>
      </c>
      <c r="C1514" s="3" t="s">
        <v>2663</v>
      </c>
      <c r="D1514" s="3" t="s">
        <v>5551</v>
      </c>
      <c r="E1514" s="3" t="s">
        <v>6458</v>
      </c>
      <c r="F1514" s="3" t="s">
        <v>3597</v>
      </c>
      <c r="G1514" s="3" t="s">
        <v>18</v>
      </c>
      <c r="H1514" s="32" t="s">
        <v>2349</v>
      </c>
      <c r="I1514" s="33">
        <v>2</v>
      </c>
      <c r="J1514" s="17"/>
      <c r="K1514" s="17">
        <f t="shared" si="46"/>
        <v>0</v>
      </c>
      <c r="L1514" s="38" t="s">
        <v>7053</v>
      </c>
      <c r="M1514" s="48">
        <f t="shared" si="47"/>
        <v>200</v>
      </c>
      <c r="N1514" s="34" t="s">
        <v>7343</v>
      </c>
      <c r="O1514" s="48">
        <f>(45.5*M1514)/(SUM($M$16:$M$2953)+SUM(Comerciales!$O$16:$O$1436))</f>
        <v>9.4903936383110279E-9</v>
      </c>
      <c r="P1514" s="49"/>
      <c r="Q1514" s="59"/>
      <c r="R1514" s="59"/>
      <c r="S1514" s="49"/>
      <c r="T1514" s="49"/>
      <c r="U1514" s="49"/>
      <c r="V1514" s="49"/>
    </row>
    <row r="1515" spans="2:22" ht="24" customHeight="1" x14ac:dyDescent="0.35">
      <c r="B1515" s="3">
        <v>1500</v>
      </c>
      <c r="C1515" s="3" t="s">
        <v>1392</v>
      </c>
      <c r="D1515" s="3" t="s">
        <v>1393</v>
      </c>
      <c r="E1515" s="3" t="s">
        <v>2323</v>
      </c>
      <c r="F1515" s="3" t="s">
        <v>2422</v>
      </c>
      <c r="G1515" s="3" t="s">
        <v>11</v>
      </c>
      <c r="H1515" s="32" t="s">
        <v>2318</v>
      </c>
      <c r="I1515" s="33">
        <v>53580.5</v>
      </c>
      <c r="J1515" s="17">
        <v>62</v>
      </c>
      <c r="K1515" s="17">
        <f t="shared" si="46"/>
        <v>66</v>
      </c>
      <c r="L1515" s="38" t="s">
        <v>7053</v>
      </c>
      <c r="M1515" s="48">
        <f t="shared" si="47"/>
        <v>3536313</v>
      </c>
      <c r="N1515" s="34" t="s">
        <v>7341</v>
      </c>
      <c r="O1515" s="48">
        <f>(45.5*M1515)/(SUM($M$16:$M$2953)+SUM(Comerciales!$O$16:$O$1436))</f>
        <v>1.6780501199138291E-4</v>
      </c>
      <c r="P1515" s="49"/>
      <c r="Q1515" s="59"/>
      <c r="R1515" s="59"/>
      <c r="S1515" s="49"/>
      <c r="T1515" s="49"/>
      <c r="U1515" s="49"/>
      <c r="V1515" s="49"/>
    </row>
    <row r="1516" spans="2:22" ht="24" customHeight="1" x14ac:dyDescent="0.35">
      <c r="B1516" s="3">
        <v>1501</v>
      </c>
      <c r="C1516" s="3" t="s">
        <v>1392</v>
      </c>
      <c r="D1516" s="3" t="s">
        <v>1393</v>
      </c>
      <c r="E1516" s="3" t="s">
        <v>2387</v>
      </c>
      <c r="F1516" s="3" t="s">
        <v>2422</v>
      </c>
      <c r="G1516" s="3" t="s">
        <v>1394</v>
      </c>
      <c r="H1516" s="32" t="s">
        <v>2318</v>
      </c>
      <c r="I1516" s="33">
        <v>31629</v>
      </c>
      <c r="J1516" s="17">
        <v>1720</v>
      </c>
      <c r="K1516" s="17">
        <f t="shared" si="46"/>
        <v>1844</v>
      </c>
      <c r="L1516" s="38" t="s">
        <v>7053</v>
      </c>
      <c r="M1516" s="48">
        <f t="shared" si="47"/>
        <v>58323876</v>
      </c>
      <c r="N1516" s="34" t="s">
        <v>7341</v>
      </c>
      <c r="O1516" s="48">
        <f>(45.5*M1516)/(SUM($M$16:$M$2953)+SUM(Comerciales!$O$16:$O$1436))</f>
        <v>2.7675827087602061E-3</v>
      </c>
      <c r="P1516" s="49"/>
      <c r="Q1516" s="59"/>
      <c r="R1516" s="59"/>
      <c r="S1516" s="49"/>
      <c r="T1516" s="49"/>
      <c r="U1516" s="49"/>
      <c r="V1516" s="49"/>
    </row>
    <row r="1517" spans="2:22" ht="24" customHeight="1" x14ac:dyDescent="0.35">
      <c r="B1517" s="3">
        <v>1502</v>
      </c>
      <c r="C1517" s="3" t="s">
        <v>1395</v>
      </c>
      <c r="D1517" s="3" t="s">
        <v>1396</v>
      </c>
      <c r="E1517" s="3" t="s">
        <v>2321</v>
      </c>
      <c r="F1517" s="3" t="s">
        <v>2422</v>
      </c>
      <c r="G1517" s="3" t="s">
        <v>11</v>
      </c>
      <c r="H1517" s="32" t="s">
        <v>2318</v>
      </c>
      <c r="I1517" s="33">
        <v>106705</v>
      </c>
      <c r="J1517" s="17">
        <v>2433</v>
      </c>
      <c r="K1517" s="17">
        <f t="shared" si="46"/>
        <v>2608</v>
      </c>
      <c r="L1517" s="38" t="s">
        <v>7053</v>
      </c>
      <c r="M1517" s="48">
        <f t="shared" si="47"/>
        <v>278286640</v>
      </c>
      <c r="N1517" s="34" t="s">
        <v>7341</v>
      </c>
      <c r="O1517" s="48">
        <f>(45.5*M1517)/(SUM($M$16:$M$2953)+SUM(Comerciales!$O$16:$O$1436))</f>
        <v>1.3205248789414755E-2</v>
      </c>
      <c r="P1517" s="49"/>
      <c r="Q1517" s="59"/>
      <c r="R1517" s="59"/>
      <c r="S1517" s="49"/>
      <c r="T1517" s="49"/>
      <c r="U1517" s="49"/>
      <c r="V1517" s="49"/>
    </row>
    <row r="1518" spans="2:22" ht="24" customHeight="1" x14ac:dyDescent="0.35">
      <c r="B1518" s="3">
        <v>1503</v>
      </c>
      <c r="C1518" s="3" t="s">
        <v>1395</v>
      </c>
      <c r="D1518" s="3" t="s">
        <v>1396</v>
      </c>
      <c r="E1518" s="3" t="s">
        <v>2323</v>
      </c>
      <c r="F1518" s="3" t="s">
        <v>2422</v>
      </c>
      <c r="G1518" s="3" t="s">
        <v>11</v>
      </c>
      <c r="H1518" s="32" t="s">
        <v>2318</v>
      </c>
      <c r="I1518" s="33">
        <v>22131.666666666668</v>
      </c>
      <c r="J1518" s="17">
        <v>2553</v>
      </c>
      <c r="K1518" s="17">
        <f t="shared" si="46"/>
        <v>2737</v>
      </c>
      <c r="L1518" s="38" t="s">
        <v>7053</v>
      </c>
      <c r="M1518" s="48">
        <f t="shared" si="47"/>
        <v>60574371.666666672</v>
      </c>
      <c r="N1518" s="34" t="s">
        <v>7343</v>
      </c>
      <c r="O1518" s="48">
        <f>(45.5*M1518)/(SUM($M$16:$M$2953)+SUM(Comerciales!$O$16:$O$1436))</f>
        <v>2.8743731575501053E-3</v>
      </c>
      <c r="P1518" s="49"/>
      <c r="Q1518" s="59"/>
      <c r="R1518" s="59"/>
      <c r="S1518" s="49"/>
      <c r="T1518" s="49"/>
      <c r="U1518" s="49"/>
      <c r="V1518" s="49"/>
    </row>
    <row r="1519" spans="2:22" ht="24" customHeight="1" x14ac:dyDescent="0.35">
      <c r="B1519" s="3">
        <v>1504</v>
      </c>
      <c r="C1519" s="3" t="s">
        <v>1397</v>
      </c>
      <c r="D1519" s="3" t="s">
        <v>5552</v>
      </c>
      <c r="E1519" s="3" t="s">
        <v>1398</v>
      </c>
      <c r="F1519" s="3" t="s">
        <v>6905</v>
      </c>
      <c r="G1519" s="3" t="s">
        <v>11</v>
      </c>
      <c r="H1519" s="32" t="s">
        <v>2393</v>
      </c>
      <c r="I1519" s="33">
        <v>1129411.9166666667</v>
      </c>
      <c r="J1519" s="17">
        <v>3548</v>
      </c>
      <c r="K1519" s="17">
        <f t="shared" si="46"/>
        <v>3803</v>
      </c>
      <c r="L1519" s="38" t="s">
        <v>7053</v>
      </c>
      <c r="M1519" s="48">
        <f t="shared" si="47"/>
        <v>4295153519.083334</v>
      </c>
      <c r="N1519" s="34" t="s">
        <v>7341</v>
      </c>
      <c r="O1519" s="48">
        <f>(45.5*M1519)/(SUM($M$16:$M$2953)+SUM(Comerciales!$O$16:$O$1436))</f>
        <v>0.20381348816538847</v>
      </c>
      <c r="P1519" s="49"/>
      <c r="Q1519" s="59"/>
      <c r="R1519" s="59"/>
      <c r="S1519" s="49"/>
      <c r="T1519" s="49"/>
      <c r="U1519" s="49"/>
      <c r="V1519" s="49"/>
    </row>
    <row r="1520" spans="2:22" ht="24" customHeight="1" x14ac:dyDescent="0.35">
      <c r="B1520" s="3">
        <v>1505</v>
      </c>
      <c r="C1520" s="3" t="s">
        <v>1400</v>
      </c>
      <c r="D1520" s="3" t="s">
        <v>1401</v>
      </c>
      <c r="E1520" s="3" t="s">
        <v>2401</v>
      </c>
      <c r="F1520" s="3" t="s">
        <v>2422</v>
      </c>
      <c r="G1520" s="3" t="s">
        <v>11</v>
      </c>
      <c r="H1520" s="32" t="s">
        <v>2318</v>
      </c>
      <c r="I1520" s="33">
        <v>44149.166666666664</v>
      </c>
      <c r="J1520" s="17">
        <v>2662</v>
      </c>
      <c r="K1520" s="17">
        <f t="shared" si="46"/>
        <v>2662</v>
      </c>
      <c r="L1520" s="38">
        <v>2662</v>
      </c>
      <c r="M1520" s="48">
        <f t="shared" si="47"/>
        <v>117525081.66666666</v>
      </c>
      <c r="N1520" s="34" t="s">
        <v>7341</v>
      </c>
      <c r="O1520" s="48">
        <f>(45.5*M1520)/(SUM($M$16:$M$2953)+SUM(Comerciales!$O$16:$O$1436))</f>
        <v>5.5767964369565857E-3</v>
      </c>
      <c r="P1520" s="49"/>
      <c r="Q1520" s="59"/>
      <c r="R1520" s="59"/>
      <c r="S1520" s="49"/>
      <c r="T1520" s="49"/>
      <c r="U1520" s="49"/>
      <c r="V1520" s="49"/>
    </row>
    <row r="1521" spans="2:22" ht="24" customHeight="1" x14ac:dyDescent="0.35">
      <c r="B1521" s="3">
        <v>1506</v>
      </c>
      <c r="C1521" s="3" t="s">
        <v>1400</v>
      </c>
      <c r="D1521" s="3" t="s">
        <v>1401</v>
      </c>
      <c r="E1521" s="3" t="s">
        <v>3303</v>
      </c>
      <c r="F1521" s="3" t="s">
        <v>2616</v>
      </c>
      <c r="G1521" s="3" t="s">
        <v>11</v>
      </c>
      <c r="H1521" s="32" t="s">
        <v>2490</v>
      </c>
      <c r="I1521" s="33">
        <v>2025</v>
      </c>
      <c r="J1521" s="17">
        <v>1495.7</v>
      </c>
      <c r="K1521" s="17">
        <f t="shared" si="46"/>
        <v>1495.7</v>
      </c>
      <c r="L1521" s="38">
        <v>1495.7</v>
      </c>
      <c r="M1521" s="48">
        <f t="shared" si="47"/>
        <v>3028792.5</v>
      </c>
      <c r="N1521" s="34" t="s">
        <v>7343</v>
      </c>
      <c r="O1521" s="48">
        <f>(45.5*M1521)/(SUM($M$16:$M$2953)+SUM(Comerciales!$O$16:$O$1436))</f>
        <v>1.4372216536882076E-4</v>
      </c>
      <c r="P1521" s="49"/>
      <c r="Q1521" s="59"/>
      <c r="R1521" s="59"/>
      <c r="S1521" s="49"/>
      <c r="T1521" s="49"/>
      <c r="U1521" s="49"/>
      <c r="V1521" s="49"/>
    </row>
    <row r="1522" spans="2:22" ht="24" customHeight="1" x14ac:dyDescent="0.35">
      <c r="B1522" s="3">
        <v>1507</v>
      </c>
      <c r="C1522" s="3" t="s">
        <v>1402</v>
      </c>
      <c r="D1522" s="3" t="s">
        <v>1403</v>
      </c>
      <c r="E1522" s="3" t="s">
        <v>7097</v>
      </c>
      <c r="F1522" s="3" t="s">
        <v>2422</v>
      </c>
      <c r="G1522" s="3" t="s">
        <v>11</v>
      </c>
      <c r="H1522" s="32" t="s">
        <v>2320</v>
      </c>
      <c r="I1522" s="33">
        <v>1347</v>
      </c>
      <c r="J1522" s="17">
        <v>6265</v>
      </c>
      <c r="K1522" s="17">
        <f t="shared" si="46"/>
        <v>6716</v>
      </c>
      <c r="L1522" s="38" t="s">
        <v>7053</v>
      </c>
      <c r="M1522" s="48">
        <f t="shared" si="47"/>
        <v>9046452</v>
      </c>
      <c r="N1522" s="34" t="s">
        <v>7343</v>
      </c>
      <c r="O1522" s="48">
        <f>(45.5*M1522)/(SUM($M$16:$M$2953)+SUM(Comerciales!$O$16:$O$1436))</f>
        <v>4.2927195255043036E-4</v>
      </c>
      <c r="P1522" s="49"/>
      <c r="Q1522" s="59"/>
      <c r="R1522" s="59"/>
      <c r="S1522" s="49"/>
      <c r="T1522" s="49"/>
      <c r="U1522" s="49"/>
      <c r="V1522" s="49"/>
    </row>
    <row r="1523" spans="2:22" ht="24" customHeight="1" x14ac:dyDescent="0.35">
      <c r="B1523" s="3">
        <v>1508</v>
      </c>
      <c r="C1523" s="3" t="s">
        <v>1404</v>
      </c>
      <c r="D1523" s="3" t="s">
        <v>1405</v>
      </c>
      <c r="E1523" s="3" t="s">
        <v>2387</v>
      </c>
      <c r="F1523" s="3" t="s">
        <v>2422</v>
      </c>
      <c r="G1523" s="3" t="s">
        <v>11</v>
      </c>
      <c r="H1523" s="32" t="s">
        <v>2318</v>
      </c>
      <c r="I1523" s="33">
        <v>33949.666666666664</v>
      </c>
      <c r="J1523" s="17">
        <v>1806.25</v>
      </c>
      <c r="K1523" s="17">
        <f t="shared" si="46"/>
        <v>1806.25</v>
      </c>
      <c r="L1523" s="38">
        <v>1806.25</v>
      </c>
      <c r="M1523" s="48">
        <f t="shared" si="47"/>
        <v>61321585.416666664</v>
      </c>
      <c r="N1523" s="34" t="s">
        <v>7341</v>
      </c>
      <c r="O1523" s="48">
        <f>(45.5*M1523)/(SUM($M$16:$M$2953)+SUM(Comerciales!$O$16:$O$1436))</f>
        <v>2.9098299206473978E-3</v>
      </c>
      <c r="P1523" s="49"/>
      <c r="Q1523" s="59"/>
      <c r="R1523" s="59"/>
      <c r="S1523" s="49"/>
      <c r="T1523" s="49"/>
      <c r="U1523" s="49"/>
      <c r="V1523" s="49"/>
    </row>
    <row r="1524" spans="2:22" ht="24" customHeight="1" x14ac:dyDescent="0.35">
      <c r="B1524" s="3">
        <v>1509</v>
      </c>
      <c r="C1524" s="3" t="s">
        <v>1404</v>
      </c>
      <c r="D1524" s="3" t="s">
        <v>1405</v>
      </c>
      <c r="E1524" s="3" t="s">
        <v>1168</v>
      </c>
      <c r="F1524" s="3" t="s">
        <v>2422</v>
      </c>
      <c r="G1524" s="3" t="s">
        <v>11</v>
      </c>
      <c r="H1524" s="32" t="s">
        <v>2318</v>
      </c>
      <c r="I1524" s="33">
        <v>13948.75</v>
      </c>
      <c r="J1524" s="17">
        <v>2709.375</v>
      </c>
      <c r="K1524" s="17">
        <f t="shared" si="46"/>
        <v>2709.375</v>
      </c>
      <c r="L1524" s="38">
        <v>2709.375</v>
      </c>
      <c r="M1524" s="48">
        <f t="shared" si="47"/>
        <v>37792394.53125</v>
      </c>
      <c r="N1524" s="34" t="s">
        <v>7343</v>
      </c>
      <c r="O1524" s="48">
        <f>(45.5*M1524)/(SUM($M$16:$M$2953)+SUM(Comerciales!$O$16:$O$1436))</f>
        <v>1.7933235031795773E-3</v>
      </c>
      <c r="P1524" s="49"/>
      <c r="Q1524" s="59"/>
      <c r="R1524" s="59"/>
      <c r="S1524" s="49"/>
      <c r="T1524" s="49"/>
      <c r="U1524" s="49"/>
      <c r="V1524" s="49"/>
    </row>
    <row r="1525" spans="2:22" ht="24" customHeight="1" x14ac:dyDescent="0.35">
      <c r="B1525" s="3">
        <v>1510</v>
      </c>
      <c r="C1525" s="3" t="s">
        <v>1408</v>
      </c>
      <c r="D1525" s="3" t="s">
        <v>1407</v>
      </c>
      <c r="E1525" s="3" t="s">
        <v>3346</v>
      </c>
      <c r="F1525" s="3" t="s">
        <v>2350</v>
      </c>
      <c r="G1525" s="3" t="s">
        <v>3656</v>
      </c>
      <c r="H1525" s="32" t="s">
        <v>2360</v>
      </c>
      <c r="I1525" s="33">
        <v>5108.5</v>
      </c>
      <c r="J1525" s="17">
        <v>33332</v>
      </c>
      <c r="K1525" s="17">
        <f t="shared" si="46"/>
        <v>35732</v>
      </c>
      <c r="L1525" s="38" t="s">
        <v>7053</v>
      </c>
      <c r="M1525" s="48">
        <f t="shared" si="47"/>
        <v>182536922</v>
      </c>
      <c r="N1525" s="34" t="s">
        <v>7341</v>
      </c>
      <c r="O1525" s="48">
        <f>(45.5*M1525)/(SUM($M$16:$M$2953)+SUM(Comerciales!$O$16:$O$1436))</f>
        <v>8.66173621652838E-3</v>
      </c>
      <c r="P1525" s="49"/>
      <c r="Q1525" s="59"/>
      <c r="R1525" s="59"/>
      <c r="S1525" s="49"/>
      <c r="T1525" s="49"/>
      <c r="U1525" s="49"/>
      <c r="V1525" s="49"/>
    </row>
    <row r="1526" spans="2:22" ht="24" customHeight="1" x14ac:dyDescent="0.35">
      <c r="B1526" s="3">
        <v>1511</v>
      </c>
      <c r="C1526" s="3" t="s">
        <v>1406</v>
      </c>
      <c r="D1526" s="3" t="s">
        <v>1407</v>
      </c>
      <c r="E1526" s="3" t="s">
        <v>1950</v>
      </c>
      <c r="F1526" s="3" t="s">
        <v>2616</v>
      </c>
      <c r="G1526" s="3" t="s">
        <v>11</v>
      </c>
      <c r="H1526" s="32" t="s">
        <v>2490</v>
      </c>
      <c r="I1526" s="33">
        <v>3480.916666666667</v>
      </c>
      <c r="J1526" s="17">
        <v>1434</v>
      </c>
      <c r="K1526" s="17">
        <f t="shared" si="46"/>
        <v>1537</v>
      </c>
      <c r="L1526" s="38" t="s">
        <v>7053</v>
      </c>
      <c r="M1526" s="48">
        <f t="shared" si="47"/>
        <v>5350168.916666667</v>
      </c>
      <c r="N1526" s="34" t="s">
        <v>7343</v>
      </c>
      <c r="O1526" s="48">
        <f>(45.5*M1526)/(SUM($M$16:$M$2953)+SUM(Comerciales!$O$16:$O$1436))</f>
        <v>2.538760452531137E-4</v>
      </c>
      <c r="P1526" s="49"/>
      <c r="Q1526" s="59"/>
      <c r="R1526" s="59"/>
      <c r="S1526" s="49"/>
      <c r="T1526" s="49"/>
      <c r="U1526" s="49"/>
      <c r="V1526" s="49"/>
    </row>
    <row r="1527" spans="2:22" ht="24" customHeight="1" x14ac:dyDescent="0.35">
      <c r="B1527" s="3">
        <v>1512</v>
      </c>
      <c r="C1527" s="3" t="s">
        <v>729</v>
      </c>
      <c r="D1527" s="3" t="s">
        <v>5553</v>
      </c>
      <c r="E1527" s="3" t="s">
        <v>6459</v>
      </c>
      <c r="F1527" s="3" t="s">
        <v>6933</v>
      </c>
      <c r="G1527" s="3" t="s">
        <v>3657</v>
      </c>
      <c r="H1527" s="32" t="s">
        <v>2360</v>
      </c>
      <c r="I1527" s="33">
        <v>1</v>
      </c>
      <c r="J1527" s="17"/>
      <c r="K1527" s="17">
        <f t="shared" si="46"/>
        <v>0</v>
      </c>
      <c r="L1527" s="38" t="s">
        <v>7053</v>
      </c>
      <c r="M1527" s="48">
        <f t="shared" si="47"/>
        <v>100</v>
      </c>
      <c r="N1527" s="34" t="s">
        <v>7343</v>
      </c>
      <c r="O1527" s="48">
        <f>(45.5*M1527)/(SUM($M$16:$M$2953)+SUM(Comerciales!$O$16:$O$1436))</f>
        <v>4.745196819155514E-9</v>
      </c>
      <c r="P1527" s="49"/>
      <c r="Q1527" s="59"/>
      <c r="R1527" s="59"/>
      <c r="S1527" s="49"/>
      <c r="T1527" s="49"/>
      <c r="U1527" s="49"/>
      <c r="V1527" s="49"/>
    </row>
    <row r="1528" spans="2:22" ht="24" customHeight="1" x14ac:dyDescent="0.35">
      <c r="B1528" s="3">
        <v>1513</v>
      </c>
      <c r="C1528" s="3" t="s">
        <v>1409</v>
      </c>
      <c r="D1528" s="3" t="s">
        <v>1410</v>
      </c>
      <c r="E1528" s="3" t="s">
        <v>2434</v>
      </c>
      <c r="F1528" s="3" t="s">
        <v>2422</v>
      </c>
      <c r="G1528" s="3" t="s">
        <v>11</v>
      </c>
      <c r="H1528" s="32" t="s">
        <v>2320</v>
      </c>
      <c r="I1528" s="33">
        <v>57</v>
      </c>
      <c r="J1528" s="17">
        <v>9380901.0800000001</v>
      </c>
      <c r="K1528" s="17">
        <f t="shared" si="46"/>
        <v>9380901.0800000001</v>
      </c>
      <c r="L1528" s="38">
        <v>9380901.0800000001</v>
      </c>
      <c r="M1528" s="48">
        <f t="shared" si="47"/>
        <v>534711361.56</v>
      </c>
      <c r="N1528" s="34" t="s">
        <v>7341</v>
      </c>
      <c r="O1528" s="48">
        <f>(45.5*M1528)/(SUM($M$16:$M$2953)+SUM(Comerciales!$O$16:$O$1436))</f>
        <v>2.5373106520408258E-2</v>
      </c>
      <c r="P1528" s="49"/>
      <c r="Q1528" s="59"/>
      <c r="R1528" s="59"/>
      <c r="S1528" s="49"/>
      <c r="T1528" s="49"/>
      <c r="U1528" s="49"/>
      <c r="V1528" s="49"/>
    </row>
    <row r="1529" spans="2:22" ht="24" customHeight="1" x14ac:dyDescent="0.35">
      <c r="B1529" s="3">
        <v>1514</v>
      </c>
      <c r="C1529" s="3" t="s">
        <v>1409</v>
      </c>
      <c r="D1529" s="3" t="s">
        <v>1410</v>
      </c>
      <c r="E1529" s="3" t="s">
        <v>2406</v>
      </c>
      <c r="F1529" s="3" t="s">
        <v>2422</v>
      </c>
      <c r="G1529" s="3" t="s">
        <v>11</v>
      </c>
      <c r="H1529" s="32" t="s">
        <v>2320</v>
      </c>
      <c r="I1529" s="33">
        <v>2</v>
      </c>
      <c r="J1529" s="17">
        <v>7017617</v>
      </c>
      <c r="K1529" s="17">
        <f t="shared" si="46"/>
        <v>7522885</v>
      </c>
      <c r="L1529" s="38" t="s">
        <v>7053</v>
      </c>
      <c r="M1529" s="48">
        <f t="shared" si="47"/>
        <v>15045770</v>
      </c>
      <c r="N1529" s="34" t="s">
        <v>7341</v>
      </c>
      <c r="O1529" s="48">
        <f>(45.5*M1529)/(SUM($M$16:$M$2953)+SUM(Comerciales!$O$16:$O$1436))</f>
        <v>7.1395139945745452E-4</v>
      </c>
      <c r="P1529" s="49"/>
      <c r="Q1529" s="59"/>
      <c r="R1529" s="59"/>
      <c r="S1529" s="49"/>
      <c r="T1529" s="49"/>
      <c r="U1529" s="49"/>
      <c r="V1529" s="49"/>
    </row>
    <row r="1530" spans="2:22" ht="24" customHeight="1" x14ac:dyDescent="0.35">
      <c r="B1530" s="3">
        <v>1515</v>
      </c>
      <c r="C1530" s="3" t="s">
        <v>1409</v>
      </c>
      <c r="D1530" s="3" t="s">
        <v>1410</v>
      </c>
      <c r="E1530" s="3" t="s">
        <v>6460</v>
      </c>
      <c r="F1530" s="3" t="s">
        <v>2422</v>
      </c>
      <c r="G1530" s="3" t="s">
        <v>11</v>
      </c>
      <c r="H1530" s="32" t="s">
        <v>2320</v>
      </c>
      <c r="I1530" s="33">
        <v>2</v>
      </c>
      <c r="J1530" s="17">
        <v>5380173</v>
      </c>
      <c r="K1530" s="17">
        <f t="shared" si="46"/>
        <v>5767545</v>
      </c>
      <c r="L1530" s="38" t="s">
        <v>7053</v>
      </c>
      <c r="M1530" s="48">
        <f t="shared" si="47"/>
        <v>11535090</v>
      </c>
      <c r="N1530" s="34" t="s">
        <v>7341</v>
      </c>
      <c r="O1530" s="48">
        <f>(45.5*M1530)/(SUM($M$16:$M$2953)+SUM(Comerciales!$O$16:$O$1436))</f>
        <v>5.4736272376672572E-4</v>
      </c>
      <c r="P1530" s="49"/>
      <c r="Q1530" s="59"/>
      <c r="R1530" s="59"/>
      <c r="S1530" s="49"/>
      <c r="T1530" s="49"/>
      <c r="U1530" s="49"/>
      <c r="V1530" s="49"/>
    </row>
    <row r="1531" spans="2:22" ht="24" customHeight="1" x14ac:dyDescent="0.35">
      <c r="B1531" s="3">
        <v>1516</v>
      </c>
      <c r="C1531" s="3" t="s">
        <v>1411</v>
      </c>
      <c r="D1531" s="3" t="s">
        <v>1412</v>
      </c>
      <c r="E1531" s="3" t="s">
        <v>2488</v>
      </c>
      <c r="F1531" s="3" t="s">
        <v>2356</v>
      </c>
      <c r="G1531" s="3" t="s">
        <v>18</v>
      </c>
      <c r="H1531" s="32" t="s">
        <v>2443</v>
      </c>
      <c r="I1531" s="33">
        <v>153.5</v>
      </c>
      <c r="J1531" s="17">
        <v>4092174.4</v>
      </c>
      <c r="K1531" s="17">
        <f t="shared" si="46"/>
        <v>4092174.4</v>
      </c>
      <c r="L1531" s="38">
        <v>4092174.4</v>
      </c>
      <c r="M1531" s="48">
        <f t="shared" si="47"/>
        <v>628148770.39999998</v>
      </c>
      <c r="N1531" s="34" t="s">
        <v>7341</v>
      </c>
      <c r="O1531" s="48">
        <f>(45.5*M1531)/(SUM($M$16:$M$2953)+SUM(Comerciales!$O$16:$O$1436))</f>
        <v>2.9806895472585269E-2</v>
      </c>
      <c r="P1531" s="49"/>
      <c r="Q1531" s="59"/>
      <c r="R1531" s="59"/>
      <c r="S1531" s="49"/>
      <c r="T1531" s="49"/>
      <c r="U1531" s="49"/>
      <c r="V1531" s="49"/>
    </row>
    <row r="1532" spans="2:22" ht="24" customHeight="1" x14ac:dyDescent="0.35">
      <c r="B1532" s="3">
        <v>1517</v>
      </c>
      <c r="C1532" s="3" t="s">
        <v>1413</v>
      </c>
      <c r="D1532" s="3" t="s">
        <v>5554</v>
      </c>
      <c r="E1532" s="3" t="s">
        <v>6461</v>
      </c>
      <c r="F1532" s="3" t="s">
        <v>2356</v>
      </c>
      <c r="G1532" s="3" t="s">
        <v>18</v>
      </c>
      <c r="H1532" s="32" t="s">
        <v>2349</v>
      </c>
      <c r="I1532" s="33">
        <v>222.58333333333334</v>
      </c>
      <c r="J1532" s="17">
        <v>13773</v>
      </c>
      <c r="K1532" s="17">
        <f t="shared" si="46"/>
        <v>14765</v>
      </c>
      <c r="L1532" s="38" t="s">
        <v>7053</v>
      </c>
      <c r="M1532" s="48">
        <f t="shared" si="47"/>
        <v>3286442.916666667</v>
      </c>
      <c r="N1532" s="34" t="s">
        <v>7343</v>
      </c>
      <c r="O1532" s="48">
        <f>(45.5*M1532)/(SUM($M$16:$M$2953)+SUM(Comerciales!$O$16:$O$1436))</f>
        <v>1.5594818474502838E-4</v>
      </c>
      <c r="P1532" s="49"/>
      <c r="Q1532" s="59"/>
      <c r="R1532" s="59"/>
      <c r="S1532" s="49"/>
      <c r="T1532" s="49"/>
      <c r="U1532" s="49"/>
      <c r="V1532" s="49"/>
    </row>
    <row r="1533" spans="2:22" ht="24" customHeight="1" x14ac:dyDescent="0.35">
      <c r="B1533" s="3">
        <v>1518</v>
      </c>
      <c r="C1533" s="3" t="s">
        <v>1416</v>
      </c>
      <c r="D1533" s="3" t="s">
        <v>1415</v>
      </c>
      <c r="E1533" s="3">
        <v>0.02</v>
      </c>
      <c r="F1533" s="3" t="s">
        <v>3023</v>
      </c>
      <c r="G1533" s="3" t="s">
        <v>3656</v>
      </c>
      <c r="H1533" s="32" t="s">
        <v>2490</v>
      </c>
      <c r="I1533" s="33">
        <v>301649</v>
      </c>
      <c r="J1533" s="17">
        <v>290</v>
      </c>
      <c r="K1533" s="17">
        <f t="shared" si="46"/>
        <v>311</v>
      </c>
      <c r="L1533" s="38" t="s">
        <v>7053</v>
      </c>
      <c r="M1533" s="48">
        <f t="shared" si="47"/>
        <v>93812839</v>
      </c>
      <c r="N1533" s="34" t="s">
        <v>7341</v>
      </c>
      <c r="O1533" s="48">
        <f>(45.5*M1533)/(SUM($M$16:$M$2953)+SUM(Comerciales!$O$16:$O$1436))</f>
        <v>4.4516038521874831E-3</v>
      </c>
      <c r="P1533" s="49"/>
      <c r="Q1533" s="59"/>
      <c r="R1533" s="59"/>
      <c r="S1533" s="49"/>
      <c r="T1533" s="49"/>
      <c r="U1533" s="49"/>
      <c r="V1533" s="49"/>
    </row>
    <row r="1534" spans="2:22" ht="24" customHeight="1" x14ac:dyDescent="0.35">
      <c r="B1534" s="3">
        <v>1519</v>
      </c>
      <c r="C1534" s="3" t="s">
        <v>1414</v>
      </c>
      <c r="D1534" s="3" t="s">
        <v>1415</v>
      </c>
      <c r="E1534" s="3" t="s">
        <v>2371</v>
      </c>
      <c r="F1534" s="3" t="s">
        <v>2422</v>
      </c>
      <c r="G1534" s="3" t="s">
        <v>11</v>
      </c>
      <c r="H1534" s="32" t="s">
        <v>2318</v>
      </c>
      <c r="I1534" s="33">
        <v>27284.333333333332</v>
      </c>
      <c r="J1534" s="17">
        <v>232</v>
      </c>
      <c r="K1534" s="17">
        <f t="shared" si="46"/>
        <v>249</v>
      </c>
      <c r="L1534" s="38" t="s">
        <v>7053</v>
      </c>
      <c r="M1534" s="48">
        <f t="shared" si="47"/>
        <v>6793799</v>
      </c>
      <c r="N1534" s="34" t="s">
        <v>7341</v>
      </c>
      <c r="O1534" s="48">
        <f>(45.5*M1534)/(SUM($M$16:$M$2953)+SUM(Comerciales!$O$16:$O$1436))</f>
        <v>3.2237913404781909E-4</v>
      </c>
      <c r="P1534" s="49"/>
      <c r="Q1534" s="59"/>
      <c r="R1534" s="59"/>
      <c r="S1534" s="49"/>
      <c r="T1534" s="49"/>
      <c r="U1534" s="49"/>
      <c r="V1534" s="49"/>
    </row>
    <row r="1535" spans="2:22" ht="24" customHeight="1" x14ac:dyDescent="0.35">
      <c r="B1535" s="3">
        <v>1520</v>
      </c>
      <c r="C1535" s="3" t="s">
        <v>1416</v>
      </c>
      <c r="D1535" s="3" t="s">
        <v>1415</v>
      </c>
      <c r="E1535" s="3" t="s">
        <v>6349</v>
      </c>
      <c r="F1535" s="3" t="s">
        <v>2350</v>
      </c>
      <c r="G1535" s="3" t="s">
        <v>3658</v>
      </c>
      <c r="H1535" s="32" t="s">
        <v>2334</v>
      </c>
      <c r="I1535" s="33">
        <v>3074.625</v>
      </c>
      <c r="J1535" s="17">
        <v>10024</v>
      </c>
      <c r="K1535" s="17">
        <f t="shared" si="46"/>
        <v>10746</v>
      </c>
      <c r="L1535" s="38" t="s">
        <v>7053</v>
      </c>
      <c r="M1535" s="48">
        <f t="shared" si="47"/>
        <v>33039920.25</v>
      </c>
      <c r="N1535" s="34" t="s">
        <v>7343</v>
      </c>
      <c r="O1535" s="48">
        <f>(45.5*M1535)/(SUM($M$16:$M$2953)+SUM(Comerciales!$O$16:$O$1436))</f>
        <v>1.5678092447545184E-3</v>
      </c>
      <c r="P1535" s="49"/>
      <c r="Q1535" s="59"/>
      <c r="R1535" s="59"/>
      <c r="S1535" s="49"/>
      <c r="T1535" s="49"/>
      <c r="U1535" s="49"/>
      <c r="V1535" s="49"/>
    </row>
    <row r="1536" spans="2:22" ht="24" customHeight="1" x14ac:dyDescent="0.35">
      <c r="B1536" s="3">
        <v>1521</v>
      </c>
      <c r="C1536" s="3" t="s">
        <v>710</v>
      </c>
      <c r="D1536" s="3" t="s">
        <v>5555</v>
      </c>
      <c r="E1536" s="3" t="s">
        <v>6462</v>
      </c>
      <c r="F1536" s="3" t="s">
        <v>3592</v>
      </c>
      <c r="G1536" s="3" t="s">
        <v>3656</v>
      </c>
      <c r="H1536" s="32" t="s">
        <v>2360</v>
      </c>
      <c r="I1536" s="33">
        <v>2123</v>
      </c>
      <c r="J1536" s="17">
        <v>1453</v>
      </c>
      <c r="K1536" s="17">
        <f t="shared" si="46"/>
        <v>1558</v>
      </c>
      <c r="L1536" s="38" t="s">
        <v>7053</v>
      </c>
      <c r="M1536" s="48">
        <f t="shared" si="47"/>
        <v>3307634</v>
      </c>
      <c r="N1536" s="34" t="s">
        <v>7343</v>
      </c>
      <c r="O1536" s="48">
        <f>(45.5*M1536)/(SUM($M$16:$M$2953)+SUM(Comerciales!$O$16:$O$1436))</f>
        <v>1.5695374335730628E-4</v>
      </c>
      <c r="P1536" s="49"/>
      <c r="Q1536" s="59"/>
      <c r="R1536" s="59"/>
      <c r="S1536" s="49"/>
      <c r="T1536" s="49"/>
      <c r="U1536" s="49"/>
      <c r="V1536" s="49"/>
    </row>
    <row r="1537" spans="2:22" ht="24" customHeight="1" x14ac:dyDescent="0.35">
      <c r="B1537" s="3">
        <v>1522</v>
      </c>
      <c r="C1537" s="3" t="s">
        <v>710</v>
      </c>
      <c r="D1537" s="3" t="s">
        <v>5556</v>
      </c>
      <c r="E1537" s="3" t="s">
        <v>6463</v>
      </c>
      <c r="F1537" s="3" t="s">
        <v>3632</v>
      </c>
      <c r="G1537" s="3" t="s">
        <v>3656</v>
      </c>
      <c r="H1537" s="32" t="s">
        <v>2360</v>
      </c>
      <c r="I1537" s="33">
        <v>916</v>
      </c>
      <c r="J1537" s="17">
        <v>576</v>
      </c>
      <c r="K1537" s="17">
        <f t="shared" si="46"/>
        <v>617</v>
      </c>
      <c r="L1537" s="38" t="s">
        <v>7053</v>
      </c>
      <c r="M1537" s="48">
        <f t="shared" si="47"/>
        <v>565172</v>
      </c>
      <c r="N1537" s="34" t="s">
        <v>7343</v>
      </c>
      <c r="O1537" s="48">
        <f>(45.5*M1537)/(SUM($M$16:$M$2953)+SUM(Comerciales!$O$16:$O$1436))</f>
        <v>2.6818523766757599E-5</v>
      </c>
      <c r="P1537" s="49"/>
      <c r="Q1537" s="59"/>
      <c r="R1537" s="59"/>
      <c r="S1537" s="49"/>
      <c r="T1537" s="49"/>
      <c r="U1537" s="49"/>
      <c r="V1537" s="49"/>
    </row>
    <row r="1538" spans="2:22" ht="24" customHeight="1" x14ac:dyDescent="0.35">
      <c r="B1538" s="3">
        <v>1523</v>
      </c>
      <c r="C1538" s="3" t="s">
        <v>1417</v>
      </c>
      <c r="D1538" s="3" t="s">
        <v>1418</v>
      </c>
      <c r="E1538" s="3" t="s">
        <v>2085</v>
      </c>
      <c r="F1538" s="3" t="s">
        <v>2359</v>
      </c>
      <c r="G1538" s="3" t="s">
        <v>3656</v>
      </c>
      <c r="H1538" s="32" t="s">
        <v>2360</v>
      </c>
      <c r="I1538" s="33">
        <v>496263</v>
      </c>
      <c r="J1538" s="17">
        <v>121</v>
      </c>
      <c r="K1538" s="17">
        <f t="shared" si="46"/>
        <v>130</v>
      </c>
      <c r="L1538" s="38" t="s">
        <v>7053</v>
      </c>
      <c r="M1538" s="48">
        <f t="shared" si="47"/>
        <v>64514190</v>
      </c>
      <c r="N1538" s="34" t="s">
        <v>7341</v>
      </c>
      <c r="O1538" s="48">
        <f>(45.5*M1538)/(SUM($M$16:$M$2953)+SUM(Comerciales!$O$16:$O$1436))</f>
        <v>3.0613252917839444E-3</v>
      </c>
      <c r="P1538" s="49"/>
      <c r="Q1538" s="59"/>
      <c r="R1538" s="59"/>
      <c r="S1538" s="49"/>
      <c r="T1538" s="49"/>
      <c r="U1538" s="49"/>
      <c r="V1538" s="49"/>
    </row>
    <row r="1539" spans="2:22" ht="24" customHeight="1" x14ac:dyDescent="0.35">
      <c r="B1539" s="3">
        <v>1524</v>
      </c>
      <c r="C1539" s="3" t="s">
        <v>1419</v>
      </c>
      <c r="D1539" s="3" t="s">
        <v>1418</v>
      </c>
      <c r="E1539" s="3" t="s">
        <v>2401</v>
      </c>
      <c r="F1539" s="3" t="s">
        <v>2356</v>
      </c>
      <c r="G1539" s="3" t="s">
        <v>18</v>
      </c>
      <c r="H1539" s="32" t="s">
        <v>2349</v>
      </c>
      <c r="I1539" s="33">
        <v>19477.166666666668</v>
      </c>
      <c r="J1539" s="17">
        <v>1207</v>
      </c>
      <c r="K1539" s="17">
        <f t="shared" si="46"/>
        <v>1294</v>
      </c>
      <c r="L1539" s="38" t="s">
        <v>7053</v>
      </c>
      <c r="M1539" s="48">
        <f t="shared" si="47"/>
        <v>25203453.666666668</v>
      </c>
      <c r="N1539" s="34" t="s">
        <v>7343</v>
      </c>
      <c r="O1539" s="48">
        <f>(45.5*M1539)/(SUM($M$16:$M$2953)+SUM(Comerciales!$O$16:$O$1436))</f>
        <v>1.1959534817080006E-3</v>
      </c>
      <c r="P1539" s="49"/>
      <c r="Q1539" s="59"/>
      <c r="R1539" s="59"/>
      <c r="S1539" s="49"/>
      <c r="T1539" s="49"/>
      <c r="U1539" s="49"/>
      <c r="V1539" s="49"/>
    </row>
    <row r="1540" spans="2:22" ht="24" customHeight="1" x14ac:dyDescent="0.35">
      <c r="B1540" s="3">
        <v>1525</v>
      </c>
      <c r="C1540" s="3" t="s">
        <v>1417</v>
      </c>
      <c r="D1540" s="3" t="s">
        <v>1418</v>
      </c>
      <c r="E1540" s="3" t="s">
        <v>2401</v>
      </c>
      <c r="F1540" s="3" t="s">
        <v>2422</v>
      </c>
      <c r="G1540" s="3" t="s">
        <v>11</v>
      </c>
      <c r="H1540" s="32" t="s">
        <v>2318</v>
      </c>
      <c r="I1540" s="33">
        <v>1710</v>
      </c>
      <c r="J1540" s="17">
        <v>953</v>
      </c>
      <c r="K1540" s="17">
        <f t="shared" si="46"/>
        <v>1022</v>
      </c>
      <c r="L1540" s="38" t="s">
        <v>7053</v>
      </c>
      <c r="M1540" s="48">
        <f t="shared" si="47"/>
        <v>1747620</v>
      </c>
      <c r="N1540" s="34" t="s">
        <v>7343</v>
      </c>
      <c r="O1540" s="48">
        <f>(45.5*M1540)/(SUM($M$16:$M$2953)+SUM(Comerciales!$O$16:$O$1436))</f>
        <v>8.2928008650925587E-5</v>
      </c>
      <c r="P1540" s="49"/>
      <c r="Q1540" s="59"/>
      <c r="R1540" s="59"/>
      <c r="S1540" s="49"/>
      <c r="T1540" s="49"/>
      <c r="U1540" s="49"/>
      <c r="V1540" s="49"/>
    </row>
    <row r="1541" spans="2:22" ht="24" customHeight="1" x14ac:dyDescent="0.35">
      <c r="B1541" s="3">
        <v>1526</v>
      </c>
      <c r="C1541" s="3" t="s">
        <v>2628</v>
      </c>
      <c r="D1541" s="3" t="s">
        <v>1421</v>
      </c>
      <c r="E1541" s="3" t="s">
        <v>6464</v>
      </c>
      <c r="F1541" s="3" t="s">
        <v>2356</v>
      </c>
      <c r="G1541" s="3" t="s">
        <v>18</v>
      </c>
      <c r="H1541" s="32" t="s">
        <v>2628</v>
      </c>
      <c r="I1541" s="33">
        <v>583</v>
      </c>
      <c r="J1541" s="17">
        <v>3367</v>
      </c>
      <c r="K1541" s="17">
        <f t="shared" si="46"/>
        <v>3609</v>
      </c>
      <c r="L1541" s="38" t="s">
        <v>2628</v>
      </c>
      <c r="M1541" s="48">
        <f t="shared" si="47"/>
        <v>2104047</v>
      </c>
      <c r="N1541" s="34" t="s">
        <v>7343</v>
      </c>
      <c r="O1541" s="48">
        <f>(45.5*M1541)/(SUM($M$16:$M$2953)+SUM(Comerciales!$O$16:$O$1436))</f>
        <v>9.9841171317537015E-5</v>
      </c>
      <c r="P1541" s="49"/>
      <c r="Q1541" s="59"/>
      <c r="R1541" s="59"/>
      <c r="S1541" s="49"/>
      <c r="T1541" s="49"/>
      <c r="U1541" s="49"/>
      <c r="V1541" s="49"/>
    </row>
    <row r="1542" spans="2:22" ht="24" customHeight="1" x14ac:dyDescent="0.35">
      <c r="B1542" s="3">
        <v>1527</v>
      </c>
      <c r="C1542" s="3" t="s">
        <v>1422</v>
      </c>
      <c r="D1542" s="3" t="s">
        <v>1421</v>
      </c>
      <c r="E1542" s="3" t="s">
        <v>6465</v>
      </c>
      <c r="F1542" s="3" t="s">
        <v>2356</v>
      </c>
      <c r="G1542" s="3" t="s">
        <v>18</v>
      </c>
      <c r="H1542" s="32" t="s">
        <v>2356</v>
      </c>
      <c r="I1542" s="33">
        <v>415.36363636363637</v>
      </c>
      <c r="J1542" s="17">
        <v>1291</v>
      </c>
      <c r="K1542" s="17">
        <f t="shared" si="46"/>
        <v>1384</v>
      </c>
      <c r="L1542" s="38" t="s">
        <v>7053</v>
      </c>
      <c r="M1542" s="48">
        <f t="shared" si="47"/>
        <v>574863.27272727271</v>
      </c>
      <c r="N1542" s="34" t="s">
        <v>7343</v>
      </c>
      <c r="O1542" s="48">
        <f>(45.5*M1542)/(SUM($M$16:$M$2953)+SUM(Comerciales!$O$16:$O$1436))</f>
        <v>2.7278393731947828E-5</v>
      </c>
      <c r="P1542" s="49"/>
      <c r="Q1542" s="59"/>
      <c r="R1542" s="59"/>
      <c r="S1542" s="49"/>
      <c r="T1542" s="49"/>
      <c r="U1542" s="49"/>
      <c r="V1542" s="49"/>
    </row>
    <row r="1543" spans="2:22" ht="24" customHeight="1" x14ac:dyDescent="0.35">
      <c r="B1543" s="3">
        <v>1528</v>
      </c>
      <c r="C1543" s="3" t="s">
        <v>1420</v>
      </c>
      <c r="D1543" s="3" t="s">
        <v>1421</v>
      </c>
      <c r="E1543" s="3">
        <v>5.0000000000000001E-3</v>
      </c>
      <c r="F1543" s="3" t="s">
        <v>3580</v>
      </c>
      <c r="G1543" s="3" t="s">
        <v>3657</v>
      </c>
      <c r="H1543" s="32" t="s">
        <v>2490</v>
      </c>
      <c r="I1543" s="33">
        <v>24</v>
      </c>
      <c r="J1543" s="17">
        <v>7649</v>
      </c>
      <c r="K1543" s="17">
        <f t="shared" si="46"/>
        <v>8200</v>
      </c>
      <c r="L1543" s="38" t="s">
        <v>7053</v>
      </c>
      <c r="M1543" s="48">
        <f t="shared" si="47"/>
        <v>196800</v>
      </c>
      <c r="N1543" s="34" t="s">
        <v>7343</v>
      </c>
      <c r="O1543" s="48">
        <f>(45.5*M1543)/(SUM($M$16:$M$2953)+SUM(Comerciales!$O$16:$O$1436))</f>
        <v>9.3385473400980507E-6</v>
      </c>
      <c r="P1543" s="49"/>
      <c r="Q1543" s="59"/>
      <c r="R1543" s="59"/>
      <c r="S1543" s="49"/>
      <c r="T1543" s="49"/>
      <c r="U1543" s="49"/>
      <c r="V1543" s="49"/>
    </row>
    <row r="1544" spans="2:22" ht="24" customHeight="1" x14ac:dyDescent="0.35">
      <c r="B1544" s="3">
        <v>1529</v>
      </c>
      <c r="C1544" s="3" t="s">
        <v>1423</v>
      </c>
      <c r="D1544" s="3" t="s">
        <v>1424</v>
      </c>
      <c r="E1544" s="3" t="s">
        <v>2589</v>
      </c>
      <c r="F1544" s="3" t="s">
        <v>2422</v>
      </c>
      <c r="G1544" s="3" t="s">
        <v>11</v>
      </c>
      <c r="H1544" s="32" t="s">
        <v>2318</v>
      </c>
      <c r="I1544" s="33">
        <v>15150.916666666666</v>
      </c>
      <c r="J1544" s="17">
        <v>86</v>
      </c>
      <c r="K1544" s="17">
        <f t="shared" si="46"/>
        <v>92</v>
      </c>
      <c r="L1544" s="38" t="s">
        <v>7053</v>
      </c>
      <c r="M1544" s="48">
        <f t="shared" si="47"/>
        <v>1393884.3333333333</v>
      </c>
      <c r="N1544" s="34" t="s">
        <v>7343</v>
      </c>
      <c r="O1544" s="48">
        <f>(45.5*M1544)/(SUM($M$16:$M$2953)+SUM(Comerciales!$O$16:$O$1436))</f>
        <v>6.6142555048040371E-5</v>
      </c>
      <c r="P1544" s="49"/>
      <c r="Q1544" s="59"/>
      <c r="R1544" s="59"/>
      <c r="S1544" s="49"/>
      <c r="T1544" s="49"/>
      <c r="U1544" s="49"/>
      <c r="V1544" s="49"/>
    </row>
    <row r="1545" spans="2:22" ht="24" customHeight="1" x14ac:dyDescent="0.35">
      <c r="B1545" s="3">
        <v>1530</v>
      </c>
      <c r="C1545" s="3" t="s">
        <v>2628</v>
      </c>
      <c r="D1545" s="3" t="s">
        <v>1424</v>
      </c>
      <c r="E1545" s="3" t="s">
        <v>6466</v>
      </c>
      <c r="F1545" s="3" t="s">
        <v>2435</v>
      </c>
      <c r="G1545" s="3" t="s">
        <v>11</v>
      </c>
      <c r="H1545" s="32" t="s">
        <v>2334</v>
      </c>
      <c r="I1545" s="33">
        <v>2540.6363636363635</v>
      </c>
      <c r="J1545" s="17">
        <v>3383</v>
      </c>
      <c r="K1545" s="17">
        <f t="shared" si="46"/>
        <v>3627</v>
      </c>
      <c r="L1545" s="38" t="s">
        <v>7053</v>
      </c>
      <c r="M1545" s="48">
        <f t="shared" si="47"/>
        <v>9214888.0909090899</v>
      </c>
      <c r="N1545" s="34" t="s">
        <v>7343</v>
      </c>
      <c r="O1545" s="48">
        <f>(45.5*M1545)/(SUM($M$16:$M$2953)+SUM(Comerciales!$O$16:$O$1436))</f>
        <v>4.3726457657855831E-4</v>
      </c>
      <c r="P1545" s="49"/>
      <c r="Q1545" s="59"/>
      <c r="R1545" s="59"/>
      <c r="S1545" s="49"/>
      <c r="T1545" s="49"/>
      <c r="U1545" s="49"/>
      <c r="V1545" s="49"/>
    </row>
    <row r="1546" spans="2:22" ht="24" customHeight="1" x14ac:dyDescent="0.35">
      <c r="B1546" s="3">
        <v>1531</v>
      </c>
      <c r="C1546" s="3" t="s">
        <v>1425</v>
      </c>
      <c r="D1546" s="3" t="s">
        <v>1424</v>
      </c>
      <c r="E1546" s="3" t="s">
        <v>1426</v>
      </c>
      <c r="F1546" s="3" t="s">
        <v>2616</v>
      </c>
      <c r="G1546" s="3" t="s">
        <v>3657</v>
      </c>
      <c r="H1546" s="32" t="s">
        <v>2490</v>
      </c>
      <c r="I1546" s="33">
        <v>983.91666666666663</v>
      </c>
      <c r="J1546" s="17">
        <v>2981</v>
      </c>
      <c r="K1546" s="17">
        <f t="shared" si="46"/>
        <v>3196</v>
      </c>
      <c r="L1546" s="38" t="s">
        <v>7053</v>
      </c>
      <c r="M1546" s="48">
        <f t="shared" si="47"/>
        <v>3144597.6666666665</v>
      </c>
      <c r="N1546" s="34" t="s">
        <v>7343</v>
      </c>
      <c r="O1546" s="48">
        <f>(45.5*M1546)/(SUM($M$16:$M$2953)+SUM(Comerciales!$O$16:$O$1436))</f>
        <v>1.4921734845390515E-4</v>
      </c>
      <c r="P1546" s="49"/>
      <c r="Q1546" s="59"/>
      <c r="R1546" s="59"/>
      <c r="S1546" s="49"/>
      <c r="T1546" s="49"/>
      <c r="U1546" s="49"/>
      <c r="V1546" s="49"/>
    </row>
    <row r="1547" spans="2:22" ht="24" customHeight="1" x14ac:dyDescent="0.35">
      <c r="B1547" s="3">
        <v>1532</v>
      </c>
      <c r="C1547" s="3" t="s">
        <v>1430</v>
      </c>
      <c r="D1547" s="3" t="s">
        <v>5557</v>
      </c>
      <c r="E1547" s="3" t="s">
        <v>6467</v>
      </c>
      <c r="F1547" s="3" t="s">
        <v>2356</v>
      </c>
      <c r="G1547" s="3" t="s">
        <v>18</v>
      </c>
      <c r="H1547" s="32" t="s">
        <v>2349</v>
      </c>
      <c r="I1547" s="33">
        <v>68.666666666666657</v>
      </c>
      <c r="J1547" s="17">
        <v>19863</v>
      </c>
      <c r="K1547" s="17">
        <f t="shared" si="46"/>
        <v>19863</v>
      </c>
      <c r="L1547" s="38">
        <v>19863</v>
      </c>
      <c r="M1547" s="48">
        <f t="shared" si="47"/>
        <v>1363925.9999999998</v>
      </c>
      <c r="N1547" s="34" t="s">
        <v>7343</v>
      </c>
      <c r="O1547" s="48">
        <f>(45.5*M1547)/(SUM($M$16:$M$2953)+SUM(Comerciales!$O$16:$O$1436))</f>
        <v>6.4720973167635022E-5</v>
      </c>
      <c r="P1547" s="49"/>
      <c r="Q1547" s="59"/>
      <c r="R1547" s="59"/>
      <c r="S1547" s="49"/>
      <c r="T1547" s="49"/>
      <c r="U1547" s="49"/>
      <c r="V1547" s="49"/>
    </row>
    <row r="1548" spans="2:22" ht="24" customHeight="1" x14ac:dyDescent="0.35">
      <c r="B1548" s="3">
        <v>1533</v>
      </c>
      <c r="C1548" s="3" t="s">
        <v>1431</v>
      </c>
      <c r="D1548" s="3" t="s">
        <v>1432</v>
      </c>
      <c r="E1548" s="3" t="s">
        <v>26</v>
      </c>
      <c r="F1548" s="3" t="s">
        <v>2422</v>
      </c>
      <c r="G1548" s="3" t="s">
        <v>11</v>
      </c>
      <c r="H1548" s="32" t="s">
        <v>2318</v>
      </c>
      <c r="I1548" s="33">
        <v>149286.25</v>
      </c>
      <c r="J1548" s="17">
        <v>5487</v>
      </c>
      <c r="K1548" s="17">
        <f t="shared" si="46"/>
        <v>5487</v>
      </c>
      <c r="L1548" s="38">
        <v>5487</v>
      </c>
      <c r="M1548" s="48">
        <f t="shared" si="47"/>
        <v>819133653.75</v>
      </c>
      <c r="N1548" s="34" t="s">
        <v>7341</v>
      </c>
      <c r="O1548" s="48">
        <f>(45.5*M1548)/(SUM($M$16:$M$2953)+SUM(Comerciales!$O$16:$O$1436))</f>
        <v>3.886950408237734E-2</v>
      </c>
      <c r="P1548" s="49"/>
      <c r="Q1548" s="59"/>
      <c r="R1548" s="59"/>
      <c r="S1548" s="49"/>
      <c r="T1548" s="49"/>
      <c r="U1548" s="49"/>
      <c r="V1548" s="49"/>
    </row>
    <row r="1549" spans="2:22" ht="24" customHeight="1" x14ac:dyDescent="0.35">
      <c r="B1549" s="3">
        <v>1534</v>
      </c>
      <c r="C1549" s="3" t="s">
        <v>1431</v>
      </c>
      <c r="D1549" s="3" t="s">
        <v>1432</v>
      </c>
      <c r="E1549" s="3" t="s">
        <v>4024</v>
      </c>
      <c r="F1549" s="3" t="s">
        <v>2422</v>
      </c>
      <c r="G1549" s="3" t="s">
        <v>11</v>
      </c>
      <c r="H1549" s="32" t="s">
        <v>2318</v>
      </c>
      <c r="I1549" s="33">
        <v>119353.08333333333</v>
      </c>
      <c r="J1549" s="17">
        <v>10974</v>
      </c>
      <c r="K1549" s="17">
        <f t="shared" si="46"/>
        <v>10974</v>
      </c>
      <c r="L1549" s="38">
        <v>10974</v>
      </c>
      <c r="M1549" s="48">
        <f t="shared" si="47"/>
        <v>1309780736.5</v>
      </c>
      <c r="N1549" s="34" t="s">
        <v>7341</v>
      </c>
      <c r="O1549" s="48">
        <f>(45.5*M1549)/(SUM($M$16:$M$2953)+SUM(Comerciales!$O$16:$O$1436))</f>
        <v>6.2151673846309659E-2</v>
      </c>
      <c r="P1549" s="49"/>
      <c r="Q1549" s="59"/>
      <c r="R1549" s="59"/>
      <c r="S1549" s="49"/>
      <c r="T1549" s="49"/>
      <c r="U1549" s="49"/>
      <c r="V1549" s="49"/>
    </row>
    <row r="1550" spans="2:22" ht="24" customHeight="1" x14ac:dyDescent="0.35">
      <c r="B1550" s="3">
        <v>1535</v>
      </c>
      <c r="C1550" s="3" t="s">
        <v>1431</v>
      </c>
      <c r="D1550" s="3" t="s">
        <v>1432</v>
      </c>
      <c r="E1550" s="3" t="s">
        <v>3568</v>
      </c>
      <c r="F1550" s="3" t="s">
        <v>2616</v>
      </c>
      <c r="G1550" s="3" t="s">
        <v>11</v>
      </c>
      <c r="H1550" s="32" t="s">
        <v>2490</v>
      </c>
      <c r="I1550" s="33">
        <v>14066.333333333334</v>
      </c>
      <c r="J1550" s="17">
        <v>1131</v>
      </c>
      <c r="K1550" s="17">
        <f t="shared" si="46"/>
        <v>1212</v>
      </c>
      <c r="L1550" s="38" t="s">
        <v>7053</v>
      </c>
      <c r="M1550" s="48">
        <f t="shared" si="47"/>
        <v>17048396</v>
      </c>
      <c r="N1550" s="34" t="s">
        <v>7343</v>
      </c>
      <c r="O1550" s="48">
        <f>(45.5*M1550)/(SUM($M$16:$M$2953)+SUM(Comerciales!$O$16:$O$1436))</f>
        <v>8.0897994470903586E-4</v>
      </c>
      <c r="P1550" s="49"/>
      <c r="Q1550" s="59"/>
      <c r="R1550" s="59"/>
      <c r="S1550" s="49"/>
      <c r="T1550" s="49"/>
      <c r="U1550" s="49"/>
      <c r="V1550" s="49"/>
    </row>
    <row r="1551" spans="2:22" ht="24" customHeight="1" x14ac:dyDescent="0.35">
      <c r="B1551" s="3">
        <v>1536</v>
      </c>
      <c r="C1551" s="3" t="s">
        <v>1431</v>
      </c>
      <c r="D1551" s="3" t="s">
        <v>1432</v>
      </c>
      <c r="E1551" s="3" t="s">
        <v>191</v>
      </c>
      <c r="F1551" s="3" t="s">
        <v>2422</v>
      </c>
      <c r="G1551" s="3" t="s">
        <v>11</v>
      </c>
      <c r="H1551" s="32" t="s">
        <v>2318</v>
      </c>
      <c r="I1551" s="33">
        <v>13580.583333333334</v>
      </c>
      <c r="J1551" s="17">
        <v>2743.5</v>
      </c>
      <c r="K1551" s="17">
        <f t="shared" si="46"/>
        <v>2743.5</v>
      </c>
      <c r="L1551" s="38">
        <v>2743.5</v>
      </c>
      <c r="M1551" s="48">
        <f t="shared" si="47"/>
        <v>37258330.375</v>
      </c>
      <c r="N1551" s="34" t="s">
        <v>7343</v>
      </c>
      <c r="O1551" s="48">
        <f>(45.5*M1551)/(SUM($M$16:$M$2953)+SUM(Comerciales!$O$16:$O$1436))</f>
        <v>1.7679811078249526E-3</v>
      </c>
      <c r="P1551" s="49"/>
      <c r="Q1551" s="59"/>
      <c r="R1551" s="59"/>
      <c r="S1551" s="49"/>
      <c r="T1551" s="49"/>
      <c r="U1551" s="49"/>
      <c r="V1551" s="49"/>
    </row>
    <row r="1552" spans="2:22" ht="24" customHeight="1" x14ac:dyDescent="0.35">
      <c r="B1552" s="3">
        <v>1537</v>
      </c>
      <c r="C1552" s="3" t="s">
        <v>1431</v>
      </c>
      <c r="D1552" s="3" t="s">
        <v>1432</v>
      </c>
      <c r="E1552" s="3" t="s">
        <v>35</v>
      </c>
      <c r="F1552" s="3" t="s">
        <v>2422</v>
      </c>
      <c r="G1552" s="3" t="s">
        <v>11</v>
      </c>
      <c r="H1552" s="32" t="s">
        <v>2318</v>
      </c>
      <c r="I1552" s="33">
        <v>11906.555555555555</v>
      </c>
      <c r="J1552" s="17">
        <v>8230.5</v>
      </c>
      <c r="K1552" s="17">
        <f t="shared" ref="K1552:K1615" si="48">IF(ISNUMBER(L1552),MIN(L1552,ROUND((J1552*(1+$K$10)),0)),ROUND((J1552*(1+$K$10)),0))</f>
        <v>8230.5</v>
      </c>
      <c r="L1552" s="38">
        <v>8230.5</v>
      </c>
      <c r="M1552" s="48">
        <f t="shared" ref="M1552:M1615" si="49">IF(K1552=0,100*I1552,I1552*K1552)</f>
        <v>97996905.5</v>
      </c>
      <c r="N1552" s="34" t="s">
        <v>7341</v>
      </c>
      <c r="O1552" s="48">
        <f>(45.5*M1552)/(SUM($M$16:$M$2953)+SUM(Comerciales!$O$16:$O$1436))</f>
        <v>4.6501460426568346E-3</v>
      </c>
      <c r="P1552" s="49"/>
      <c r="Q1552" s="59"/>
      <c r="R1552" s="59"/>
      <c r="S1552" s="49"/>
      <c r="T1552" s="49"/>
      <c r="U1552" s="49"/>
      <c r="V1552" s="49"/>
    </row>
    <row r="1553" spans="2:22" ht="24" customHeight="1" x14ac:dyDescent="0.35">
      <c r="B1553" s="3">
        <v>1538</v>
      </c>
      <c r="C1553" s="3" t="s">
        <v>1431</v>
      </c>
      <c r="D1553" s="3" t="s">
        <v>1432</v>
      </c>
      <c r="E1553" s="3" t="s">
        <v>6468</v>
      </c>
      <c r="F1553" s="3" t="s">
        <v>2356</v>
      </c>
      <c r="G1553" s="3" t="s">
        <v>18</v>
      </c>
      <c r="H1553" s="32" t="s">
        <v>2349</v>
      </c>
      <c r="I1553" s="33">
        <v>396.33333333333331</v>
      </c>
      <c r="J1553" s="17">
        <v>241345</v>
      </c>
      <c r="K1553" s="17">
        <f t="shared" si="48"/>
        <v>258722</v>
      </c>
      <c r="L1553" s="38" t="s">
        <v>7053</v>
      </c>
      <c r="M1553" s="48">
        <f t="shared" si="49"/>
        <v>102540152.66666666</v>
      </c>
      <c r="N1553" s="34" t="s">
        <v>7341</v>
      </c>
      <c r="O1553" s="48">
        <f>(45.5*M1553)/(SUM($M$16:$M$2953)+SUM(Comerciales!$O$16:$O$1436))</f>
        <v>4.8657320626958739E-3</v>
      </c>
      <c r="P1553" s="49"/>
      <c r="Q1553" s="59"/>
      <c r="R1553" s="59"/>
      <c r="S1553" s="49"/>
      <c r="T1553" s="49"/>
      <c r="U1553" s="49"/>
      <c r="V1553" s="49"/>
    </row>
    <row r="1554" spans="2:22" ht="24" customHeight="1" x14ac:dyDescent="0.35">
      <c r="B1554" s="3">
        <v>1539</v>
      </c>
      <c r="C1554" s="3" t="s">
        <v>518</v>
      </c>
      <c r="D1554" s="3" t="s">
        <v>3133</v>
      </c>
      <c r="E1554" s="3" t="s">
        <v>218</v>
      </c>
      <c r="F1554" s="3" t="s">
        <v>3577</v>
      </c>
      <c r="G1554" s="3" t="s">
        <v>18</v>
      </c>
      <c r="H1554" s="32" t="s">
        <v>7022</v>
      </c>
      <c r="I1554" s="33">
        <v>70518.25</v>
      </c>
      <c r="J1554" s="17">
        <v>2720</v>
      </c>
      <c r="K1554" s="17">
        <f t="shared" si="48"/>
        <v>2916</v>
      </c>
      <c r="L1554" s="38" t="s">
        <v>7053</v>
      </c>
      <c r="M1554" s="48">
        <f t="shared" si="49"/>
        <v>205631217</v>
      </c>
      <c r="N1554" s="34" t="s">
        <v>7341</v>
      </c>
      <c r="O1554" s="48">
        <f>(45.5*M1554)/(SUM($M$16:$M$2953)+SUM(Comerciales!$O$16:$O$1436))</f>
        <v>9.7576059682747719E-3</v>
      </c>
      <c r="P1554" s="49"/>
      <c r="Q1554" s="59"/>
      <c r="R1554" s="59"/>
      <c r="S1554" s="49"/>
      <c r="T1554" s="49"/>
      <c r="U1554" s="49"/>
      <c r="V1554" s="49"/>
    </row>
    <row r="1555" spans="2:22" ht="24" customHeight="1" x14ac:dyDescent="0.35">
      <c r="B1555" s="3">
        <v>1540</v>
      </c>
      <c r="C1555" s="3" t="s">
        <v>518</v>
      </c>
      <c r="D1555" s="3" t="s">
        <v>3133</v>
      </c>
      <c r="E1555" s="3" t="s">
        <v>218</v>
      </c>
      <c r="F1555" s="3" t="s">
        <v>3618</v>
      </c>
      <c r="G1555" s="3" t="s">
        <v>18</v>
      </c>
      <c r="H1555" s="32" t="s">
        <v>3681</v>
      </c>
      <c r="I1555" s="33">
        <v>1254.3333333333333</v>
      </c>
      <c r="J1555" s="17">
        <v>4340</v>
      </c>
      <c r="K1555" s="17">
        <f t="shared" si="48"/>
        <v>4652</v>
      </c>
      <c r="L1555" s="38" t="s">
        <v>7053</v>
      </c>
      <c r="M1555" s="48">
        <f t="shared" si="49"/>
        <v>5835158.666666666</v>
      </c>
      <c r="N1555" s="34" t="s">
        <v>7343</v>
      </c>
      <c r="O1555" s="48">
        <f>(45.5*M1555)/(SUM($M$16:$M$2953)+SUM(Comerciales!$O$16:$O$1436))</f>
        <v>2.7688976344334391E-4</v>
      </c>
      <c r="P1555" s="49"/>
      <c r="Q1555" s="59"/>
      <c r="R1555" s="59"/>
      <c r="S1555" s="49"/>
      <c r="T1555" s="49"/>
      <c r="U1555" s="49"/>
      <c r="V1555" s="49"/>
    </row>
    <row r="1556" spans="2:22" ht="24" customHeight="1" x14ac:dyDescent="0.35">
      <c r="B1556" s="3">
        <v>1541</v>
      </c>
      <c r="C1556" s="3" t="s">
        <v>518</v>
      </c>
      <c r="D1556" s="3" t="s">
        <v>3133</v>
      </c>
      <c r="E1556" s="3" t="s">
        <v>218</v>
      </c>
      <c r="F1556" s="3" t="s">
        <v>3618</v>
      </c>
      <c r="G1556" s="3" t="s">
        <v>18</v>
      </c>
      <c r="H1556" s="32" t="s">
        <v>7023</v>
      </c>
      <c r="I1556" s="33">
        <v>562.41666666666674</v>
      </c>
      <c r="J1556" s="17">
        <v>26143</v>
      </c>
      <c r="K1556" s="17">
        <f t="shared" si="48"/>
        <v>28025</v>
      </c>
      <c r="L1556" s="38" t="s">
        <v>7053</v>
      </c>
      <c r="M1556" s="48">
        <f t="shared" si="49"/>
        <v>15761727.083333336</v>
      </c>
      <c r="N1556" s="34" t="s">
        <v>7343</v>
      </c>
      <c r="O1556" s="48">
        <f>(45.5*M1556)/(SUM($M$16:$M$2953)+SUM(Comerciales!$O$16:$O$1436))</f>
        <v>7.4792497220230647E-4</v>
      </c>
      <c r="P1556" s="49"/>
      <c r="Q1556" s="59"/>
      <c r="R1556" s="59"/>
      <c r="S1556" s="49"/>
      <c r="T1556" s="49"/>
      <c r="U1556" s="49"/>
      <c r="V1556" s="49"/>
    </row>
    <row r="1557" spans="2:22" ht="24" customHeight="1" x14ac:dyDescent="0.35">
      <c r="B1557" s="3">
        <v>1542</v>
      </c>
      <c r="C1557" s="3" t="s">
        <v>342</v>
      </c>
      <c r="D1557" s="3" t="s">
        <v>1433</v>
      </c>
      <c r="E1557" s="3" t="s">
        <v>1434</v>
      </c>
      <c r="F1557" s="3" t="s">
        <v>2393</v>
      </c>
      <c r="G1557" s="3" t="s">
        <v>11</v>
      </c>
      <c r="H1557" s="32" t="s">
        <v>2393</v>
      </c>
      <c r="I1557" s="33">
        <v>1779</v>
      </c>
      <c r="J1557" s="17">
        <v>11347.02</v>
      </c>
      <c r="K1557" s="17">
        <f t="shared" si="48"/>
        <v>12164</v>
      </c>
      <c r="L1557" s="38" t="s">
        <v>7053</v>
      </c>
      <c r="M1557" s="48">
        <f t="shared" si="49"/>
        <v>21639756</v>
      </c>
      <c r="N1557" s="34" t="s">
        <v>7343</v>
      </c>
      <c r="O1557" s="48">
        <f>(45.5*M1557)/(SUM($M$16:$M$2953)+SUM(Comerciales!$O$16:$O$1436))</f>
        <v>1.0268490133850145E-3</v>
      </c>
      <c r="P1557" s="49"/>
      <c r="Q1557" s="59"/>
      <c r="R1557" s="59"/>
      <c r="S1557" s="49"/>
      <c r="T1557" s="49"/>
      <c r="U1557" s="49"/>
      <c r="V1557" s="49"/>
    </row>
    <row r="1558" spans="2:22" ht="24" customHeight="1" x14ac:dyDescent="0.35">
      <c r="B1558" s="3">
        <v>1543</v>
      </c>
      <c r="C1558" s="3" t="s">
        <v>2628</v>
      </c>
      <c r="D1558" s="3" t="s">
        <v>5558</v>
      </c>
      <c r="E1558" s="3" t="s">
        <v>2628</v>
      </c>
      <c r="F1558" s="3" t="s">
        <v>2318</v>
      </c>
      <c r="G1558" s="3" t="s">
        <v>11</v>
      </c>
      <c r="H1558" s="32" t="s">
        <v>2318</v>
      </c>
      <c r="I1558" s="33">
        <v>125</v>
      </c>
      <c r="J1558" s="17"/>
      <c r="K1558" s="17">
        <f t="shared" si="48"/>
        <v>0</v>
      </c>
      <c r="L1558" s="38" t="s">
        <v>7053</v>
      </c>
      <c r="M1558" s="48">
        <f t="shared" si="49"/>
        <v>12500</v>
      </c>
      <c r="N1558" s="34" t="s">
        <v>7343</v>
      </c>
      <c r="O1558" s="48">
        <f>(45.5*M1558)/(SUM($M$16:$M$2953)+SUM(Comerciales!$O$16:$O$1436))</f>
        <v>5.9314960239443924E-7</v>
      </c>
      <c r="P1558" s="49"/>
      <c r="Q1558" s="59"/>
      <c r="R1558" s="59"/>
      <c r="S1558" s="49"/>
      <c r="T1558" s="49"/>
      <c r="U1558" s="49"/>
      <c r="V1558" s="49"/>
    </row>
    <row r="1559" spans="2:22" ht="24" customHeight="1" x14ac:dyDescent="0.35">
      <c r="B1559" s="3">
        <v>1544</v>
      </c>
      <c r="C1559" s="3" t="s">
        <v>342</v>
      </c>
      <c r="D1559" s="3" t="s">
        <v>5559</v>
      </c>
      <c r="E1559" s="3" t="s">
        <v>2628</v>
      </c>
      <c r="F1559" s="3" t="s">
        <v>2376</v>
      </c>
      <c r="G1559" s="3" t="s">
        <v>11</v>
      </c>
      <c r="H1559" s="32" t="s">
        <v>2393</v>
      </c>
      <c r="I1559" s="33">
        <v>16543</v>
      </c>
      <c r="J1559" s="17"/>
      <c r="K1559" s="17">
        <f t="shared" si="48"/>
        <v>0</v>
      </c>
      <c r="L1559" s="38" t="s">
        <v>7053</v>
      </c>
      <c r="M1559" s="48">
        <f t="shared" si="49"/>
        <v>1654300</v>
      </c>
      <c r="N1559" s="34" t="s">
        <v>7343</v>
      </c>
      <c r="O1559" s="48">
        <f>(45.5*M1559)/(SUM($M$16:$M$2953)+SUM(Comerciales!$O$16:$O$1436))</f>
        <v>7.8499790979289657E-5</v>
      </c>
      <c r="P1559" s="49"/>
      <c r="Q1559" s="59"/>
      <c r="R1559" s="59"/>
      <c r="S1559" s="49"/>
      <c r="T1559" s="49"/>
      <c r="U1559" s="49"/>
      <c r="V1559" s="49"/>
    </row>
    <row r="1560" spans="2:22" ht="24" customHeight="1" x14ac:dyDescent="0.35">
      <c r="B1560" s="3">
        <v>1545</v>
      </c>
      <c r="C1560" s="3" t="s">
        <v>342</v>
      </c>
      <c r="D1560" s="3" t="s">
        <v>1435</v>
      </c>
      <c r="E1560" s="3" t="s">
        <v>4214</v>
      </c>
      <c r="F1560" s="3" t="s">
        <v>2365</v>
      </c>
      <c r="G1560" s="3" t="s">
        <v>11</v>
      </c>
      <c r="H1560" s="32" t="s">
        <v>2490</v>
      </c>
      <c r="I1560" s="33">
        <v>2</v>
      </c>
      <c r="J1560" s="17">
        <v>12015.62</v>
      </c>
      <c r="K1560" s="17">
        <f t="shared" si="48"/>
        <v>12881</v>
      </c>
      <c r="L1560" s="38" t="s">
        <v>7053</v>
      </c>
      <c r="M1560" s="48">
        <f t="shared" si="49"/>
        <v>25762</v>
      </c>
      <c r="N1560" s="34" t="s">
        <v>7343</v>
      </c>
      <c r="O1560" s="48">
        <f>(45.5*M1560)/(SUM($M$16:$M$2953)+SUM(Comerciales!$O$16:$O$1436))</f>
        <v>1.2224576045508434E-6</v>
      </c>
      <c r="P1560" s="49"/>
      <c r="Q1560" s="59"/>
      <c r="R1560" s="59"/>
      <c r="S1560" s="49"/>
      <c r="T1560" s="49"/>
      <c r="U1560" s="49"/>
      <c r="V1560" s="49"/>
    </row>
    <row r="1561" spans="2:22" ht="24" customHeight="1" x14ac:dyDescent="0.35">
      <c r="B1561" s="3">
        <v>1546</v>
      </c>
      <c r="C1561" s="3" t="s">
        <v>342</v>
      </c>
      <c r="D1561" s="3" t="s">
        <v>1435</v>
      </c>
      <c r="E1561" s="3" t="s">
        <v>1434</v>
      </c>
      <c r="F1561" s="3" t="s">
        <v>2422</v>
      </c>
      <c r="G1561" s="3" t="s">
        <v>11</v>
      </c>
      <c r="H1561" s="32" t="s">
        <v>2320</v>
      </c>
      <c r="I1561" s="33">
        <v>2</v>
      </c>
      <c r="J1561" s="17">
        <v>7522.02</v>
      </c>
      <c r="K1561" s="17">
        <f t="shared" si="48"/>
        <v>8064</v>
      </c>
      <c r="L1561" s="38" t="s">
        <v>7053</v>
      </c>
      <c r="M1561" s="48">
        <f t="shared" si="49"/>
        <v>16128</v>
      </c>
      <c r="N1561" s="34" t="s">
        <v>7343</v>
      </c>
      <c r="O1561" s="48">
        <f>(45.5*M1561)/(SUM($M$16:$M$2953)+SUM(Comerciales!$O$16:$O$1436))</f>
        <v>7.653053429934012E-7</v>
      </c>
      <c r="P1561" s="49"/>
      <c r="Q1561" s="59"/>
      <c r="R1561" s="59"/>
      <c r="S1561" s="49"/>
      <c r="T1561" s="49"/>
      <c r="U1561" s="49"/>
      <c r="V1561" s="49"/>
    </row>
    <row r="1562" spans="2:22" ht="24" customHeight="1" x14ac:dyDescent="0.35">
      <c r="B1562" s="3">
        <v>1547</v>
      </c>
      <c r="C1562" s="3" t="s">
        <v>1436</v>
      </c>
      <c r="D1562" s="3" t="s">
        <v>1437</v>
      </c>
      <c r="E1562" s="3" t="s">
        <v>4216</v>
      </c>
      <c r="F1562" s="3" t="s">
        <v>2616</v>
      </c>
      <c r="G1562" s="3" t="s">
        <v>11</v>
      </c>
      <c r="H1562" s="32" t="s">
        <v>2393</v>
      </c>
      <c r="I1562" s="33">
        <v>25006.416666666668</v>
      </c>
      <c r="J1562" s="17">
        <v>7214</v>
      </c>
      <c r="K1562" s="17">
        <f t="shared" si="48"/>
        <v>7733</v>
      </c>
      <c r="L1562" s="38" t="s">
        <v>7053</v>
      </c>
      <c r="M1562" s="48">
        <f t="shared" si="49"/>
        <v>193374620.08333334</v>
      </c>
      <c r="N1562" s="34" t="s">
        <v>7341</v>
      </c>
      <c r="O1562" s="48">
        <f>(45.5*M1562)/(SUM($M$16:$M$2953)+SUM(Comerciales!$O$16:$O$1436))</f>
        <v>9.1760063212483929E-3</v>
      </c>
      <c r="P1562" s="49"/>
      <c r="Q1562" s="59"/>
      <c r="R1562" s="59"/>
      <c r="S1562" s="49"/>
      <c r="T1562" s="49"/>
      <c r="U1562" s="49"/>
      <c r="V1562" s="49"/>
    </row>
    <row r="1563" spans="2:22" ht="24" customHeight="1" x14ac:dyDescent="0.35">
      <c r="B1563" s="3">
        <v>1548</v>
      </c>
      <c r="C1563" s="3" t="s">
        <v>1438</v>
      </c>
      <c r="D1563" s="3" t="s">
        <v>1439</v>
      </c>
      <c r="E1563" s="3" t="s">
        <v>2413</v>
      </c>
      <c r="F1563" s="3" t="s">
        <v>2422</v>
      </c>
      <c r="G1563" s="3" t="s">
        <v>11</v>
      </c>
      <c r="H1563" s="32" t="s">
        <v>2318</v>
      </c>
      <c r="I1563" s="33">
        <v>240</v>
      </c>
      <c r="J1563" s="17">
        <v>1117</v>
      </c>
      <c r="K1563" s="17">
        <f t="shared" si="48"/>
        <v>1197</v>
      </c>
      <c r="L1563" s="38" t="s">
        <v>7053</v>
      </c>
      <c r="M1563" s="48">
        <f t="shared" si="49"/>
        <v>287280</v>
      </c>
      <c r="N1563" s="34" t="s">
        <v>7343</v>
      </c>
      <c r="O1563" s="48">
        <f>(45.5*M1563)/(SUM($M$16:$M$2953)+SUM(Comerciales!$O$16:$O$1436))</f>
        <v>1.363200142206996E-5</v>
      </c>
      <c r="P1563" s="49"/>
      <c r="Q1563" s="59"/>
      <c r="R1563" s="59"/>
      <c r="S1563" s="49"/>
      <c r="T1563" s="49"/>
      <c r="U1563" s="49"/>
      <c r="V1563" s="49"/>
    </row>
    <row r="1564" spans="2:22" ht="24" customHeight="1" x14ac:dyDescent="0.35">
      <c r="B1564" s="3">
        <v>1549</v>
      </c>
      <c r="C1564" s="3" t="s">
        <v>1438</v>
      </c>
      <c r="D1564" s="3" t="s">
        <v>5560</v>
      </c>
      <c r="E1564" s="3" t="s">
        <v>3295</v>
      </c>
      <c r="F1564" s="3" t="s">
        <v>2616</v>
      </c>
      <c r="G1564" s="3" t="s">
        <v>11</v>
      </c>
      <c r="H1564" s="32" t="s">
        <v>2490</v>
      </c>
      <c r="I1564" s="33">
        <v>961</v>
      </c>
      <c r="J1564" s="17">
        <v>115.422916666666</v>
      </c>
      <c r="K1564" s="17">
        <f t="shared" si="48"/>
        <v>124</v>
      </c>
      <c r="L1564" s="38" t="s">
        <v>7053</v>
      </c>
      <c r="M1564" s="48">
        <f t="shared" si="49"/>
        <v>119164</v>
      </c>
      <c r="N1564" s="34" t="s">
        <v>7343</v>
      </c>
      <c r="O1564" s="48">
        <f>(45.5*M1564)/(SUM($M$16:$M$2953)+SUM(Comerciales!$O$16:$O$1436))</f>
        <v>5.6545663375784763E-6</v>
      </c>
      <c r="P1564" s="49"/>
      <c r="Q1564" s="59"/>
      <c r="R1564" s="59"/>
      <c r="S1564" s="49"/>
      <c r="T1564" s="49"/>
      <c r="U1564" s="49"/>
      <c r="V1564" s="49"/>
    </row>
    <row r="1565" spans="2:22" ht="24" customHeight="1" x14ac:dyDescent="0.35">
      <c r="B1565" s="3">
        <v>1550</v>
      </c>
      <c r="C1565" s="3" t="s">
        <v>1440</v>
      </c>
      <c r="D1565" s="3" t="s">
        <v>1441</v>
      </c>
      <c r="E1565" s="3" t="s">
        <v>6469</v>
      </c>
      <c r="F1565" s="3" t="s">
        <v>2422</v>
      </c>
      <c r="G1565" s="3" t="s">
        <v>11</v>
      </c>
      <c r="H1565" s="32" t="s">
        <v>2320</v>
      </c>
      <c r="I1565" s="33">
        <v>2</v>
      </c>
      <c r="J1565" s="17">
        <v>13543.14</v>
      </c>
      <c r="K1565" s="17">
        <f t="shared" si="48"/>
        <v>14518</v>
      </c>
      <c r="L1565" s="38" t="s">
        <v>7053</v>
      </c>
      <c r="M1565" s="48">
        <f t="shared" si="49"/>
        <v>29036</v>
      </c>
      <c r="N1565" s="34" t="s">
        <v>7343</v>
      </c>
      <c r="O1565" s="48">
        <f>(45.5*M1565)/(SUM($M$16:$M$2953)+SUM(Comerciales!$O$16:$O$1436))</f>
        <v>1.377815348409995E-6</v>
      </c>
      <c r="P1565" s="49"/>
      <c r="Q1565" s="59"/>
      <c r="R1565" s="59"/>
      <c r="S1565" s="49"/>
      <c r="T1565" s="49"/>
      <c r="U1565" s="49"/>
      <c r="V1565" s="49"/>
    </row>
    <row r="1566" spans="2:22" ht="24" customHeight="1" x14ac:dyDescent="0.35">
      <c r="B1566" s="3">
        <v>1551</v>
      </c>
      <c r="C1566" s="3" t="s">
        <v>1442</v>
      </c>
      <c r="D1566" s="3" t="s">
        <v>1443</v>
      </c>
      <c r="E1566" s="3" t="s">
        <v>6470</v>
      </c>
      <c r="F1566" s="3" t="s">
        <v>2422</v>
      </c>
      <c r="G1566" s="3" t="s">
        <v>11</v>
      </c>
      <c r="H1566" s="32" t="s">
        <v>2318</v>
      </c>
      <c r="I1566" s="33">
        <v>660</v>
      </c>
      <c r="J1566" s="17">
        <v>513</v>
      </c>
      <c r="K1566" s="17">
        <f t="shared" si="48"/>
        <v>550</v>
      </c>
      <c r="L1566" s="38" t="s">
        <v>7053</v>
      </c>
      <c r="M1566" s="48">
        <f t="shared" si="49"/>
        <v>363000</v>
      </c>
      <c r="N1566" s="34" t="s">
        <v>7343</v>
      </c>
      <c r="O1566" s="48">
        <f>(45.5*M1566)/(SUM($M$16:$M$2953)+SUM(Comerciales!$O$16:$O$1436))</f>
        <v>1.7225064453534515E-5</v>
      </c>
      <c r="P1566" s="49"/>
      <c r="Q1566" s="59"/>
      <c r="R1566" s="59"/>
      <c r="S1566" s="49"/>
      <c r="T1566" s="49"/>
      <c r="U1566" s="49"/>
      <c r="V1566" s="49"/>
    </row>
    <row r="1567" spans="2:22" ht="24" customHeight="1" x14ac:dyDescent="0.35">
      <c r="B1567" s="3">
        <v>1552</v>
      </c>
      <c r="C1567" s="3" t="s">
        <v>1444</v>
      </c>
      <c r="D1567" s="3" t="s">
        <v>1445</v>
      </c>
      <c r="E1567" s="3" t="s">
        <v>191</v>
      </c>
      <c r="F1567" s="3" t="s">
        <v>3620</v>
      </c>
      <c r="G1567" s="3" t="s">
        <v>11</v>
      </c>
      <c r="H1567" s="32" t="s">
        <v>2318</v>
      </c>
      <c r="I1567" s="33">
        <v>72360.666666666672</v>
      </c>
      <c r="J1567" s="17">
        <v>878.99999999999989</v>
      </c>
      <c r="K1567" s="17">
        <f t="shared" si="48"/>
        <v>878.99999999999989</v>
      </c>
      <c r="L1567" s="38">
        <v>878.99999999999989</v>
      </c>
      <c r="M1567" s="48">
        <f t="shared" si="49"/>
        <v>63605025.999999993</v>
      </c>
      <c r="N1567" s="34" t="s">
        <v>7341</v>
      </c>
      <c r="O1567" s="48">
        <f>(45.5*M1567)/(SUM($M$16:$M$2953)+SUM(Comerciales!$O$16:$O$1436))</f>
        <v>3.0181836705750367E-3</v>
      </c>
      <c r="P1567" s="49"/>
      <c r="Q1567" s="59"/>
      <c r="R1567" s="59"/>
      <c r="S1567" s="49"/>
      <c r="T1567" s="49"/>
      <c r="U1567" s="49"/>
      <c r="V1567" s="49"/>
    </row>
    <row r="1568" spans="2:22" ht="24" customHeight="1" x14ac:dyDescent="0.35">
      <c r="B1568" s="3">
        <v>1553</v>
      </c>
      <c r="C1568" s="3" t="s">
        <v>1444</v>
      </c>
      <c r="D1568" s="3" t="s">
        <v>1445</v>
      </c>
      <c r="E1568" s="3" t="s">
        <v>146</v>
      </c>
      <c r="F1568" s="3" t="s">
        <v>3620</v>
      </c>
      <c r="G1568" s="3" t="s">
        <v>11</v>
      </c>
      <c r="H1568" s="32" t="s">
        <v>2318</v>
      </c>
      <c r="I1568" s="33">
        <v>14902.545454545454</v>
      </c>
      <c r="J1568" s="17">
        <v>439.49999999999994</v>
      </c>
      <c r="K1568" s="17">
        <f t="shared" si="48"/>
        <v>439.49999999999994</v>
      </c>
      <c r="L1568" s="38">
        <v>439.49999999999994</v>
      </c>
      <c r="M1568" s="48">
        <f t="shared" si="49"/>
        <v>6549668.7272727266</v>
      </c>
      <c r="N1568" s="34" t="s">
        <v>7343</v>
      </c>
      <c r="O1568" s="48">
        <f>(45.5*M1568)/(SUM($M$16:$M$2953)+SUM(Comerciales!$O$16:$O$1436))</f>
        <v>3.1079467211176883E-4</v>
      </c>
      <c r="P1568" s="49"/>
      <c r="Q1568" s="59"/>
      <c r="R1568" s="59"/>
      <c r="S1568" s="49"/>
      <c r="T1568" s="49"/>
      <c r="U1568" s="49"/>
      <c r="V1568" s="49"/>
    </row>
    <row r="1569" spans="2:22" ht="24" customHeight="1" x14ac:dyDescent="0.35">
      <c r="B1569" s="3">
        <v>1554</v>
      </c>
      <c r="C1569" s="3" t="s">
        <v>1444</v>
      </c>
      <c r="D1569" s="3" t="s">
        <v>1445</v>
      </c>
      <c r="E1569" s="3" t="s">
        <v>26</v>
      </c>
      <c r="F1569" s="3" t="s">
        <v>3620</v>
      </c>
      <c r="G1569" s="3" t="s">
        <v>11</v>
      </c>
      <c r="H1569" s="32" t="s">
        <v>2318</v>
      </c>
      <c r="I1569" s="33">
        <v>13165.75</v>
      </c>
      <c r="J1569" s="17">
        <v>1757.9999999999998</v>
      </c>
      <c r="K1569" s="17">
        <f t="shared" si="48"/>
        <v>1757.9999999999998</v>
      </c>
      <c r="L1569" s="38">
        <v>1757.9999999999998</v>
      </c>
      <c r="M1569" s="48">
        <f t="shared" si="49"/>
        <v>23145388.499999996</v>
      </c>
      <c r="N1569" s="34" t="s">
        <v>7343</v>
      </c>
      <c r="O1569" s="48">
        <f>(45.5*M1569)/(SUM($M$16:$M$2953)+SUM(Comerciales!$O$16:$O$1436))</f>
        <v>1.0982942388831859E-3</v>
      </c>
      <c r="P1569" s="49"/>
      <c r="Q1569" s="59"/>
      <c r="R1569" s="59"/>
      <c r="S1569" s="49"/>
      <c r="T1569" s="49"/>
      <c r="U1569" s="49"/>
      <c r="V1569" s="49"/>
    </row>
    <row r="1570" spans="2:22" ht="24" customHeight="1" x14ac:dyDescent="0.35">
      <c r="B1570" s="3">
        <v>1555</v>
      </c>
      <c r="C1570" s="3" t="s">
        <v>1444</v>
      </c>
      <c r="D1570" s="3" t="s">
        <v>1445</v>
      </c>
      <c r="E1570" s="3" t="s">
        <v>25</v>
      </c>
      <c r="F1570" s="3" t="s">
        <v>3620</v>
      </c>
      <c r="G1570" s="3" t="s">
        <v>11</v>
      </c>
      <c r="H1570" s="32" t="s">
        <v>2318</v>
      </c>
      <c r="I1570" s="33">
        <v>4226.666666666667</v>
      </c>
      <c r="J1570" s="17">
        <v>3515.9999999999995</v>
      </c>
      <c r="K1570" s="17">
        <f t="shared" si="48"/>
        <v>3515.9999999999995</v>
      </c>
      <c r="L1570" s="38">
        <v>3515.9999999999995</v>
      </c>
      <c r="M1570" s="48">
        <f t="shared" si="49"/>
        <v>14860960</v>
      </c>
      <c r="N1570" s="34" t="s">
        <v>7343</v>
      </c>
      <c r="O1570" s="48">
        <f>(45.5*M1570)/(SUM($M$16:$M$2953)+SUM(Comerciales!$O$16:$O$1436))</f>
        <v>7.0518180121597316E-4</v>
      </c>
      <c r="P1570" s="49"/>
      <c r="Q1570" s="59"/>
      <c r="R1570" s="59"/>
      <c r="S1570" s="49"/>
      <c r="T1570" s="49"/>
      <c r="U1570" s="49"/>
      <c r="V1570" s="49"/>
    </row>
    <row r="1571" spans="2:22" ht="24" customHeight="1" x14ac:dyDescent="0.35">
      <c r="B1571" s="3">
        <v>1556</v>
      </c>
      <c r="C1571" s="3" t="s">
        <v>119</v>
      </c>
      <c r="D1571" s="3" t="s">
        <v>5561</v>
      </c>
      <c r="E1571" s="3" t="s">
        <v>6267</v>
      </c>
      <c r="F1571" s="3" t="s">
        <v>119</v>
      </c>
      <c r="G1571" s="3" t="s">
        <v>119</v>
      </c>
      <c r="H1571" s="32" t="s">
        <v>6267</v>
      </c>
      <c r="I1571" s="33">
        <v>1</v>
      </c>
      <c r="J1571" s="17"/>
      <c r="K1571" s="17">
        <f t="shared" si="48"/>
        <v>0</v>
      </c>
      <c r="L1571" s="38" t="s">
        <v>2628</v>
      </c>
      <c r="M1571" s="48">
        <f t="shared" si="49"/>
        <v>100</v>
      </c>
      <c r="N1571" s="34" t="s">
        <v>7343</v>
      </c>
      <c r="O1571" s="48">
        <f>(45.5*M1571)/(SUM($M$16:$M$2953)+SUM(Comerciales!$O$16:$O$1436))</f>
        <v>4.745196819155514E-9</v>
      </c>
      <c r="P1571" s="49"/>
      <c r="Q1571" s="59"/>
      <c r="R1571" s="59"/>
      <c r="S1571" s="49"/>
      <c r="T1571" s="49"/>
      <c r="U1571" s="49"/>
      <c r="V1571" s="49"/>
    </row>
    <row r="1572" spans="2:22" ht="24" customHeight="1" x14ac:dyDescent="0.35">
      <c r="B1572" s="3">
        <v>1557</v>
      </c>
      <c r="C1572" s="3" t="s">
        <v>1448</v>
      </c>
      <c r="D1572" s="3" t="s">
        <v>1449</v>
      </c>
      <c r="E1572" s="3" t="s">
        <v>362</v>
      </c>
      <c r="F1572" s="3" t="s">
        <v>2356</v>
      </c>
      <c r="G1572" s="3" t="s">
        <v>18</v>
      </c>
      <c r="H1572" s="32" t="s">
        <v>2349</v>
      </c>
      <c r="I1572" s="33">
        <v>148.75</v>
      </c>
      <c r="J1572" s="17">
        <v>4499650.8</v>
      </c>
      <c r="K1572" s="17">
        <f t="shared" si="48"/>
        <v>4499650.8</v>
      </c>
      <c r="L1572" s="38">
        <v>4499650.8</v>
      </c>
      <c r="M1572" s="48">
        <f t="shared" si="49"/>
        <v>669323056.5</v>
      </c>
      <c r="N1572" s="34" t="s">
        <v>7341</v>
      </c>
      <c r="O1572" s="48">
        <f>(45.5*M1572)/(SUM($M$16:$M$2953)+SUM(Comerciales!$O$16:$O$1436))</f>
        <v>3.1760696386912458E-2</v>
      </c>
      <c r="P1572" s="49"/>
      <c r="Q1572" s="59"/>
      <c r="R1572" s="59"/>
      <c r="S1572" s="49"/>
      <c r="T1572" s="49"/>
      <c r="U1572" s="49"/>
      <c r="V1572" s="49"/>
    </row>
    <row r="1573" spans="2:22" ht="24" customHeight="1" x14ac:dyDescent="0.35">
      <c r="B1573" s="3">
        <v>1558</v>
      </c>
      <c r="C1573" s="3" t="s">
        <v>1448</v>
      </c>
      <c r="D1573" s="3" t="s">
        <v>1449</v>
      </c>
      <c r="E1573" s="3" t="s">
        <v>32</v>
      </c>
      <c r="F1573" s="3" t="s">
        <v>6892</v>
      </c>
      <c r="G1573" s="3" t="s">
        <v>18</v>
      </c>
      <c r="H1573" s="32" t="s">
        <v>2443</v>
      </c>
      <c r="I1573" s="33">
        <v>11.083333333333334</v>
      </c>
      <c r="J1573" s="17">
        <v>2249825.4</v>
      </c>
      <c r="K1573" s="17">
        <f t="shared" si="48"/>
        <v>2249825.4</v>
      </c>
      <c r="L1573" s="38">
        <v>2249825.4</v>
      </c>
      <c r="M1573" s="48">
        <f t="shared" si="49"/>
        <v>24935564.850000001</v>
      </c>
      <c r="N1573" s="34" t="s">
        <v>7341</v>
      </c>
      <c r="O1573" s="48">
        <f>(45.5*M1573)/(SUM($M$16:$M$2953)+SUM(Comerciales!$O$16:$O$1436))</f>
        <v>1.1832416301006603E-3</v>
      </c>
      <c r="P1573" s="49"/>
      <c r="Q1573" s="59"/>
      <c r="R1573" s="59"/>
      <c r="S1573" s="49"/>
      <c r="T1573" s="49"/>
      <c r="U1573" s="49"/>
      <c r="V1573" s="49"/>
    </row>
    <row r="1574" spans="2:22" ht="24" customHeight="1" x14ac:dyDescent="0.35">
      <c r="B1574" s="3">
        <v>1559</v>
      </c>
      <c r="C1574" s="3" t="s">
        <v>1450</v>
      </c>
      <c r="D1574" s="3" t="s">
        <v>1451</v>
      </c>
      <c r="E1574" s="3" t="s">
        <v>135</v>
      </c>
      <c r="F1574" s="3" t="s">
        <v>3606</v>
      </c>
      <c r="G1574" s="3" t="s">
        <v>11</v>
      </c>
      <c r="H1574" s="32" t="s">
        <v>2318</v>
      </c>
      <c r="I1574" s="33">
        <v>2714295.1666666665</v>
      </c>
      <c r="J1574" s="17">
        <v>829.8</v>
      </c>
      <c r="K1574" s="17">
        <f t="shared" si="48"/>
        <v>829.8</v>
      </c>
      <c r="L1574" s="38">
        <v>829.8</v>
      </c>
      <c r="M1574" s="48">
        <f t="shared" si="49"/>
        <v>2252322129.2999997</v>
      </c>
      <c r="N1574" s="34" t="s">
        <v>7341</v>
      </c>
      <c r="O1574" s="48">
        <f>(45.5*M1574)/(SUM($M$16:$M$2953)+SUM(Comerciales!$O$16:$O$1436))</f>
        <v>0.10687711803667933</v>
      </c>
      <c r="P1574" s="49"/>
      <c r="Q1574" s="59"/>
      <c r="R1574" s="59"/>
      <c r="S1574" s="49"/>
      <c r="T1574" s="49"/>
      <c r="U1574" s="49"/>
      <c r="V1574" s="49"/>
    </row>
    <row r="1575" spans="2:22" ht="24" customHeight="1" x14ac:dyDescent="0.35">
      <c r="B1575" s="3">
        <v>1560</v>
      </c>
      <c r="C1575" s="3" t="s">
        <v>1450</v>
      </c>
      <c r="D1575" s="3" t="s">
        <v>1451</v>
      </c>
      <c r="E1575" s="3" t="s">
        <v>290</v>
      </c>
      <c r="F1575" s="3" t="s">
        <v>3613</v>
      </c>
      <c r="G1575" s="3" t="s">
        <v>11</v>
      </c>
      <c r="H1575" s="32" t="s">
        <v>2320</v>
      </c>
      <c r="I1575" s="33">
        <v>12943.454545454546</v>
      </c>
      <c r="J1575" s="17">
        <v>414.9</v>
      </c>
      <c r="K1575" s="17">
        <f t="shared" si="48"/>
        <v>414.9</v>
      </c>
      <c r="L1575" s="38">
        <v>414.9</v>
      </c>
      <c r="M1575" s="48">
        <f t="shared" si="49"/>
        <v>5370239.290909091</v>
      </c>
      <c r="N1575" s="34" t="s">
        <v>7343</v>
      </c>
      <c r="O1575" s="48">
        <f>(45.5*M1575)/(SUM($M$16:$M$2953)+SUM(Comerciales!$O$16:$O$1436))</f>
        <v>2.5482842401325779E-4</v>
      </c>
      <c r="P1575" s="49"/>
      <c r="Q1575" s="59"/>
      <c r="R1575" s="59"/>
      <c r="S1575" s="49"/>
      <c r="T1575" s="49"/>
      <c r="U1575" s="49"/>
      <c r="V1575" s="49"/>
    </row>
    <row r="1576" spans="2:22" ht="24" customHeight="1" x14ac:dyDescent="0.35">
      <c r="B1576" s="3">
        <v>1561</v>
      </c>
      <c r="C1576" s="3" t="s">
        <v>2515</v>
      </c>
      <c r="D1576" s="3" t="s">
        <v>1452</v>
      </c>
      <c r="E1576" s="3" t="s">
        <v>2516</v>
      </c>
      <c r="F1576" s="3" t="s">
        <v>2422</v>
      </c>
      <c r="G1576" s="3" t="s">
        <v>11</v>
      </c>
      <c r="H1576" s="32" t="s">
        <v>2318</v>
      </c>
      <c r="I1576" s="33">
        <v>198.33333333333334</v>
      </c>
      <c r="J1576" s="17">
        <v>50887.5</v>
      </c>
      <c r="K1576" s="17">
        <f t="shared" si="48"/>
        <v>50887.5</v>
      </c>
      <c r="L1576" s="38">
        <v>50887.5</v>
      </c>
      <c r="M1576" s="48">
        <f t="shared" si="49"/>
        <v>10092687.5</v>
      </c>
      <c r="N1576" s="34" t="s">
        <v>7341</v>
      </c>
      <c r="O1576" s="48">
        <f>(45.5*M1576)/(SUM($M$16:$M$2953)+SUM(Comerciales!$O$16:$O$1436))</f>
        <v>4.7891788621730612E-4</v>
      </c>
      <c r="P1576" s="49"/>
      <c r="Q1576" s="59"/>
      <c r="R1576" s="59"/>
      <c r="S1576" s="49"/>
      <c r="T1576" s="49"/>
      <c r="U1576" s="49"/>
      <c r="V1576" s="49"/>
    </row>
    <row r="1577" spans="2:22" ht="24" customHeight="1" x14ac:dyDescent="0.35">
      <c r="B1577" s="3">
        <v>1562</v>
      </c>
      <c r="C1577" s="3" t="s">
        <v>1427</v>
      </c>
      <c r="D1577" s="3" t="s">
        <v>1428</v>
      </c>
      <c r="E1577" s="3" t="s">
        <v>79</v>
      </c>
      <c r="F1577" s="3" t="s">
        <v>2318</v>
      </c>
      <c r="G1577" s="3" t="s">
        <v>11</v>
      </c>
      <c r="H1577" s="32" t="s">
        <v>2318</v>
      </c>
      <c r="I1577" s="33">
        <v>1</v>
      </c>
      <c r="J1577" s="17">
        <v>1085</v>
      </c>
      <c r="K1577" s="17">
        <f t="shared" si="48"/>
        <v>1163</v>
      </c>
      <c r="L1577" s="38" t="s">
        <v>7053</v>
      </c>
      <c r="M1577" s="48">
        <f t="shared" si="49"/>
        <v>1163</v>
      </c>
      <c r="N1577" s="34" t="s">
        <v>7343</v>
      </c>
      <c r="O1577" s="48">
        <f>(45.5*M1577)/(SUM($M$16:$M$2953)+SUM(Comerciales!$O$16:$O$1436))</f>
        <v>5.5186639006778623E-8</v>
      </c>
      <c r="P1577" s="49"/>
      <c r="Q1577" s="59"/>
      <c r="R1577" s="59"/>
      <c r="S1577" s="49"/>
      <c r="T1577" s="49"/>
      <c r="U1577" s="49"/>
      <c r="V1577" s="49"/>
    </row>
    <row r="1578" spans="2:22" ht="24" customHeight="1" x14ac:dyDescent="0.35">
      <c r="B1578" s="3">
        <v>1563</v>
      </c>
      <c r="C1578" s="3" t="s">
        <v>1453</v>
      </c>
      <c r="D1578" s="3" t="s">
        <v>1454</v>
      </c>
      <c r="E1578" s="3" t="s">
        <v>3456</v>
      </c>
      <c r="F1578" s="3" t="s">
        <v>2349</v>
      </c>
      <c r="G1578" s="3" t="s">
        <v>18</v>
      </c>
      <c r="H1578" s="32" t="s">
        <v>2349</v>
      </c>
      <c r="I1578" s="33">
        <v>17</v>
      </c>
      <c r="J1578" s="17">
        <v>1574818.9</v>
      </c>
      <c r="K1578" s="17">
        <f t="shared" si="48"/>
        <v>1574818.9</v>
      </c>
      <c r="L1578" s="38">
        <v>1574818.9</v>
      </c>
      <c r="M1578" s="48">
        <f t="shared" si="49"/>
        <v>26771921.299999997</v>
      </c>
      <c r="N1578" s="34" t="s">
        <v>7341</v>
      </c>
      <c r="O1578" s="48">
        <f>(45.5*M1578)/(SUM($M$16:$M$2953)+SUM(Comerciales!$O$16:$O$1436))</f>
        <v>1.2703803579544172E-3</v>
      </c>
      <c r="P1578" s="49"/>
      <c r="Q1578" s="59"/>
      <c r="R1578" s="59"/>
      <c r="S1578" s="49"/>
      <c r="T1578" s="49"/>
      <c r="U1578" s="49"/>
      <c r="V1578" s="49"/>
    </row>
    <row r="1579" spans="2:22" ht="24" customHeight="1" x14ac:dyDescent="0.35">
      <c r="B1579" s="3">
        <v>1564</v>
      </c>
      <c r="C1579" s="3" t="s">
        <v>2664</v>
      </c>
      <c r="D1579" s="3" t="s">
        <v>5562</v>
      </c>
      <c r="E1579" s="3" t="s">
        <v>26</v>
      </c>
      <c r="F1579" s="3" t="s">
        <v>2318</v>
      </c>
      <c r="G1579" s="3" t="s">
        <v>11</v>
      </c>
      <c r="H1579" s="32" t="s">
        <v>2318</v>
      </c>
      <c r="I1579" s="33">
        <v>2</v>
      </c>
      <c r="J1579" s="17"/>
      <c r="K1579" s="17">
        <f t="shared" si="48"/>
        <v>0</v>
      </c>
      <c r="L1579" s="38" t="s">
        <v>7053</v>
      </c>
      <c r="M1579" s="48">
        <f t="shared" si="49"/>
        <v>200</v>
      </c>
      <c r="N1579" s="34" t="s">
        <v>7343</v>
      </c>
      <c r="O1579" s="48">
        <f>(45.5*M1579)/(SUM($M$16:$M$2953)+SUM(Comerciales!$O$16:$O$1436))</f>
        <v>9.4903936383110279E-9</v>
      </c>
      <c r="P1579" s="49"/>
      <c r="Q1579" s="59"/>
      <c r="R1579" s="59"/>
      <c r="S1579" s="49"/>
      <c r="T1579" s="49"/>
      <c r="U1579" s="49"/>
      <c r="V1579" s="49"/>
    </row>
    <row r="1580" spans="2:22" ht="24" customHeight="1" x14ac:dyDescent="0.35">
      <c r="B1580" s="3">
        <v>1565</v>
      </c>
      <c r="C1580" s="3" t="s">
        <v>2664</v>
      </c>
      <c r="D1580" s="3" t="s">
        <v>5562</v>
      </c>
      <c r="E1580" s="3" t="s">
        <v>3363</v>
      </c>
      <c r="F1580" s="3" t="s">
        <v>3597</v>
      </c>
      <c r="G1580" s="3" t="s">
        <v>18</v>
      </c>
      <c r="H1580" s="32" t="s">
        <v>2349</v>
      </c>
      <c r="I1580" s="33">
        <v>1</v>
      </c>
      <c r="J1580" s="17"/>
      <c r="K1580" s="17">
        <f t="shared" si="48"/>
        <v>0</v>
      </c>
      <c r="L1580" s="38" t="s">
        <v>7053</v>
      </c>
      <c r="M1580" s="48">
        <f t="shared" si="49"/>
        <v>100</v>
      </c>
      <c r="N1580" s="34" t="s">
        <v>7343</v>
      </c>
      <c r="O1580" s="48">
        <f>(45.5*M1580)/(SUM($M$16:$M$2953)+SUM(Comerciales!$O$16:$O$1436))</f>
        <v>4.745196819155514E-9</v>
      </c>
      <c r="P1580" s="49"/>
      <c r="Q1580" s="59"/>
      <c r="R1580" s="59"/>
      <c r="S1580" s="49"/>
      <c r="T1580" s="49"/>
      <c r="U1580" s="49"/>
      <c r="V1580" s="49"/>
    </row>
    <row r="1581" spans="2:22" ht="24" customHeight="1" x14ac:dyDescent="0.35">
      <c r="B1581" s="3">
        <v>1566</v>
      </c>
      <c r="C1581" s="3" t="s">
        <v>2664</v>
      </c>
      <c r="D1581" s="3" t="s">
        <v>5562</v>
      </c>
      <c r="E1581" s="3" t="s">
        <v>146</v>
      </c>
      <c r="F1581" s="3" t="s">
        <v>2324</v>
      </c>
      <c r="G1581" s="3" t="s">
        <v>11</v>
      </c>
      <c r="H1581" s="32" t="s">
        <v>2628</v>
      </c>
      <c r="I1581" s="33">
        <v>1</v>
      </c>
      <c r="J1581" s="17"/>
      <c r="K1581" s="17">
        <f t="shared" si="48"/>
        <v>0</v>
      </c>
      <c r="L1581" s="38" t="s">
        <v>2628</v>
      </c>
      <c r="M1581" s="48">
        <f t="shared" si="49"/>
        <v>100</v>
      </c>
      <c r="N1581" s="34" t="s">
        <v>7343</v>
      </c>
      <c r="O1581" s="48">
        <f>(45.5*M1581)/(SUM($M$16:$M$2953)+SUM(Comerciales!$O$16:$O$1436))</f>
        <v>4.745196819155514E-9</v>
      </c>
      <c r="P1581" s="49"/>
      <c r="Q1581" s="59"/>
      <c r="R1581" s="59"/>
      <c r="S1581" s="49"/>
      <c r="T1581" s="49"/>
      <c r="U1581" s="49"/>
      <c r="V1581" s="49"/>
    </row>
    <row r="1582" spans="2:22" ht="24" customHeight="1" x14ac:dyDescent="0.35">
      <c r="B1582" s="3">
        <v>1567</v>
      </c>
      <c r="C1582" s="3" t="s">
        <v>1455</v>
      </c>
      <c r="D1582" s="3" t="s">
        <v>1456</v>
      </c>
      <c r="E1582" s="3">
        <v>5.0000000000000002E-5</v>
      </c>
      <c r="F1582" s="3" t="s">
        <v>2616</v>
      </c>
      <c r="G1582" s="3" t="s">
        <v>3657</v>
      </c>
      <c r="H1582" s="32" t="s">
        <v>2490</v>
      </c>
      <c r="I1582" s="33">
        <v>19624.416666666664</v>
      </c>
      <c r="J1582" s="17">
        <v>8268.6845670085113</v>
      </c>
      <c r="K1582" s="17">
        <f t="shared" si="48"/>
        <v>8268.6845670085113</v>
      </c>
      <c r="L1582" s="38">
        <v>8268.6845670085113</v>
      </c>
      <c r="M1582" s="48">
        <f t="shared" si="49"/>
        <v>162268111.22821125</v>
      </c>
      <c r="N1582" s="34" t="s">
        <v>7341</v>
      </c>
      <c r="O1582" s="48">
        <f>(45.5*M1582)/(SUM($M$16:$M$2953)+SUM(Comerciales!$O$16:$O$1436))</f>
        <v>7.6999412525048105E-3</v>
      </c>
      <c r="P1582" s="49"/>
      <c r="Q1582" s="59"/>
      <c r="R1582" s="59"/>
      <c r="S1582" s="49"/>
      <c r="T1582" s="49"/>
      <c r="U1582" s="49"/>
      <c r="V1582" s="49"/>
    </row>
    <row r="1583" spans="2:22" ht="24" customHeight="1" x14ac:dyDescent="0.35">
      <c r="B1583" s="3">
        <v>1568</v>
      </c>
      <c r="C1583" s="3" t="s">
        <v>729</v>
      </c>
      <c r="D1583" s="3" t="s">
        <v>3132</v>
      </c>
      <c r="E1583" s="3" t="s">
        <v>3495</v>
      </c>
      <c r="F1583" s="3" t="s">
        <v>2616</v>
      </c>
      <c r="G1583" s="3" t="s">
        <v>11</v>
      </c>
      <c r="H1583" s="32" t="s">
        <v>2490</v>
      </c>
      <c r="I1583" s="33">
        <v>1</v>
      </c>
      <c r="J1583" s="17"/>
      <c r="K1583" s="17">
        <f t="shared" si="48"/>
        <v>0</v>
      </c>
      <c r="L1583" s="38" t="s">
        <v>7053</v>
      </c>
      <c r="M1583" s="48">
        <f t="shared" si="49"/>
        <v>100</v>
      </c>
      <c r="N1583" s="34" t="s">
        <v>7343</v>
      </c>
      <c r="O1583" s="48">
        <f>(45.5*M1583)/(SUM($M$16:$M$2953)+SUM(Comerciales!$O$16:$O$1436))</f>
        <v>4.745196819155514E-9</v>
      </c>
      <c r="P1583" s="49"/>
      <c r="Q1583" s="59"/>
      <c r="R1583" s="59"/>
      <c r="S1583" s="49"/>
      <c r="T1583" s="49"/>
      <c r="U1583" s="49"/>
      <c r="V1583" s="49"/>
    </row>
    <row r="1584" spans="2:22" ht="24" customHeight="1" x14ac:dyDescent="0.35">
      <c r="B1584" s="3">
        <v>1569</v>
      </c>
      <c r="C1584" s="3" t="s">
        <v>729</v>
      </c>
      <c r="D1584" s="3" t="s">
        <v>3132</v>
      </c>
      <c r="E1584" s="3" t="s">
        <v>3452</v>
      </c>
      <c r="F1584" s="3" t="s">
        <v>3580</v>
      </c>
      <c r="G1584" s="3" t="s">
        <v>11</v>
      </c>
      <c r="H1584" s="32" t="s">
        <v>2628</v>
      </c>
      <c r="I1584" s="33">
        <v>1</v>
      </c>
      <c r="J1584" s="17">
        <v>20796</v>
      </c>
      <c r="K1584" s="17">
        <f t="shared" si="48"/>
        <v>22293</v>
      </c>
      <c r="L1584" s="38" t="s">
        <v>2628</v>
      </c>
      <c r="M1584" s="48">
        <f t="shared" si="49"/>
        <v>22293</v>
      </c>
      <c r="N1584" s="34" t="s">
        <v>7343</v>
      </c>
      <c r="O1584" s="48">
        <f>(45.5*M1584)/(SUM($M$16:$M$2953)+SUM(Comerciales!$O$16:$O$1436))</f>
        <v>1.0578467268943386E-6</v>
      </c>
      <c r="P1584" s="49"/>
      <c r="Q1584" s="59"/>
      <c r="R1584" s="59"/>
      <c r="S1584" s="49"/>
      <c r="T1584" s="49"/>
      <c r="U1584" s="49"/>
      <c r="V1584" s="49"/>
    </row>
    <row r="1585" spans="2:22" ht="24" customHeight="1" x14ac:dyDescent="0.35">
      <c r="B1585" s="3">
        <v>1570</v>
      </c>
      <c r="C1585" s="3" t="s">
        <v>2628</v>
      </c>
      <c r="D1585" s="3" t="s">
        <v>5563</v>
      </c>
      <c r="E1585" s="3" t="s">
        <v>2628</v>
      </c>
      <c r="F1585" s="3" t="s">
        <v>3582</v>
      </c>
      <c r="G1585" s="3" t="s">
        <v>11</v>
      </c>
      <c r="H1585" s="32" t="s">
        <v>2360</v>
      </c>
      <c r="I1585" s="33">
        <v>1</v>
      </c>
      <c r="J1585" s="17"/>
      <c r="K1585" s="17">
        <f t="shared" si="48"/>
        <v>0</v>
      </c>
      <c r="L1585" s="38" t="s">
        <v>7053</v>
      </c>
      <c r="M1585" s="48">
        <f t="shared" si="49"/>
        <v>100</v>
      </c>
      <c r="N1585" s="34" t="s">
        <v>7343</v>
      </c>
      <c r="O1585" s="48">
        <f>(45.5*M1585)/(SUM($M$16:$M$2953)+SUM(Comerciales!$O$16:$O$1436))</f>
        <v>4.745196819155514E-9</v>
      </c>
      <c r="P1585" s="49"/>
      <c r="Q1585" s="59"/>
      <c r="R1585" s="59"/>
      <c r="S1585" s="49"/>
      <c r="T1585" s="49"/>
      <c r="U1585" s="49"/>
      <c r="V1585" s="49"/>
    </row>
    <row r="1586" spans="2:22" ht="24" customHeight="1" x14ac:dyDescent="0.35">
      <c r="B1586" s="3">
        <v>1571</v>
      </c>
      <c r="C1586" s="3" t="s">
        <v>1458</v>
      </c>
      <c r="D1586" s="3" t="s">
        <v>1459</v>
      </c>
      <c r="E1586" s="3" t="s">
        <v>10</v>
      </c>
      <c r="F1586" s="3" t="s">
        <v>2422</v>
      </c>
      <c r="G1586" s="3" t="s">
        <v>11</v>
      </c>
      <c r="H1586" s="32" t="s">
        <v>2318</v>
      </c>
      <c r="I1586" s="33">
        <v>51234.916666666664</v>
      </c>
      <c r="J1586" s="17">
        <v>6453</v>
      </c>
      <c r="K1586" s="17">
        <f t="shared" si="48"/>
        <v>6453</v>
      </c>
      <c r="L1586" s="38">
        <v>6453</v>
      </c>
      <c r="M1586" s="48">
        <f t="shared" si="49"/>
        <v>330618917.25</v>
      </c>
      <c r="N1586" s="34" t="s">
        <v>7341</v>
      </c>
      <c r="O1586" s="48">
        <f>(45.5*M1586)/(SUM($M$16:$M$2953)+SUM(Comerciales!$O$16:$O$1436))</f>
        <v>1.5688518344873399E-2</v>
      </c>
      <c r="P1586" s="49"/>
      <c r="Q1586" s="59"/>
      <c r="R1586" s="59"/>
      <c r="S1586" s="49"/>
      <c r="T1586" s="49"/>
      <c r="U1586" s="49"/>
      <c r="V1586" s="49"/>
    </row>
    <row r="1587" spans="2:22" ht="24" customHeight="1" x14ac:dyDescent="0.35">
      <c r="B1587" s="3">
        <v>1572</v>
      </c>
      <c r="C1587" s="3" t="s">
        <v>1458</v>
      </c>
      <c r="D1587" s="3" t="s">
        <v>1459</v>
      </c>
      <c r="E1587" s="3" t="s">
        <v>26</v>
      </c>
      <c r="F1587" s="3" t="s">
        <v>2422</v>
      </c>
      <c r="G1587" s="3" t="s">
        <v>11</v>
      </c>
      <c r="H1587" s="32" t="s">
        <v>2318</v>
      </c>
      <c r="I1587" s="33">
        <v>157.77777777777777</v>
      </c>
      <c r="J1587" s="17">
        <v>32264.999999999996</v>
      </c>
      <c r="K1587" s="17">
        <f t="shared" si="48"/>
        <v>32264.999999999996</v>
      </c>
      <c r="L1587" s="38">
        <v>32264.999999999996</v>
      </c>
      <c r="M1587" s="48">
        <f t="shared" si="49"/>
        <v>5090699.9999999991</v>
      </c>
      <c r="N1587" s="34" t="s">
        <v>7343</v>
      </c>
      <c r="O1587" s="48">
        <f>(45.5*M1587)/(SUM($M$16:$M$2953)+SUM(Comerciales!$O$16:$O$1436))</f>
        <v>2.4156373447274969E-4</v>
      </c>
      <c r="P1587" s="49"/>
      <c r="Q1587" s="59"/>
      <c r="R1587" s="59"/>
      <c r="S1587" s="49"/>
      <c r="T1587" s="49"/>
      <c r="U1587" s="49"/>
      <c r="V1587" s="49"/>
    </row>
    <row r="1588" spans="2:22" ht="24" customHeight="1" x14ac:dyDescent="0.35">
      <c r="B1588" s="3">
        <v>1573</v>
      </c>
      <c r="C1588" s="3" t="s">
        <v>1460</v>
      </c>
      <c r="D1588" s="3" t="s">
        <v>1461</v>
      </c>
      <c r="E1588" s="3" t="s">
        <v>36</v>
      </c>
      <c r="F1588" s="3" t="s">
        <v>2422</v>
      </c>
      <c r="G1588" s="3" t="s">
        <v>11</v>
      </c>
      <c r="H1588" s="32" t="s">
        <v>2318</v>
      </c>
      <c r="I1588" s="33">
        <v>2427.5</v>
      </c>
      <c r="J1588" s="17">
        <v>847514</v>
      </c>
      <c r="K1588" s="17">
        <f t="shared" si="48"/>
        <v>847514</v>
      </c>
      <c r="L1588" s="38">
        <v>847514</v>
      </c>
      <c r="M1588" s="48">
        <f t="shared" si="49"/>
        <v>2057340235</v>
      </c>
      <c r="N1588" s="34" t="s">
        <v>7341</v>
      </c>
      <c r="O1588" s="48">
        <f>(45.5*M1588)/(SUM($M$16:$M$2953)+SUM(Comerciales!$O$16:$O$1436))</f>
        <v>9.7624843390426569E-2</v>
      </c>
      <c r="P1588" s="49"/>
      <c r="Q1588" s="59"/>
      <c r="R1588" s="59"/>
      <c r="S1588" s="49"/>
      <c r="T1588" s="49"/>
      <c r="U1588" s="49"/>
      <c r="V1588" s="49"/>
    </row>
    <row r="1589" spans="2:22" ht="24" customHeight="1" x14ac:dyDescent="0.35">
      <c r="B1589" s="3">
        <v>1574</v>
      </c>
      <c r="C1589" s="3" t="s">
        <v>1460</v>
      </c>
      <c r="D1589" s="3" t="s">
        <v>1461</v>
      </c>
      <c r="E1589" s="3" t="s">
        <v>290</v>
      </c>
      <c r="F1589" s="3" t="s">
        <v>2422</v>
      </c>
      <c r="G1589" s="3" t="s">
        <v>11</v>
      </c>
      <c r="H1589" s="32" t="s">
        <v>2318</v>
      </c>
      <c r="I1589" s="33">
        <v>1816.5</v>
      </c>
      <c r="J1589" s="17">
        <v>883772.25</v>
      </c>
      <c r="K1589" s="17">
        <f t="shared" si="48"/>
        <v>883772.25</v>
      </c>
      <c r="L1589" s="38">
        <v>883772.25</v>
      </c>
      <c r="M1589" s="48">
        <f t="shared" si="49"/>
        <v>1605372292.125</v>
      </c>
      <c r="N1589" s="34" t="s">
        <v>7341</v>
      </c>
      <c r="O1589" s="48">
        <f>(45.5*M1589)/(SUM($M$16:$M$2953)+SUM(Comerciales!$O$16:$O$1436))</f>
        <v>7.6178074941519458E-2</v>
      </c>
      <c r="P1589" s="49"/>
      <c r="Q1589" s="59"/>
      <c r="R1589" s="59"/>
      <c r="S1589" s="49"/>
      <c r="T1589" s="49"/>
      <c r="U1589" s="49"/>
      <c r="V1589" s="49"/>
    </row>
    <row r="1590" spans="2:22" ht="24" customHeight="1" x14ac:dyDescent="0.35">
      <c r="B1590" s="3">
        <v>1575</v>
      </c>
      <c r="C1590" s="3" t="s">
        <v>1460</v>
      </c>
      <c r="D1590" s="3" t="s">
        <v>1461</v>
      </c>
      <c r="E1590" s="3" t="s">
        <v>6471</v>
      </c>
      <c r="F1590" s="3" t="s">
        <v>2422</v>
      </c>
      <c r="G1590" s="3" t="s">
        <v>11</v>
      </c>
      <c r="H1590" s="32" t="s">
        <v>2318</v>
      </c>
      <c r="I1590" s="33">
        <v>1815</v>
      </c>
      <c r="J1590" s="17">
        <v>1031921</v>
      </c>
      <c r="K1590" s="17">
        <f t="shared" si="48"/>
        <v>1031921</v>
      </c>
      <c r="L1590" s="38">
        <v>1031921</v>
      </c>
      <c r="M1590" s="48">
        <f t="shared" si="49"/>
        <v>1872936615</v>
      </c>
      <c r="N1590" s="34" t="s">
        <v>7341</v>
      </c>
      <c r="O1590" s="48">
        <f>(45.5*M1590)/(SUM($M$16:$M$2953)+SUM(Comerciales!$O$16:$O$1436))</f>
        <v>8.887452867977895E-2</v>
      </c>
      <c r="P1590" s="49"/>
      <c r="Q1590" s="59"/>
      <c r="R1590" s="59"/>
      <c r="S1590" s="49"/>
      <c r="T1590" s="49"/>
      <c r="U1590" s="49"/>
      <c r="V1590" s="49"/>
    </row>
    <row r="1591" spans="2:22" ht="24" customHeight="1" x14ac:dyDescent="0.35">
      <c r="B1591" s="3">
        <v>1576</v>
      </c>
      <c r="C1591" s="3" t="s">
        <v>1460</v>
      </c>
      <c r="D1591" s="3" t="s">
        <v>1461</v>
      </c>
      <c r="E1591" s="3" t="s">
        <v>2387</v>
      </c>
      <c r="F1591" s="3" t="s">
        <v>2422</v>
      </c>
      <c r="G1591" s="3" t="s">
        <v>11</v>
      </c>
      <c r="H1591" s="32" t="s">
        <v>2318</v>
      </c>
      <c r="I1591" s="33">
        <v>281.75</v>
      </c>
      <c r="J1591" s="17">
        <v>870547</v>
      </c>
      <c r="K1591" s="17">
        <f t="shared" si="48"/>
        <v>870547</v>
      </c>
      <c r="L1591" s="38">
        <v>870547</v>
      </c>
      <c r="M1591" s="48">
        <f t="shared" si="49"/>
        <v>245276617.25</v>
      </c>
      <c r="N1591" s="34" t="s">
        <v>7341</v>
      </c>
      <c r="O1591" s="48">
        <f>(45.5*M1591)/(SUM($M$16:$M$2953)+SUM(Comerciales!$O$16:$O$1436))</f>
        <v>1.1638858239879243E-2</v>
      </c>
      <c r="P1591" s="49"/>
      <c r="Q1591" s="59"/>
      <c r="R1591" s="59"/>
      <c r="S1591" s="49"/>
      <c r="T1591" s="49"/>
      <c r="U1591" s="49"/>
      <c r="V1591" s="49"/>
    </row>
    <row r="1592" spans="2:22" ht="24" customHeight="1" x14ac:dyDescent="0.35">
      <c r="B1592" s="3">
        <v>1577</v>
      </c>
      <c r="C1592" s="3" t="s">
        <v>2665</v>
      </c>
      <c r="D1592" s="3" t="s">
        <v>3137</v>
      </c>
      <c r="E1592" s="3" t="s">
        <v>36</v>
      </c>
      <c r="F1592" s="3" t="s">
        <v>2318</v>
      </c>
      <c r="G1592" s="3" t="s">
        <v>11</v>
      </c>
      <c r="H1592" s="32" t="s">
        <v>2318</v>
      </c>
      <c r="I1592" s="33">
        <v>160</v>
      </c>
      <c r="J1592" s="17"/>
      <c r="K1592" s="17">
        <f t="shared" si="48"/>
        <v>0</v>
      </c>
      <c r="L1592" s="38" t="s">
        <v>7053</v>
      </c>
      <c r="M1592" s="48">
        <f t="shared" si="49"/>
        <v>16000</v>
      </c>
      <c r="N1592" s="34" t="s">
        <v>7343</v>
      </c>
      <c r="O1592" s="48">
        <f>(45.5*M1592)/(SUM($M$16:$M$2953)+SUM(Comerciales!$O$16:$O$1436))</f>
        <v>7.5923149106488215E-7</v>
      </c>
      <c r="P1592" s="49"/>
      <c r="Q1592" s="59"/>
      <c r="R1592" s="59"/>
      <c r="S1592" s="49"/>
      <c r="T1592" s="49"/>
      <c r="U1592" s="49"/>
      <c r="V1592" s="49"/>
    </row>
    <row r="1593" spans="2:22" ht="24" customHeight="1" x14ac:dyDescent="0.35">
      <c r="B1593" s="3">
        <v>1578</v>
      </c>
      <c r="C1593" s="3" t="s">
        <v>2665</v>
      </c>
      <c r="D1593" s="3" t="s">
        <v>3137</v>
      </c>
      <c r="E1593" s="3" t="s">
        <v>115</v>
      </c>
      <c r="F1593" s="3" t="s">
        <v>2318</v>
      </c>
      <c r="G1593" s="3" t="s">
        <v>11</v>
      </c>
      <c r="H1593" s="32" t="s">
        <v>2318</v>
      </c>
      <c r="I1593" s="33">
        <v>50</v>
      </c>
      <c r="J1593" s="17"/>
      <c r="K1593" s="17">
        <f t="shared" si="48"/>
        <v>0</v>
      </c>
      <c r="L1593" s="38" t="s">
        <v>7053</v>
      </c>
      <c r="M1593" s="48">
        <f t="shared" si="49"/>
        <v>5000</v>
      </c>
      <c r="N1593" s="34" t="s">
        <v>7343</v>
      </c>
      <c r="O1593" s="48">
        <f>(45.5*M1593)/(SUM($M$16:$M$2953)+SUM(Comerciales!$O$16:$O$1436))</f>
        <v>2.3725984095777567E-7</v>
      </c>
      <c r="P1593" s="49"/>
      <c r="Q1593" s="59"/>
      <c r="R1593" s="59"/>
      <c r="S1593" s="49"/>
      <c r="T1593" s="49"/>
      <c r="U1593" s="49"/>
      <c r="V1593" s="49"/>
    </row>
    <row r="1594" spans="2:22" ht="24" customHeight="1" x14ac:dyDescent="0.35">
      <c r="B1594" s="3">
        <v>1579</v>
      </c>
      <c r="C1594" s="3" t="s">
        <v>2665</v>
      </c>
      <c r="D1594" s="3" t="s">
        <v>3137</v>
      </c>
      <c r="E1594" s="3" t="s">
        <v>6472</v>
      </c>
      <c r="F1594" s="3" t="s">
        <v>2324</v>
      </c>
      <c r="G1594" s="3" t="s">
        <v>11</v>
      </c>
      <c r="H1594" s="32" t="s">
        <v>2628</v>
      </c>
      <c r="I1594" s="33">
        <v>1</v>
      </c>
      <c r="J1594" s="17"/>
      <c r="K1594" s="17">
        <f t="shared" si="48"/>
        <v>0</v>
      </c>
      <c r="L1594" s="38" t="s">
        <v>2628</v>
      </c>
      <c r="M1594" s="48">
        <f t="shared" si="49"/>
        <v>100</v>
      </c>
      <c r="N1594" s="34" t="s">
        <v>7343</v>
      </c>
      <c r="O1594" s="48">
        <f>(45.5*M1594)/(SUM($M$16:$M$2953)+SUM(Comerciales!$O$16:$O$1436))</f>
        <v>4.745196819155514E-9</v>
      </c>
      <c r="P1594" s="49"/>
      <c r="Q1594" s="59"/>
      <c r="R1594" s="59"/>
      <c r="S1594" s="49"/>
      <c r="T1594" s="49"/>
      <c r="U1594" s="49"/>
      <c r="V1594" s="49"/>
    </row>
    <row r="1595" spans="2:22" ht="24" customHeight="1" x14ac:dyDescent="0.35">
      <c r="B1595" s="3">
        <v>1580</v>
      </c>
      <c r="C1595" s="3" t="s">
        <v>2666</v>
      </c>
      <c r="D1595" s="3" t="s">
        <v>3138</v>
      </c>
      <c r="E1595" s="3" t="s">
        <v>875</v>
      </c>
      <c r="F1595" s="3" t="s">
        <v>2318</v>
      </c>
      <c r="G1595" s="3" t="s">
        <v>11</v>
      </c>
      <c r="H1595" s="32" t="s">
        <v>2318</v>
      </c>
      <c r="I1595" s="33">
        <v>1</v>
      </c>
      <c r="J1595" s="17"/>
      <c r="K1595" s="17">
        <f t="shared" si="48"/>
        <v>0</v>
      </c>
      <c r="L1595" s="38" t="s">
        <v>7053</v>
      </c>
      <c r="M1595" s="48">
        <f t="shared" si="49"/>
        <v>100</v>
      </c>
      <c r="N1595" s="34" t="s">
        <v>7343</v>
      </c>
      <c r="O1595" s="48">
        <f>(45.5*M1595)/(SUM($M$16:$M$2953)+SUM(Comerciales!$O$16:$O$1436))</f>
        <v>4.745196819155514E-9</v>
      </c>
      <c r="P1595" s="49"/>
      <c r="Q1595" s="59"/>
      <c r="R1595" s="59"/>
      <c r="S1595" s="49"/>
      <c r="T1595" s="49"/>
      <c r="U1595" s="49"/>
      <c r="V1595" s="49"/>
    </row>
    <row r="1596" spans="2:22" ht="24" customHeight="1" x14ac:dyDescent="0.35">
      <c r="B1596" s="3">
        <v>1581</v>
      </c>
      <c r="C1596" s="3" t="s">
        <v>1462</v>
      </c>
      <c r="D1596" s="3" t="s">
        <v>5564</v>
      </c>
      <c r="E1596" s="3" t="s">
        <v>158</v>
      </c>
      <c r="F1596" s="3" t="s">
        <v>2422</v>
      </c>
      <c r="G1596" s="3" t="s">
        <v>11</v>
      </c>
      <c r="H1596" s="32" t="s">
        <v>2318</v>
      </c>
      <c r="I1596" s="33">
        <v>46710.5</v>
      </c>
      <c r="J1596" s="17">
        <v>4891.3249999999998</v>
      </c>
      <c r="K1596" s="17">
        <f t="shared" si="48"/>
        <v>4891.3249999999998</v>
      </c>
      <c r="L1596" s="38">
        <v>4891.3249999999998</v>
      </c>
      <c r="M1596" s="48">
        <f t="shared" si="49"/>
        <v>228476236.41249999</v>
      </c>
      <c r="N1596" s="34" t="s">
        <v>7341</v>
      </c>
      <c r="O1596" s="48">
        <f>(45.5*M1596)/(SUM($M$16:$M$2953)+SUM(Comerciales!$O$16:$O$1436))</f>
        <v>1.0841647102772181E-2</v>
      </c>
      <c r="P1596" s="49"/>
      <c r="Q1596" s="59"/>
      <c r="R1596" s="59"/>
      <c r="S1596" s="49"/>
      <c r="T1596" s="49"/>
      <c r="U1596" s="49"/>
      <c r="V1596" s="49"/>
    </row>
    <row r="1597" spans="2:22" ht="24" customHeight="1" x14ac:dyDescent="0.35">
      <c r="B1597" s="3">
        <v>1582</v>
      </c>
      <c r="C1597" s="3" t="s">
        <v>1464</v>
      </c>
      <c r="D1597" s="3" t="s">
        <v>1465</v>
      </c>
      <c r="E1597" s="3" t="s">
        <v>3550</v>
      </c>
      <c r="F1597" s="3" t="s">
        <v>6892</v>
      </c>
      <c r="G1597" s="3" t="s">
        <v>18</v>
      </c>
      <c r="H1597" s="32" t="s">
        <v>2349</v>
      </c>
      <c r="I1597" s="33">
        <v>126.16666666666667</v>
      </c>
      <c r="J1597" s="17">
        <v>1148972.625</v>
      </c>
      <c r="K1597" s="17">
        <f t="shared" si="48"/>
        <v>1148972.625</v>
      </c>
      <c r="L1597" s="38">
        <v>1148972.625</v>
      </c>
      <c r="M1597" s="48">
        <f t="shared" si="49"/>
        <v>144962046.1875</v>
      </c>
      <c r="N1597" s="34" t="s">
        <v>7341</v>
      </c>
      <c r="O1597" s="48">
        <f>(45.5*M1597)/(SUM($M$16:$M$2953)+SUM(Comerciales!$O$16:$O$1436))</f>
        <v>6.8787344046719965E-3</v>
      </c>
      <c r="P1597" s="49"/>
      <c r="Q1597" s="59"/>
      <c r="R1597" s="59"/>
      <c r="S1597" s="49"/>
      <c r="T1597" s="49"/>
      <c r="U1597" s="49"/>
      <c r="V1597" s="49"/>
    </row>
    <row r="1598" spans="2:22" ht="24" customHeight="1" x14ac:dyDescent="0.35">
      <c r="B1598" s="3">
        <v>1583</v>
      </c>
      <c r="C1598" s="3" t="s">
        <v>1464</v>
      </c>
      <c r="D1598" s="3" t="s">
        <v>1465</v>
      </c>
      <c r="E1598" s="3" t="s">
        <v>2518</v>
      </c>
      <c r="F1598" s="3" t="s">
        <v>6872</v>
      </c>
      <c r="G1598" s="3" t="s">
        <v>3670</v>
      </c>
      <c r="H1598" s="32" t="s">
        <v>2349</v>
      </c>
      <c r="I1598" s="33">
        <v>30.25</v>
      </c>
      <c r="J1598" s="17">
        <v>2297945.25</v>
      </c>
      <c r="K1598" s="17">
        <f t="shared" si="48"/>
        <v>2297945.25</v>
      </c>
      <c r="L1598" s="38">
        <v>2297945.25</v>
      </c>
      <c r="M1598" s="48">
        <f t="shared" si="49"/>
        <v>69512843.8125</v>
      </c>
      <c r="N1598" s="34" t="s">
        <v>7341</v>
      </c>
      <c r="O1598" s="48">
        <f>(45.5*M1598)/(SUM($M$16:$M$2953)+SUM(Comerciales!$O$16:$O$1436))</f>
        <v>3.2985212534952903E-3</v>
      </c>
      <c r="P1598" s="49"/>
      <c r="Q1598" s="59"/>
      <c r="R1598" s="59"/>
      <c r="S1598" s="49"/>
      <c r="T1598" s="49"/>
      <c r="U1598" s="49"/>
      <c r="V1598" s="49"/>
    </row>
    <row r="1599" spans="2:22" ht="24" customHeight="1" x14ac:dyDescent="0.35">
      <c r="B1599" s="3">
        <v>1584</v>
      </c>
      <c r="C1599" s="3" t="s">
        <v>1464</v>
      </c>
      <c r="D1599" s="3" t="s">
        <v>1465</v>
      </c>
      <c r="E1599" s="3" t="s">
        <v>6473</v>
      </c>
      <c r="F1599" s="3" t="s">
        <v>6892</v>
      </c>
      <c r="G1599" s="3" t="s">
        <v>18</v>
      </c>
      <c r="H1599" s="32" t="s">
        <v>2443</v>
      </c>
      <c r="I1599" s="33">
        <v>3</v>
      </c>
      <c r="J1599" s="17">
        <v>191495.4375</v>
      </c>
      <c r="K1599" s="17">
        <f t="shared" si="48"/>
        <v>191495.4375</v>
      </c>
      <c r="L1599" s="38">
        <v>191495.4375</v>
      </c>
      <c r="M1599" s="48">
        <f t="shared" si="49"/>
        <v>574486.3125</v>
      </c>
      <c r="N1599" s="34" t="s">
        <v>7341</v>
      </c>
      <c r="O1599" s="48">
        <f>(45.5*M1599)/(SUM($M$16:$M$2953)+SUM(Comerciales!$O$16:$O$1436))</f>
        <v>2.7260506227233804E-5</v>
      </c>
      <c r="P1599" s="49"/>
      <c r="Q1599" s="59"/>
      <c r="R1599" s="59"/>
      <c r="S1599" s="49"/>
      <c r="T1599" s="49"/>
      <c r="U1599" s="49"/>
      <c r="V1599" s="49"/>
    </row>
    <row r="1600" spans="2:22" ht="24" customHeight="1" x14ac:dyDescent="0.35">
      <c r="B1600" s="3">
        <v>1585</v>
      </c>
      <c r="C1600" s="3" t="s">
        <v>1464</v>
      </c>
      <c r="D1600" s="3" t="s">
        <v>1465</v>
      </c>
      <c r="E1600" s="3" t="s">
        <v>6474</v>
      </c>
      <c r="F1600" s="3" t="s">
        <v>6892</v>
      </c>
      <c r="G1600" s="3" t="s">
        <v>18</v>
      </c>
      <c r="H1600" s="32" t="s">
        <v>2628</v>
      </c>
      <c r="I1600" s="33">
        <v>1</v>
      </c>
      <c r="J1600" s="17">
        <v>513433</v>
      </c>
      <c r="K1600" s="17">
        <f t="shared" si="48"/>
        <v>550400</v>
      </c>
      <c r="L1600" s="38" t="s">
        <v>2628</v>
      </c>
      <c r="M1600" s="48">
        <f t="shared" si="49"/>
        <v>550400</v>
      </c>
      <c r="N1600" s="34" t="s">
        <v>7341</v>
      </c>
      <c r="O1600" s="48">
        <f>(45.5*M1600)/(SUM($M$16:$M$2953)+SUM(Comerciales!$O$16:$O$1436))</f>
        <v>2.6117563292631947E-5</v>
      </c>
      <c r="P1600" s="49"/>
      <c r="Q1600" s="59"/>
      <c r="R1600" s="59"/>
      <c r="S1600" s="49"/>
      <c r="T1600" s="49"/>
      <c r="U1600" s="49"/>
      <c r="V1600" s="49"/>
    </row>
    <row r="1601" spans="2:22" ht="24" customHeight="1" x14ac:dyDescent="0.35">
      <c r="B1601" s="3">
        <v>1586</v>
      </c>
      <c r="C1601" s="3" t="s">
        <v>1466</v>
      </c>
      <c r="D1601" s="3" t="s">
        <v>5565</v>
      </c>
      <c r="E1601" s="3" t="s">
        <v>22</v>
      </c>
      <c r="F1601" s="3" t="s">
        <v>2422</v>
      </c>
      <c r="G1601" s="3" t="s">
        <v>11</v>
      </c>
      <c r="H1601" s="32" t="s">
        <v>2318</v>
      </c>
      <c r="I1601" s="33">
        <v>297533</v>
      </c>
      <c r="J1601" s="17">
        <v>680</v>
      </c>
      <c r="K1601" s="17">
        <f t="shared" si="48"/>
        <v>729</v>
      </c>
      <c r="L1601" s="38">
        <v>1470</v>
      </c>
      <c r="M1601" s="48">
        <f t="shared" si="49"/>
        <v>216901557</v>
      </c>
      <c r="N1601" s="34" t="s">
        <v>7341</v>
      </c>
      <c r="O1601" s="48">
        <f>(45.5*M1601)/(SUM($M$16:$M$2953)+SUM(Comerciales!$O$16:$O$1436))</f>
        <v>1.0292405783462783E-2</v>
      </c>
      <c r="P1601" s="49"/>
      <c r="Q1601" s="59"/>
      <c r="R1601" s="59"/>
      <c r="S1601" s="49"/>
      <c r="T1601" s="49"/>
      <c r="U1601" s="49"/>
      <c r="V1601" s="49"/>
    </row>
    <row r="1602" spans="2:22" ht="24" customHeight="1" x14ac:dyDescent="0.35">
      <c r="B1602" s="3">
        <v>1587</v>
      </c>
      <c r="C1602" s="3" t="s">
        <v>1466</v>
      </c>
      <c r="D1602" s="3" t="s">
        <v>5565</v>
      </c>
      <c r="E1602" s="3" t="s">
        <v>3452</v>
      </c>
      <c r="F1602" s="3" t="s">
        <v>2616</v>
      </c>
      <c r="G1602" s="3" t="s">
        <v>11</v>
      </c>
      <c r="H1602" s="32" t="s">
        <v>2490</v>
      </c>
      <c r="I1602" s="33">
        <v>62726</v>
      </c>
      <c r="J1602" s="17">
        <v>380</v>
      </c>
      <c r="K1602" s="17">
        <f t="shared" si="48"/>
        <v>380</v>
      </c>
      <c r="L1602" s="38">
        <v>380</v>
      </c>
      <c r="M1602" s="48">
        <f t="shared" si="49"/>
        <v>23835880</v>
      </c>
      <c r="N1602" s="34" t="s">
        <v>7341</v>
      </c>
      <c r="O1602" s="48">
        <f>(45.5*M1602)/(SUM($M$16:$M$2953)+SUM(Comerciales!$O$16:$O$1436))</f>
        <v>1.1310594195777252E-3</v>
      </c>
      <c r="P1602" s="49"/>
      <c r="Q1602" s="59"/>
      <c r="R1602" s="59"/>
      <c r="S1602" s="49"/>
      <c r="T1602" s="49"/>
      <c r="U1602" s="49"/>
      <c r="V1602" s="49"/>
    </row>
    <row r="1603" spans="2:22" ht="24" customHeight="1" x14ac:dyDescent="0.35">
      <c r="B1603" s="3">
        <v>1588</v>
      </c>
      <c r="C1603" s="3" t="s">
        <v>1466</v>
      </c>
      <c r="D1603" s="3" t="s">
        <v>5565</v>
      </c>
      <c r="E1603" s="3" t="s">
        <v>2521</v>
      </c>
      <c r="F1603" s="3" t="s">
        <v>2422</v>
      </c>
      <c r="G1603" s="3" t="s">
        <v>11</v>
      </c>
      <c r="H1603" s="32" t="s">
        <v>2318</v>
      </c>
      <c r="I1603" s="33">
        <v>20332.75</v>
      </c>
      <c r="J1603" s="17">
        <v>2940</v>
      </c>
      <c r="K1603" s="17">
        <f t="shared" si="48"/>
        <v>2940</v>
      </c>
      <c r="L1603" s="38">
        <v>2940</v>
      </c>
      <c r="M1603" s="48">
        <f t="shared" si="49"/>
        <v>59778285</v>
      </c>
      <c r="N1603" s="34" t="s">
        <v>7343</v>
      </c>
      <c r="O1603" s="48">
        <f>(45.5*M1603)/(SUM($M$16:$M$2953)+SUM(Comerciales!$O$16:$O$1436))</f>
        <v>2.8365972783657174E-3</v>
      </c>
      <c r="P1603" s="49"/>
      <c r="Q1603" s="59"/>
      <c r="R1603" s="59"/>
      <c r="S1603" s="49"/>
      <c r="T1603" s="49"/>
      <c r="U1603" s="49"/>
      <c r="V1603" s="49"/>
    </row>
    <row r="1604" spans="2:22" ht="24" customHeight="1" x14ac:dyDescent="0.35">
      <c r="B1604" s="3">
        <v>1589</v>
      </c>
      <c r="C1604" s="3" t="s">
        <v>1466</v>
      </c>
      <c r="D1604" s="3" t="s">
        <v>5565</v>
      </c>
      <c r="E1604" s="3" t="s">
        <v>22</v>
      </c>
      <c r="F1604" s="3" t="s">
        <v>2356</v>
      </c>
      <c r="G1604" s="3" t="s">
        <v>18</v>
      </c>
      <c r="H1604" s="32" t="s">
        <v>2349</v>
      </c>
      <c r="I1604" s="33">
        <v>531.33333333333337</v>
      </c>
      <c r="J1604" s="17">
        <v>35835</v>
      </c>
      <c r="K1604" s="17">
        <f t="shared" si="48"/>
        <v>35835</v>
      </c>
      <c r="L1604" s="38">
        <v>35835</v>
      </c>
      <c r="M1604" s="48">
        <f t="shared" si="49"/>
        <v>19040330</v>
      </c>
      <c r="N1604" s="34" t="s">
        <v>7343</v>
      </c>
      <c r="O1604" s="48">
        <f>(45.5*M1604)/(SUM($M$16:$M$2953)+SUM(Comerciales!$O$16:$O$1436))</f>
        <v>9.0350113351671301E-4</v>
      </c>
      <c r="P1604" s="49"/>
      <c r="Q1604" s="59"/>
      <c r="R1604" s="59"/>
      <c r="S1604" s="49"/>
      <c r="T1604" s="49"/>
      <c r="U1604" s="49"/>
      <c r="V1604" s="49"/>
    </row>
    <row r="1605" spans="2:22" ht="24" customHeight="1" x14ac:dyDescent="0.35">
      <c r="B1605" s="3">
        <v>1590</v>
      </c>
      <c r="C1605" s="3" t="s">
        <v>245</v>
      </c>
      <c r="D1605" s="3" t="s">
        <v>1468</v>
      </c>
      <c r="E1605" s="3" t="s">
        <v>3706</v>
      </c>
      <c r="F1605" s="3" t="s">
        <v>2422</v>
      </c>
      <c r="G1605" s="3" t="s">
        <v>11</v>
      </c>
      <c r="H1605" s="32" t="s">
        <v>2320</v>
      </c>
      <c r="I1605" s="33">
        <v>38064.5</v>
      </c>
      <c r="J1605" s="17">
        <v>2153</v>
      </c>
      <c r="K1605" s="17">
        <f t="shared" si="48"/>
        <v>2308</v>
      </c>
      <c r="L1605" s="38" t="s">
        <v>7053</v>
      </c>
      <c r="M1605" s="48">
        <f t="shared" si="49"/>
        <v>87852866</v>
      </c>
      <c r="N1605" s="34" t="s">
        <v>7341</v>
      </c>
      <c r="O1605" s="48">
        <f>(45.5*M1605)/(SUM($M$16:$M$2953)+SUM(Comerciales!$O$16:$O$1436))</f>
        <v>4.1687914029689558E-3</v>
      </c>
      <c r="P1605" s="49"/>
      <c r="Q1605" s="59"/>
      <c r="R1605" s="59"/>
      <c r="S1605" s="49"/>
      <c r="T1605" s="49"/>
      <c r="U1605" s="49"/>
      <c r="V1605" s="49"/>
    </row>
    <row r="1606" spans="2:22" ht="24" customHeight="1" x14ac:dyDescent="0.35">
      <c r="B1606" s="3">
        <v>1591</v>
      </c>
      <c r="C1606" s="3" t="s">
        <v>1471</v>
      </c>
      <c r="D1606" s="3" t="s">
        <v>1472</v>
      </c>
      <c r="E1606" s="3" t="s">
        <v>2387</v>
      </c>
      <c r="F1606" s="3" t="s">
        <v>2422</v>
      </c>
      <c r="G1606" s="3" t="s">
        <v>11</v>
      </c>
      <c r="H1606" s="32" t="s">
        <v>2318</v>
      </c>
      <c r="I1606" s="33">
        <v>136882.5</v>
      </c>
      <c r="J1606" s="17">
        <v>311</v>
      </c>
      <c r="K1606" s="17">
        <f t="shared" si="48"/>
        <v>333</v>
      </c>
      <c r="L1606" s="38" t="s">
        <v>7053</v>
      </c>
      <c r="M1606" s="48">
        <f t="shared" si="49"/>
        <v>45581872.5</v>
      </c>
      <c r="N1606" s="34" t="s">
        <v>7341</v>
      </c>
      <c r="O1606" s="48">
        <f>(45.5*M1606)/(SUM($M$16:$M$2953)+SUM(Comerciales!$O$16:$O$1436))</f>
        <v>2.1629495639815216E-3</v>
      </c>
      <c r="P1606" s="49"/>
      <c r="Q1606" s="59"/>
      <c r="R1606" s="59"/>
      <c r="S1606" s="49"/>
      <c r="T1606" s="49"/>
      <c r="U1606" s="49"/>
      <c r="V1606" s="49"/>
    </row>
    <row r="1607" spans="2:22" ht="24" customHeight="1" x14ac:dyDescent="0.35">
      <c r="B1607" s="3">
        <v>1592</v>
      </c>
      <c r="C1607" s="3" t="s">
        <v>1471</v>
      </c>
      <c r="D1607" s="3" t="s">
        <v>1472</v>
      </c>
      <c r="E1607" s="3" t="s">
        <v>6475</v>
      </c>
      <c r="F1607" s="3" t="s">
        <v>2435</v>
      </c>
      <c r="G1607" s="3" t="s">
        <v>11</v>
      </c>
      <c r="H1607" s="32" t="s">
        <v>2490</v>
      </c>
      <c r="I1607" s="33">
        <v>14589</v>
      </c>
      <c r="J1607" s="17">
        <v>152</v>
      </c>
      <c r="K1607" s="17">
        <f t="shared" si="48"/>
        <v>163</v>
      </c>
      <c r="L1607" s="38" t="s">
        <v>7053</v>
      </c>
      <c r="M1607" s="48">
        <f t="shared" si="49"/>
        <v>2378007</v>
      </c>
      <c r="N1607" s="34" t="s">
        <v>7343</v>
      </c>
      <c r="O1607" s="48">
        <f>(45.5*M1607)/(SUM($M$16:$M$2953)+SUM(Comerciales!$O$16:$O$1436))</f>
        <v>1.1284111252329545E-4</v>
      </c>
      <c r="P1607" s="49"/>
      <c r="Q1607" s="59"/>
      <c r="R1607" s="59"/>
      <c r="S1607" s="49"/>
      <c r="T1607" s="49"/>
      <c r="U1607" s="49"/>
      <c r="V1607" s="49"/>
    </row>
    <row r="1608" spans="2:22" ht="24" customHeight="1" x14ac:dyDescent="0.35">
      <c r="B1608" s="3">
        <v>1593</v>
      </c>
      <c r="C1608" s="3" t="s">
        <v>1471</v>
      </c>
      <c r="D1608" s="3" t="s">
        <v>1472</v>
      </c>
      <c r="E1608" s="3" t="s">
        <v>6476</v>
      </c>
      <c r="F1608" s="3" t="s">
        <v>6869</v>
      </c>
      <c r="G1608" s="3" t="s">
        <v>11</v>
      </c>
      <c r="H1608" s="32" t="s">
        <v>2490</v>
      </c>
      <c r="I1608" s="33">
        <v>8613.4285714285725</v>
      </c>
      <c r="J1608" s="17">
        <v>262</v>
      </c>
      <c r="K1608" s="17">
        <f t="shared" si="48"/>
        <v>281</v>
      </c>
      <c r="L1608" s="38" t="s">
        <v>7053</v>
      </c>
      <c r="M1608" s="48">
        <f t="shared" si="49"/>
        <v>2420373.4285714286</v>
      </c>
      <c r="N1608" s="34" t="s">
        <v>7343</v>
      </c>
      <c r="O1608" s="48">
        <f>(45.5*M1608)/(SUM($M$16:$M$2953)+SUM(Comerciales!$O$16:$O$1436))</f>
        <v>1.1485148294425668E-4</v>
      </c>
      <c r="P1608" s="49"/>
      <c r="Q1608" s="59"/>
      <c r="R1608" s="59"/>
      <c r="S1608" s="49"/>
      <c r="T1608" s="49"/>
      <c r="U1608" s="49"/>
      <c r="V1608" s="49"/>
    </row>
    <row r="1609" spans="2:22" ht="24" customHeight="1" x14ac:dyDescent="0.35">
      <c r="B1609" s="3">
        <v>1594</v>
      </c>
      <c r="C1609" s="3" t="s">
        <v>1471</v>
      </c>
      <c r="D1609" s="3" t="s">
        <v>1472</v>
      </c>
      <c r="E1609" s="3" t="s">
        <v>6071</v>
      </c>
      <c r="F1609" s="3" t="s">
        <v>6893</v>
      </c>
      <c r="G1609" s="3" t="s">
        <v>11</v>
      </c>
      <c r="H1609" s="32" t="s">
        <v>2490</v>
      </c>
      <c r="I1609" s="33">
        <v>2</v>
      </c>
      <c r="J1609" s="17">
        <v>382</v>
      </c>
      <c r="K1609" s="17">
        <f t="shared" si="48"/>
        <v>410</v>
      </c>
      <c r="L1609" s="38" t="s">
        <v>7053</v>
      </c>
      <c r="M1609" s="48">
        <f t="shared" si="49"/>
        <v>820</v>
      </c>
      <c r="N1609" s="34" t="s">
        <v>7343</v>
      </c>
      <c r="O1609" s="48">
        <f>(45.5*M1609)/(SUM($M$16:$M$2953)+SUM(Comerciales!$O$16:$O$1436))</f>
        <v>3.8910613917075209E-8</v>
      </c>
      <c r="P1609" s="49"/>
      <c r="Q1609" s="59"/>
      <c r="R1609" s="59"/>
      <c r="S1609" s="49"/>
      <c r="T1609" s="49"/>
      <c r="U1609" s="49"/>
      <c r="V1609" s="49"/>
    </row>
    <row r="1610" spans="2:22" ht="24" customHeight="1" x14ac:dyDescent="0.35">
      <c r="B1610" s="3">
        <v>1595</v>
      </c>
      <c r="C1610" s="3" t="s">
        <v>1091</v>
      </c>
      <c r="D1610" s="3" t="s">
        <v>5566</v>
      </c>
      <c r="E1610" s="3" t="s">
        <v>392</v>
      </c>
      <c r="F1610" s="3" t="s">
        <v>3580</v>
      </c>
      <c r="G1610" s="3" t="s">
        <v>11</v>
      </c>
      <c r="H1610" s="32" t="s">
        <v>2490</v>
      </c>
      <c r="I1610" s="33">
        <v>2</v>
      </c>
      <c r="J1610" s="17">
        <v>1363</v>
      </c>
      <c r="K1610" s="17">
        <f t="shared" si="48"/>
        <v>1461</v>
      </c>
      <c r="L1610" s="38" t="s">
        <v>7053</v>
      </c>
      <c r="M1610" s="48">
        <f t="shared" si="49"/>
        <v>2922</v>
      </c>
      <c r="N1610" s="34" t="s">
        <v>7343</v>
      </c>
      <c r="O1610" s="48">
        <f>(45.5*M1610)/(SUM($M$16:$M$2953)+SUM(Comerciales!$O$16:$O$1436))</f>
        <v>1.386546510557241E-7</v>
      </c>
      <c r="P1610" s="49"/>
      <c r="Q1610" s="59"/>
      <c r="R1610" s="59"/>
      <c r="S1610" s="49"/>
      <c r="T1610" s="49"/>
      <c r="U1610" s="49"/>
      <c r="V1610" s="49"/>
    </row>
    <row r="1611" spans="2:22" ht="24" customHeight="1" x14ac:dyDescent="0.35">
      <c r="B1611" s="3">
        <v>1596</v>
      </c>
      <c r="C1611" s="3" t="s">
        <v>2628</v>
      </c>
      <c r="D1611" s="3" t="s">
        <v>5567</v>
      </c>
      <c r="E1611" s="3" t="s">
        <v>6477</v>
      </c>
      <c r="F1611" s="3" t="s">
        <v>2422</v>
      </c>
      <c r="G1611" s="3" t="s">
        <v>11</v>
      </c>
      <c r="H1611" s="32" t="s">
        <v>2628</v>
      </c>
      <c r="I1611" s="33">
        <v>1</v>
      </c>
      <c r="J1611" s="17"/>
      <c r="K1611" s="17">
        <f t="shared" si="48"/>
        <v>0</v>
      </c>
      <c r="L1611" s="38" t="s">
        <v>2628</v>
      </c>
      <c r="M1611" s="48">
        <f t="shared" si="49"/>
        <v>100</v>
      </c>
      <c r="N1611" s="34" t="s">
        <v>7343</v>
      </c>
      <c r="O1611" s="48">
        <f>(45.5*M1611)/(SUM($M$16:$M$2953)+SUM(Comerciales!$O$16:$O$1436))</f>
        <v>4.745196819155514E-9</v>
      </c>
      <c r="P1611" s="49"/>
      <c r="Q1611" s="59"/>
      <c r="R1611" s="59"/>
      <c r="S1611" s="49"/>
      <c r="T1611" s="49"/>
      <c r="U1611" s="49"/>
      <c r="V1611" s="49"/>
    </row>
    <row r="1612" spans="2:22" ht="24" customHeight="1" x14ac:dyDescent="0.35">
      <c r="B1612" s="3">
        <v>1597</v>
      </c>
      <c r="C1612" s="3" t="s">
        <v>547</v>
      </c>
      <c r="D1612" s="3" t="s">
        <v>5568</v>
      </c>
      <c r="E1612" s="3" t="s">
        <v>6478</v>
      </c>
      <c r="F1612" s="3" t="s">
        <v>2422</v>
      </c>
      <c r="G1612" s="3" t="s">
        <v>11</v>
      </c>
      <c r="H1612" s="32" t="s">
        <v>2318</v>
      </c>
      <c r="I1612" s="33">
        <v>421776.58333333331</v>
      </c>
      <c r="J1612" s="17">
        <v>350</v>
      </c>
      <c r="K1612" s="17">
        <f t="shared" si="48"/>
        <v>375</v>
      </c>
      <c r="L1612" s="38" t="s">
        <v>7053</v>
      </c>
      <c r="M1612" s="48">
        <f t="shared" si="49"/>
        <v>158166218.75</v>
      </c>
      <c r="N1612" s="34" t="s">
        <v>7341</v>
      </c>
      <c r="O1612" s="48">
        <f>(45.5*M1612)/(SUM($M$16:$M$2953)+SUM(Comerciales!$O$16:$O$1436))</f>
        <v>7.5052983811035512E-3</v>
      </c>
      <c r="P1612" s="49"/>
      <c r="Q1612" s="59"/>
      <c r="R1612" s="59"/>
      <c r="S1612" s="49"/>
      <c r="T1612" s="49"/>
      <c r="U1612" s="49"/>
      <c r="V1612" s="49"/>
    </row>
    <row r="1613" spans="2:22" ht="24" customHeight="1" x14ac:dyDescent="0.35">
      <c r="B1613" s="3">
        <v>1598</v>
      </c>
      <c r="C1613" s="3" t="s">
        <v>547</v>
      </c>
      <c r="D1613" s="3" t="s">
        <v>5568</v>
      </c>
      <c r="E1613" s="3" t="s">
        <v>6031</v>
      </c>
      <c r="F1613" s="3" t="s">
        <v>2422</v>
      </c>
      <c r="G1613" s="3" t="s">
        <v>11</v>
      </c>
      <c r="H1613" s="32" t="s">
        <v>2318</v>
      </c>
      <c r="I1613" s="33">
        <v>199619</v>
      </c>
      <c r="J1613" s="17">
        <v>595</v>
      </c>
      <c r="K1613" s="17">
        <f t="shared" si="48"/>
        <v>638</v>
      </c>
      <c r="L1613" s="38" t="s">
        <v>7053</v>
      </c>
      <c r="M1613" s="48">
        <f t="shared" si="49"/>
        <v>127356922</v>
      </c>
      <c r="N1613" s="34" t="s">
        <v>7341</v>
      </c>
      <c r="O1613" s="48">
        <f>(45.5*M1613)/(SUM($M$16:$M$2953)+SUM(Comerciales!$O$16:$O$1436))</f>
        <v>6.0433366117183685E-3</v>
      </c>
      <c r="P1613" s="49"/>
      <c r="Q1613" s="59"/>
      <c r="R1613" s="59"/>
      <c r="S1613" s="49"/>
      <c r="T1613" s="49"/>
      <c r="U1613" s="49"/>
      <c r="V1613" s="49"/>
    </row>
    <row r="1614" spans="2:22" ht="24" customHeight="1" x14ac:dyDescent="0.35">
      <c r="B1614" s="3">
        <v>1599</v>
      </c>
      <c r="C1614" s="3" t="s">
        <v>1473</v>
      </c>
      <c r="D1614" s="3" t="s">
        <v>1474</v>
      </c>
      <c r="E1614" s="3" t="s">
        <v>3458</v>
      </c>
      <c r="F1614" s="3" t="s">
        <v>2616</v>
      </c>
      <c r="G1614" s="3" t="s">
        <v>11</v>
      </c>
      <c r="H1614" s="32" t="s">
        <v>2490</v>
      </c>
      <c r="I1614" s="33">
        <v>5550</v>
      </c>
      <c r="J1614" s="17">
        <v>37692</v>
      </c>
      <c r="K1614" s="17">
        <f t="shared" si="48"/>
        <v>40406</v>
      </c>
      <c r="L1614" s="38" t="s">
        <v>7053</v>
      </c>
      <c r="M1614" s="48">
        <f t="shared" si="49"/>
        <v>224253300</v>
      </c>
      <c r="N1614" s="34" t="s">
        <v>7341</v>
      </c>
      <c r="O1614" s="48">
        <f>(45.5*M1614)/(SUM($M$16:$M$2953)+SUM(Comerciales!$O$16:$O$1436))</f>
        <v>1.0641260458451271E-2</v>
      </c>
      <c r="P1614" s="49"/>
      <c r="Q1614" s="59"/>
      <c r="R1614" s="59"/>
      <c r="S1614" s="49"/>
      <c r="T1614" s="49"/>
      <c r="U1614" s="49"/>
      <c r="V1614" s="49"/>
    </row>
    <row r="1615" spans="2:22" ht="24" customHeight="1" x14ac:dyDescent="0.35">
      <c r="B1615" s="3">
        <v>1600</v>
      </c>
      <c r="C1615" s="3" t="s">
        <v>1475</v>
      </c>
      <c r="D1615" s="3" t="s">
        <v>5569</v>
      </c>
      <c r="E1615" s="3" t="s">
        <v>22</v>
      </c>
      <c r="F1615" s="3" t="s">
        <v>2422</v>
      </c>
      <c r="G1615" s="3" t="s">
        <v>11</v>
      </c>
      <c r="H1615" s="32" t="s">
        <v>2318</v>
      </c>
      <c r="I1615" s="33">
        <v>24940.363636363636</v>
      </c>
      <c r="J1615" s="17">
        <v>1153.79</v>
      </c>
      <c r="K1615" s="17">
        <f t="shared" si="48"/>
        <v>1237</v>
      </c>
      <c r="L1615" s="38" t="s">
        <v>7053</v>
      </c>
      <c r="M1615" s="48">
        <f t="shared" si="49"/>
        <v>30851229.818181816</v>
      </c>
      <c r="N1615" s="34" t="s">
        <v>7343</v>
      </c>
      <c r="O1615" s="48">
        <f>(45.5*M1615)/(SUM($M$16:$M$2953)+SUM(Comerciales!$O$16:$O$1436))</f>
        <v>1.463951576002721E-3</v>
      </c>
      <c r="P1615" s="49"/>
      <c r="Q1615" s="59"/>
      <c r="R1615" s="59"/>
      <c r="S1615" s="49"/>
      <c r="T1615" s="49"/>
      <c r="U1615" s="49"/>
      <c r="V1615" s="49"/>
    </row>
    <row r="1616" spans="2:22" ht="24" customHeight="1" x14ac:dyDescent="0.35">
      <c r="B1616" s="3">
        <v>1601</v>
      </c>
      <c r="C1616" s="3" t="s">
        <v>1475</v>
      </c>
      <c r="D1616" s="3" t="s">
        <v>5569</v>
      </c>
      <c r="E1616" s="3" t="s">
        <v>266</v>
      </c>
      <c r="F1616" s="3" t="s">
        <v>2422</v>
      </c>
      <c r="G1616" s="3" t="s">
        <v>11</v>
      </c>
      <c r="H1616" s="32" t="s">
        <v>2318</v>
      </c>
      <c r="I1616" s="33">
        <v>4300.583333333333</v>
      </c>
      <c r="J1616" s="17">
        <v>1056</v>
      </c>
      <c r="K1616" s="17">
        <f t="shared" ref="K1616:K1679" si="50">IF(ISNUMBER(L1616),MIN(L1616,ROUND((J1616*(1+$K$10)),0)),ROUND((J1616*(1+$K$10)),0))</f>
        <v>1132</v>
      </c>
      <c r="L1616" s="38" t="s">
        <v>7053</v>
      </c>
      <c r="M1616" s="48">
        <f t="shared" ref="M1616:M1679" si="51">IF(K1616=0,100*I1616,I1616*K1616)</f>
        <v>4868260.333333333</v>
      </c>
      <c r="N1616" s="34" t="s">
        <v>7343</v>
      </c>
      <c r="O1616" s="48">
        <f>(45.5*M1616)/(SUM($M$16:$M$2953)+SUM(Comerciales!$O$16:$O$1436))</f>
        <v>2.3100853448554292E-4</v>
      </c>
      <c r="P1616" s="49"/>
      <c r="Q1616" s="59"/>
      <c r="R1616" s="59"/>
      <c r="S1616" s="49"/>
      <c r="T1616" s="49"/>
      <c r="U1616" s="49"/>
      <c r="V1616" s="49"/>
    </row>
    <row r="1617" spans="2:22" ht="24" customHeight="1" x14ac:dyDescent="0.35">
      <c r="B1617" s="3">
        <v>1602</v>
      </c>
      <c r="C1617" s="3" t="s">
        <v>1475</v>
      </c>
      <c r="D1617" s="3" t="s">
        <v>5569</v>
      </c>
      <c r="E1617" s="3" t="s">
        <v>22</v>
      </c>
      <c r="F1617" s="3" t="s">
        <v>6880</v>
      </c>
      <c r="G1617" s="3" t="s">
        <v>18</v>
      </c>
      <c r="H1617" s="32" t="s">
        <v>7040</v>
      </c>
      <c r="I1617" s="33">
        <v>2</v>
      </c>
      <c r="J1617" s="17">
        <v>20879</v>
      </c>
      <c r="K1617" s="17">
        <f t="shared" si="50"/>
        <v>22382</v>
      </c>
      <c r="L1617" s="38" t="s">
        <v>7053</v>
      </c>
      <c r="M1617" s="48">
        <f t="shared" si="51"/>
        <v>44764</v>
      </c>
      <c r="N1617" s="34" t="s">
        <v>7343</v>
      </c>
      <c r="O1617" s="48">
        <f>(45.5*M1617)/(SUM($M$16:$M$2953)+SUM(Comerciales!$O$16:$O$1436))</f>
        <v>2.1241399041267742E-6</v>
      </c>
      <c r="P1617" s="49"/>
      <c r="Q1617" s="59"/>
      <c r="R1617" s="59"/>
      <c r="S1617" s="49"/>
      <c r="T1617" s="49"/>
      <c r="U1617" s="49"/>
      <c r="V1617" s="49"/>
    </row>
    <row r="1618" spans="2:22" ht="24" customHeight="1" x14ac:dyDescent="0.35">
      <c r="B1618" s="3">
        <v>1603</v>
      </c>
      <c r="C1618" s="3" t="s">
        <v>1477</v>
      </c>
      <c r="D1618" s="3" t="s">
        <v>3139</v>
      </c>
      <c r="E1618" s="3" t="s">
        <v>4026</v>
      </c>
      <c r="F1618" s="3" t="s">
        <v>2422</v>
      </c>
      <c r="G1618" s="3" t="s">
        <v>11</v>
      </c>
      <c r="H1618" s="32" t="s">
        <v>2318</v>
      </c>
      <c r="I1618" s="33">
        <v>211488.33333333334</v>
      </c>
      <c r="J1618" s="17">
        <v>269.5</v>
      </c>
      <c r="K1618" s="17">
        <f t="shared" si="50"/>
        <v>289</v>
      </c>
      <c r="L1618" s="38" t="s">
        <v>7053</v>
      </c>
      <c r="M1618" s="48">
        <f t="shared" si="51"/>
        <v>61120128.333333336</v>
      </c>
      <c r="N1618" s="34" t="s">
        <v>7341</v>
      </c>
      <c r="O1618" s="48">
        <f>(45.5*M1618)/(SUM($M$16:$M$2953)+SUM(Comerciales!$O$16:$O$1436))</f>
        <v>2.9002703855371013E-3</v>
      </c>
      <c r="P1618" s="49"/>
      <c r="Q1618" s="59"/>
      <c r="R1618" s="59"/>
      <c r="S1618" s="49"/>
      <c r="T1618" s="49"/>
      <c r="U1618" s="49"/>
      <c r="V1618" s="49"/>
    </row>
    <row r="1619" spans="2:22" ht="24" customHeight="1" x14ac:dyDescent="0.35">
      <c r="B1619" s="3">
        <v>1604</v>
      </c>
      <c r="C1619" s="3" t="s">
        <v>1477</v>
      </c>
      <c r="D1619" s="3" t="s">
        <v>3139</v>
      </c>
      <c r="E1619" s="3" t="s">
        <v>6479</v>
      </c>
      <c r="F1619" s="3" t="s">
        <v>2422</v>
      </c>
      <c r="G1619" s="3" t="s">
        <v>11</v>
      </c>
      <c r="H1619" s="32" t="s">
        <v>2318</v>
      </c>
      <c r="I1619" s="33">
        <v>44525.333333333336</v>
      </c>
      <c r="J1619" s="17">
        <v>682.14</v>
      </c>
      <c r="K1619" s="17">
        <f t="shared" si="50"/>
        <v>731</v>
      </c>
      <c r="L1619" s="38" t="s">
        <v>7053</v>
      </c>
      <c r="M1619" s="48">
        <f t="shared" si="51"/>
        <v>32548018.666666668</v>
      </c>
      <c r="N1619" s="34" t="s">
        <v>7341</v>
      </c>
      <c r="O1619" s="48">
        <f>(45.5*M1619)/(SUM($M$16:$M$2953)+SUM(Comerciales!$O$16:$O$1436))</f>
        <v>1.5444675464688095E-3</v>
      </c>
      <c r="P1619" s="49"/>
      <c r="Q1619" s="59"/>
      <c r="R1619" s="59"/>
      <c r="S1619" s="49"/>
      <c r="T1619" s="49"/>
      <c r="U1619" s="49"/>
      <c r="V1619" s="49"/>
    </row>
    <row r="1620" spans="2:22" ht="24" customHeight="1" x14ac:dyDescent="0.35">
      <c r="B1620" s="3">
        <v>1605</v>
      </c>
      <c r="C1620" s="3" t="s">
        <v>1477</v>
      </c>
      <c r="D1620" s="3" t="s">
        <v>3139</v>
      </c>
      <c r="E1620" s="3" t="s">
        <v>4027</v>
      </c>
      <c r="F1620" s="3" t="s">
        <v>2616</v>
      </c>
      <c r="G1620" s="3" t="s">
        <v>11</v>
      </c>
      <c r="H1620" s="32" t="s">
        <v>2525</v>
      </c>
      <c r="I1620" s="33">
        <v>9021.5833333333339</v>
      </c>
      <c r="J1620" s="17">
        <v>8901.2099999999991</v>
      </c>
      <c r="K1620" s="17">
        <f t="shared" si="50"/>
        <v>9542</v>
      </c>
      <c r="L1620" s="38" t="s">
        <v>7053</v>
      </c>
      <c r="M1620" s="48">
        <f t="shared" si="51"/>
        <v>86083948.166666672</v>
      </c>
      <c r="N1620" s="34" t="s">
        <v>7341</v>
      </c>
      <c r="O1620" s="48">
        <f>(45.5*M1620)/(SUM($M$16:$M$2953)+SUM(Comerciales!$O$16:$O$1436))</f>
        <v>4.0848527702081481E-3</v>
      </c>
      <c r="P1620" s="49"/>
      <c r="Q1620" s="59"/>
      <c r="R1620" s="59"/>
      <c r="S1620" s="49"/>
      <c r="T1620" s="49"/>
      <c r="U1620" s="49"/>
      <c r="V1620" s="49"/>
    </row>
    <row r="1621" spans="2:22" ht="24" customHeight="1" x14ac:dyDescent="0.35">
      <c r="B1621" s="3">
        <v>1606</v>
      </c>
      <c r="C1621" s="3" t="s">
        <v>1478</v>
      </c>
      <c r="D1621" s="3" t="s">
        <v>1479</v>
      </c>
      <c r="E1621" s="3" t="s">
        <v>1480</v>
      </c>
      <c r="F1621" s="3" t="s">
        <v>6934</v>
      </c>
      <c r="G1621" s="3" t="s">
        <v>7013</v>
      </c>
      <c r="H1621" s="32" t="s">
        <v>7041</v>
      </c>
      <c r="I1621" s="33">
        <v>426.5</v>
      </c>
      <c r="J1621" s="17">
        <v>429415.05</v>
      </c>
      <c r="K1621" s="17">
        <f t="shared" si="50"/>
        <v>429415.05</v>
      </c>
      <c r="L1621" s="38">
        <v>429415.05</v>
      </c>
      <c r="M1621" s="48">
        <f t="shared" si="51"/>
        <v>183145518.82499999</v>
      </c>
      <c r="N1621" s="34" t="s">
        <v>7341</v>
      </c>
      <c r="O1621" s="48">
        <f>(45.5*M1621)/(SUM($M$16:$M$2953)+SUM(Comerciales!$O$16:$O$1436))</f>
        <v>8.6906153337097617E-3</v>
      </c>
      <c r="P1621" s="49"/>
      <c r="Q1621" s="59"/>
      <c r="R1621" s="59"/>
      <c r="S1621" s="49"/>
      <c r="T1621" s="49"/>
      <c r="U1621" s="49"/>
      <c r="V1621" s="49"/>
    </row>
    <row r="1622" spans="2:22" ht="24" customHeight="1" x14ac:dyDescent="0.35">
      <c r="B1622" s="3">
        <v>1607</v>
      </c>
      <c r="C1622" s="3" t="s">
        <v>2628</v>
      </c>
      <c r="D1622" s="3" t="s">
        <v>1479</v>
      </c>
      <c r="E1622" s="3" t="s">
        <v>194</v>
      </c>
      <c r="F1622" s="3" t="s">
        <v>1046</v>
      </c>
      <c r="G1622" s="3" t="s">
        <v>7011</v>
      </c>
      <c r="H1622" s="32" t="s">
        <v>2628</v>
      </c>
      <c r="I1622" s="33">
        <v>208</v>
      </c>
      <c r="J1622" s="17">
        <v>105119</v>
      </c>
      <c r="K1622" s="17">
        <f t="shared" si="50"/>
        <v>112688</v>
      </c>
      <c r="L1622" s="38" t="s">
        <v>2628</v>
      </c>
      <c r="M1622" s="48">
        <f t="shared" si="51"/>
        <v>23439104</v>
      </c>
      <c r="N1622" s="34" t="s">
        <v>7341</v>
      </c>
      <c r="O1622" s="48">
        <f>(45.5*M1622)/(SUM($M$16:$M$2953)+SUM(Comerciales!$O$16:$O$1436))</f>
        <v>1.1122316174465529E-3</v>
      </c>
      <c r="P1622" s="49"/>
      <c r="Q1622" s="59"/>
      <c r="R1622" s="59"/>
      <c r="S1622" s="49"/>
      <c r="T1622" s="49"/>
      <c r="U1622" s="49"/>
      <c r="V1622" s="49"/>
    </row>
    <row r="1623" spans="2:22" ht="24" customHeight="1" x14ac:dyDescent="0.35">
      <c r="B1623" s="3">
        <v>1608</v>
      </c>
      <c r="C1623" s="3" t="s">
        <v>1478</v>
      </c>
      <c r="D1623" s="3" t="s">
        <v>1479</v>
      </c>
      <c r="E1623" s="3" t="s">
        <v>819</v>
      </c>
      <c r="F1623" s="3" t="s">
        <v>2422</v>
      </c>
      <c r="G1623" s="3" t="s">
        <v>11</v>
      </c>
      <c r="H1623" s="32" t="s">
        <v>2318</v>
      </c>
      <c r="I1623" s="33">
        <v>54.2</v>
      </c>
      <c r="J1623" s="17">
        <v>5717.5</v>
      </c>
      <c r="K1623" s="17">
        <f t="shared" si="50"/>
        <v>6129</v>
      </c>
      <c r="L1623" s="38">
        <v>8707.4249999999993</v>
      </c>
      <c r="M1623" s="48">
        <f t="shared" si="51"/>
        <v>332191.8</v>
      </c>
      <c r="N1623" s="34" t="s">
        <v>7343</v>
      </c>
      <c r="O1623" s="48">
        <f>(45.5*M1623)/(SUM($M$16:$M$2953)+SUM(Comerciales!$O$16:$O$1436))</f>
        <v>1.5763154727095446E-5</v>
      </c>
      <c r="P1623" s="49"/>
      <c r="Q1623" s="59"/>
      <c r="R1623" s="59"/>
      <c r="S1623" s="49"/>
      <c r="T1623" s="49"/>
      <c r="U1623" s="49"/>
      <c r="V1623" s="49"/>
    </row>
    <row r="1624" spans="2:22" ht="24" customHeight="1" x14ac:dyDescent="0.35">
      <c r="B1624" s="3">
        <v>1609</v>
      </c>
      <c r="C1624" s="3" t="s">
        <v>1478</v>
      </c>
      <c r="D1624" s="3" t="s">
        <v>1479</v>
      </c>
      <c r="E1624" s="3" t="s">
        <v>1483</v>
      </c>
      <c r="F1624" s="3" t="s">
        <v>1046</v>
      </c>
      <c r="G1624" s="3" t="s">
        <v>7014</v>
      </c>
      <c r="H1624" s="32" t="s">
        <v>6934</v>
      </c>
      <c r="I1624" s="33">
        <v>32</v>
      </c>
      <c r="J1624" s="17">
        <v>412907</v>
      </c>
      <c r="K1624" s="17">
        <f t="shared" si="50"/>
        <v>442636</v>
      </c>
      <c r="L1624" s="38" t="s">
        <v>7053</v>
      </c>
      <c r="M1624" s="48">
        <f t="shared" si="51"/>
        <v>14164352</v>
      </c>
      <c r="N1624" s="34" t="s">
        <v>7341</v>
      </c>
      <c r="O1624" s="48">
        <f>(45.5*M1624)/(SUM($M$16:$M$2953)+SUM(Comerciales!$O$16:$O$1436))</f>
        <v>6.7212638055799039E-4</v>
      </c>
      <c r="P1624" s="49"/>
      <c r="Q1624" s="59"/>
      <c r="R1624" s="59"/>
      <c r="S1624" s="49"/>
      <c r="T1624" s="49"/>
      <c r="U1624" s="49"/>
      <c r="V1624" s="49"/>
    </row>
    <row r="1625" spans="2:22" ht="24" customHeight="1" x14ac:dyDescent="0.35">
      <c r="B1625" s="3">
        <v>1610</v>
      </c>
      <c r="C1625" s="3" t="s">
        <v>1478</v>
      </c>
      <c r="D1625" s="3" t="s">
        <v>1479</v>
      </c>
      <c r="E1625" s="3" t="s">
        <v>1481</v>
      </c>
      <c r="F1625" s="3" t="s">
        <v>1046</v>
      </c>
      <c r="G1625" s="3" t="s">
        <v>7014</v>
      </c>
      <c r="H1625" s="32" t="s">
        <v>2381</v>
      </c>
      <c r="I1625" s="33">
        <v>22.333333333333332</v>
      </c>
      <c r="J1625" s="17">
        <v>676084</v>
      </c>
      <c r="K1625" s="17">
        <f t="shared" si="50"/>
        <v>724762</v>
      </c>
      <c r="L1625" s="38" t="s">
        <v>7053</v>
      </c>
      <c r="M1625" s="48">
        <f t="shared" si="51"/>
        <v>16186351.333333332</v>
      </c>
      <c r="N1625" s="34" t="s">
        <v>7341</v>
      </c>
      <c r="O1625" s="48">
        <f>(45.5*M1625)/(SUM($M$16:$M$2953)+SUM(Comerciales!$O$16:$O$1436))</f>
        <v>7.6807422860666939E-4</v>
      </c>
      <c r="P1625" s="49"/>
      <c r="Q1625" s="59"/>
      <c r="R1625" s="59"/>
      <c r="S1625" s="49"/>
      <c r="T1625" s="49"/>
      <c r="U1625" s="49"/>
      <c r="V1625" s="49"/>
    </row>
    <row r="1626" spans="2:22" ht="24" customHeight="1" x14ac:dyDescent="0.35">
      <c r="B1626" s="3">
        <v>1611</v>
      </c>
      <c r="C1626" s="3" t="s">
        <v>1482</v>
      </c>
      <c r="D1626" s="3" t="s">
        <v>1479</v>
      </c>
      <c r="E1626" s="3" t="s">
        <v>927</v>
      </c>
      <c r="F1626" s="3" t="s">
        <v>2422</v>
      </c>
      <c r="G1626" s="3" t="s">
        <v>11</v>
      </c>
      <c r="H1626" s="32" t="s">
        <v>2320</v>
      </c>
      <c r="I1626" s="33">
        <v>3</v>
      </c>
      <c r="J1626" s="17">
        <v>11437</v>
      </c>
      <c r="K1626" s="17">
        <f t="shared" si="50"/>
        <v>12260</v>
      </c>
      <c r="L1626" s="38" t="s">
        <v>7053</v>
      </c>
      <c r="M1626" s="48">
        <f t="shared" si="51"/>
        <v>36780</v>
      </c>
      <c r="N1626" s="34" t="s">
        <v>7343</v>
      </c>
      <c r="O1626" s="48">
        <f>(45.5*M1626)/(SUM($M$16:$M$2953)+SUM(Comerciales!$O$16:$O$1436))</f>
        <v>1.7452833900853978E-6</v>
      </c>
      <c r="P1626" s="49"/>
      <c r="Q1626" s="59"/>
      <c r="R1626" s="59"/>
      <c r="S1626" s="49"/>
      <c r="T1626" s="49"/>
      <c r="U1626" s="49"/>
      <c r="V1626" s="49"/>
    </row>
    <row r="1627" spans="2:22" ht="24" customHeight="1" x14ac:dyDescent="0.35">
      <c r="B1627" s="3">
        <v>1612</v>
      </c>
      <c r="C1627" s="3" t="s">
        <v>2628</v>
      </c>
      <c r="D1627" s="3" t="s">
        <v>1479</v>
      </c>
      <c r="E1627" s="3" t="s">
        <v>1484</v>
      </c>
      <c r="F1627" s="3" t="s">
        <v>2422</v>
      </c>
      <c r="G1627" s="3" t="s">
        <v>11</v>
      </c>
      <c r="H1627" s="32" t="s">
        <v>2628</v>
      </c>
      <c r="I1627" s="33">
        <v>1</v>
      </c>
      <c r="J1627" s="17">
        <v>347.17</v>
      </c>
      <c r="K1627" s="17">
        <f t="shared" si="50"/>
        <v>372</v>
      </c>
      <c r="L1627" s="38" t="s">
        <v>2628</v>
      </c>
      <c r="M1627" s="48">
        <f t="shared" si="51"/>
        <v>372</v>
      </c>
      <c r="N1627" s="34" t="s">
        <v>7343</v>
      </c>
      <c r="O1627" s="48">
        <f>(45.5*M1627)/(SUM($M$16:$M$2953)+SUM(Comerciales!$O$16:$O$1436))</f>
        <v>1.7652132167258511E-8</v>
      </c>
      <c r="P1627" s="49"/>
      <c r="Q1627" s="59"/>
      <c r="R1627" s="59"/>
      <c r="S1627" s="49"/>
      <c r="T1627" s="49"/>
      <c r="U1627" s="49"/>
      <c r="V1627" s="49"/>
    </row>
    <row r="1628" spans="2:22" ht="24" customHeight="1" x14ac:dyDescent="0.35">
      <c r="B1628" s="3">
        <v>1613</v>
      </c>
      <c r="C1628" s="3" t="s">
        <v>1037</v>
      </c>
      <c r="D1628" s="3" t="s">
        <v>5570</v>
      </c>
      <c r="E1628" s="3" t="s">
        <v>6480</v>
      </c>
      <c r="F1628" s="3" t="s">
        <v>2422</v>
      </c>
      <c r="G1628" s="3" t="s">
        <v>11</v>
      </c>
      <c r="H1628" s="32" t="s">
        <v>2318</v>
      </c>
      <c r="I1628" s="33">
        <v>55165.333333333336</v>
      </c>
      <c r="J1628" s="17">
        <v>290.64904761904762</v>
      </c>
      <c r="K1628" s="17">
        <f t="shared" si="50"/>
        <v>290.64904761904762</v>
      </c>
      <c r="L1628" s="38">
        <v>290.64904761904762</v>
      </c>
      <c r="M1628" s="48">
        <f t="shared" si="51"/>
        <v>16033751.594920635</v>
      </c>
      <c r="N1628" s="34" t="s">
        <v>7341</v>
      </c>
      <c r="O1628" s="48">
        <f>(45.5*M1628)/(SUM($M$16:$M$2953)+SUM(Comerciales!$O$16:$O$1436))</f>
        <v>7.6083307067347037E-4</v>
      </c>
      <c r="P1628" s="49"/>
      <c r="Q1628" s="59"/>
      <c r="R1628" s="59"/>
      <c r="S1628" s="49"/>
      <c r="T1628" s="49"/>
      <c r="U1628" s="49"/>
      <c r="V1628" s="49"/>
    </row>
    <row r="1629" spans="2:22" ht="24" customHeight="1" x14ac:dyDescent="0.35">
      <c r="B1629" s="3">
        <v>1614</v>
      </c>
      <c r="C1629" s="3" t="s">
        <v>1037</v>
      </c>
      <c r="D1629" s="3" t="s">
        <v>5570</v>
      </c>
      <c r="E1629" s="3" t="s">
        <v>6481</v>
      </c>
      <c r="F1629" s="3" t="s">
        <v>2422</v>
      </c>
      <c r="G1629" s="3" t="s">
        <v>11</v>
      </c>
      <c r="H1629" s="32" t="s">
        <v>2320</v>
      </c>
      <c r="I1629" s="33">
        <v>13147</v>
      </c>
      <c r="J1629" s="17">
        <v>227</v>
      </c>
      <c r="K1629" s="17">
        <f t="shared" si="50"/>
        <v>243</v>
      </c>
      <c r="L1629" s="38" t="s">
        <v>7053</v>
      </c>
      <c r="M1629" s="48">
        <f t="shared" si="51"/>
        <v>3194721</v>
      </c>
      <c r="N1629" s="34" t="s">
        <v>7343</v>
      </c>
      <c r="O1629" s="48">
        <f>(45.5*M1629)/(SUM($M$16:$M$2953)+SUM(Comerciales!$O$16:$O$1436))</f>
        <v>1.5159579927289321E-4</v>
      </c>
      <c r="P1629" s="49"/>
      <c r="Q1629" s="59"/>
      <c r="R1629" s="59"/>
      <c r="S1629" s="49"/>
      <c r="T1629" s="49"/>
      <c r="U1629" s="49"/>
      <c r="V1629" s="49"/>
    </row>
    <row r="1630" spans="2:22" ht="24" customHeight="1" x14ac:dyDescent="0.35">
      <c r="B1630" s="3">
        <v>1615</v>
      </c>
      <c r="C1630" s="3" t="s">
        <v>2628</v>
      </c>
      <c r="D1630" s="3" t="s">
        <v>5571</v>
      </c>
      <c r="E1630" s="3" t="s">
        <v>6482</v>
      </c>
      <c r="F1630" s="3" t="s">
        <v>6935</v>
      </c>
      <c r="G1630" s="3" t="s">
        <v>3645</v>
      </c>
      <c r="H1630" s="32" t="s">
        <v>2628</v>
      </c>
      <c r="I1630" s="33">
        <v>1</v>
      </c>
      <c r="J1630" s="17"/>
      <c r="K1630" s="17">
        <f t="shared" si="50"/>
        <v>0</v>
      </c>
      <c r="L1630" s="38" t="s">
        <v>2628</v>
      </c>
      <c r="M1630" s="48">
        <f t="shared" si="51"/>
        <v>100</v>
      </c>
      <c r="N1630" s="34" t="s">
        <v>7343</v>
      </c>
      <c r="O1630" s="48">
        <f>(45.5*M1630)/(SUM($M$16:$M$2953)+SUM(Comerciales!$O$16:$O$1436))</f>
        <v>4.745196819155514E-9</v>
      </c>
      <c r="P1630" s="49"/>
      <c r="Q1630" s="59"/>
      <c r="R1630" s="59"/>
      <c r="S1630" s="49"/>
      <c r="T1630" s="49"/>
      <c r="U1630" s="49"/>
      <c r="V1630" s="49"/>
    </row>
    <row r="1631" spans="2:22" ht="24" customHeight="1" x14ac:dyDescent="0.35">
      <c r="B1631" s="3">
        <v>1616</v>
      </c>
      <c r="C1631" s="3" t="s">
        <v>1486</v>
      </c>
      <c r="D1631" s="3" t="s">
        <v>1487</v>
      </c>
      <c r="E1631" s="3" t="s">
        <v>3393</v>
      </c>
      <c r="F1631" s="3" t="s">
        <v>2356</v>
      </c>
      <c r="G1631" s="3" t="s">
        <v>18</v>
      </c>
      <c r="H1631" s="32" t="s">
        <v>2349</v>
      </c>
      <c r="I1631" s="33">
        <v>8.8181818181818183</v>
      </c>
      <c r="J1631" s="17">
        <v>2774831.5</v>
      </c>
      <c r="K1631" s="17">
        <f t="shared" si="50"/>
        <v>2774831.5</v>
      </c>
      <c r="L1631" s="38">
        <v>2774831.5</v>
      </c>
      <c r="M1631" s="48">
        <f t="shared" si="51"/>
        <v>24468968.681818184</v>
      </c>
      <c r="N1631" s="34" t="s">
        <v>7341</v>
      </c>
      <c r="O1631" s="48">
        <f>(45.5*M1631)/(SUM($M$16:$M$2953)+SUM(Comerciales!$O$16:$O$1436))</f>
        <v>1.1611007235697952E-3</v>
      </c>
      <c r="P1631" s="49"/>
      <c r="Q1631" s="59"/>
      <c r="R1631" s="59"/>
      <c r="S1631" s="49"/>
      <c r="T1631" s="49"/>
      <c r="U1631" s="49"/>
      <c r="V1631" s="49"/>
    </row>
    <row r="1632" spans="2:22" ht="24" customHeight="1" x14ac:dyDescent="0.35">
      <c r="B1632" s="3">
        <v>1617</v>
      </c>
      <c r="C1632" s="3" t="s">
        <v>1488</v>
      </c>
      <c r="D1632" s="3" t="s">
        <v>1489</v>
      </c>
      <c r="E1632" s="3" t="s">
        <v>2384</v>
      </c>
      <c r="F1632" s="3" t="s">
        <v>2422</v>
      </c>
      <c r="G1632" s="3" t="s">
        <v>11</v>
      </c>
      <c r="H1632" s="32" t="s">
        <v>2318</v>
      </c>
      <c r="I1632" s="33">
        <v>12154.333333333334</v>
      </c>
      <c r="J1632" s="17">
        <v>656</v>
      </c>
      <c r="K1632" s="17">
        <f t="shared" si="50"/>
        <v>703</v>
      </c>
      <c r="L1632" s="38" t="s">
        <v>7053</v>
      </c>
      <c r="M1632" s="48">
        <f t="shared" si="51"/>
        <v>8544496.333333334</v>
      </c>
      <c r="N1632" s="34" t="s">
        <v>7343</v>
      </c>
      <c r="O1632" s="48">
        <f>(45.5*M1632)/(SUM($M$16:$M$2953)+SUM(Comerciales!$O$16:$O$1436))</f>
        <v>4.0545316822219286E-4</v>
      </c>
      <c r="P1632" s="49"/>
      <c r="Q1632" s="59"/>
      <c r="R1632" s="59"/>
      <c r="S1632" s="49"/>
      <c r="T1632" s="49"/>
      <c r="U1632" s="49"/>
      <c r="V1632" s="49"/>
    </row>
    <row r="1633" spans="2:22" ht="24" customHeight="1" x14ac:dyDescent="0.35">
      <c r="B1633" s="3">
        <v>1618</v>
      </c>
      <c r="C1633" s="3" t="s">
        <v>1488</v>
      </c>
      <c r="D1633" s="3" t="s">
        <v>1489</v>
      </c>
      <c r="E1633" s="3" t="s">
        <v>6483</v>
      </c>
      <c r="F1633" s="3" t="s">
        <v>6869</v>
      </c>
      <c r="G1633" s="3" t="s">
        <v>11</v>
      </c>
      <c r="H1633" s="32" t="s">
        <v>2490</v>
      </c>
      <c r="I1633" s="33">
        <v>2</v>
      </c>
      <c r="J1633" s="17"/>
      <c r="K1633" s="17">
        <f t="shared" si="50"/>
        <v>0</v>
      </c>
      <c r="L1633" s="38" t="s">
        <v>7053</v>
      </c>
      <c r="M1633" s="48">
        <f t="shared" si="51"/>
        <v>200</v>
      </c>
      <c r="N1633" s="34" t="s">
        <v>7343</v>
      </c>
      <c r="O1633" s="48">
        <f>(45.5*M1633)/(SUM($M$16:$M$2953)+SUM(Comerciales!$O$16:$O$1436))</f>
        <v>9.4903936383110279E-9</v>
      </c>
      <c r="P1633" s="49"/>
      <c r="Q1633" s="59"/>
      <c r="R1633" s="59"/>
      <c r="S1633" s="49"/>
      <c r="T1633" s="49"/>
      <c r="U1633" s="49"/>
      <c r="V1633" s="49"/>
    </row>
    <row r="1634" spans="2:22" ht="24" customHeight="1" x14ac:dyDescent="0.35">
      <c r="B1634" s="3">
        <v>1619</v>
      </c>
      <c r="C1634" s="3" t="s">
        <v>1490</v>
      </c>
      <c r="D1634" s="3" t="s">
        <v>3140</v>
      </c>
      <c r="E1634" s="3" t="s">
        <v>357</v>
      </c>
      <c r="F1634" s="3" t="s">
        <v>2422</v>
      </c>
      <c r="G1634" s="3" t="s">
        <v>11</v>
      </c>
      <c r="H1634" s="32" t="s">
        <v>2318</v>
      </c>
      <c r="I1634" s="33">
        <v>2977602.5833333335</v>
      </c>
      <c r="J1634" s="17">
        <v>41</v>
      </c>
      <c r="K1634" s="17">
        <f t="shared" si="50"/>
        <v>44</v>
      </c>
      <c r="L1634" s="38" t="s">
        <v>7053</v>
      </c>
      <c r="M1634" s="48">
        <f t="shared" si="51"/>
        <v>131014513.66666667</v>
      </c>
      <c r="N1634" s="34" t="s">
        <v>7341</v>
      </c>
      <c r="O1634" s="48">
        <f>(45.5*M1634)/(SUM($M$16:$M$2953)+SUM(Comerciales!$O$16:$O$1436))</f>
        <v>6.2168965351427326E-3</v>
      </c>
      <c r="P1634" s="49"/>
      <c r="Q1634" s="59"/>
      <c r="R1634" s="59"/>
      <c r="S1634" s="49"/>
      <c r="T1634" s="49"/>
      <c r="U1634" s="49"/>
      <c r="V1634" s="49"/>
    </row>
    <row r="1635" spans="2:22" ht="24" customHeight="1" x14ac:dyDescent="0.35">
      <c r="B1635" s="3">
        <v>1620</v>
      </c>
      <c r="C1635" s="3" t="s">
        <v>1490</v>
      </c>
      <c r="D1635" s="3" t="s">
        <v>3140</v>
      </c>
      <c r="E1635" s="3" t="s">
        <v>473</v>
      </c>
      <c r="F1635" s="3" t="s">
        <v>2422</v>
      </c>
      <c r="G1635" s="3" t="s">
        <v>11</v>
      </c>
      <c r="H1635" s="32" t="s">
        <v>2318</v>
      </c>
      <c r="I1635" s="33">
        <v>2787387.8333333335</v>
      </c>
      <c r="J1635" s="17">
        <v>58</v>
      </c>
      <c r="K1635" s="17">
        <f t="shared" si="50"/>
        <v>62</v>
      </c>
      <c r="L1635" s="38" t="s">
        <v>7053</v>
      </c>
      <c r="M1635" s="48">
        <f t="shared" si="51"/>
        <v>172818045.66666669</v>
      </c>
      <c r="N1635" s="34" t="s">
        <v>7341</v>
      </c>
      <c r="O1635" s="48">
        <f>(45.5*M1635)/(SUM($M$16:$M$2953)+SUM(Comerciales!$O$16:$O$1436))</f>
        <v>8.2005564059013901E-3</v>
      </c>
      <c r="P1635" s="49"/>
      <c r="Q1635" s="59"/>
      <c r="R1635" s="59"/>
      <c r="S1635" s="49"/>
      <c r="T1635" s="49"/>
      <c r="U1635" s="49"/>
      <c r="V1635" s="49"/>
    </row>
    <row r="1636" spans="2:22" ht="24" customHeight="1" x14ac:dyDescent="0.35">
      <c r="B1636" s="3">
        <v>1621</v>
      </c>
      <c r="C1636" s="3" t="s">
        <v>1490</v>
      </c>
      <c r="D1636" s="3" t="s">
        <v>3140</v>
      </c>
      <c r="E1636" s="3" t="s">
        <v>1069</v>
      </c>
      <c r="F1636" s="3" t="s">
        <v>2422</v>
      </c>
      <c r="G1636" s="3" t="s">
        <v>11</v>
      </c>
      <c r="H1636" s="32" t="s">
        <v>2318</v>
      </c>
      <c r="I1636" s="33">
        <v>2314789.0833333335</v>
      </c>
      <c r="J1636" s="17">
        <v>175</v>
      </c>
      <c r="K1636" s="17">
        <f t="shared" si="50"/>
        <v>188</v>
      </c>
      <c r="L1636" s="38" t="s">
        <v>7053</v>
      </c>
      <c r="M1636" s="48">
        <f t="shared" si="51"/>
        <v>435180347.66666669</v>
      </c>
      <c r="N1636" s="34" t="s">
        <v>7341</v>
      </c>
      <c r="O1636" s="48">
        <f>(45.5*M1636)/(SUM($M$16:$M$2953)+SUM(Comerciales!$O$16:$O$1436))</f>
        <v>2.0650164015068573E-2</v>
      </c>
      <c r="P1636" s="49"/>
      <c r="Q1636" s="59"/>
      <c r="R1636" s="59"/>
      <c r="S1636" s="49"/>
      <c r="T1636" s="49"/>
      <c r="U1636" s="49"/>
      <c r="V1636" s="49"/>
    </row>
    <row r="1637" spans="2:22" ht="24" customHeight="1" x14ac:dyDescent="0.35">
      <c r="B1637" s="3">
        <v>1622</v>
      </c>
      <c r="C1637" s="3" t="s">
        <v>1490</v>
      </c>
      <c r="D1637" s="3" t="s">
        <v>3140</v>
      </c>
      <c r="E1637" s="3" t="s">
        <v>1491</v>
      </c>
      <c r="F1637" s="3" t="s">
        <v>2422</v>
      </c>
      <c r="G1637" s="3" t="s">
        <v>11</v>
      </c>
      <c r="H1637" s="32" t="s">
        <v>2318</v>
      </c>
      <c r="I1637" s="33">
        <v>685712.83333333337</v>
      </c>
      <c r="J1637" s="17">
        <v>369</v>
      </c>
      <c r="K1637" s="17">
        <f t="shared" si="50"/>
        <v>396</v>
      </c>
      <c r="L1637" s="38" t="s">
        <v>7053</v>
      </c>
      <c r="M1637" s="48">
        <f t="shared" si="51"/>
        <v>271542282</v>
      </c>
      <c r="N1637" s="34" t="s">
        <v>7341</v>
      </c>
      <c r="O1637" s="48">
        <f>(45.5*M1637)/(SUM($M$16:$M$2953)+SUM(Comerciales!$O$16:$O$1436))</f>
        <v>1.2885215728126296E-2</v>
      </c>
      <c r="P1637" s="49"/>
      <c r="Q1637" s="59"/>
      <c r="R1637" s="59"/>
      <c r="S1637" s="49"/>
      <c r="T1637" s="49"/>
      <c r="U1637" s="49"/>
      <c r="V1637" s="49"/>
    </row>
    <row r="1638" spans="2:22" ht="24" customHeight="1" x14ac:dyDescent="0.35">
      <c r="B1638" s="3">
        <v>1623</v>
      </c>
      <c r="C1638" s="3" t="s">
        <v>1490</v>
      </c>
      <c r="D1638" s="3" t="s">
        <v>3140</v>
      </c>
      <c r="E1638" s="3" t="s">
        <v>7099</v>
      </c>
      <c r="F1638" s="3" t="s">
        <v>2422</v>
      </c>
      <c r="G1638" s="3" t="s">
        <v>11</v>
      </c>
      <c r="H1638" s="32" t="s">
        <v>2318</v>
      </c>
      <c r="I1638" s="33">
        <v>492668.58333333331</v>
      </c>
      <c r="J1638" s="17">
        <v>168</v>
      </c>
      <c r="K1638" s="17">
        <f t="shared" si="50"/>
        <v>180</v>
      </c>
      <c r="L1638" s="38" t="s">
        <v>7053</v>
      </c>
      <c r="M1638" s="48">
        <f t="shared" si="51"/>
        <v>88680345</v>
      </c>
      <c r="N1638" s="34" t="s">
        <v>7341</v>
      </c>
      <c r="O1638" s="48">
        <f>(45.5*M1638)/(SUM($M$16:$M$2953)+SUM(Comerciales!$O$16:$O$1436))</f>
        <v>4.2080569101561353E-3</v>
      </c>
      <c r="P1638" s="49"/>
      <c r="Q1638" s="59"/>
      <c r="R1638" s="59"/>
      <c r="S1638" s="49"/>
      <c r="T1638" s="49"/>
      <c r="U1638" s="49"/>
      <c r="V1638" s="49"/>
    </row>
    <row r="1639" spans="2:22" ht="24" customHeight="1" x14ac:dyDescent="0.35">
      <c r="B1639" s="3">
        <v>1624</v>
      </c>
      <c r="C1639" s="3" t="s">
        <v>1490</v>
      </c>
      <c r="D1639" s="3" t="s">
        <v>3140</v>
      </c>
      <c r="E1639" s="3" t="s">
        <v>7102</v>
      </c>
      <c r="F1639" s="3" t="s">
        <v>2422</v>
      </c>
      <c r="G1639" s="3" t="s">
        <v>11</v>
      </c>
      <c r="H1639" s="32" t="s">
        <v>2318</v>
      </c>
      <c r="I1639" s="33">
        <v>406035.91666666669</v>
      </c>
      <c r="J1639" s="17">
        <v>472</v>
      </c>
      <c r="K1639" s="17">
        <f t="shared" si="50"/>
        <v>506</v>
      </c>
      <c r="L1639" s="38" t="s">
        <v>7053</v>
      </c>
      <c r="M1639" s="48">
        <f t="shared" si="51"/>
        <v>205454173.83333334</v>
      </c>
      <c r="N1639" s="34" t="s">
        <v>7341</v>
      </c>
      <c r="O1639" s="48">
        <f>(45.5*M1639)/(SUM($M$16:$M$2953)+SUM(Comerciales!$O$16:$O$1436))</f>
        <v>9.7492049215615745E-3</v>
      </c>
      <c r="P1639" s="49"/>
      <c r="Q1639" s="59"/>
      <c r="R1639" s="59"/>
      <c r="S1639" s="49"/>
      <c r="T1639" s="49"/>
      <c r="U1639" s="49"/>
      <c r="V1639" s="49"/>
    </row>
    <row r="1640" spans="2:22" ht="24" customHeight="1" x14ac:dyDescent="0.35">
      <c r="B1640" s="3">
        <v>1625</v>
      </c>
      <c r="C1640" s="3" t="s">
        <v>1490</v>
      </c>
      <c r="D1640" s="3" t="s">
        <v>3140</v>
      </c>
      <c r="E1640" s="3" t="s">
        <v>7103</v>
      </c>
      <c r="F1640" s="3" t="s">
        <v>2422</v>
      </c>
      <c r="G1640" s="3" t="s">
        <v>11</v>
      </c>
      <c r="H1640" s="32" t="s">
        <v>2628</v>
      </c>
      <c r="I1640" s="33">
        <v>196801</v>
      </c>
      <c r="J1640" s="17">
        <v>167</v>
      </c>
      <c r="K1640" s="17">
        <f t="shared" si="50"/>
        <v>179</v>
      </c>
      <c r="L1640" s="38" t="s">
        <v>2628</v>
      </c>
      <c r="M1640" s="48">
        <f t="shared" si="51"/>
        <v>35227379</v>
      </c>
      <c r="N1640" s="34" t="s">
        <v>7341</v>
      </c>
      <c r="O1640" s="48">
        <f>(45.5*M1640)/(SUM($M$16:$M$2953)+SUM(Comerciales!$O$16:$O$1436))</f>
        <v>1.6716084677798574E-3</v>
      </c>
      <c r="P1640" s="49"/>
      <c r="Q1640" s="59"/>
      <c r="R1640" s="59"/>
      <c r="S1640" s="49"/>
      <c r="T1640" s="49"/>
      <c r="U1640" s="49"/>
      <c r="V1640" s="49"/>
    </row>
    <row r="1641" spans="2:22" ht="24" customHeight="1" x14ac:dyDescent="0.35">
      <c r="B1641" s="3">
        <v>1626</v>
      </c>
      <c r="C1641" s="3" t="s">
        <v>1490</v>
      </c>
      <c r="D1641" s="3" t="s">
        <v>3140</v>
      </c>
      <c r="E1641" s="3" t="s">
        <v>7104</v>
      </c>
      <c r="F1641" s="3" t="s">
        <v>2318</v>
      </c>
      <c r="G1641" s="3" t="s">
        <v>11</v>
      </c>
      <c r="H1641" s="32" t="s">
        <v>2318</v>
      </c>
      <c r="I1641" s="33">
        <v>142287.5</v>
      </c>
      <c r="J1641" s="17">
        <v>533</v>
      </c>
      <c r="K1641" s="17">
        <f t="shared" si="50"/>
        <v>571</v>
      </c>
      <c r="L1641" s="38" t="s">
        <v>7053</v>
      </c>
      <c r="M1641" s="48">
        <f t="shared" si="51"/>
        <v>81246162.5</v>
      </c>
      <c r="N1641" s="34" t="s">
        <v>7341</v>
      </c>
      <c r="O1641" s="48">
        <f>(45.5*M1641)/(SUM($M$16:$M$2953)+SUM(Comerciales!$O$16:$O$1436))</f>
        <v>3.8552903186359197E-3</v>
      </c>
      <c r="P1641" s="49"/>
      <c r="Q1641" s="59"/>
      <c r="R1641" s="59"/>
      <c r="S1641" s="49"/>
      <c r="T1641" s="49"/>
      <c r="U1641" s="49"/>
      <c r="V1641" s="49"/>
    </row>
    <row r="1642" spans="2:22" ht="24" customHeight="1" x14ac:dyDescent="0.35">
      <c r="B1642" s="3">
        <v>1627</v>
      </c>
      <c r="C1642" s="3" t="s">
        <v>1490</v>
      </c>
      <c r="D1642" s="3" t="s">
        <v>3140</v>
      </c>
      <c r="E1642" s="3" t="s">
        <v>7105</v>
      </c>
      <c r="F1642" s="3" t="s">
        <v>2422</v>
      </c>
      <c r="G1642" s="3" t="s">
        <v>11</v>
      </c>
      <c r="H1642" s="32" t="s">
        <v>2318</v>
      </c>
      <c r="I1642" s="33">
        <v>72182.75</v>
      </c>
      <c r="J1642" s="17">
        <v>1280</v>
      </c>
      <c r="K1642" s="17">
        <f t="shared" si="50"/>
        <v>1372</v>
      </c>
      <c r="L1642" s="38" t="s">
        <v>7053</v>
      </c>
      <c r="M1642" s="48">
        <f t="shared" si="51"/>
        <v>99034733</v>
      </c>
      <c r="N1642" s="34" t="s">
        <v>7341</v>
      </c>
      <c r="O1642" s="48">
        <f>(45.5*M1642)/(SUM($M$16:$M$2953)+SUM(Comerciales!$O$16:$O$1436))</f>
        <v>4.6993930001751555E-3</v>
      </c>
      <c r="P1642" s="49"/>
      <c r="Q1642" s="59"/>
      <c r="R1642" s="59"/>
      <c r="S1642" s="49"/>
      <c r="T1642" s="49"/>
      <c r="U1642" s="49"/>
      <c r="V1642" s="49"/>
    </row>
    <row r="1643" spans="2:22" ht="24" customHeight="1" x14ac:dyDescent="0.35">
      <c r="B1643" s="3">
        <v>1628</v>
      </c>
      <c r="C1643" s="3" t="s">
        <v>1490</v>
      </c>
      <c r="D1643" s="3" t="s">
        <v>3140</v>
      </c>
      <c r="E1643" s="3" t="s">
        <v>474</v>
      </c>
      <c r="F1643" s="3" t="s">
        <v>2422</v>
      </c>
      <c r="G1643" s="3" t="s">
        <v>11</v>
      </c>
      <c r="H1643" s="32" t="s">
        <v>2318</v>
      </c>
      <c r="I1643" s="33">
        <v>57778.166666666664</v>
      </c>
      <c r="J1643" s="17">
        <v>1350</v>
      </c>
      <c r="K1643" s="17">
        <f t="shared" si="50"/>
        <v>1447</v>
      </c>
      <c r="L1643" s="38" t="s">
        <v>7053</v>
      </c>
      <c r="M1643" s="48">
        <f t="shared" si="51"/>
        <v>83605007.166666657</v>
      </c>
      <c r="N1643" s="34" t="s">
        <v>7341</v>
      </c>
      <c r="O1643" s="48">
        <f>(45.5*M1643)/(SUM($M$16:$M$2953)+SUM(Comerciales!$O$16:$O$1436))</f>
        <v>3.9672221407274057E-3</v>
      </c>
      <c r="P1643" s="49"/>
      <c r="Q1643" s="59"/>
      <c r="R1643" s="59"/>
      <c r="S1643" s="49"/>
      <c r="T1643" s="49"/>
      <c r="U1643" s="49"/>
      <c r="V1643" s="49"/>
    </row>
    <row r="1644" spans="2:22" ht="24" customHeight="1" x14ac:dyDescent="0.35">
      <c r="B1644" s="3">
        <v>1629</v>
      </c>
      <c r="C1644" s="3" t="s">
        <v>1492</v>
      </c>
      <c r="D1644" s="3" t="s">
        <v>1493</v>
      </c>
      <c r="E1644" s="3">
        <v>0.05</v>
      </c>
      <c r="F1644" s="3" t="s">
        <v>2529</v>
      </c>
      <c r="G1644" s="3" t="s">
        <v>3655</v>
      </c>
      <c r="H1644" s="32" t="s">
        <v>2529</v>
      </c>
      <c r="I1644" s="33">
        <v>15888.25</v>
      </c>
      <c r="J1644" s="17">
        <v>8155</v>
      </c>
      <c r="K1644" s="17">
        <f t="shared" si="50"/>
        <v>8155</v>
      </c>
      <c r="L1644" s="38">
        <v>8155</v>
      </c>
      <c r="M1644" s="48">
        <f t="shared" si="51"/>
        <v>129568678.75</v>
      </c>
      <c r="N1644" s="34" t="s">
        <v>7341</v>
      </c>
      <c r="O1644" s="48">
        <f>(45.5*M1644)/(SUM($M$16:$M$2953)+SUM(Comerciales!$O$16:$O$1436))</f>
        <v>6.1482888226668262E-3</v>
      </c>
      <c r="P1644" s="49"/>
      <c r="Q1644" s="59"/>
      <c r="R1644" s="59"/>
      <c r="S1644" s="49"/>
      <c r="T1644" s="49"/>
      <c r="U1644" s="49"/>
      <c r="V1644" s="49"/>
    </row>
    <row r="1645" spans="2:22" ht="24" customHeight="1" x14ac:dyDescent="0.35">
      <c r="B1645" s="3">
        <v>1630</v>
      </c>
      <c r="C1645" s="3" t="s">
        <v>1492</v>
      </c>
      <c r="D1645" s="3" t="s">
        <v>1493</v>
      </c>
      <c r="E1645" s="3">
        <v>0.02</v>
      </c>
      <c r="F1645" s="3" t="s">
        <v>6936</v>
      </c>
      <c r="G1645" s="3" t="s">
        <v>2429</v>
      </c>
      <c r="H1645" s="32" t="s">
        <v>2628</v>
      </c>
      <c r="I1645" s="33">
        <v>1</v>
      </c>
      <c r="J1645" s="17"/>
      <c r="K1645" s="17">
        <f t="shared" si="50"/>
        <v>0</v>
      </c>
      <c r="L1645" s="38" t="s">
        <v>2628</v>
      </c>
      <c r="M1645" s="48">
        <f t="shared" si="51"/>
        <v>100</v>
      </c>
      <c r="N1645" s="34" t="s">
        <v>7343</v>
      </c>
      <c r="O1645" s="48">
        <f>(45.5*M1645)/(SUM($M$16:$M$2953)+SUM(Comerciales!$O$16:$O$1436))</f>
        <v>4.745196819155514E-9</v>
      </c>
      <c r="P1645" s="49"/>
      <c r="Q1645" s="59"/>
      <c r="R1645" s="59"/>
      <c r="S1645" s="49"/>
      <c r="T1645" s="49"/>
      <c r="U1645" s="49"/>
      <c r="V1645" s="49"/>
    </row>
    <row r="1646" spans="2:22" ht="24" customHeight="1" x14ac:dyDescent="0.35">
      <c r="B1646" s="3">
        <v>1631</v>
      </c>
      <c r="C1646" s="3" t="s">
        <v>2628</v>
      </c>
      <c r="D1646" s="3" t="s">
        <v>5572</v>
      </c>
      <c r="E1646" s="3" t="s">
        <v>6484</v>
      </c>
      <c r="F1646" s="3" t="s">
        <v>6937</v>
      </c>
      <c r="G1646" s="3" t="s">
        <v>7002</v>
      </c>
      <c r="H1646" s="32" t="s">
        <v>2628</v>
      </c>
      <c r="I1646" s="33">
        <v>1</v>
      </c>
      <c r="J1646" s="17"/>
      <c r="K1646" s="17">
        <f t="shared" si="50"/>
        <v>0</v>
      </c>
      <c r="L1646" s="38" t="s">
        <v>2628</v>
      </c>
      <c r="M1646" s="48">
        <f t="shared" si="51"/>
        <v>100</v>
      </c>
      <c r="N1646" s="34" t="s">
        <v>7343</v>
      </c>
      <c r="O1646" s="48">
        <f>(45.5*M1646)/(SUM($M$16:$M$2953)+SUM(Comerciales!$O$16:$O$1436))</f>
        <v>4.745196819155514E-9</v>
      </c>
      <c r="P1646" s="49"/>
      <c r="Q1646" s="59"/>
      <c r="R1646" s="59"/>
      <c r="S1646" s="49"/>
      <c r="T1646" s="49"/>
      <c r="U1646" s="49"/>
      <c r="V1646" s="49"/>
    </row>
    <row r="1647" spans="2:22" ht="24" customHeight="1" x14ac:dyDescent="0.35">
      <c r="B1647" s="3">
        <v>1632</v>
      </c>
      <c r="C1647" s="3" t="s">
        <v>2628</v>
      </c>
      <c r="D1647" s="3" t="s">
        <v>5573</v>
      </c>
      <c r="E1647" s="3" t="s">
        <v>6485</v>
      </c>
      <c r="F1647" s="3" t="s">
        <v>2422</v>
      </c>
      <c r="G1647" s="3" t="s">
        <v>11</v>
      </c>
      <c r="H1647" s="32" t="s">
        <v>2628</v>
      </c>
      <c r="I1647" s="33">
        <v>1</v>
      </c>
      <c r="J1647" s="17"/>
      <c r="K1647" s="17">
        <f t="shared" si="50"/>
        <v>0</v>
      </c>
      <c r="L1647" s="38" t="s">
        <v>2628</v>
      </c>
      <c r="M1647" s="48">
        <f t="shared" si="51"/>
        <v>100</v>
      </c>
      <c r="N1647" s="34" t="s">
        <v>7343</v>
      </c>
      <c r="O1647" s="48">
        <f>(45.5*M1647)/(SUM($M$16:$M$2953)+SUM(Comerciales!$O$16:$O$1436))</f>
        <v>4.745196819155514E-9</v>
      </c>
      <c r="P1647" s="49"/>
      <c r="Q1647" s="59"/>
      <c r="R1647" s="59"/>
      <c r="S1647" s="49"/>
      <c r="T1647" s="49"/>
      <c r="U1647" s="49"/>
      <c r="V1647" s="49"/>
    </row>
    <row r="1648" spans="2:22" ht="24" customHeight="1" x14ac:dyDescent="0.35">
      <c r="B1648" s="3">
        <v>1633</v>
      </c>
      <c r="C1648" s="3" t="s">
        <v>729</v>
      </c>
      <c r="D1648" s="3" t="s">
        <v>5574</v>
      </c>
      <c r="E1648" s="3" t="s">
        <v>6486</v>
      </c>
      <c r="F1648" s="3" t="s">
        <v>2359</v>
      </c>
      <c r="G1648" s="3" t="s">
        <v>379</v>
      </c>
      <c r="H1648" s="32" t="s">
        <v>2628</v>
      </c>
      <c r="I1648" s="33">
        <v>1</v>
      </c>
      <c r="J1648" s="17"/>
      <c r="K1648" s="17">
        <f t="shared" si="50"/>
        <v>0</v>
      </c>
      <c r="L1648" s="38" t="s">
        <v>2628</v>
      </c>
      <c r="M1648" s="48">
        <f t="shared" si="51"/>
        <v>100</v>
      </c>
      <c r="N1648" s="34" t="s">
        <v>7343</v>
      </c>
      <c r="O1648" s="48">
        <f>(45.5*M1648)/(SUM($M$16:$M$2953)+SUM(Comerciales!$O$16:$O$1436))</f>
        <v>4.745196819155514E-9</v>
      </c>
      <c r="P1648" s="49"/>
      <c r="Q1648" s="59"/>
      <c r="R1648" s="59"/>
      <c r="S1648" s="49"/>
      <c r="T1648" s="49"/>
      <c r="U1648" s="49"/>
      <c r="V1648" s="49"/>
    </row>
    <row r="1649" spans="2:22" ht="24" customHeight="1" x14ac:dyDescent="0.35">
      <c r="B1649" s="3">
        <v>1634</v>
      </c>
      <c r="C1649" s="3" t="s">
        <v>2628</v>
      </c>
      <c r="D1649" s="3" t="s">
        <v>1495</v>
      </c>
      <c r="E1649" s="3" t="s">
        <v>6487</v>
      </c>
      <c r="F1649" s="3" t="s">
        <v>3598</v>
      </c>
      <c r="G1649" s="3" t="s">
        <v>2429</v>
      </c>
      <c r="H1649" s="32" t="s">
        <v>2628</v>
      </c>
      <c r="I1649" s="33">
        <v>15</v>
      </c>
      <c r="J1649" s="17">
        <v>39957</v>
      </c>
      <c r="K1649" s="17">
        <f t="shared" si="50"/>
        <v>42834</v>
      </c>
      <c r="L1649" s="38" t="s">
        <v>2628</v>
      </c>
      <c r="M1649" s="48">
        <f t="shared" si="51"/>
        <v>642510</v>
      </c>
      <c r="N1649" s="34" t="s">
        <v>7341</v>
      </c>
      <c r="O1649" s="48">
        <f>(45.5*M1649)/(SUM($M$16:$M$2953)+SUM(Comerciales!$O$16:$O$1436))</f>
        <v>3.0488364082756091E-5</v>
      </c>
      <c r="P1649" s="49"/>
      <c r="Q1649" s="59"/>
      <c r="R1649" s="59"/>
      <c r="S1649" s="49"/>
      <c r="T1649" s="49"/>
      <c r="U1649" s="49"/>
      <c r="V1649" s="49"/>
    </row>
    <row r="1650" spans="2:22" ht="24" customHeight="1" x14ac:dyDescent="0.35">
      <c r="B1650" s="3">
        <v>1635</v>
      </c>
      <c r="C1650" s="3" t="s">
        <v>2628</v>
      </c>
      <c r="D1650" s="3" t="s">
        <v>1495</v>
      </c>
      <c r="E1650" s="3" t="s">
        <v>6487</v>
      </c>
      <c r="F1650" s="3" t="s">
        <v>3598</v>
      </c>
      <c r="G1650" s="3" t="s">
        <v>3656</v>
      </c>
      <c r="H1650" s="32" t="s">
        <v>2334</v>
      </c>
      <c r="I1650" s="33">
        <v>14.666666666666666</v>
      </c>
      <c r="J1650" s="17">
        <v>39956.980000000003</v>
      </c>
      <c r="K1650" s="17">
        <f t="shared" si="50"/>
        <v>42834</v>
      </c>
      <c r="L1650" s="38" t="s">
        <v>7053</v>
      </c>
      <c r="M1650" s="48">
        <f t="shared" si="51"/>
        <v>628232</v>
      </c>
      <c r="N1650" s="34" t="s">
        <v>7341</v>
      </c>
      <c r="O1650" s="48">
        <f>(45.5*M1650)/(SUM($M$16:$M$2953)+SUM(Comerciales!$O$16:$O$1436))</f>
        <v>2.9810844880917067E-5</v>
      </c>
      <c r="P1650" s="49"/>
      <c r="Q1650" s="59"/>
      <c r="R1650" s="59"/>
      <c r="S1650" s="49"/>
      <c r="T1650" s="49"/>
      <c r="U1650" s="49"/>
      <c r="V1650" s="49"/>
    </row>
    <row r="1651" spans="2:22" ht="24" customHeight="1" x14ac:dyDescent="0.35">
      <c r="B1651" s="3">
        <v>1636</v>
      </c>
      <c r="C1651" s="3" t="s">
        <v>2628</v>
      </c>
      <c r="D1651" s="3" t="s">
        <v>4143</v>
      </c>
      <c r="E1651" s="3" t="s">
        <v>4217</v>
      </c>
      <c r="F1651" s="3" t="s">
        <v>6936</v>
      </c>
      <c r="G1651" s="3" t="s">
        <v>2429</v>
      </c>
      <c r="H1651" s="32" t="s">
        <v>2628</v>
      </c>
      <c r="I1651" s="33">
        <v>1</v>
      </c>
      <c r="J1651" s="17"/>
      <c r="K1651" s="17">
        <f t="shared" si="50"/>
        <v>0</v>
      </c>
      <c r="L1651" s="38" t="s">
        <v>2628</v>
      </c>
      <c r="M1651" s="48">
        <f t="shared" si="51"/>
        <v>100</v>
      </c>
      <c r="N1651" s="34" t="s">
        <v>7343</v>
      </c>
      <c r="O1651" s="48">
        <f>(45.5*M1651)/(SUM($M$16:$M$2953)+SUM(Comerciales!$O$16:$O$1436))</f>
        <v>4.745196819155514E-9</v>
      </c>
      <c r="P1651" s="49"/>
      <c r="Q1651" s="59"/>
      <c r="R1651" s="59"/>
      <c r="S1651" s="49"/>
      <c r="T1651" s="49"/>
      <c r="U1651" s="49"/>
      <c r="V1651" s="49"/>
    </row>
    <row r="1652" spans="2:22" ht="24" customHeight="1" x14ac:dyDescent="0.35">
      <c r="B1652" s="3">
        <v>1637</v>
      </c>
      <c r="C1652" s="3" t="s">
        <v>2628</v>
      </c>
      <c r="D1652" s="3" t="s">
        <v>5575</v>
      </c>
      <c r="E1652" s="3" t="s">
        <v>6488</v>
      </c>
      <c r="F1652" s="3" t="s">
        <v>3598</v>
      </c>
      <c r="G1652" s="3" t="s">
        <v>2429</v>
      </c>
      <c r="H1652" s="32" t="s">
        <v>2628</v>
      </c>
      <c r="I1652" s="33">
        <v>1054</v>
      </c>
      <c r="J1652" s="17"/>
      <c r="K1652" s="17">
        <f t="shared" si="50"/>
        <v>0</v>
      </c>
      <c r="L1652" s="38" t="s">
        <v>2628</v>
      </c>
      <c r="M1652" s="48">
        <f t="shared" si="51"/>
        <v>105400</v>
      </c>
      <c r="N1652" s="34" t="s">
        <v>7343</v>
      </c>
      <c r="O1652" s="48">
        <f>(45.5*M1652)/(SUM($M$16:$M$2953)+SUM(Comerciales!$O$16:$O$1436))</f>
        <v>5.0014374473899114E-6</v>
      </c>
      <c r="P1652" s="49"/>
      <c r="Q1652" s="59"/>
      <c r="R1652" s="59"/>
      <c r="S1652" s="49"/>
      <c r="T1652" s="49"/>
      <c r="U1652" s="49"/>
      <c r="V1652" s="49"/>
    </row>
    <row r="1653" spans="2:22" ht="24" customHeight="1" x14ac:dyDescent="0.35">
      <c r="B1653" s="3">
        <v>1638</v>
      </c>
      <c r="C1653" s="3" t="s">
        <v>211</v>
      </c>
      <c r="D1653" s="3" t="s">
        <v>5575</v>
      </c>
      <c r="E1653" s="3" t="s">
        <v>6488</v>
      </c>
      <c r="F1653" s="3" t="s">
        <v>3598</v>
      </c>
      <c r="G1653" s="3" t="s">
        <v>3656</v>
      </c>
      <c r="H1653" s="32" t="s">
        <v>2360</v>
      </c>
      <c r="I1653" s="33">
        <v>1</v>
      </c>
      <c r="J1653" s="17">
        <v>27877.5</v>
      </c>
      <c r="K1653" s="17">
        <f t="shared" si="50"/>
        <v>29885</v>
      </c>
      <c r="L1653" s="38" t="s">
        <v>7053</v>
      </c>
      <c r="M1653" s="48">
        <f t="shared" si="51"/>
        <v>29885</v>
      </c>
      <c r="N1653" s="34" t="s">
        <v>7343</v>
      </c>
      <c r="O1653" s="48">
        <f>(45.5*M1653)/(SUM($M$16:$M$2953)+SUM(Comerciales!$O$16:$O$1436))</f>
        <v>1.4181020694046253E-6</v>
      </c>
      <c r="P1653" s="49"/>
      <c r="Q1653" s="59"/>
      <c r="R1653" s="59"/>
      <c r="S1653" s="49"/>
      <c r="T1653" s="49"/>
      <c r="U1653" s="49"/>
      <c r="V1653" s="49"/>
    </row>
    <row r="1654" spans="2:22" ht="24" customHeight="1" x14ac:dyDescent="0.35">
      <c r="B1654" s="3">
        <v>1639</v>
      </c>
      <c r="C1654" s="3" t="s">
        <v>1492</v>
      </c>
      <c r="D1654" s="3" t="s">
        <v>5576</v>
      </c>
      <c r="E1654" s="3">
        <v>0.02</v>
      </c>
      <c r="F1654" s="3" t="s">
        <v>3617</v>
      </c>
      <c r="G1654" s="3" t="s">
        <v>3656</v>
      </c>
      <c r="H1654" s="32" t="s">
        <v>2360</v>
      </c>
      <c r="I1654" s="33">
        <v>131812</v>
      </c>
      <c r="J1654" s="17">
        <v>8928.57</v>
      </c>
      <c r="K1654" s="17">
        <f t="shared" si="50"/>
        <v>9571</v>
      </c>
      <c r="L1654" s="38" t="s">
        <v>7053</v>
      </c>
      <c r="M1654" s="48">
        <f t="shared" si="51"/>
        <v>1261572652</v>
      </c>
      <c r="N1654" s="34" t="s">
        <v>7341</v>
      </c>
      <c r="O1654" s="48">
        <f>(45.5*M1654)/(SUM($M$16:$M$2953)+SUM(Comerciales!$O$16:$O$1436))</f>
        <v>5.9864105354039854E-2</v>
      </c>
      <c r="P1654" s="49"/>
      <c r="Q1654" s="59"/>
      <c r="R1654" s="59"/>
      <c r="S1654" s="49"/>
      <c r="T1654" s="49"/>
      <c r="U1654" s="49"/>
      <c r="V1654" s="49"/>
    </row>
    <row r="1655" spans="2:22" ht="24" customHeight="1" x14ac:dyDescent="0.35">
      <c r="B1655" s="3">
        <v>1640</v>
      </c>
      <c r="C1655" s="3" t="s">
        <v>1492</v>
      </c>
      <c r="D1655" s="3" t="s">
        <v>5576</v>
      </c>
      <c r="E1655" s="3">
        <v>0.1</v>
      </c>
      <c r="F1655" s="3" t="s">
        <v>2616</v>
      </c>
      <c r="G1655" s="3" t="s">
        <v>3656</v>
      </c>
      <c r="H1655" s="32" t="s">
        <v>2525</v>
      </c>
      <c r="I1655" s="33">
        <v>164.83333333333334</v>
      </c>
      <c r="J1655" s="17">
        <v>15585</v>
      </c>
      <c r="K1655" s="17">
        <f t="shared" si="50"/>
        <v>16707</v>
      </c>
      <c r="L1655" s="38" t="s">
        <v>7053</v>
      </c>
      <c r="M1655" s="48">
        <f t="shared" si="51"/>
        <v>2753870.5</v>
      </c>
      <c r="N1655" s="34" t="s">
        <v>7343</v>
      </c>
      <c r="O1655" s="48">
        <f>(45.5*M1655)/(SUM($M$16:$M$2953)+SUM(Comerciales!$O$16:$O$1436))</f>
        <v>1.3067657536966205E-4</v>
      </c>
      <c r="P1655" s="49"/>
      <c r="Q1655" s="59"/>
      <c r="R1655" s="59"/>
      <c r="S1655" s="49"/>
      <c r="T1655" s="49"/>
      <c r="U1655" s="49"/>
      <c r="V1655" s="49"/>
    </row>
    <row r="1656" spans="2:22" ht="24" customHeight="1" x14ac:dyDescent="0.35">
      <c r="B1656" s="3">
        <v>1641</v>
      </c>
      <c r="C1656" s="3" t="s">
        <v>1494</v>
      </c>
      <c r="D1656" s="3" t="s">
        <v>5577</v>
      </c>
      <c r="E1656" s="3">
        <v>0.01</v>
      </c>
      <c r="F1656" s="3" t="s">
        <v>2356</v>
      </c>
      <c r="G1656" s="3" t="s">
        <v>18</v>
      </c>
      <c r="H1656" s="32" t="s">
        <v>2349</v>
      </c>
      <c r="I1656" s="33">
        <v>2</v>
      </c>
      <c r="J1656" s="17">
        <v>33117</v>
      </c>
      <c r="K1656" s="17">
        <f t="shared" si="50"/>
        <v>35501</v>
      </c>
      <c r="L1656" s="38" t="s">
        <v>7053</v>
      </c>
      <c r="M1656" s="48">
        <f t="shared" si="51"/>
        <v>71002</v>
      </c>
      <c r="N1656" s="34" t="s">
        <v>7343</v>
      </c>
      <c r="O1656" s="48">
        <f>(45.5*M1656)/(SUM($M$16:$M$2953)+SUM(Comerciales!$O$16:$O$1436))</f>
        <v>3.3691846455367978E-6</v>
      </c>
      <c r="P1656" s="49"/>
      <c r="Q1656" s="59"/>
      <c r="R1656" s="59"/>
      <c r="S1656" s="49"/>
      <c r="T1656" s="49"/>
      <c r="U1656" s="49"/>
      <c r="V1656" s="49"/>
    </row>
    <row r="1657" spans="2:22" ht="24" customHeight="1" x14ac:dyDescent="0.35">
      <c r="B1657" s="3">
        <v>1642</v>
      </c>
      <c r="C1657" s="3" t="s">
        <v>1494</v>
      </c>
      <c r="D1657" s="3" t="s">
        <v>5578</v>
      </c>
      <c r="E1657" s="3">
        <v>0.02</v>
      </c>
      <c r="F1657" s="3" t="s">
        <v>2356</v>
      </c>
      <c r="G1657" s="3" t="s">
        <v>18</v>
      </c>
      <c r="H1657" s="32" t="s">
        <v>2356</v>
      </c>
      <c r="I1657" s="33">
        <v>30</v>
      </c>
      <c r="J1657" s="17"/>
      <c r="K1657" s="17">
        <f t="shared" si="50"/>
        <v>0</v>
      </c>
      <c r="L1657" s="38" t="s">
        <v>7053</v>
      </c>
      <c r="M1657" s="48">
        <f t="shared" si="51"/>
        <v>3000</v>
      </c>
      <c r="N1657" s="34" t="s">
        <v>7343</v>
      </c>
      <c r="O1657" s="48">
        <f>(45.5*M1657)/(SUM($M$16:$M$2953)+SUM(Comerciales!$O$16:$O$1436))</f>
        <v>1.423559045746654E-7</v>
      </c>
      <c r="P1657" s="49"/>
      <c r="Q1657" s="59"/>
      <c r="R1657" s="59"/>
      <c r="S1657" s="49"/>
      <c r="T1657" s="49"/>
      <c r="U1657" s="49"/>
      <c r="V1657" s="49"/>
    </row>
    <row r="1658" spans="2:22" ht="24" customHeight="1" x14ac:dyDescent="0.35">
      <c r="B1658" s="3">
        <v>1643</v>
      </c>
      <c r="C1658" s="3" t="s">
        <v>1494</v>
      </c>
      <c r="D1658" s="3" t="s">
        <v>5578</v>
      </c>
      <c r="E1658" s="3">
        <v>0.01</v>
      </c>
      <c r="F1658" s="3" t="s">
        <v>2356</v>
      </c>
      <c r="G1658" s="3" t="s">
        <v>18</v>
      </c>
      <c r="H1658" s="32" t="s">
        <v>2628</v>
      </c>
      <c r="I1658" s="33">
        <v>1</v>
      </c>
      <c r="J1658" s="17"/>
      <c r="K1658" s="17">
        <f t="shared" si="50"/>
        <v>0</v>
      </c>
      <c r="L1658" s="38" t="s">
        <v>2628</v>
      </c>
      <c r="M1658" s="48">
        <f t="shared" si="51"/>
        <v>100</v>
      </c>
      <c r="N1658" s="34" t="s">
        <v>7343</v>
      </c>
      <c r="O1658" s="48">
        <f>(45.5*M1658)/(SUM($M$16:$M$2953)+SUM(Comerciales!$O$16:$O$1436))</f>
        <v>4.745196819155514E-9</v>
      </c>
      <c r="P1658" s="49"/>
      <c r="Q1658" s="59"/>
      <c r="R1658" s="59"/>
      <c r="S1658" s="49"/>
      <c r="T1658" s="49"/>
      <c r="U1658" s="49"/>
      <c r="V1658" s="49"/>
    </row>
    <row r="1659" spans="2:22" ht="24" customHeight="1" x14ac:dyDescent="0.35">
      <c r="B1659" s="3">
        <v>1644</v>
      </c>
      <c r="C1659" s="3" t="s">
        <v>1492</v>
      </c>
      <c r="D1659" s="3" t="s">
        <v>5579</v>
      </c>
      <c r="E1659" s="3" t="s">
        <v>6489</v>
      </c>
      <c r="F1659" s="3" t="s">
        <v>2356</v>
      </c>
      <c r="G1659" s="3" t="s">
        <v>18</v>
      </c>
      <c r="H1659" s="32" t="s">
        <v>2349</v>
      </c>
      <c r="I1659" s="33">
        <v>9472</v>
      </c>
      <c r="J1659" s="17">
        <v>5119.05</v>
      </c>
      <c r="K1659" s="17">
        <f t="shared" si="50"/>
        <v>5488</v>
      </c>
      <c r="L1659" s="38" t="s">
        <v>7053</v>
      </c>
      <c r="M1659" s="48">
        <f t="shared" si="51"/>
        <v>51982336</v>
      </c>
      <c r="N1659" s="34" t="s">
        <v>7343</v>
      </c>
      <c r="O1659" s="48">
        <f>(45.5*M1659)/(SUM($M$16:$M$2953)+SUM(Comerciales!$O$16:$O$1436))</f>
        <v>2.4666641543947313E-3</v>
      </c>
      <c r="P1659" s="49"/>
      <c r="Q1659" s="59"/>
      <c r="R1659" s="59"/>
      <c r="S1659" s="49"/>
      <c r="T1659" s="49"/>
      <c r="U1659" s="49"/>
      <c r="V1659" s="49"/>
    </row>
    <row r="1660" spans="2:22" ht="24" customHeight="1" x14ac:dyDescent="0.35">
      <c r="B1660" s="3">
        <v>1645</v>
      </c>
      <c r="C1660" s="3" t="s">
        <v>1492</v>
      </c>
      <c r="D1660" s="3" t="s">
        <v>5579</v>
      </c>
      <c r="E1660" s="3">
        <v>0.01</v>
      </c>
      <c r="F1660" s="3" t="s">
        <v>2356</v>
      </c>
      <c r="G1660" s="3" t="s">
        <v>18</v>
      </c>
      <c r="H1660" s="32" t="s">
        <v>2349</v>
      </c>
      <c r="I1660" s="33">
        <v>4381.25</v>
      </c>
      <c r="J1660" s="17">
        <v>24000</v>
      </c>
      <c r="K1660" s="17">
        <f t="shared" si="50"/>
        <v>25728</v>
      </c>
      <c r="L1660" s="38" t="s">
        <v>7053</v>
      </c>
      <c r="M1660" s="48">
        <f t="shared" si="51"/>
        <v>112720800</v>
      </c>
      <c r="N1660" s="34" t="s">
        <v>7341</v>
      </c>
      <c r="O1660" s="48">
        <f>(45.5*M1660)/(SUM($M$16:$M$2953)+SUM(Comerciales!$O$16:$O$1436))</f>
        <v>5.348823816126648E-3</v>
      </c>
      <c r="P1660" s="49"/>
      <c r="Q1660" s="59"/>
      <c r="R1660" s="59"/>
      <c r="S1660" s="49"/>
      <c r="T1660" s="49"/>
      <c r="U1660" s="49"/>
      <c r="V1660" s="49"/>
    </row>
    <row r="1661" spans="2:22" ht="24" customHeight="1" x14ac:dyDescent="0.35">
      <c r="B1661" s="3">
        <v>1646</v>
      </c>
      <c r="C1661" s="3" t="s">
        <v>1492</v>
      </c>
      <c r="D1661" s="3" t="s">
        <v>5579</v>
      </c>
      <c r="E1661" s="3" t="s">
        <v>6490</v>
      </c>
      <c r="F1661" s="3" t="s">
        <v>2356</v>
      </c>
      <c r="G1661" s="3" t="s">
        <v>18</v>
      </c>
      <c r="H1661" s="32" t="s">
        <v>2356</v>
      </c>
      <c r="I1661" s="33">
        <v>631.5</v>
      </c>
      <c r="J1661" s="17">
        <v>29871</v>
      </c>
      <c r="K1661" s="17">
        <f t="shared" si="50"/>
        <v>32022</v>
      </c>
      <c r="L1661" s="38" t="s">
        <v>7053</v>
      </c>
      <c r="M1661" s="48">
        <f t="shared" si="51"/>
        <v>20221893</v>
      </c>
      <c r="N1661" s="34" t="s">
        <v>7343</v>
      </c>
      <c r="O1661" s="48">
        <f>(45.5*M1661)/(SUM($M$16:$M$2953)+SUM(Comerciales!$O$16:$O$1436))</f>
        <v>9.5956862340903148E-4</v>
      </c>
      <c r="P1661" s="49"/>
      <c r="Q1661" s="59"/>
      <c r="R1661" s="59"/>
      <c r="S1661" s="49"/>
      <c r="T1661" s="49"/>
      <c r="U1661" s="49"/>
      <c r="V1661" s="49"/>
    </row>
    <row r="1662" spans="2:22" ht="24" customHeight="1" x14ac:dyDescent="0.35">
      <c r="B1662" s="3">
        <v>1647</v>
      </c>
      <c r="C1662" s="3" t="s">
        <v>1496</v>
      </c>
      <c r="D1662" s="3" t="s">
        <v>1497</v>
      </c>
      <c r="E1662" s="3" t="s">
        <v>2414</v>
      </c>
      <c r="F1662" s="3" t="s">
        <v>2422</v>
      </c>
      <c r="G1662" s="3" t="s">
        <v>11</v>
      </c>
      <c r="H1662" s="32" t="s">
        <v>2318</v>
      </c>
      <c r="I1662" s="33">
        <v>36041.583333333336</v>
      </c>
      <c r="J1662" s="17">
        <v>5894</v>
      </c>
      <c r="K1662" s="17">
        <f t="shared" si="50"/>
        <v>6318</v>
      </c>
      <c r="L1662" s="38" t="s">
        <v>7053</v>
      </c>
      <c r="M1662" s="48">
        <f t="shared" si="51"/>
        <v>227710723.50000003</v>
      </c>
      <c r="N1662" s="34" t="s">
        <v>7341</v>
      </c>
      <c r="O1662" s="48">
        <f>(45.5*M1662)/(SUM($M$16:$M$2953)+SUM(Comerciales!$O$16:$O$1436))</f>
        <v>1.0805322008398009E-2</v>
      </c>
      <c r="P1662" s="49"/>
      <c r="Q1662" s="59"/>
      <c r="R1662" s="59"/>
      <c r="S1662" s="49"/>
      <c r="T1662" s="49"/>
      <c r="U1662" s="49"/>
      <c r="V1662" s="49"/>
    </row>
    <row r="1663" spans="2:22" ht="24" customHeight="1" x14ac:dyDescent="0.35">
      <c r="B1663" s="3">
        <v>1648</v>
      </c>
      <c r="C1663" s="3" t="s">
        <v>1496</v>
      </c>
      <c r="D1663" s="3" t="s">
        <v>1497</v>
      </c>
      <c r="E1663" s="3" t="s">
        <v>2413</v>
      </c>
      <c r="F1663" s="3" t="s">
        <v>2422</v>
      </c>
      <c r="G1663" s="3" t="s">
        <v>11</v>
      </c>
      <c r="H1663" s="32" t="s">
        <v>2320</v>
      </c>
      <c r="I1663" s="33">
        <v>4907.333333333333</v>
      </c>
      <c r="J1663" s="17">
        <v>4826</v>
      </c>
      <c r="K1663" s="17">
        <f t="shared" si="50"/>
        <v>5173</v>
      </c>
      <c r="L1663" s="38" t="s">
        <v>7053</v>
      </c>
      <c r="M1663" s="48">
        <f t="shared" si="51"/>
        <v>25385635.333333332</v>
      </c>
      <c r="N1663" s="34" t="s">
        <v>7343</v>
      </c>
      <c r="O1663" s="48">
        <f>(45.5*M1663)/(SUM($M$16:$M$2953)+SUM(Comerciales!$O$16:$O$1436))</f>
        <v>1.2045983603597512E-3</v>
      </c>
      <c r="P1663" s="49"/>
      <c r="Q1663" s="59"/>
      <c r="R1663" s="59"/>
      <c r="S1663" s="49"/>
      <c r="T1663" s="49"/>
      <c r="U1663" s="49"/>
      <c r="V1663" s="49"/>
    </row>
    <row r="1664" spans="2:22" ht="24" customHeight="1" x14ac:dyDescent="0.35">
      <c r="B1664" s="3">
        <v>1649</v>
      </c>
      <c r="C1664" s="3" t="s">
        <v>1498</v>
      </c>
      <c r="D1664" s="3" t="s">
        <v>1499</v>
      </c>
      <c r="E1664" s="3" t="s">
        <v>2387</v>
      </c>
      <c r="F1664" s="3" t="s">
        <v>2422</v>
      </c>
      <c r="G1664" s="3" t="s">
        <v>11</v>
      </c>
      <c r="H1664" s="32" t="s">
        <v>2318</v>
      </c>
      <c r="I1664" s="33">
        <v>589149.66666666663</v>
      </c>
      <c r="J1664" s="17">
        <v>4430.05</v>
      </c>
      <c r="K1664" s="17">
        <f t="shared" si="50"/>
        <v>4430.05</v>
      </c>
      <c r="L1664" s="38">
        <v>4430.05</v>
      </c>
      <c r="M1664" s="48">
        <f t="shared" si="51"/>
        <v>2609962480.8166666</v>
      </c>
      <c r="N1664" s="34" t="s">
        <v>7341</v>
      </c>
      <c r="O1664" s="48">
        <f>(45.5*M1664)/(SUM($M$16:$M$2953)+SUM(Comerciales!$O$16:$O$1436))</f>
        <v>0.1238478566208648</v>
      </c>
      <c r="P1664" s="49"/>
      <c r="Q1664" s="59"/>
      <c r="R1664" s="59"/>
      <c r="S1664" s="49"/>
      <c r="T1664" s="49"/>
      <c r="U1664" s="49"/>
      <c r="V1664" s="49"/>
    </row>
    <row r="1665" spans="2:22" ht="24" customHeight="1" x14ac:dyDescent="0.35">
      <c r="B1665" s="3">
        <v>1650</v>
      </c>
      <c r="C1665" s="3" t="s">
        <v>1500</v>
      </c>
      <c r="D1665" s="3" t="s">
        <v>1501</v>
      </c>
      <c r="E1665" s="3" t="s">
        <v>6491</v>
      </c>
      <c r="F1665" s="3" t="s">
        <v>2422</v>
      </c>
      <c r="G1665" s="3" t="s">
        <v>11</v>
      </c>
      <c r="H1665" s="32" t="s">
        <v>2318</v>
      </c>
      <c r="I1665" s="33">
        <v>371446.25</v>
      </c>
      <c r="J1665" s="17">
        <v>3000</v>
      </c>
      <c r="K1665" s="17">
        <f t="shared" si="50"/>
        <v>3000</v>
      </c>
      <c r="L1665" s="38">
        <v>3000</v>
      </c>
      <c r="M1665" s="48">
        <f t="shared" si="51"/>
        <v>1114338750</v>
      </c>
      <c r="N1665" s="34" t="s">
        <v>7341</v>
      </c>
      <c r="O1665" s="48">
        <f>(45.5*M1665)/(SUM($M$16:$M$2953)+SUM(Comerciales!$O$16:$O$1436))</f>
        <v>5.2877566919617314E-2</v>
      </c>
      <c r="P1665" s="49"/>
      <c r="Q1665" s="59"/>
      <c r="R1665" s="59"/>
      <c r="S1665" s="49"/>
      <c r="T1665" s="49"/>
      <c r="U1665" s="49"/>
      <c r="V1665" s="49"/>
    </row>
    <row r="1666" spans="2:22" ht="24" customHeight="1" x14ac:dyDescent="0.35">
      <c r="B1666" s="3">
        <v>1651</v>
      </c>
      <c r="C1666" s="3" t="s">
        <v>1500</v>
      </c>
      <c r="D1666" s="3" t="s">
        <v>1501</v>
      </c>
      <c r="E1666" s="3" t="s">
        <v>6492</v>
      </c>
      <c r="F1666" s="3" t="s">
        <v>2422</v>
      </c>
      <c r="G1666" s="3" t="s">
        <v>11</v>
      </c>
      <c r="H1666" s="32" t="s">
        <v>2318</v>
      </c>
      <c r="I1666" s="33">
        <v>165545.33333333334</v>
      </c>
      <c r="J1666" s="17">
        <v>2550</v>
      </c>
      <c r="K1666" s="17">
        <f t="shared" si="50"/>
        <v>2550</v>
      </c>
      <c r="L1666" s="38">
        <v>2550</v>
      </c>
      <c r="M1666" s="48">
        <f t="shared" si="51"/>
        <v>422140600</v>
      </c>
      <c r="N1666" s="34" t="s">
        <v>7341</v>
      </c>
      <c r="O1666" s="48">
        <f>(45.5*M1666)/(SUM($M$16:$M$2953)+SUM(Comerciales!$O$16:$O$1436))</f>
        <v>2.0031402323563999E-2</v>
      </c>
      <c r="P1666" s="49"/>
      <c r="Q1666" s="59"/>
      <c r="R1666" s="59"/>
      <c r="S1666" s="49"/>
      <c r="T1666" s="49"/>
      <c r="U1666" s="49"/>
      <c r="V1666" s="49"/>
    </row>
    <row r="1667" spans="2:22" ht="24" customHeight="1" x14ac:dyDescent="0.35">
      <c r="B1667" s="3">
        <v>1652</v>
      </c>
      <c r="C1667" s="3" t="s">
        <v>1500</v>
      </c>
      <c r="D1667" s="3" t="s">
        <v>1501</v>
      </c>
      <c r="E1667" s="3" t="s">
        <v>6493</v>
      </c>
      <c r="F1667" s="3" t="s">
        <v>2422</v>
      </c>
      <c r="G1667" s="3" t="s">
        <v>11</v>
      </c>
      <c r="H1667" s="32" t="s">
        <v>2422</v>
      </c>
      <c r="I1667" s="33">
        <v>2</v>
      </c>
      <c r="J1667" s="17">
        <v>1500</v>
      </c>
      <c r="K1667" s="17">
        <f t="shared" si="50"/>
        <v>1500</v>
      </c>
      <c r="L1667" s="38">
        <v>1500</v>
      </c>
      <c r="M1667" s="48">
        <f t="shared" si="51"/>
        <v>3000</v>
      </c>
      <c r="N1667" s="34" t="s">
        <v>7343</v>
      </c>
      <c r="O1667" s="48">
        <f>(45.5*M1667)/(SUM($M$16:$M$2953)+SUM(Comerciales!$O$16:$O$1436))</f>
        <v>1.423559045746654E-7</v>
      </c>
      <c r="P1667" s="49"/>
      <c r="Q1667" s="59"/>
      <c r="R1667" s="59"/>
      <c r="S1667" s="49"/>
      <c r="T1667" s="49"/>
      <c r="U1667" s="49"/>
      <c r="V1667" s="49"/>
    </row>
    <row r="1668" spans="2:22" ht="24" customHeight="1" x14ac:dyDescent="0.35">
      <c r="B1668" s="3">
        <v>1653</v>
      </c>
      <c r="C1668" s="3" t="s">
        <v>1502</v>
      </c>
      <c r="D1668" s="3" t="s">
        <v>1503</v>
      </c>
      <c r="E1668" s="3" t="s">
        <v>6494</v>
      </c>
      <c r="F1668" s="3" t="s">
        <v>2356</v>
      </c>
      <c r="G1668" s="3" t="s">
        <v>18</v>
      </c>
      <c r="H1668" s="32" t="s">
        <v>3713</v>
      </c>
      <c r="I1668" s="33">
        <v>50</v>
      </c>
      <c r="J1668" s="17">
        <v>3048</v>
      </c>
      <c r="K1668" s="17">
        <f t="shared" si="50"/>
        <v>3267</v>
      </c>
      <c r="L1668" s="38" t="s">
        <v>7053</v>
      </c>
      <c r="M1668" s="48">
        <f t="shared" si="51"/>
        <v>163350</v>
      </c>
      <c r="N1668" s="34" t="s">
        <v>7343</v>
      </c>
      <c r="O1668" s="48">
        <f>(45.5*M1668)/(SUM($M$16:$M$2953)+SUM(Comerciales!$O$16:$O$1436))</f>
        <v>7.7512790040905312E-6</v>
      </c>
      <c r="P1668" s="49"/>
      <c r="Q1668" s="59"/>
      <c r="R1668" s="59"/>
      <c r="S1668" s="49"/>
      <c r="T1668" s="49"/>
      <c r="U1668" s="49"/>
      <c r="V1668" s="49"/>
    </row>
    <row r="1669" spans="2:22" ht="24" customHeight="1" x14ac:dyDescent="0.35">
      <c r="B1669" s="3">
        <v>1654</v>
      </c>
      <c r="C1669" s="3" t="s">
        <v>1504</v>
      </c>
      <c r="D1669" s="3" t="s">
        <v>1505</v>
      </c>
      <c r="E1669" s="3" t="s">
        <v>2331</v>
      </c>
      <c r="F1669" s="3" t="s">
        <v>2422</v>
      </c>
      <c r="G1669" s="3" t="s">
        <v>11</v>
      </c>
      <c r="H1669" s="32" t="s">
        <v>2318</v>
      </c>
      <c r="I1669" s="33">
        <v>1623.9166666666667</v>
      </c>
      <c r="J1669" s="17">
        <v>70458</v>
      </c>
      <c r="K1669" s="17">
        <f t="shared" si="50"/>
        <v>70458</v>
      </c>
      <c r="L1669" s="38">
        <v>70458</v>
      </c>
      <c r="M1669" s="48">
        <f t="shared" si="51"/>
        <v>114417920.5</v>
      </c>
      <c r="N1669" s="34" t="s">
        <v>7341</v>
      </c>
      <c r="O1669" s="48">
        <f>(45.5*M1669)/(SUM($M$16:$M$2953)+SUM(Comerciales!$O$16:$O$1436))</f>
        <v>5.4293555241098843E-3</v>
      </c>
      <c r="P1669" s="49"/>
      <c r="Q1669" s="59"/>
      <c r="R1669" s="59"/>
      <c r="S1669" s="49"/>
      <c r="T1669" s="49"/>
      <c r="U1669" s="49"/>
      <c r="V1669" s="49"/>
    </row>
    <row r="1670" spans="2:22" ht="24" customHeight="1" x14ac:dyDescent="0.35">
      <c r="B1670" s="3">
        <v>1655</v>
      </c>
      <c r="C1670" s="3" t="s">
        <v>1504</v>
      </c>
      <c r="D1670" s="3" t="s">
        <v>1505</v>
      </c>
      <c r="E1670" s="3" t="s">
        <v>6495</v>
      </c>
      <c r="F1670" s="3" t="s">
        <v>6880</v>
      </c>
      <c r="G1670" s="3" t="s">
        <v>18</v>
      </c>
      <c r="H1670" s="32" t="s">
        <v>6880</v>
      </c>
      <c r="I1670" s="33">
        <v>1170.4166666666667</v>
      </c>
      <c r="J1670" s="17">
        <v>143124</v>
      </c>
      <c r="K1670" s="17">
        <f t="shared" si="50"/>
        <v>143124</v>
      </c>
      <c r="L1670" s="38">
        <v>143124</v>
      </c>
      <c r="M1670" s="48">
        <f t="shared" si="51"/>
        <v>167514715</v>
      </c>
      <c r="N1670" s="34" t="s">
        <v>7341</v>
      </c>
      <c r="O1670" s="48">
        <f>(45.5*M1670)/(SUM($M$16:$M$2953)+SUM(Comerciales!$O$16:$O$1436))</f>
        <v>7.9489029277974247E-3</v>
      </c>
      <c r="P1670" s="49"/>
      <c r="Q1670" s="59"/>
      <c r="R1670" s="59"/>
      <c r="S1670" s="49"/>
      <c r="T1670" s="49"/>
      <c r="U1670" s="49"/>
      <c r="V1670" s="49"/>
    </row>
    <row r="1671" spans="2:22" ht="24" customHeight="1" x14ac:dyDescent="0.35">
      <c r="B1671" s="3">
        <v>1656</v>
      </c>
      <c r="C1671" s="3" t="s">
        <v>2667</v>
      </c>
      <c r="D1671" s="3" t="s">
        <v>5580</v>
      </c>
      <c r="E1671" s="3" t="s">
        <v>6496</v>
      </c>
      <c r="F1671" s="3" t="s">
        <v>2317</v>
      </c>
      <c r="G1671" s="3" t="s">
        <v>11</v>
      </c>
      <c r="H1671" s="32" t="s">
        <v>2628</v>
      </c>
      <c r="I1671" s="33">
        <v>1</v>
      </c>
      <c r="J1671" s="17"/>
      <c r="K1671" s="17">
        <f t="shared" si="50"/>
        <v>0</v>
      </c>
      <c r="L1671" s="38" t="s">
        <v>2628</v>
      </c>
      <c r="M1671" s="48">
        <f t="shared" si="51"/>
        <v>100</v>
      </c>
      <c r="N1671" s="34" t="s">
        <v>7343</v>
      </c>
      <c r="O1671" s="48">
        <f>(45.5*M1671)/(SUM($M$16:$M$2953)+SUM(Comerciales!$O$16:$O$1436))</f>
        <v>4.745196819155514E-9</v>
      </c>
      <c r="P1671" s="49"/>
      <c r="Q1671" s="59"/>
      <c r="R1671" s="59"/>
      <c r="S1671" s="49"/>
      <c r="T1671" s="49"/>
      <c r="U1671" s="49"/>
      <c r="V1671" s="49"/>
    </row>
    <row r="1672" spans="2:22" ht="24" customHeight="1" x14ac:dyDescent="0.35">
      <c r="B1672" s="3">
        <v>1657</v>
      </c>
      <c r="C1672" s="3" t="s">
        <v>1509</v>
      </c>
      <c r="D1672" s="3" t="s">
        <v>1510</v>
      </c>
      <c r="E1672" s="3" t="s">
        <v>135</v>
      </c>
      <c r="F1672" s="3" t="s">
        <v>2318</v>
      </c>
      <c r="G1672" s="3" t="s">
        <v>11</v>
      </c>
      <c r="H1672" s="32" t="s">
        <v>2318</v>
      </c>
      <c r="I1672" s="33">
        <v>1587.2727272727273</v>
      </c>
      <c r="J1672" s="17">
        <v>6683.7</v>
      </c>
      <c r="K1672" s="17">
        <f t="shared" si="50"/>
        <v>6683.7</v>
      </c>
      <c r="L1672" s="38">
        <v>6683.7</v>
      </c>
      <c r="M1672" s="48">
        <f t="shared" si="51"/>
        <v>10608854.727272727</v>
      </c>
      <c r="N1672" s="34" t="s">
        <v>7343</v>
      </c>
      <c r="O1672" s="48">
        <f>(45.5*M1672)/(SUM($M$16:$M$2953)+SUM(Comerciales!$O$16:$O$1436))</f>
        <v>5.0341103706737472E-4</v>
      </c>
      <c r="P1672" s="49"/>
      <c r="Q1672" s="59"/>
      <c r="R1672" s="59"/>
      <c r="S1672" s="49"/>
      <c r="T1672" s="49"/>
      <c r="U1672" s="49"/>
      <c r="V1672" s="49"/>
    </row>
    <row r="1673" spans="2:22" ht="24" customHeight="1" x14ac:dyDescent="0.35">
      <c r="B1673" s="3">
        <v>1658</v>
      </c>
      <c r="C1673" s="3" t="s">
        <v>1509</v>
      </c>
      <c r="D1673" s="3" t="s">
        <v>1510</v>
      </c>
      <c r="E1673" s="3" t="s">
        <v>171</v>
      </c>
      <c r="F1673" s="3" t="s">
        <v>2318</v>
      </c>
      <c r="G1673" s="3" t="s">
        <v>11</v>
      </c>
      <c r="H1673" s="32" t="s">
        <v>2318</v>
      </c>
      <c r="I1673" s="33">
        <v>2</v>
      </c>
      <c r="J1673" s="17">
        <v>15595.3</v>
      </c>
      <c r="K1673" s="17">
        <f t="shared" si="50"/>
        <v>15595.3</v>
      </c>
      <c r="L1673" s="38">
        <v>15595.3</v>
      </c>
      <c r="M1673" s="48">
        <f t="shared" si="51"/>
        <v>31190.6</v>
      </c>
      <c r="N1673" s="34" t="s">
        <v>7343</v>
      </c>
      <c r="O1673" s="48">
        <f>(45.5*M1673)/(SUM($M$16:$M$2953)+SUM(Comerciales!$O$16:$O$1436))</f>
        <v>1.4800553590755197E-6</v>
      </c>
      <c r="P1673" s="49"/>
      <c r="Q1673" s="59"/>
      <c r="R1673" s="59"/>
      <c r="S1673" s="49"/>
      <c r="T1673" s="49"/>
      <c r="U1673" s="49"/>
      <c r="V1673" s="49"/>
    </row>
    <row r="1674" spans="2:22" ht="24" customHeight="1" x14ac:dyDescent="0.35">
      <c r="B1674" s="3">
        <v>1659</v>
      </c>
      <c r="C1674" s="3" t="s">
        <v>1509</v>
      </c>
      <c r="D1674" s="3" t="s">
        <v>1510</v>
      </c>
      <c r="E1674" s="3" t="s">
        <v>191</v>
      </c>
      <c r="F1674" s="3" t="s">
        <v>2318</v>
      </c>
      <c r="G1674" s="3" t="s">
        <v>11</v>
      </c>
      <c r="H1674" s="32" t="s">
        <v>2318</v>
      </c>
      <c r="I1674" s="33">
        <v>1</v>
      </c>
      <c r="J1674" s="17">
        <v>11139.5</v>
      </c>
      <c r="K1674" s="17">
        <f t="shared" si="50"/>
        <v>11139.5</v>
      </c>
      <c r="L1674" s="38">
        <v>11139.5</v>
      </c>
      <c r="M1674" s="48">
        <f t="shared" si="51"/>
        <v>11139.5</v>
      </c>
      <c r="N1674" s="34" t="s">
        <v>7343</v>
      </c>
      <c r="O1674" s="48">
        <f>(45.5*M1674)/(SUM($M$16:$M$2953)+SUM(Comerciales!$O$16:$O$1436))</f>
        <v>5.2859119966982842E-7</v>
      </c>
      <c r="P1674" s="49"/>
      <c r="Q1674" s="59"/>
      <c r="R1674" s="59"/>
      <c r="S1674" s="49"/>
      <c r="T1674" s="49"/>
      <c r="U1674" s="49"/>
      <c r="V1674" s="49"/>
    </row>
    <row r="1675" spans="2:22" ht="24" customHeight="1" x14ac:dyDescent="0.35">
      <c r="B1675" s="3">
        <v>1660</v>
      </c>
      <c r="C1675" s="3" t="s">
        <v>1511</v>
      </c>
      <c r="D1675" s="3" t="s">
        <v>5581</v>
      </c>
      <c r="E1675" s="3" t="s">
        <v>6497</v>
      </c>
      <c r="F1675" s="3" t="s">
        <v>2318</v>
      </c>
      <c r="G1675" s="3" t="s">
        <v>11</v>
      </c>
      <c r="H1675" s="32" t="s">
        <v>2318</v>
      </c>
      <c r="I1675" s="33">
        <v>2</v>
      </c>
      <c r="J1675" s="17"/>
      <c r="K1675" s="17">
        <f t="shared" si="50"/>
        <v>0</v>
      </c>
      <c r="L1675" s="38" t="s">
        <v>7053</v>
      </c>
      <c r="M1675" s="48">
        <f t="shared" si="51"/>
        <v>200</v>
      </c>
      <c r="N1675" s="34" t="s">
        <v>7343</v>
      </c>
      <c r="O1675" s="48">
        <f>(45.5*M1675)/(SUM($M$16:$M$2953)+SUM(Comerciales!$O$16:$O$1436))</f>
        <v>9.4903936383110279E-9</v>
      </c>
      <c r="P1675" s="49"/>
      <c r="Q1675" s="59"/>
      <c r="R1675" s="59"/>
      <c r="S1675" s="49"/>
      <c r="T1675" s="49"/>
      <c r="U1675" s="49"/>
      <c r="V1675" s="49"/>
    </row>
    <row r="1676" spans="2:22" ht="24" customHeight="1" x14ac:dyDescent="0.35">
      <c r="B1676" s="3">
        <v>1661</v>
      </c>
      <c r="C1676" s="3" t="s">
        <v>1511</v>
      </c>
      <c r="D1676" s="3" t="s">
        <v>5582</v>
      </c>
      <c r="E1676" s="3" t="s">
        <v>2321</v>
      </c>
      <c r="F1676" s="3" t="s">
        <v>2422</v>
      </c>
      <c r="G1676" s="3" t="s">
        <v>11</v>
      </c>
      <c r="H1676" s="32" t="s">
        <v>2320</v>
      </c>
      <c r="I1676" s="33">
        <v>1411</v>
      </c>
      <c r="J1676" s="17">
        <v>14526</v>
      </c>
      <c r="K1676" s="17">
        <f t="shared" si="50"/>
        <v>15572</v>
      </c>
      <c r="L1676" s="38" t="s">
        <v>7053</v>
      </c>
      <c r="M1676" s="48">
        <f t="shared" si="51"/>
        <v>21972092</v>
      </c>
      <c r="N1676" s="34" t="s">
        <v>7343</v>
      </c>
      <c r="O1676" s="48">
        <f>(45.5*M1676)/(SUM($M$16:$M$2953)+SUM(Comerciales!$O$16:$O$1436))</f>
        <v>1.0426190106859231E-3</v>
      </c>
      <c r="P1676" s="49"/>
      <c r="Q1676" s="59"/>
      <c r="R1676" s="59"/>
      <c r="S1676" s="49"/>
      <c r="T1676" s="49"/>
      <c r="U1676" s="49"/>
      <c r="V1676" s="49"/>
    </row>
    <row r="1677" spans="2:22" ht="24" customHeight="1" x14ac:dyDescent="0.35">
      <c r="B1677" s="3">
        <v>1662</v>
      </c>
      <c r="C1677" s="3" t="s">
        <v>1511</v>
      </c>
      <c r="D1677" s="3" t="s">
        <v>5582</v>
      </c>
      <c r="E1677" s="3" t="s">
        <v>6498</v>
      </c>
      <c r="F1677" s="3" t="s">
        <v>2422</v>
      </c>
      <c r="G1677" s="3" t="s">
        <v>11</v>
      </c>
      <c r="H1677" s="32" t="s">
        <v>2318</v>
      </c>
      <c r="I1677" s="33">
        <v>971.81818181818176</v>
      </c>
      <c r="J1677" s="17"/>
      <c r="K1677" s="17">
        <f t="shared" si="50"/>
        <v>0</v>
      </c>
      <c r="L1677" s="38" t="s">
        <v>7053</v>
      </c>
      <c r="M1677" s="48">
        <f t="shared" si="51"/>
        <v>97181.818181818177</v>
      </c>
      <c r="N1677" s="34" t="s">
        <v>7343</v>
      </c>
      <c r="O1677" s="48">
        <f>(45.5*M1677)/(SUM($M$16:$M$2953)+SUM(Comerciales!$O$16:$O$1436))</f>
        <v>4.6114685451611306E-6</v>
      </c>
      <c r="P1677" s="49"/>
      <c r="Q1677" s="59"/>
      <c r="R1677" s="59"/>
      <c r="S1677" s="49"/>
      <c r="T1677" s="49"/>
      <c r="U1677" s="49"/>
      <c r="V1677" s="49"/>
    </row>
    <row r="1678" spans="2:22" ht="24" customHeight="1" x14ac:dyDescent="0.35">
      <c r="B1678" s="3">
        <v>1663</v>
      </c>
      <c r="C1678" s="3" t="s">
        <v>1511</v>
      </c>
      <c r="D1678" s="3" t="s">
        <v>5582</v>
      </c>
      <c r="E1678" s="3" t="s">
        <v>2323</v>
      </c>
      <c r="F1678" s="3" t="s">
        <v>2422</v>
      </c>
      <c r="G1678" s="3" t="s">
        <v>11</v>
      </c>
      <c r="H1678" s="32" t="s">
        <v>2320</v>
      </c>
      <c r="I1678" s="33">
        <v>511</v>
      </c>
      <c r="J1678" s="17">
        <v>7849</v>
      </c>
      <c r="K1678" s="17">
        <f t="shared" si="50"/>
        <v>8414</v>
      </c>
      <c r="L1678" s="38" t="s">
        <v>7053</v>
      </c>
      <c r="M1678" s="48">
        <f t="shared" si="51"/>
        <v>4299554</v>
      </c>
      <c r="N1678" s="34" t="s">
        <v>7343</v>
      </c>
      <c r="O1678" s="48">
        <f>(45.5*M1678)/(SUM($M$16:$M$2953)+SUM(Comerciales!$O$16:$O$1436))</f>
        <v>2.0402229964587364E-4</v>
      </c>
      <c r="P1678" s="49"/>
      <c r="Q1678" s="59"/>
      <c r="R1678" s="59"/>
      <c r="S1678" s="49"/>
      <c r="T1678" s="49"/>
      <c r="U1678" s="49"/>
      <c r="V1678" s="49"/>
    </row>
    <row r="1679" spans="2:22" ht="24" customHeight="1" x14ac:dyDescent="0.35">
      <c r="B1679" s="3">
        <v>1664</v>
      </c>
      <c r="C1679" s="3" t="s">
        <v>1512</v>
      </c>
      <c r="D1679" s="3" t="s">
        <v>5583</v>
      </c>
      <c r="E1679" s="3" t="s">
        <v>2414</v>
      </c>
      <c r="F1679" s="3" t="s">
        <v>2422</v>
      </c>
      <c r="G1679" s="3" t="s">
        <v>11</v>
      </c>
      <c r="H1679" s="32" t="s">
        <v>2318</v>
      </c>
      <c r="I1679" s="33">
        <v>181524</v>
      </c>
      <c r="J1679" s="17">
        <v>571</v>
      </c>
      <c r="K1679" s="17">
        <f t="shared" si="50"/>
        <v>612</v>
      </c>
      <c r="L1679" s="38" t="s">
        <v>7053</v>
      </c>
      <c r="M1679" s="48">
        <f t="shared" si="51"/>
        <v>111092688</v>
      </c>
      <c r="N1679" s="34" t="s">
        <v>7341</v>
      </c>
      <c r="O1679" s="48">
        <f>(45.5*M1679)/(SUM($M$16:$M$2953)+SUM(Comerciales!$O$16:$O$1436))</f>
        <v>5.2715666972903592E-3</v>
      </c>
      <c r="P1679" s="49"/>
      <c r="Q1679" s="59"/>
      <c r="R1679" s="59"/>
      <c r="S1679" s="49"/>
      <c r="T1679" s="49"/>
      <c r="U1679" s="49"/>
      <c r="V1679" s="49"/>
    </row>
    <row r="1680" spans="2:22" ht="24" customHeight="1" x14ac:dyDescent="0.35">
      <c r="B1680" s="3">
        <v>1665</v>
      </c>
      <c r="C1680" s="3" t="s">
        <v>1513</v>
      </c>
      <c r="D1680" s="3" t="s">
        <v>1514</v>
      </c>
      <c r="E1680" s="3" t="s">
        <v>6499</v>
      </c>
      <c r="F1680" s="3" t="s">
        <v>3713</v>
      </c>
      <c r="G1680" s="3" t="s">
        <v>3670</v>
      </c>
      <c r="H1680" s="32" t="s">
        <v>2443</v>
      </c>
      <c r="I1680" s="33">
        <v>2</v>
      </c>
      <c r="J1680" s="17"/>
      <c r="K1680" s="17">
        <f t="shared" ref="K1680:K1743" si="52">IF(ISNUMBER(L1680),MIN(L1680,ROUND((J1680*(1+$K$10)),0)),ROUND((J1680*(1+$K$10)),0))</f>
        <v>0</v>
      </c>
      <c r="L1680" s="38" t="s">
        <v>7053</v>
      </c>
      <c r="M1680" s="48">
        <f t="shared" ref="M1680:M1743" si="53">IF(K1680=0,100*I1680,I1680*K1680)</f>
        <v>200</v>
      </c>
      <c r="N1680" s="34" t="s">
        <v>7343</v>
      </c>
      <c r="O1680" s="48">
        <f>(45.5*M1680)/(SUM($M$16:$M$2953)+SUM(Comerciales!$O$16:$O$1436))</f>
        <v>9.4903936383110279E-9</v>
      </c>
      <c r="P1680" s="49"/>
      <c r="Q1680" s="59"/>
      <c r="R1680" s="59"/>
      <c r="S1680" s="49"/>
      <c r="T1680" s="49"/>
      <c r="U1680" s="49"/>
      <c r="V1680" s="49"/>
    </row>
    <row r="1681" spans="2:22" ht="24" customHeight="1" x14ac:dyDescent="0.35">
      <c r="B1681" s="3">
        <v>1666</v>
      </c>
      <c r="C1681" s="3" t="s">
        <v>1515</v>
      </c>
      <c r="D1681" s="3" t="s">
        <v>1516</v>
      </c>
      <c r="E1681" s="3" t="s">
        <v>2387</v>
      </c>
      <c r="F1681" s="3" t="s">
        <v>2422</v>
      </c>
      <c r="G1681" s="3" t="s">
        <v>11</v>
      </c>
      <c r="H1681" s="32" t="s">
        <v>2320</v>
      </c>
      <c r="I1681" s="33">
        <v>2</v>
      </c>
      <c r="J1681" s="17">
        <v>2736627</v>
      </c>
      <c r="K1681" s="17">
        <f t="shared" si="52"/>
        <v>2933664</v>
      </c>
      <c r="L1681" s="38" t="s">
        <v>7053</v>
      </c>
      <c r="M1681" s="48">
        <f t="shared" si="53"/>
        <v>5867328</v>
      </c>
      <c r="N1681" s="34" t="s">
        <v>7341</v>
      </c>
      <c r="O1681" s="48">
        <f>(45.5*M1681)/(SUM($M$16:$M$2953)+SUM(Comerciales!$O$16:$O$1436))</f>
        <v>2.7841626162542079E-4</v>
      </c>
      <c r="P1681" s="49"/>
      <c r="Q1681" s="59"/>
      <c r="R1681" s="59"/>
      <c r="S1681" s="49"/>
      <c r="T1681" s="49"/>
      <c r="U1681" s="49"/>
      <c r="V1681" s="49"/>
    </row>
    <row r="1682" spans="2:22" ht="24" customHeight="1" x14ac:dyDescent="0.35">
      <c r="B1682" s="3">
        <v>1667</v>
      </c>
      <c r="C1682" s="3" t="s">
        <v>1515</v>
      </c>
      <c r="D1682" s="3" t="s">
        <v>1516</v>
      </c>
      <c r="E1682" s="3" t="s">
        <v>2323</v>
      </c>
      <c r="F1682" s="3" t="s">
        <v>2422</v>
      </c>
      <c r="G1682" s="3" t="s">
        <v>11</v>
      </c>
      <c r="H1682" s="32" t="s">
        <v>2320</v>
      </c>
      <c r="I1682" s="33">
        <v>2</v>
      </c>
      <c r="J1682" s="17">
        <v>2736627</v>
      </c>
      <c r="K1682" s="17">
        <f t="shared" si="52"/>
        <v>2933664</v>
      </c>
      <c r="L1682" s="38" t="s">
        <v>7053</v>
      </c>
      <c r="M1682" s="48">
        <f t="shared" si="53"/>
        <v>5867328</v>
      </c>
      <c r="N1682" s="34" t="s">
        <v>7341</v>
      </c>
      <c r="O1682" s="48">
        <f>(45.5*M1682)/(SUM($M$16:$M$2953)+SUM(Comerciales!$O$16:$O$1436))</f>
        <v>2.7841626162542079E-4</v>
      </c>
      <c r="P1682" s="49"/>
      <c r="Q1682" s="59"/>
      <c r="R1682" s="59"/>
      <c r="S1682" s="49"/>
      <c r="T1682" s="49"/>
      <c r="U1682" s="49"/>
      <c r="V1682" s="49"/>
    </row>
    <row r="1683" spans="2:22" ht="24" customHeight="1" x14ac:dyDescent="0.35">
      <c r="B1683" s="3">
        <v>1668</v>
      </c>
      <c r="C1683" s="3" t="s">
        <v>1515</v>
      </c>
      <c r="D1683" s="3" t="s">
        <v>1516</v>
      </c>
      <c r="E1683" s="3" t="s">
        <v>2321</v>
      </c>
      <c r="F1683" s="3" t="s">
        <v>2422</v>
      </c>
      <c r="G1683" s="3" t="s">
        <v>11</v>
      </c>
      <c r="H1683" s="32" t="s">
        <v>2320</v>
      </c>
      <c r="I1683" s="33">
        <v>2</v>
      </c>
      <c r="J1683" s="17">
        <v>2736627</v>
      </c>
      <c r="K1683" s="17">
        <f t="shared" si="52"/>
        <v>2933664</v>
      </c>
      <c r="L1683" s="38" t="s">
        <v>7053</v>
      </c>
      <c r="M1683" s="48">
        <f t="shared" si="53"/>
        <v>5867328</v>
      </c>
      <c r="N1683" s="34" t="s">
        <v>7341</v>
      </c>
      <c r="O1683" s="48">
        <f>(45.5*M1683)/(SUM($M$16:$M$2953)+SUM(Comerciales!$O$16:$O$1436))</f>
        <v>2.7841626162542079E-4</v>
      </c>
      <c r="P1683" s="49"/>
      <c r="Q1683" s="59"/>
      <c r="R1683" s="59"/>
      <c r="S1683" s="49"/>
      <c r="T1683" s="49"/>
      <c r="U1683" s="49"/>
      <c r="V1683" s="49"/>
    </row>
    <row r="1684" spans="2:22" ht="24" customHeight="1" x14ac:dyDescent="0.35">
      <c r="B1684" s="3">
        <v>1669</v>
      </c>
      <c r="C1684" s="3" t="s">
        <v>1517</v>
      </c>
      <c r="D1684" s="3" t="s">
        <v>3148</v>
      </c>
      <c r="E1684" s="3" t="s">
        <v>3466</v>
      </c>
      <c r="F1684" s="3" t="s">
        <v>2422</v>
      </c>
      <c r="G1684" s="3" t="s">
        <v>11</v>
      </c>
      <c r="H1684" s="32" t="s">
        <v>2318</v>
      </c>
      <c r="I1684" s="33">
        <v>330568.41666666669</v>
      </c>
      <c r="J1684" s="17">
        <v>63</v>
      </c>
      <c r="K1684" s="17">
        <f t="shared" si="52"/>
        <v>68</v>
      </c>
      <c r="L1684" s="38" t="s">
        <v>7053</v>
      </c>
      <c r="M1684" s="48">
        <f t="shared" si="53"/>
        <v>22478652.333333336</v>
      </c>
      <c r="N1684" s="34" t="s">
        <v>7341</v>
      </c>
      <c r="O1684" s="48">
        <f>(45.5*M1684)/(SUM($M$16:$M$2953)+SUM(Comerciales!$O$16:$O$1436))</f>
        <v>1.0666562955103601E-3</v>
      </c>
      <c r="P1684" s="49"/>
      <c r="Q1684" s="59"/>
      <c r="R1684" s="59"/>
      <c r="S1684" s="49"/>
      <c r="T1684" s="49"/>
      <c r="U1684" s="49"/>
      <c r="V1684" s="49"/>
    </row>
    <row r="1685" spans="2:22" ht="24" customHeight="1" x14ac:dyDescent="0.35">
      <c r="B1685" s="3">
        <v>1670</v>
      </c>
      <c r="C1685" s="3" t="s">
        <v>1518</v>
      </c>
      <c r="D1685" s="3" t="s">
        <v>1519</v>
      </c>
      <c r="E1685" s="3" t="s">
        <v>6500</v>
      </c>
      <c r="F1685" s="3" t="s">
        <v>2422</v>
      </c>
      <c r="G1685" s="3" t="s">
        <v>11</v>
      </c>
      <c r="H1685" s="32" t="s">
        <v>2318</v>
      </c>
      <c r="I1685" s="33">
        <v>360</v>
      </c>
      <c r="J1685" s="17">
        <v>980</v>
      </c>
      <c r="K1685" s="17">
        <f t="shared" si="52"/>
        <v>1051</v>
      </c>
      <c r="L1685" s="38" t="s">
        <v>7053</v>
      </c>
      <c r="M1685" s="48">
        <f t="shared" si="53"/>
        <v>378360</v>
      </c>
      <c r="N1685" s="34" t="s">
        <v>7343</v>
      </c>
      <c r="O1685" s="48">
        <f>(45.5*M1685)/(SUM($M$16:$M$2953)+SUM(Comerciales!$O$16:$O$1436))</f>
        <v>1.79539266849568E-5</v>
      </c>
      <c r="P1685" s="49"/>
      <c r="Q1685" s="59"/>
      <c r="R1685" s="59"/>
      <c r="S1685" s="49"/>
      <c r="T1685" s="49"/>
      <c r="U1685" s="49"/>
      <c r="V1685" s="49"/>
    </row>
    <row r="1686" spans="2:22" ht="24" customHeight="1" x14ac:dyDescent="0.35">
      <c r="B1686" s="3">
        <v>1671</v>
      </c>
      <c r="C1686" s="3" t="s">
        <v>1518</v>
      </c>
      <c r="D1686" s="3" t="s">
        <v>1519</v>
      </c>
      <c r="E1686" s="3" t="s">
        <v>6501</v>
      </c>
      <c r="F1686" s="3" t="s">
        <v>2417</v>
      </c>
      <c r="G1686" s="3" t="s">
        <v>11</v>
      </c>
      <c r="H1686" s="32" t="s">
        <v>2490</v>
      </c>
      <c r="I1686" s="33">
        <v>2</v>
      </c>
      <c r="J1686" s="17">
        <v>402.08467415999996</v>
      </c>
      <c r="K1686" s="17">
        <f t="shared" si="52"/>
        <v>402.08467415999996</v>
      </c>
      <c r="L1686" s="38">
        <v>402.08467415999996</v>
      </c>
      <c r="M1686" s="48">
        <f t="shared" si="53"/>
        <v>804.16934831999993</v>
      </c>
      <c r="N1686" s="34" t="s">
        <v>7343</v>
      </c>
      <c r="O1686" s="48">
        <f>(45.5*M1686)/(SUM($M$16:$M$2953)+SUM(Comerciales!$O$16:$O$1436))</f>
        <v>3.8159418337104262E-8</v>
      </c>
      <c r="P1686" s="49"/>
      <c r="Q1686" s="59"/>
      <c r="R1686" s="59"/>
      <c r="S1686" s="49"/>
      <c r="T1686" s="49"/>
      <c r="U1686" s="49"/>
      <c r="V1686" s="49"/>
    </row>
    <row r="1687" spans="2:22" ht="24" customHeight="1" x14ac:dyDescent="0.35">
      <c r="B1687" s="3">
        <v>1672</v>
      </c>
      <c r="C1687" s="3" t="s">
        <v>1518</v>
      </c>
      <c r="D1687" s="3" t="s">
        <v>1519</v>
      </c>
      <c r="E1687" s="3" t="s">
        <v>6502</v>
      </c>
      <c r="F1687" s="3" t="s">
        <v>2422</v>
      </c>
      <c r="G1687" s="3" t="s">
        <v>11</v>
      </c>
      <c r="H1687" s="32" t="s">
        <v>2628</v>
      </c>
      <c r="I1687" s="33">
        <v>1</v>
      </c>
      <c r="J1687" s="17"/>
      <c r="K1687" s="17">
        <f t="shared" si="52"/>
        <v>0</v>
      </c>
      <c r="L1687" s="38" t="s">
        <v>2628</v>
      </c>
      <c r="M1687" s="48">
        <f t="shared" si="53"/>
        <v>100</v>
      </c>
      <c r="N1687" s="34" t="s">
        <v>7343</v>
      </c>
      <c r="O1687" s="48">
        <f>(45.5*M1687)/(SUM($M$16:$M$2953)+SUM(Comerciales!$O$16:$O$1436))</f>
        <v>4.745196819155514E-9</v>
      </c>
      <c r="P1687" s="49"/>
      <c r="Q1687" s="59"/>
      <c r="R1687" s="59"/>
      <c r="S1687" s="49"/>
      <c r="T1687" s="49"/>
      <c r="U1687" s="49"/>
      <c r="V1687" s="49"/>
    </row>
    <row r="1688" spans="2:22" ht="24" customHeight="1" x14ac:dyDescent="0.35">
      <c r="B1688" s="3">
        <v>1673</v>
      </c>
      <c r="C1688" s="3" t="s">
        <v>1520</v>
      </c>
      <c r="D1688" s="3" t="s">
        <v>1521</v>
      </c>
      <c r="E1688" s="3" t="s">
        <v>2323</v>
      </c>
      <c r="F1688" s="3" t="s">
        <v>2422</v>
      </c>
      <c r="G1688" s="3" t="s">
        <v>11</v>
      </c>
      <c r="H1688" s="32" t="s">
        <v>2318</v>
      </c>
      <c r="I1688" s="33">
        <v>598428.83333333337</v>
      </c>
      <c r="J1688" s="17">
        <v>55</v>
      </c>
      <c r="K1688" s="17">
        <f t="shared" si="52"/>
        <v>59</v>
      </c>
      <c r="L1688" s="38" t="s">
        <v>7053</v>
      </c>
      <c r="M1688" s="48">
        <f t="shared" si="53"/>
        <v>35307301.166666672</v>
      </c>
      <c r="N1688" s="34" t="s">
        <v>7341</v>
      </c>
      <c r="O1688" s="48">
        <f>(45.5*M1688)/(SUM($M$16:$M$2953)+SUM(Comerciales!$O$16:$O$1436))</f>
        <v>1.6754009318903243E-3</v>
      </c>
      <c r="P1688" s="49"/>
      <c r="Q1688" s="59"/>
      <c r="R1688" s="59"/>
      <c r="S1688" s="49"/>
      <c r="T1688" s="49"/>
      <c r="U1688" s="49"/>
      <c r="V1688" s="49"/>
    </row>
    <row r="1689" spans="2:22" ht="24" customHeight="1" x14ac:dyDescent="0.35">
      <c r="B1689" s="3">
        <v>1674</v>
      </c>
      <c r="C1689" s="3" t="s">
        <v>1520</v>
      </c>
      <c r="D1689" s="3" t="s">
        <v>1521</v>
      </c>
      <c r="E1689" s="3" t="s">
        <v>6503</v>
      </c>
      <c r="F1689" s="3" t="s">
        <v>2616</v>
      </c>
      <c r="G1689" s="3" t="s">
        <v>11</v>
      </c>
      <c r="H1689" s="32" t="s">
        <v>2490</v>
      </c>
      <c r="I1689" s="33">
        <v>44258.666666666672</v>
      </c>
      <c r="J1689" s="17">
        <v>82</v>
      </c>
      <c r="K1689" s="17">
        <f t="shared" si="52"/>
        <v>88</v>
      </c>
      <c r="L1689" s="38" t="s">
        <v>7053</v>
      </c>
      <c r="M1689" s="48">
        <f t="shared" si="53"/>
        <v>3894762.666666667</v>
      </c>
      <c r="N1689" s="34" t="s">
        <v>7341</v>
      </c>
      <c r="O1689" s="48">
        <f>(45.5*M1689)/(SUM($M$16:$M$2953)+SUM(Comerciales!$O$16:$O$1436))</f>
        <v>1.8481415417232312E-4</v>
      </c>
      <c r="P1689" s="49"/>
      <c r="Q1689" s="59"/>
      <c r="R1689" s="59"/>
      <c r="S1689" s="49"/>
      <c r="T1689" s="49"/>
      <c r="U1689" s="49"/>
      <c r="V1689" s="49"/>
    </row>
    <row r="1690" spans="2:22" ht="24" customHeight="1" x14ac:dyDescent="0.35">
      <c r="B1690" s="3">
        <v>1675</v>
      </c>
      <c r="C1690" s="3" t="s">
        <v>1091</v>
      </c>
      <c r="D1690" s="3" t="s">
        <v>5584</v>
      </c>
      <c r="E1690" s="3" t="s">
        <v>1092</v>
      </c>
      <c r="F1690" s="3" t="s">
        <v>2318</v>
      </c>
      <c r="G1690" s="3" t="s">
        <v>11</v>
      </c>
      <c r="H1690" s="32" t="s">
        <v>2318</v>
      </c>
      <c r="I1690" s="33">
        <v>7342.416666666667</v>
      </c>
      <c r="J1690" s="17">
        <v>3297</v>
      </c>
      <c r="K1690" s="17">
        <f t="shared" si="52"/>
        <v>3534</v>
      </c>
      <c r="L1690" s="38" t="s">
        <v>7053</v>
      </c>
      <c r="M1690" s="48">
        <f t="shared" si="53"/>
        <v>25948100.5</v>
      </c>
      <c r="N1690" s="34" t="s">
        <v>7343</v>
      </c>
      <c r="O1690" s="48">
        <f>(45.5*M1690)/(SUM($M$16:$M$2953)+SUM(Comerciales!$O$16:$O$1436))</f>
        <v>1.2312884395572759E-3</v>
      </c>
      <c r="P1690" s="49"/>
      <c r="Q1690" s="59"/>
      <c r="R1690" s="59"/>
      <c r="S1690" s="49"/>
      <c r="T1690" s="49"/>
      <c r="U1690" s="49"/>
      <c r="V1690" s="49"/>
    </row>
    <row r="1691" spans="2:22" ht="24" customHeight="1" x14ac:dyDescent="0.35">
      <c r="B1691" s="3">
        <v>1676</v>
      </c>
      <c r="C1691" s="3" t="s">
        <v>1520</v>
      </c>
      <c r="D1691" s="3" t="s">
        <v>5585</v>
      </c>
      <c r="E1691" s="3" t="s">
        <v>6504</v>
      </c>
      <c r="F1691" s="3" t="s">
        <v>2616</v>
      </c>
      <c r="G1691" s="3" t="s">
        <v>11</v>
      </c>
      <c r="H1691" s="32" t="s">
        <v>2490</v>
      </c>
      <c r="I1691" s="33">
        <v>27634</v>
      </c>
      <c r="J1691" s="17">
        <v>218</v>
      </c>
      <c r="K1691" s="17">
        <f t="shared" si="52"/>
        <v>234</v>
      </c>
      <c r="L1691" s="38" t="s">
        <v>7053</v>
      </c>
      <c r="M1691" s="48">
        <f t="shared" si="53"/>
        <v>6466356</v>
      </c>
      <c r="N1691" s="34" t="s">
        <v>7341</v>
      </c>
      <c r="O1691" s="48">
        <f>(45.5*M1691)/(SUM($M$16:$M$2953)+SUM(Comerciales!$O$16:$O$1436))</f>
        <v>3.068413192272717E-4</v>
      </c>
      <c r="P1691" s="49"/>
      <c r="Q1691" s="59"/>
      <c r="R1691" s="59"/>
      <c r="S1691" s="49"/>
      <c r="T1691" s="49"/>
      <c r="U1691" s="49"/>
      <c r="V1691" s="49"/>
    </row>
    <row r="1692" spans="2:22" ht="24" customHeight="1" x14ac:dyDescent="0.35">
      <c r="B1692" s="3">
        <v>1677</v>
      </c>
      <c r="C1692" s="3" t="s">
        <v>2668</v>
      </c>
      <c r="D1692" s="3" t="s">
        <v>5586</v>
      </c>
      <c r="E1692" s="3" t="s">
        <v>6505</v>
      </c>
      <c r="F1692" s="3" t="s">
        <v>2616</v>
      </c>
      <c r="G1692" s="3" t="s">
        <v>11</v>
      </c>
      <c r="H1692" s="32" t="s">
        <v>2525</v>
      </c>
      <c r="I1692" s="33">
        <v>2</v>
      </c>
      <c r="J1692" s="17"/>
      <c r="K1692" s="17">
        <f t="shared" si="52"/>
        <v>0</v>
      </c>
      <c r="L1692" s="38" t="s">
        <v>7053</v>
      </c>
      <c r="M1692" s="48">
        <f t="shared" si="53"/>
        <v>200</v>
      </c>
      <c r="N1692" s="34" t="s">
        <v>7343</v>
      </c>
      <c r="O1692" s="48">
        <f>(45.5*M1692)/(SUM($M$16:$M$2953)+SUM(Comerciales!$O$16:$O$1436))</f>
        <v>9.4903936383110279E-9</v>
      </c>
      <c r="P1692" s="49"/>
      <c r="Q1692" s="59"/>
      <c r="R1692" s="59"/>
      <c r="S1692" s="49"/>
      <c r="T1692" s="49"/>
      <c r="U1692" s="49"/>
      <c r="V1692" s="49"/>
    </row>
    <row r="1693" spans="2:22" ht="24" customHeight="1" x14ac:dyDescent="0.35">
      <c r="B1693" s="3">
        <v>1678</v>
      </c>
      <c r="C1693" s="3" t="s">
        <v>1522</v>
      </c>
      <c r="D1693" s="3" t="s">
        <v>1523</v>
      </c>
      <c r="E1693" s="3" t="s">
        <v>2589</v>
      </c>
      <c r="F1693" s="3" t="s">
        <v>2422</v>
      </c>
      <c r="G1693" s="3" t="s">
        <v>11</v>
      </c>
      <c r="H1693" s="32" t="s">
        <v>2318</v>
      </c>
      <c r="I1693" s="33">
        <v>25907.75</v>
      </c>
      <c r="J1693" s="17">
        <v>797</v>
      </c>
      <c r="K1693" s="17">
        <f t="shared" si="52"/>
        <v>854</v>
      </c>
      <c r="L1693" s="38" t="s">
        <v>7053</v>
      </c>
      <c r="M1693" s="48">
        <f t="shared" si="53"/>
        <v>22125218.5</v>
      </c>
      <c r="N1693" s="34" t="s">
        <v>7341</v>
      </c>
      <c r="O1693" s="48">
        <f>(45.5*M1693)/(SUM($M$16:$M$2953)+SUM(Comerciales!$O$16:$O$1436))</f>
        <v>1.0498851644932072E-3</v>
      </c>
      <c r="P1693" s="49"/>
      <c r="Q1693" s="59"/>
      <c r="R1693" s="59"/>
      <c r="S1693" s="49"/>
      <c r="T1693" s="49"/>
      <c r="U1693" s="49"/>
      <c r="V1693" s="49"/>
    </row>
    <row r="1694" spans="2:22" ht="24" customHeight="1" x14ac:dyDescent="0.35">
      <c r="B1694" s="3">
        <v>1679</v>
      </c>
      <c r="C1694" s="3" t="s">
        <v>1522</v>
      </c>
      <c r="D1694" s="3" t="s">
        <v>1523</v>
      </c>
      <c r="E1694" s="3" t="s">
        <v>2451</v>
      </c>
      <c r="F1694" s="3" t="s">
        <v>2422</v>
      </c>
      <c r="G1694" s="3" t="s">
        <v>11</v>
      </c>
      <c r="H1694" s="32" t="s">
        <v>2318</v>
      </c>
      <c r="I1694" s="33">
        <v>8727.25</v>
      </c>
      <c r="J1694" s="17">
        <v>76</v>
      </c>
      <c r="K1694" s="17">
        <f t="shared" si="52"/>
        <v>81</v>
      </c>
      <c r="L1694" s="38" t="s">
        <v>7053</v>
      </c>
      <c r="M1694" s="48">
        <f t="shared" si="53"/>
        <v>706907.25</v>
      </c>
      <c r="N1694" s="34" t="s">
        <v>7343</v>
      </c>
      <c r="O1694" s="48">
        <f>(45.5*M1694)/(SUM($M$16:$M$2953)+SUM(Comerciales!$O$16:$O$1436))</f>
        <v>3.3544140341379715E-5</v>
      </c>
      <c r="P1694" s="49"/>
      <c r="Q1694" s="59"/>
      <c r="R1694" s="59"/>
      <c r="S1694" s="49"/>
      <c r="T1694" s="49"/>
      <c r="U1694" s="49"/>
      <c r="V1694" s="49"/>
    </row>
    <row r="1695" spans="2:22" ht="24" customHeight="1" x14ac:dyDescent="0.35">
      <c r="B1695" s="3">
        <v>1680</v>
      </c>
      <c r="C1695" s="3" t="s">
        <v>1429</v>
      </c>
      <c r="D1695" s="3" t="s">
        <v>4005</v>
      </c>
      <c r="E1695" s="3" t="s">
        <v>4028</v>
      </c>
      <c r="F1695" s="3" t="s">
        <v>3623</v>
      </c>
      <c r="G1695" s="3" t="s">
        <v>11</v>
      </c>
      <c r="H1695" s="32" t="s">
        <v>2393</v>
      </c>
      <c r="I1695" s="33">
        <v>872.25</v>
      </c>
      <c r="J1695" s="17">
        <v>6112.65</v>
      </c>
      <c r="K1695" s="17">
        <f t="shared" si="52"/>
        <v>6112.65</v>
      </c>
      <c r="L1695" s="38">
        <v>6112.65</v>
      </c>
      <c r="M1695" s="48">
        <f t="shared" si="53"/>
        <v>5331758.9624999994</v>
      </c>
      <c r="N1695" s="34" t="s">
        <v>7343</v>
      </c>
      <c r="O1695" s="48">
        <f>(45.5*M1695)/(SUM($M$16:$M$2953)+SUM(Comerciales!$O$16:$O$1436))</f>
        <v>2.5300245669358898E-4</v>
      </c>
      <c r="P1695" s="49"/>
      <c r="Q1695" s="59"/>
      <c r="R1695" s="59"/>
      <c r="S1695" s="49"/>
      <c r="T1695" s="49"/>
      <c r="U1695" s="49"/>
      <c r="V1695" s="49"/>
    </row>
    <row r="1696" spans="2:22" ht="24" customHeight="1" x14ac:dyDescent="0.35">
      <c r="B1696" s="3">
        <v>1681</v>
      </c>
      <c r="C1696" s="3" t="s">
        <v>1429</v>
      </c>
      <c r="D1696" s="3" t="s">
        <v>4005</v>
      </c>
      <c r="E1696" s="3" t="s">
        <v>6506</v>
      </c>
      <c r="F1696" s="3" t="s">
        <v>6938</v>
      </c>
      <c r="G1696" s="3" t="s">
        <v>18</v>
      </c>
      <c r="H1696" s="32" t="s">
        <v>2628</v>
      </c>
      <c r="I1696" s="33">
        <v>1</v>
      </c>
      <c r="J1696" s="17">
        <v>35913</v>
      </c>
      <c r="K1696" s="17">
        <f t="shared" si="52"/>
        <v>38499</v>
      </c>
      <c r="L1696" s="38" t="s">
        <v>2628</v>
      </c>
      <c r="M1696" s="48">
        <f t="shared" si="53"/>
        <v>38499</v>
      </c>
      <c r="N1696" s="34" t="s">
        <v>7341</v>
      </c>
      <c r="O1696" s="48">
        <f>(45.5*M1696)/(SUM($M$16:$M$2953)+SUM(Comerciales!$O$16:$O$1436))</f>
        <v>1.8268533234066811E-6</v>
      </c>
      <c r="P1696" s="49"/>
      <c r="Q1696" s="59"/>
      <c r="R1696" s="59"/>
      <c r="S1696" s="49"/>
      <c r="T1696" s="49"/>
      <c r="U1696" s="49"/>
      <c r="V1696" s="49"/>
    </row>
    <row r="1697" spans="2:22" ht="24" customHeight="1" x14ac:dyDescent="0.35">
      <c r="B1697" s="3">
        <v>1682</v>
      </c>
      <c r="C1697" s="3" t="s">
        <v>2628</v>
      </c>
      <c r="D1697" s="3" t="s">
        <v>5587</v>
      </c>
      <c r="E1697" s="3" t="s">
        <v>3439</v>
      </c>
      <c r="F1697" s="3" t="s">
        <v>2422</v>
      </c>
      <c r="G1697" s="3" t="s">
        <v>11</v>
      </c>
      <c r="H1697" s="32" t="s">
        <v>2628</v>
      </c>
      <c r="I1697" s="33">
        <v>1</v>
      </c>
      <c r="J1697" s="17"/>
      <c r="K1697" s="17">
        <f t="shared" si="52"/>
        <v>0</v>
      </c>
      <c r="L1697" s="38" t="s">
        <v>2628</v>
      </c>
      <c r="M1697" s="48">
        <f t="shared" si="53"/>
        <v>100</v>
      </c>
      <c r="N1697" s="34" t="s">
        <v>7343</v>
      </c>
      <c r="O1697" s="48">
        <f>(45.5*M1697)/(SUM($M$16:$M$2953)+SUM(Comerciales!$O$16:$O$1436))</f>
        <v>4.745196819155514E-9</v>
      </c>
      <c r="P1697" s="49"/>
      <c r="Q1697" s="59"/>
      <c r="R1697" s="59"/>
      <c r="S1697" s="49"/>
      <c r="T1697" s="49"/>
      <c r="U1697" s="49"/>
      <c r="V1697" s="49"/>
    </row>
    <row r="1698" spans="2:22" ht="24" customHeight="1" x14ac:dyDescent="0.35">
      <c r="B1698" s="3">
        <v>1683</v>
      </c>
      <c r="C1698" s="3" t="s">
        <v>1524</v>
      </c>
      <c r="D1698" s="3" t="s">
        <v>3150</v>
      </c>
      <c r="E1698" s="3" t="s">
        <v>191</v>
      </c>
      <c r="F1698" s="3" t="s">
        <v>2422</v>
      </c>
      <c r="G1698" s="3" t="s">
        <v>11</v>
      </c>
      <c r="H1698" s="32" t="s">
        <v>2318</v>
      </c>
      <c r="I1698" s="33">
        <v>8220679.5</v>
      </c>
      <c r="J1698" s="17">
        <v>53</v>
      </c>
      <c r="K1698" s="17">
        <f t="shared" si="52"/>
        <v>57</v>
      </c>
      <c r="L1698" s="38" t="s">
        <v>7053</v>
      </c>
      <c r="M1698" s="48">
        <f t="shared" si="53"/>
        <v>468578731.5</v>
      </c>
      <c r="N1698" s="34" t="s">
        <v>7341</v>
      </c>
      <c r="O1698" s="48">
        <f>(45.5*M1698)/(SUM($M$16:$M$2953)+SUM(Comerciales!$O$16:$O$1436))</f>
        <v>2.2234983062377256E-2</v>
      </c>
      <c r="P1698" s="49"/>
      <c r="Q1698" s="59"/>
      <c r="R1698" s="59"/>
      <c r="S1698" s="49"/>
      <c r="T1698" s="49"/>
      <c r="U1698" s="49"/>
      <c r="V1698" s="49"/>
    </row>
    <row r="1699" spans="2:22" ht="24" customHeight="1" x14ac:dyDescent="0.35">
      <c r="B1699" s="3">
        <v>1684</v>
      </c>
      <c r="C1699" s="3" t="s">
        <v>1524</v>
      </c>
      <c r="D1699" s="3" t="s">
        <v>3150</v>
      </c>
      <c r="E1699" s="3" t="s">
        <v>26</v>
      </c>
      <c r="F1699" s="3" t="s">
        <v>2422</v>
      </c>
      <c r="G1699" s="3" t="s">
        <v>11</v>
      </c>
      <c r="H1699" s="32" t="s">
        <v>2318</v>
      </c>
      <c r="I1699" s="33">
        <v>329459.91666666669</v>
      </c>
      <c r="J1699" s="17">
        <v>89</v>
      </c>
      <c r="K1699" s="17">
        <f t="shared" si="52"/>
        <v>95</v>
      </c>
      <c r="L1699" s="38" t="s">
        <v>7053</v>
      </c>
      <c r="M1699" s="48">
        <f t="shared" si="53"/>
        <v>31298692.083333336</v>
      </c>
      <c r="N1699" s="34" t="s">
        <v>7341</v>
      </c>
      <c r="O1699" s="48">
        <f>(45.5*M1699)/(SUM($M$16:$M$2953)+SUM(Comerciales!$O$16:$O$1436))</f>
        <v>1.485184541175612E-3</v>
      </c>
      <c r="P1699" s="49"/>
      <c r="Q1699" s="59"/>
      <c r="R1699" s="59"/>
      <c r="S1699" s="49"/>
      <c r="T1699" s="49"/>
      <c r="U1699" s="49"/>
      <c r="V1699" s="49"/>
    </row>
    <row r="1700" spans="2:22" ht="24" customHeight="1" x14ac:dyDescent="0.35">
      <c r="B1700" s="3">
        <v>1685</v>
      </c>
      <c r="C1700" s="3" t="s">
        <v>729</v>
      </c>
      <c r="D1700" s="3" t="s">
        <v>5588</v>
      </c>
      <c r="E1700" s="3" t="s">
        <v>6507</v>
      </c>
      <c r="F1700" s="3" t="s">
        <v>3580</v>
      </c>
      <c r="G1700" s="3" t="s">
        <v>2395</v>
      </c>
      <c r="H1700" s="32" t="s">
        <v>2628</v>
      </c>
      <c r="I1700" s="33">
        <v>1</v>
      </c>
      <c r="J1700" s="17"/>
      <c r="K1700" s="17">
        <f t="shared" si="52"/>
        <v>0</v>
      </c>
      <c r="L1700" s="38" t="s">
        <v>2628</v>
      </c>
      <c r="M1700" s="48">
        <f t="shared" si="53"/>
        <v>100</v>
      </c>
      <c r="N1700" s="34" t="s">
        <v>7343</v>
      </c>
      <c r="O1700" s="48">
        <f>(45.5*M1700)/(SUM($M$16:$M$2953)+SUM(Comerciales!$O$16:$O$1436))</f>
        <v>4.745196819155514E-9</v>
      </c>
      <c r="P1700" s="49"/>
      <c r="Q1700" s="59"/>
      <c r="R1700" s="59"/>
      <c r="S1700" s="49"/>
      <c r="T1700" s="49"/>
      <c r="U1700" s="49"/>
      <c r="V1700" s="49"/>
    </row>
    <row r="1701" spans="2:22" ht="24" customHeight="1" x14ac:dyDescent="0.35">
      <c r="B1701" s="3">
        <v>1686</v>
      </c>
      <c r="C1701" s="3" t="s">
        <v>255</v>
      </c>
      <c r="D1701" s="3" t="s">
        <v>4148</v>
      </c>
      <c r="E1701" s="3" t="s">
        <v>2534</v>
      </c>
      <c r="F1701" s="3" t="s">
        <v>2422</v>
      </c>
      <c r="G1701" s="3" t="s">
        <v>11</v>
      </c>
      <c r="H1701" s="32" t="s">
        <v>2628</v>
      </c>
      <c r="I1701" s="33">
        <v>138300</v>
      </c>
      <c r="J1701" s="17"/>
      <c r="K1701" s="17">
        <f t="shared" si="52"/>
        <v>0</v>
      </c>
      <c r="L1701" s="38" t="s">
        <v>2628</v>
      </c>
      <c r="M1701" s="48">
        <f t="shared" si="53"/>
        <v>13830000</v>
      </c>
      <c r="N1701" s="34" t="s">
        <v>7341</v>
      </c>
      <c r="O1701" s="48">
        <f>(45.5*M1701)/(SUM($M$16:$M$2953)+SUM(Comerciales!$O$16:$O$1436))</f>
        <v>6.5626072008920754E-4</v>
      </c>
      <c r="P1701" s="49"/>
      <c r="Q1701" s="59"/>
      <c r="R1701" s="59"/>
      <c r="S1701" s="49"/>
      <c r="T1701" s="49"/>
      <c r="U1701" s="49"/>
      <c r="V1701" s="49"/>
    </row>
    <row r="1702" spans="2:22" ht="24" customHeight="1" x14ac:dyDescent="0.35">
      <c r="B1702" s="3">
        <v>1687</v>
      </c>
      <c r="C1702" s="3" t="s">
        <v>255</v>
      </c>
      <c r="D1702" s="3" t="s">
        <v>4148</v>
      </c>
      <c r="E1702" s="3" t="s">
        <v>3467</v>
      </c>
      <c r="F1702" s="3" t="s">
        <v>2422</v>
      </c>
      <c r="G1702" s="3" t="s">
        <v>11</v>
      </c>
      <c r="H1702" s="32" t="s">
        <v>2318</v>
      </c>
      <c r="I1702" s="33">
        <v>20595.916666666668</v>
      </c>
      <c r="J1702" s="17">
        <v>3488.5</v>
      </c>
      <c r="K1702" s="17">
        <f t="shared" si="52"/>
        <v>3488.5</v>
      </c>
      <c r="L1702" s="38">
        <v>3488.5</v>
      </c>
      <c r="M1702" s="48">
        <f t="shared" si="53"/>
        <v>71848855.291666672</v>
      </c>
      <c r="N1702" s="34" t="s">
        <v>7343</v>
      </c>
      <c r="O1702" s="48">
        <f>(45.5*M1702)/(SUM($M$16:$M$2953)+SUM(Comerciales!$O$16:$O$1436))</f>
        <v>3.4093695958998149E-3</v>
      </c>
      <c r="P1702" s="49"/>
      <c r="Q1702" s="59"/>
      <c r="R1702" s="59"/>
      <c r="S1702" s="49"/>
      <c r="T1702" s="49"/>
      <c r="U1702" s="49"/>
      <c r="V1702" s="49"/>
    </row>
    <row r="1703" spans="2:22" ht="24" customHeight="1" x14ac:dyDescent="0.35">
      <c r="B1703" s="3">
        <v>1688</v>
      </c>
      <c r="C1703" s="3" t="s">
        <v>255</v>
      </c>
      <c r="D1703" s="3" t="s">
        <v>4148</v>
      </c>
      <c r="E1703" s="3" t="s">
        <v>6508</v>
      </c>
      <c r="F1703" s="3" t="s">
        <v>2422</v>
      </c>
      <c r="G1703" s="3" t="s">
        <v>11</v>
      </c>
      <c r="H1703" s="32" t="s">
        <v>2318</v>
      </c>
      <c r="I1703" s="33">
        <v>5568.666666666667</v>
      </c>
      <c r="J1703" s="17">
        <v>6976.9999999999991</v>
      </c>
      <c r="K1703" s="17">
        <f t="shared" si="52"/>
        <v>6976.9999999999991</v>
      </c>
      <c r="L1703" s="38">
        <v>6976.9999999999991</v>
      </c>
      <c r="M1703" s="48">
        <f t="shared" si="53"/>
        <v>38852587.333333328</v>
      </c>
      <c r="N1703" s="34" t="s">
        <v>7343</v>
      </c>
      <c r="O1703" s="48">
        <f>(45.5*M1703)/(SUM($M$16:$M$2953)+SUM(Comerciales!$O$16:$O$1436))</f>
        <v>1.8436317383009511E-3</v>
      </c>
      <c r="P1703" s="49"/>
      <c r="Q1703" s="59"/>
      <c r="R1703" s="59"/>
      <c r="S1703" s="49"/>
      <c r="T1703" s="49"/>
      <c r="U1703" s="49"/>
      <c r="V1703" s="49"/>
    </row>
    <row r="1704" spans="2:22" ht="24" customHeight="1" x14ac:dyDescent="0.35">
      <c r="B1704" s="3">
        <v>1689</v>
      </c>
      <c r="C1704" s="3" t="s">
        <v>1278</v>
      </c>
      <c r="D1704" s="3" t="s">
        <v>4149</v>
      </c>
      <c r="E1704" s="3" t="s">
        <v>6509</v>
      </c>
      <c r="F1704" s="3" t="s">
        <v>2422</v>
      </c>
      <c r="G1704" s="3" t="s">
        <v>11</v>
      </c>
      <c r="H1704" s="32" t="s">
        <v>2318</v>
      </c>
      <c r="I1704" s="33">
        <v>590314.5</v>
      </c>
      <c r="J1704" s="17">
        <v>71</v>
      </c>
      <c r="K1704" s="17">
        <f t="shared" si="52"/>
        <v>76</v>
      </c>
      <c r="L1704" s="38" t="s">
        <v>7053</v>
      </c>
      <c r="M1704" s="48">
        <f t="shared" si="53"/>
        <v>44863902</v>
      </c>
      <c r="N1704" s="34" t="s">
        <v>7341</v>
      </c>
      <c r="O1704" s="48">
        <f>(45.5*M1704)/(SUM($M$16:$M$2953)+SUM(Comerciales!$O$16:$O$1436))</f>
        <v>2.1288804506530467E-3</v>
      </c>
      <c r="P1704" s="49"/>
      <c r="Q1704" s="59"/>
      <c r="R1704" s="59"/>
      <c r="S1704" s="49"/>
      <c r="T1704" s="49"/>
      <c r="U1704" s="49"/>
      <c r="V1704" s="49"/>
    </row>
    <row r="1705" spans="2:22" ht="24" customHeight="1" x14ac:dyDescent="0.35">
      <c r="B1705" s="3">
        <v>1690</v>
      </c>
      <c r="C1705" s="3" t="s">
        <v>1278</v>
      </c>
      <c r="D1705" s="3" t="s">
        <v>4149</v>
      </c>
      <c r="E1705" s="3" t="s">
        <v>6031</v>
      </c>
      <c r="F1705" s="3" t="s">
        <v>2422</v>
      </c>
      <c r="G1705" s="3" t="s">
        <v>11</v>
      </c>
      <c r="H1705" s="32" t="s">
        <v>2318</v>
      </c>
      <c r="I1705" s="33">
        <v>90972.083333333328</v>
      </c>
      <c r="J1705" s="17">
        <v>143</v>
      </c>
      <c r="K1705" s="17">
        <f t="shared" si="52"/>
        <v>153</v>
      </c>
      <c r="L1705" s="38" t="s">
        <v>7053</v>
      </c>
      <c r="M1705" s="48">
        <f t="shared" si="53"/>
        <v>13918728.75</v>
      </c>
      <c r="N1705" s="34" t="s">
        <v>7341</v>
      </c>
      <c r="O1705" s="48">
        <f>(45.5*M1705)/(SUM($M$16:$M$2953)+SUM(Comerciales!$O$16:$O$1436))</f>
        <v>6.6047107391188392E-4</v>
      </c>
      <c r="P1705" s="49"/>
      <c r="Q1705" s="59"/>
      <c r="R1705" s="59"/>
      <c r="S1705" s="49"/>
      <c r="T1705" s="49"/>
      <c r="U1705" s="49"/>
      <c r="V1705" s="49"/>
    </row>
    <row r="1706" spans="2:22" ht="24" customHeight="1" x14ac:dyDescent="0.35">
      <c r="B1706" s="3">
        <v>1691</v>
      </c>
      <c r="C1706" s="3" t="s">
        <v>1278</v>
      </c>
      <c r="D1706" s="3" t="s">
        <v>4149</v>
      </c>
      <c r="E1706" s="3" t="s">
        <v>6510</v>
      </c>
      <c r="F1706" s="3" t="s">
        <v>2422</v>
      </c>
      <c r="G1706" s="3" t="s">
        <v>11</v>
      </c>
      <c r="H1706" s="32" t="s">
        <v>2318</v>
      </c>
      <c r="I1706" s="33">
        <v>43197.666666666664</v>
      </c>
      <c r="J1706" s="17">
        <v>308</v>
      </c>
      <c r="K1706" s="17">
        <f t="shared" si="52"/>
        <v>330</v>
      </c>
      <c r="L1706" s="38" t="s">
        <v>7053</v>
      </c>
      <c r="M1706" s="48">
        <f t="shared" si="53"/>
        <v>14255230</v>
      </c>
      <c r="N1706" s="34" t="s">
        <v>7341</v>
      </c>
      <c r="O1706" s="48">
        <f>(45.5*M1706)/(SUM($M$16:$M$2953)+SUM(Comerciales!$O$16:$O$1436))</f>
        <v>6.764387205233025E-4</v>
      </c>
      <c r="P1706" s="49"/>
      <c r="Q1706" s="59"/>
      <c r="R1706" s="59"/>
      <c r="S1706" s="49"/>
      <c r="T1706" s="49"/>
      <c r="U1706" s="49"/>
      <c r="V1706" s="49"/>
    </row>
    <row r="1707" spans="2:22" ht="24" customHeight="1" x14ac:dyDescent="0.35">
      <c r="B1707" s="3">
        <v>1692</v>
      </c>
      <c r="C1707" s="3" t="s">
        <v>1525</v>
      </c>
      <c r="D1707" s="3" t="s">
        <v>1526</v>
      </c>
      <c r="E1707" s="3" t="s">
        <v>6071</v>
      </c>
      <c r="F1707" s="3" t="s">
        <v>2616</v>
      </c>
      <c r="G1707" s="3" t="s">
        <v>3657</v>
      </c>
      <c r="H1707" s="32" t="s">
        <v>2490</v>
      </c>
      <c r="I1707" s="33">
        <v>907.83333333333337</v>
      </c>
      <c r="J1707" s="17">
        <v>16475.5</v>
      </c>
      <c r="K1707" s="17">
        <f t="shared" si="52"/>
        <v>17662</v>
      </c>
      <c r="L1707" s="38" t="s">
        <v>7053</v>
      </c>
      <c r="M1707" s="48">
        <f t="shared" si="53"/>
        <v>16034152.333333334</v>
      </c>
      <c r="N1707" s="34" t="s">
        <v>7343</v>
      </c>
      <c r="O1707" s="48">
        <f>(45.5*M1707)/(SUM($M$16:$M$2953)+SUM(Comerciales!$O$16:$O$1436))</f>
        <v>7.6085208649988301E-4</v>
      </c>
      <c r="P1707" s="49"/>
      <c r="Q1707" s="59"/>
      <c r="R1707" s="59"/>
      <c r="S1707" s="49"/>
      <c r="T1707" s="49"/>
      <c r="U1707" s="49"/>
      <c r="V1707" s="49"/>
    </row>
    <row r="1708" spans="2:22" ht="24" customHeight="1" x14ac:dyDescent="0.35">
      <c r="B1708" s="3">
        <v>1693</v>
      </c>
      <c r="C1708" s="3" t="s">
        <v>1525</v>
      </c>
      <c r="D1708" s="3" t="s">
        <v>1526</v>
      </c>
      <c r="E1708" s="3" t="s">
        <v>6264</v>
      </c>
      <c r="F1708" s="3" t="s">
        <v>2616</v>
      </c>
      <c r="G1708" s="3" t="s">
        <v>3657</v>
      </c>
      <c r="H1708" s="32" t="s">
        <v>2490</v>
      </c>
      <c r="I1708" s="33">
        <v>510.33333333333331</v>
      </c>
      <c r="J1708" s="17">
        <v>31747</v>
      </c>
      <c r="K1708" s="17">
        <f t="shared" si="52"/>
        <v>34033</v>
      </c>
      <c r="L1708" s="38" t="s">
        <v>7053</v>
      </c>
      <c r="M1708" s="48">
        <f t="shared" si="53"/>
        <v>17368174.333333332</v>
      </c>
      <c r="N1708" s="34" t="s">
        <v>7343</v>
      </c>
      <c r="O1708" s="48">
        <f>(45.5*M1708)/(SUM($M$16:$M$2953)+SUM(Comerciales!$O$16:$O$1436))</f>
        <v>8.2415405601071767E-4</v>
      </c>
      <c r="P1708" s="49"/>
      <c r="Q1708" s="59"/>
      <c r="R1708" s="59"/>
      <c r="S1708" s="49"/>
      <c r="T1708" s="49"/>
      <c r="U1708" s="49"/>
      <c r="V1708" s="49"/>
    </row>
    <row r="1709" spans="2:22" ht="24" customHeight="1" x14ac:dyDescent="0.35">
      <c r="B1709" s="3">
        <v>1694</v>
      </c>
      <c r="C1709" s="3" t="s">
        <v>1527</v>
      </c>
      <c r="D1709" s="3" t="s">
        <v>1528</v>
      </c>
      <c r="E1709" s="3" t="s">
        <v>6511</v>
      </c>
      <c r="F1709" s="3" t="s">
        <v>2616</v>
      </c>
      <c r="G1709" s="3" t="s">
        <v>3657</v>
      </c>
      <c r="H1709" s="32" t="s">
        <v>2490</v>
      </c>
      <c r="I1709" s="33">
        <v>121.83333333333333</v>
      </c>
      <c r="J1709" s="17">
        <v>40350</v>
      </c>
      <c r="K1709" s="17">
        <f t="shared" si="52"/>
        <v>43255</v>
      </c>
      <c r="L1709" s="38" t="s">
        <v>7053</v>
      </c>
      <c r="M1709" s="48">
        <f t="shared" si="53"/>
        <v>5269900.833333333</v>
      </c>
      <c r="N1709" s="34" t="s">
        <v>7341</v>
      </c>
      <c r="O1709" s="48">
        <f>(45.5*M1709)/(SUM($M$16:$M$2953)+SUM(Comerciales!$O$16:$O$1436))</f>
        <v>2.5006716671598323E-4</v>
      </c>
      <c r="P1709" s="49"/>
      <c r="Q1709" s="59"/>
      <c r="R1709" s="59"/>
      <c r="S1709" s="49"/>
      <c r="T1709" s="49"/>
      <c r="U1709" s="49"/>
      <c r="V1709" s="49"/>
    </row>
    <row r="1710" spans="2:22" ht="24" customHeight="1" x14ac:dyDescent="0.35">
      <c r="B1710" s="3">
        <v>1695</v>
      </c>
      <c r="C1710" s="3" t="s">
        <v>2628</v>
      </c>
      <c r="D1710" s="3" t="s">
        <v>1529</v>
      </c>
      <c r="E1710" s="3" t="s">
        <v>2321</v>
      </c>
      <c r="F1710" s="3" t="s">
        <v>2422</v>
      </c>
      <c r="G1710" s="3" t="s">
        <v>11</v>
      </c>
      <c r="H1710" s="32" t="s">
        <v>2628</v>
      </c>
      <c r="I1710" s="33">
        <v>22890</v>
      </c>
      <c r="J1710" s="17">
        <v>83</v>
      </c>
      <c r="K1710" s="17">
        <f t="shared" si="52"/>
        <v>89</v>
      </c>
      <c r="L1710" s="38" t="s">
        <v>2628</v>
      </c>
      <c r="M1710" s="48">
        <f t="shared" si="53"/>
        <v>2037210</v>
      </c>
      <c r="N1710" s="34" t="s">
        <v>7343</v>
      </c>
      <c r="O1710" s="48">
        <f>(45.5*M1710)/(SUM($M$16:$M$2953)+SUM(Comerciales!$O$16:$O$1436))</f>
        <v>9.6669624119518035E-5</v>
      </c>
      <c r="P1710" s="49"/>
      <c r="Q1710" s="59"/>
      <c r="R1710" s="59"/>
      <c r="S1710" s="49"/>
      <c r="T1710" s="49"/>
      <c r="U1710" s="49"/>
      <c r="V1710" s="49"/>
    </row>
    <row r="1711" spans="2:22" ht="24" customHeight="1" x14ac:dyDescent="0.35">
      <c r="B1711" s="3">
        <v>1696</v>
      </c>
      <c r="C1711" s="3" t="s">
        <v>1530</v>
      </c>
      <c r="D1711" s="3" t="s">
        <v>5589</v>
      </c>
      <c r="E1711" s="3" t="s">
        <v>6512</v>
      </c>
      <c r="F1711" s="3" t="s">
        <v>2422</v>
      </c>
      <c r="G1711" s="3" t="s">
        <v>11</v>
      </c>
      <c r="H1711" s="32" t="s">
        <v>2318</v>
      </c>
      <c r="I1711" s="33">
        <v>20276.416666666668</v>
      </c>
      <c r="J1711" s="17">
        <v>3426.19</v>
      </c>
      <c r="K1711" s="17">
        <f t="shared" si="52"/>
        <v>3673</v>
      </c>
      <c r="L1711" s="38" t="s">
        <v>7053</v>
      </c>
      <c r="M1711" s="48">
        <f t="shared" si="53"/>
        <v>74475278.416666672</v>
      </c>
      <c r="N1711" s="34" t="s">
        <v>7343</v>
      </c>
      <c r="O1711" s="48">
        <f>(45.5*M1711)/(SUM($M$16:$M$2953)+SUM(Comerciales!$O$16:$O$1436))</f>
        <v>3.5339985424848795E-3</v>
      </c>
      <c r="P1711" s="49"/>
      <c r="Q1711" s="59"/>
      <c r="R1711" s="59"/>
      <c r="S1711" s="49"/>
      <c r="T1711" s="49"/>
      <c r="U1711" s="49"/>
      <c r="V1711" s="49"/>
    </row>
    <row r="1712" spans="2:22" ht="24" customHeight="1" x14ac:dyDescent="0.35">
      <c r="B1712" s="3">
        <v>1697</v>
      </c>
      <c r="C1712" s="3" t="s">
        <v>1530</v>
      </c>
      <c r="D1712" s="3" t="s">
        <v>5589</v>
      </c>
      <c r="E1712" s="3" t="s">
        <v>6513</v>
      </c>
      <c r="F1712" s="3" t="s">
        <v>2422</v>
      </c>
      <c r="G1712" s="3" t="s">
        <v>11</v>
      </c>
      <c r="H1712" s="32" t="s">
        <v>2318</v>
      </c>
      <c r="I1712" s="33">
        <v>4275.25</v>
      </c>
      <c r="J1712" s="17">
        <v>2854.76</v>
      </c>
      <c r="K1712" s="17">
        <f t="shared" si="52"/>
        <v>3060</v>
      </c>
      <c r="L1712" s="38" t="s">
        <v>7053</v>
      </c>
      <c r="M1712" s="48">
        <f t="shared" si="53"/>
        <v>13082265</v>
      </c>
      <c r="N1712" s="34" t="s">
        <v>7343</v>
      </c>
      <c r="O1712" s="48">
        <f>(45.5*M1712)/(SUM($M$16:$M$2953)+SUM(Comerciales!$O$16:$O$1436))</f>
        <v>6.2077922265349505E-4</v>
      </c>
      <c r="P1712" s="49"/>
      <c r="Q1712" s="59"/>
      <c r="R1712" s="59"/>
      <c r="S1712" s="49"/>
      <c r="T1712" s="49"/>
      <c r="U1712" s="49"/>
      <c r="V1712" s="49"/>
    </row>
    <row r="1713" spans="2:22" ht="24" customHeight="1" x14ac:dyDescent="0.35">
      <c r="B1713" s="3">
        <v>1698</v>
      </c>
      <c r="C1713" s="3" t="s">
        <v>2669</v>
      </c>
      <c r="D1713" s="3" t="s">
        <v>3151</v>
      </c>
      <c r="E1713" s="3" t="s">
        <v>68</v>
      </c>
      <c r="F1713" s="3" t="s">
        <v>2318</v>
      </c>
      <c r="G1713" s="3" t="s">
        <v>11</v>
      </c>
      <c r="H1713" s="32" t="s">
        <v>2318</v>
      </c>
      <c r="I1713" s="33">
        <v>60</v>
      </c>
      <c r="J1713" s="17"/>
      <c r="K1713" s="17">
        <f t="shared" si="52"/>
        <v>0</v>
      </c>
      <c r="L1713" s="38" t="s">
        <v>7053</v>
      </c>
      <c r="M1713" s="48">
        <f t="shared" si="53"/>
        <v>6000</v>
      </c>
      <c r="N1713" s="34" t="s">
        <v>7343</v>
      </c>
      <c r="O1713" s="48">
        <f>(45.5*M1713)/(SUM($M$16:$M$2953)+SUM(Comerciales!$O$16:$O$1436))</f>
        <v>2.8471180914933081E-7</v>
      </c>
      <c r="P1713" s="49"/>
      <c r="Q1713" s="59"/>
      <c r="R1713" s="59"/>
      <c r="S1713" s="49"/>
      <c r="T1713" s="49"/>
      <c r="U1713" s="49"/>
      <c r="V1713" s="49"/>
    </row>
    <row r="1714" spans="2:22" ht="24" customHeight="1" x14ac:dyDescent="0.35">
      <c r="B1714" s="3">
        <v>1699</v>
      </c>
      <c r="C1714" s="3" t="s">
        <v>2628</v>
      </c>
      <c r="D1714" s="3" t="s">
        <v>3151</v>
      </c>
      <c r="E1714" s="3" t="s">
        <v>308</v>
      </c>
      <c r="F1714" s="3" t="s">
        <v>2335</v>
      </c>
      <c r="G1714" s="3" t="s">
        <v>11</v>
      </c>
      <c r="H1714" s="32" t="s">
        <v>2628</v>
      </c>
      <c r="I1714" s="33">
        <v>30</v>
      </c>
      <c r="J1714" s="17"/>
      <c r="K1714" s="17">
        <f t="shared" si="52"/>
        <v>0</v>
      </c>
      <c r="L1714" s="38" t="s">
        <v>2628</v>
      </c>
      <c r="M1714" s="48">
        <f t="shared" si="53"/>
        <v>3000</v>
      </c>
      <c r="N1714" s="34" t="s">
        <v>7343</v>
      </c>
      <c r="O1714" s="48">
        <f>(45.5*M1714)/(SUM($M$16:$M$2953)+SUM(Comerciales!$O$16:$O$1436))</f>
        <v>1.423559045746654E-7</v>
      </c>
      <c r="P1714" s="49"/>
      <c r="Q1714" s="59"/>
      <c r="R1714" s="59"/>
      <c r="S1714" s="49"/>
      <c r="T1714" s="49"/>
      <c r="U1714" s="49"/>
      <c r="V1714" s="49"/>
    </row>
    <row r="1715" spans="2:22" ht="24" customHeight="1" x14ac:dyDescent="0.35">
      <c r="B1715" s="3">
        <v>1700</v>
      </c>
      <c r="C1715" s="3" t="s">
        <v>2628</v>
      </c>
      <c r="D1715" s="3" t="s">
        <v>3151</v>
      </c>
      <c r="E1715" s="3" t="s">
        <v>10</v>
      </c>
      <c r="F1715" s="3" t="s">
        <v>2342</v>
      </c>
      <c r="G1715" s="3" t="s">
        <v>11</v>
      </c>
      <c r="H1715" s="32" t="s">
        <v>2628</v>
      </c>
      <c r="I1715" s="33">
        <v>1</v>
      </c>
      <c r="J1715" s="17"/>
      <c r="K1715" s="17">
        <f t="shared" si="52"/>
        <v>0</v>
      </c>
      <c r="L1715" s="38" t="s">
        <v>2628</v>
      </c>
      <c r="M1715" s="48">
        <f t="shared" si="53"/>
        <v>100</v>
      </c>
      <c r="N1715" s="34" t="s">
        <v>7343</v>
      </c>
      <c r="O1715" s="48">
        <f>(45.5*M1715)/(SUM($M$16:$M$2953)+SUM(Comerciales!$O$16:$O$1436))</f>
        <v>4.745196819155514E-9</v>
      </c>
      <c r="P1715" s="49"/>
      <c r="Q1715" s="59"/>
      <c r="R1715" s="59"/>
      <c r="S1715" s="49"/>
      <c r="T1715" s="49"/>
      <c r="U1715" s="49"/>
      <c r="V1715" s="49"/>
    </row>
    <row r="1716" spans="2:22" ht="24" customHeight="1" x14ac:dyDescent="0.35">
      <c r="B1716" s="3">
        <v>1701</v>
      </c>
      <c r="C1716" s="3" t="s">
        <v>2628</v>
      </c>
      <c r="D1716" s="3" t="s">
        <v>3151</v>
      </c>
      <c r="E1716" s="3" t="s">
        <v>68</v>
      </c>
      <c r="F1716" s="3" t="s">
        <v>2335</v>
      </c>
      <c r="G1716" s="3" t="s">
        <v>11</v>
      </c>
      <c r="H1716" s="32" t="s">
        <v>2628</v>
      </c>
      <c r="I1716" s="33">
        <v>1</v>
      </c>
      <c r="J1716" s="17"/>
      <c r="K1716" s="17">
        <f t="shared" si="52"/>
        <v>0</v>
      </c>
      <c r="L1716" s="38" t="s">
        <v>2628</v>
      </c>
      <c r="M1716" s="48">
        <f t="shared" si="53"/>
        <v>100</v>
      </c>
      <c r="N1716" s="34" t="s">
        <v>7343</v>
      </c>
      <c r="O1716" s="48">
        <f>(45.5*M1716)/(SUM($M$16:$M$2953)+SUM(Comerciales!$O$16:$O$1436))</f>
        <v>4.745196819155514E-9</v>
      </c>
      <c r="P1716" s="49"/>
      <c r="Q1716" s="59"/>
      <c r="R1716" s="59"/>
      <c r="S1716" s="49"/>
      <c r="T1716" s="49"/>
      <c r="U1716" s="49"/>
      <c r="V1716" s="49"/>
    </row>
    <row r="1717" spans="2:22" ht="24" customHeight="1" x14ac:dyDescent="0.35">
      <c r="B1717" s="3">
        <v>1702</v>
      </c>
      <c r="C1717" s="3" t="s">
        <v>1531</v>
      </c>
      <c r="D1717" s="3" t="s">
        <v>5590</v>
      </c>
      <c r="E1717" s="3" t="s">
        <v>2581</v>
      </c>
      <c r="F1717" s="3" t="s">
        <v>2422</v>
      </c>
      <c r="G1717" s="3" t="s">
        <v>11</v>
      </c>
      <c r="H1717" s="32" t="s">
        <v>2318</v>
      </c>
      <c r="I1717" s="33">
        <v>7584.5</v>
      </c>
      <c r="J1717" s="17">
        <v>286752.90000000002</v>
      </c>
      <c r="K1717" s="17">
        <f t="shared" si="52"/>
        <v>286752.90000000002</v>
      </c>
      <c r="L1717" s="38">
        <v>286752.90000000002</v>
      </c>
      <c r="M1717" s="48">
        <f t="shared" si="53"/>
        <v>2174877370.0500002</v>
      </c>
      <c r="N1717" s="34" t="s">
        <v>7341</v>
      </c>
      <c r="O1717" s="48">
        <f>(45.5*M1717)/(SUM($M$16:$M$2953)+SUM(Comerciales!$O$16:$O$1436))</f>
        <v>0.10320221178414569</v>
      </c>
      <c r="P1717" s="49"/>
      <c r="Q1717" s="59"/>
      <c r="R1717" s="59"/>
      <c r="S1717" s="49"/>
      <c r="T1717" s="49"/>
      <c r="U1717" s="49"/>
      <c r="V1717" s="49"/>
    </row>
    <row r="1718" spans="2:22" ht="24" customHeight="1" x14ac:dyDescent="0.35">
      <c r="B1718" s="3">
        <v>1703</v>
      </c>
      <c r="C1718" s="3" t="s">
        <v>1905</v>
      </c>
      <c r="D1718" s="3" t="s">
        <v>5591</v>
      </c>
      <c r="E1718" s="3" t="s">
        <v>1906</v>
      </c>
      <c r="F1718" s="3" t="s">
        <v>6905</v>
      </c>
      <c r="G1718" s="3" t="s">
        <v>11</v>
      </c>
      <c r="H1718" s="32" t="s">
        <v>2393</v>
      </c>
      <c r="I1718" s="33">
        <v>272838.25</v>
      </c>
      <c r="J1718" s="17">
        <v>12893</v>
      </c>
      <c r="K1718" s="17">
        <f t="shared" si="52"/>
        <v>13821</v>
      </c>
      <c r="L1718" s="38" t="s">
        <v>7053</v>
      </c>
      <c r="M1718" s="48">
        <f t="shared" si="53"/>
        <v>3770897453.25</v>
      </c>
      <c r="N1718" s="34" t="s">
        <v>7341</v>
      </c>
      <c r="O1718" s="48">
        <f>(45.5*M1718)/(SUM($M$16:$M$2953)+SUM(Comerciales!$O$16:$O$1436))</f>
        <v>0.17893650600523528</v>
      </c>
      <c r="P1718" s="49"/>
      <c r="Q1718" s="59"/>
      <c r="R1718" s="59"/>
      <c r="S1718" s="49"/>
      <c r="T1718" s="49"/>
      <c r="U1718" s="49"/>
      <c r="V1718" s="49"/>
    </row>
    <row r="1719" spans="2:22" ht="24" customHeight="1" x14ac:dyDescent="0.35">
      <c r="B1719" s="3">
        <v>1704</v>
      </c>
      <c r="C1719" s="3" t="s">
        <v>943</v>
      </c>
      <c r="D1719" s="3" t="s">
        <v>4006</v>
      </c>
      <c r="E1719" s="3" t="s">
        <v>6514</v>
      </c>
      <c r="F1719" s="3" t="s">
        <v>3582</v>
      </c>
      <c r="G1719" s="3" t="s">
        <v>11</v>
      </c>
      <c r="H1719" s="32" t="s">
        <v>2393</v>
      </c>
      <c r="I1719" s="33">
        <v>31181.833333333332</v>
      </c>
      <c r="J1719" s="17">
        <v>12442</v>
      </c>
      <c r="K1719" s="17">
        <f t="shared" si="52"/>
        <v>13338</v>
      </c>
      <c r="L1719" s="38" t="s">
        <v>7053</v>
      </c>
      <c r="M1719" s="48">
        <f t="shared" si="53"/>
        <v>415903293</v>
      </c>
      <c r="N1719" s="34" t="s">
        <v>7341</v>
      </c>
      <c r="O1719" s="48">
        <f>(45.5*M1719)/(SUM($M$16:$M$2953)+SUM(Comerciales!$O$16:$O$1436))</f>
        <v>1.9735429830199037E-2</v>
      </c>
      <c r="P1719" s="49"/>
      <c r="Q1719" s="59"/>
      <c r="R1719" s="59"/>
      <c r="S1719" s="49"/>
      <c r="T1719" s="49"/>
      <c r="U1719" s="49"/>
      <c r="V1719" s="49"/>
    </row>
    <row r="1720" spans="2:22" ht="24" customHeight="1" x14ac:dyDescent="0.35">
      <c r="B1720" s="3">
        <v>1705</v>
      </c>
      <c r="C1720" s="3" t="s">
        <v>943</v>
      </c>
      <c r="D1720" s="3" t="s">
        <v>4006</v>
      </c>
      <c r="E1720" s="3" t="s">
        <v>2538</v>
      </c>
      <c r="F1720" s="3" t="s">
        <v>3623</v>
      </c>
      <c r="G1720" s="3" t="s">
        <v>11</v>
      </c>
      <c r="H1720" s="32" t="s">
        <v>2334</v>
      </c>
      <c r="I1720" s="33">
        <v>308.16666666666669</v>
      </c>
      <c r="J1720" s="17">
        <v>23718</v>
      </c>
      <c r="K1720" s="17">
        <f t="shared" si="52"/>
        <v>25426</v>
      </c>
      <c r="L1720" s="38" t="s">
        <v>7053</v>
      </c>
      <c r="M1720" s="48">
        <f t="shared" si="53"/>
        <v>7835445.666666667</v>
      </c>
      <c r="N1720" s="34" t="s">
        <v>7343</v>
      </c>
      <c r="O1720" s="48">
        <f>(45.5*M1720)/(SUM($M$16:$M$2953)+SUM(Comerciales!$O$16:$O$1436))</f>
        <v>3.7180731854132525E-4</v>
      </c>
      <c r="P1720" s="49"/>
      <c r="Q1720" s="59"/>
      <c r="R1720" s="59"/>
      <c r="S1720" s="49"/>
      <c r="T1720" s="49"/>
      <c r="U1720" s="49"/>
      <c r="V1720" s="49"/>
    </row>
    <row r="1721" spans="2:22" ht="24" customHeight="1" x14ac:dyDescent="0.35">
      <c r="B1721" s="3">
        <v>1706</v>
      </c>
      <c r="C1721" s="3" t="s">
        <v>164</v>
      </c>
      <c r="D1721" s="3" t="s">
        <v>5592</v>
      </c>
      <c r="E1721" s="3" t="s">
        <v>6515</v>
      </c>
      <c r="F1721" s="3" t="s">
        <v>2616</v>
      </c>
      <c r="G1721" s="3" t="s">
        <v>3657</v>
      </c>
      <c r="H1721" s="32" t="s">
        <v>2490</v>
      </c>
      <c r="I1721" s="33">
        <v>126599.5</v>
      </c>
      <c r="J1721" s="17">
        <v>18225</v>
      </c>
      <c r="K1721" s="17">
        <f t="shared" si="52"/>
        <v>19537</v>
      </c>
      <c r="L1721" s="38" t="s">
        <v>7053</v>
      </c>
      <c r="M1721" s="48">
        <f t="shared" si="53"/>
        <v>2473374431.5</v>
      </c>
      <c r="N1721" s="34" t="s">
        <v>7341</v>
      </c>
      <c r="O1721" s="48">
        <f>(45.5*M1721)/(SUM($M$16:$M$2953)+SUM(Comerciales!$O$16:$O$1436))</f>
        <v>0.11736648484934377</v>
      </c>
      <c r="P1721" s="49"/>
      <c r="Q1721" s="59"/>
      <c r="R1721" s="59"/>
      <c r="S1721" s="49"/>
      <c r="T1721" s="49"/>
      <c r="U1721" s="49"/>
      <c r="V1721" s="49"/>
    </row>
    <row r="1722" spans="2:22" ht="24" customHeight="1" x14ac:dyDescent="0.35">
      <c r="B1722" s="3">
        <v>1707</v>
      </c>
      <c r="C1722" s="3" t="s">
        <v>1532</v>
      </c>
      <c r="D1722" s="3" t="s">
        <v>3154</v>
      </c>
      <c r="E1722" s="3" t="s">
        <v>3470</v>
      </c>
      <c r="F1722" s="3" t="s">
        <v>2365</v>
      </c>
      <c r="G1722" s="3" t="s">
        <v>11</v>
      </c>
      <c r="H1722" s="32" t="s">
        <v>2490</v>
      </c>
      <c r="I1722" s="33">
        <v>72655.818181818177</v>
      </c>
      <c r="J1722" s="17">
        <v>276</v>
      </c>
      <c r="K1722" s="17">
        <f t="shared" si="52"/>
        <v>296</v>
      </c>
      <c r="L1722" s="38" t="s">
        <v>7053</v>
      </c>
      <c r="M1722" s="48">
        <f t="shared" si="53"/>
        <v>21506122.18181818</v>
      </c>
      <c r="N1722" s="34" t="s">
        <v>7341</v>
      </c>
      <c r="O1722" s="48">
        <f>(45.5*M1722)/(SUM($M$16:$M$2953)+SUM(Comerciales!$O$16:$O$1436))</f>
        <v>1.0205078256953345E-3</v>
      </c>
      <c r="P1722" s="49"/>
      <c r="Q1722" s="59"/>
      <c r="R1722" s="59"/>
      <c r="S1722" s="49"/>
      <c r="T1722" s="49"/>
      <c r="U1722" s="49"/>
      <c r="V1722" s="49"/>
    </row>
    <row r="1723" spans="2:22" ht="24" customHeight="1" x14ac:dyDescent="0.35">
      <c r="B1723" s="3">
        <v>1708</v>
      </c>
      <c r="C1723" s="3" t="s">
        <v>1533</v>
      </c>
      <c r="D1723" s="3" t="s">
        <v>1534</v>
      </c>
      <c r="E1723" s="3" t="s">
        <v>2355</v>
      </c>
      <c r="F1723" s="3" t="s">
        <v>2422</v>
      </c>
      <c r="G1723" s="3" t="s">
        <v>11</v>
      </c>
      <c r="H1723" s="32" t="s">
        <v>2318</v>
      </c>
      <c r="I1723" s="33">
        <v>216.66666666666666</v>
      </c>
      <c r="J1723" s="17">
        <v>6944</v>
      </c>
      <c r="K1723" s="17">
        <f t="shared" si="52"/>
        <v>7444</v>
      </c>
      <c r="L1723" s="38" t="s">
        <v>7053</v>
      </c>
      <c r="M1723" s="48">
        <f t="shared" si="53"/>
        <v>1612866.6666666665</v>
      </c>
      <c r="N1723" s="34" t="s">
        <v>7343</v>
      </c>
      <c r="O1723" s="48">
        <f>(45.5*M1723)/(SUM($M$16:$M$2953)+SUM(Comerciales!$O$16:$O$1436))</f>
        <v>7.6533697763886215E-5</v>
      </c>
      <c r="P1723" s="49"/>
      <c r="Q1723" s="59"/>
      <c r="R1723" s="59"/>
      <c r="S1723" s="49"/>
      <c r="T1723" s="49"/>
      <c r="U1723" s="49"/>
      <c r="V1723" s="49"/>
    </row>
    <row r="1724" spans="2:22" ht="24" customHeight="1" x14ac:dyDescent="0.35">
      <c r="B1724" s="3">
        <v>1709</v>
      </c>
      <c r="C1724" s="3" t="s">
        <v>729</v>
      </c>
      <c r="D1724" s="3" t="s">
        <v>1534</v>
      </c>
      <c r="E1724" s="3" t="s">
        <v>12</v>
      </c>
      <c r="F1724" s="3" t="s">
        <v>2324</v>
      </c>
      <c r="G1724" s="3" t="s">
        <v>11</v>
      </c>
      <c r="H1724" s="32" t="s">
        <v>2628</v>
      </c>
      <c r="I1724" s="33">
        <v>1</v>
      </c>
      <c r="J1724" s="17"/>
      <c r="K1724" s="17">
        <f t="shared" si="52"/>
        <v>0</v>
      </c>
      <c r="L1724" s="38" t="s">
        <v>2628</v>
      </c>
      <c r="M1724" s="48">
        <f t="shared" si="53"/>
        <v>100</v>
      </c>
      <c r="N1724" s="34" t="s">
        <v>7343</v>
      </c>
      <c r="O1724" s="48">
        <f>(45.5*M1724)/(SUM($M$16:$M$2953)+SUM(Comerciales!$O$16:$O$1436))</f>
        <v>4.745196819155514E-9</v>
      </c>
      <c r="P1724" s="49"/>
      <c r="Q1724" s="59"/>
      <c r="R1724" s="59"/>
      <c r="S1724" s="49"/>
      <c r="T1724" s="49"/>
      <c r="U1724" s="49"/>
      <c r="V1724" s="49"/>
    </row>
    <row r="1725" spans="2:22" ht="24" customHeight="1" x14ac:dyDescent="0.35">
      <c r="B1725" s="3">
        <v>1710</v>
      </c>
      <c r="C1725" s="3" t="s">
        <v>2628</v>
      </c>
      <c r="D1725" s="3" t="s">
        <v>5593</v>
      </c>
      <c r="E1725" s="3" t="s">
        <v>1537</v>
      </c>
      <c r="F1725" s="3" t="s">
        <v>2422</v>
      </c>
      <c r="G1725" s="3" t="s">
        <v>11</v>
      </c>
      <c r="H1725" s="32" t="s">
        <v>2318</v>
      </c>
      <c r="I1725" s="33">
        <v>120</v>
      </c>
      <c r="J1725" s="17">
        <v>1719</v>
      </c>
      <c r="K1725" s="17">
        <f t="shared" si="52"/>
        <v>1843</v>
      </c>
      <c r="L1725" s="38" t="s">
        <v>7053</v>
      </c>
      <c r="M1725" s="48">
        <f t="shared" si="53"/>
        <v>221160</v>
      </c>
      <c r="N1725" s="34" t="s">
        <v>7343</v>
      </c>
      <c r="O1725" s="48">
        <f>(45.5*M1725)/(SUM($M$16:$M$2953)+SUM(Comerciales!$O$16:$O$1436))</f>
        <v>1.0494477285244333E-5</v>
      </c>
      <c r="P1725" s="49"/>
      <c r="Q1725" s="59"/>
      <c r="R1725" s="59"/>
      <c r="S1725" s="49"/>
      <c r="T1725" s="49"/>
      <c r="U1725" s="49"/>
      <c r="V1725" s="49"/>
    </row>
    <row r="1726" spans="2:22" ht="24" customHeight="1" x14ac:dyDescent="0.35">
      <c r="B1726" s="3">
        <v>1711</v>
      </c>
      <c r="C1726" s="3" t="s">
        <v>184</v>
      </c>
      <c r="D1726" s="3" t="s">
        <v>5594</v>
      </c>
      <c r="E1726" s="3" t="s">
        <v>6516</v>
      </c>
      <c r="F1726" s="3" t="s">
        <v>2616</v>
      </c>
      <c r="G1726" s="3" t="s">
        <v>11</v>
      </c>
      <c r="H1726" s="32" t="s">
        <v>2490</v>
      </c>
      <c r="I1726" s="33">
        <v>9131</v>
      </c>
      <c r="J1726" s="17">
        <v>121.67</v>
      </c>
      <c r="K1726" s="17">
        <f t="shared" si="52"/>
        <v>130</v>
      </c>
      <c r="L1726" s="38" t="s">
        <v>7053</v>
      </c>
      <c r="M1726" s="48">
        <f t="shared" si="53"/>
        <v>1187030</v>
      </c>
      <c r="N1726" s="34" t="s">
        <v>7343</v>
      </c>
      <c r="O1726" s="48">
        <f>(45.5*M1726)/(SUM($M$16:$M$2953)+SUM(Comerciales!$O$16:$O$1436))</f>
        <v>5.6326909802421696E-5</v>
      </c>
      <c r="P1726" s="49"/>
      <c r="Q1726" s="59"/>
      <c r="R1726" s="59"/>
      <c r="S1726" s="49"/>
      <c r="T1726" s="49"/>
      <c r="U1726" s="49"/>
      <c r="V1726" s="49"/>
    </row>
    <row r="1727" spans="2:22" ht="24" customHeight="1" x14ac:dyDescent="0.35">
      <c r="B1727" s="3">
        <v>1712</v>
      </c>
      <c r="C1727" s="3" t="s">
        <v>511</v>
      </c>
      <c r="D1727" s="3" t="s">
        <v>5595</v>
      </c>
      <c r="E1727" s="3" t="s">
        <v>1535</v>
      </c>
      <c r="F1727" s="3" t="s">
        <v>3623</v>
      </c>
      <c r="G1727" s="3" t="s">
        <v>7015</v>
      </c>
      <c r="H1727" s="32" t="s">
        <v>2360</v>
      </c>
      <c r="I1727" s="33">
        <v>82607.636363636353</v>
      </c>
      <c r="J1727" s="17">
        <v>60</v>
      </c>
      <c r="K1727" s="17">
        <f t="shared" si="52"/>
        <v>64</v>
      </c>
      <c r="L1727" s="38" t="s">
        <v>7053</v>
      </c>
      <c r="M1727" s="48">
        <f t="shared" si="53"/>
        <v>5286888.7272727266</v>
      </c>
      <c r="N1727" s="34" t="s">
        <v>7341</v>
      </c>
      <c r="O1727" s="48">
        <f>(45.5*M1727)/(SUM($M$16:$M$2953)+SUM(Comerciales!$O$16:$O$1436))</f>
        <v>2.5087327571883685E-4</v>
      </c>
      <c r="P1727" s="49"/>
      <c r="Q1727" s="59"/>
      <c r="R1727" s="59"/>
      <c r="S1727" s="49"/>
      <c r="T1727" s="49"/>
      <c r="U1727" s="49"/>
      <c r="V1727" s="49"/>
    </row>
    <row r="1728" spans="2:22" ht="24" customHeight="1" x14ac:dyDescent="0.35">
      <c r="B1728" s="3">
        <v>1713</v>
      </c>
      <c r="C1728" s="3" t="s">
        <v>1536</v>
      </c>
      <c r="D1728" s="3" t="s">
        <v>5595</v>
      </c>
      <c r="E1728" s="3">
        <v>0.2</v>
      </c>
      <c r="F1728" s="3" t="s">
        <v>2356</v>
      </c>
      <c r="G1728" s="3" t="s">
        <v>18</v>
      </c>
      <c r="H1728" s="32" t="s">
        <v>2349</v>
      </c>
      <c r="I1728" s="33">
        <v>1856.5833333333333</v>
      </c>
      <c r="J1728" s="17">
        <v>2084.5</v>
      </c>
      <c r="K1728" s="17">
        <f t="shared" si="52"/>
        <v>2235</v>
      </c>
      <c r="L1728" s="38" t="s">
        <v>7053</v>
      </c>
      <c r="M1728" s="48">
        <f t="shared" si="53"/>
        <v>4149463.75</v>
      </c>
      <c r="N1728" s="34" t="s">
        <v>7343</v>
      </c>
      <c r="O1728" s="48">
        <f>(45.5*M1728)/(SUM($M$16:$M$2953)+SUM(Comerciales!$O$16:$O$1436))</f>
        <v>1.9690022187701108E-4</v>
      </c>
      <c r="P1728" s="49"/>
      <c r="Q1728" s="59"/>
      <c r="R1728" s="59"/>
      <c r="S1728" s="49"/>
      <c r="T1728" s="49"/>
      <c r="U1728" s="49"/>
      <c r="V1728" s="49"/>
    </row>
    <row r="1729" spans="2:22" ht="24" customHeight="1" x14ac:dyDescent="0.35">
      <c r="B1729" s="3">
        <v>1714</v>
      </c>
      <c r="C1729" s="3" t="s">
        <v>1539</v>
      </c>
      <c r="D1729" s="3" t="s">
        <v>1540</v>
      </c>
      <c r="E1729" s="3" t="s">
        <v>6517</v>
      </c>
      <c r="F1729" s="3" t="s">
        <v>6939</v>
      </c>
      <c r="G1729" s="3" t="s">
        <v>18</v>
      </c>
      <c r="H1729" s="32" t="s">
        <v>7042</v>
      </c>
      <c r="I1729" s="33">
        <v>13.636363636363637</v>
      </c>
      <c r="J1729" s="17">
        <v>16707</v>
      </c>
      <c r="K1729" s="17">
        <f t="shared" si="52"/>
        <v>17910</v>
      </c>
      <c r="L1729" s="38" t="s">
        <v>7053</v>
      </c>
      <c r="M1729" s="48">
        <f t="shared" si="53"/>
        <v>244227.27272727274</v>
      </c>
      <c r="N1729" s="34" t="s">
        <v>7343</v>
      </c>
      <c r="O1729" s="48">
        <f>(45.5*M1729)/(SUM($M$16:$M$2953)+SUM(Comerciales!$O$16:$O$1436))</f>
        <v>1.1589064776964808E-5</v>
      </c>
      <c r="P1729" s="49"/>
      <c r="Q1729" s="59"/>
      <c r="R1729" s="59"/>
      <c r="S1729" s="49"/>
      <c r="T1729" s="49"/>
      <c r="U1729" s="49"/>
      <c r="V1729" s="49"/>
    </row>
    <row r="1730" spans="2:22" ht="24" customHeight="1" x14ac:dyDescent="0.35">
      <c r="B1730" s="3">
        <v>1715</v>
      </c>
      <c r="C1730" s="3" t="s">
        <v>1541</v>
      </c>
      <c r="D1730" s="3" t="s">
        <v>1542</v>
      </c>
      <c r="E1730" s="3" t="s">
        <v>2414</v>
      </c>
      <c r="F1730" s="3" t="s">
        <v>2422</v>
      </c>
      <c r="G1730" s="3" t="s">
        <v>11</v>
      </c>
      <c r="H1730" s="32" t="s">
        <v>2318</v>
      </c>
      <c r="I1730" s="33">
        <v>2</v>
      </c>
      <c r="J1730" s="17">
        <v>64422.000000000015</v>
      </c>
      <c r="K1730" s="17">
        <f t="shared" si="52"/>
        <v>64422.000000000015</v>
      </c>
      <c r="L1730" s="38">
        <v>64422.000000000015</v>
      </c>
      <c r="M1730" s="48">
        <f t="shared" si="53"/>
        <v>128844.00000000003</v>
      </c>
      <c r="N1730" s="34" t="s">
        <v>7341</v>
      </c>
      <c r="O1730" s="48">
        <f>(45.5*M1730)/(SUM($M$16:$M$2953)+SUM(Comerciales!$O$16:$O$1436))</f>
        <v>6.1139013896727312E-6</v>
      </c>
      <c r="P1730" s="49"/>
      <c r="Q1730" s="59"/>
      <c r="R1730" s="59"/>
      <c r="S1730" s="49"/>
      <c r="T1730" s="49"/>
      <c r="U1730" s="49"/>
      <c r="V1730" s="49"/>
    </row>
    <row r="1731" spans="2:22" ht="24" customHeight="1" x14ac:dyDescent="0.35">
      <c r="B1731" s="3">
        <v>1716</v>
      </c>
      <c r="C1731" s="3" t="s">
        <v>1541</v>
      </c>
      <c r="D1731" s="3" t="s">
        <v>1542</v>
      </c>
      <c r="E1731" s="3" t="s">
        <v>2413</v>
      </c>
      <c r="F1731" s="3" t="s">
        <v>2422</v>
      </c>
      <c r="G1731" s="3" t="s">
        <v>11</v>
      </c>
      <c r="H1731" s="32" t="s">
        <v>2318</v>
      </c>
      <c r="I1731" s="33">
        <v>2</v>
      </c>
      <c r="J1731" s="17">
        <v>32211.000000000007</v>
      </c>
      <c r="K1731" s="17">
        <f t="shared" si="52"/>
        <v>32211.000000000007</v>
      </c>
      <c r="L1731" s="38">
        <v>32211.000000000007</v>
      </c>
      <c r="M1731" s="48">
        <f t="shared" si="53"/>
        <v>64422.000000000015</v>
      </c>
      <c r="N1731" s="34" t="s">
        <v>7343</v>
      </c>
      <c r="O1731" s="48">
        <f>(45.5*M1731)/(SUM($M$16:$M$2953)+SUM(Comerciales!$O$16:$O$1436))</f>
        <v>3.0569506948363656E-6</v>
      </c>
      <c r="P1731" s="49"/>
      <c r="Q1731" s="59"/>
      <c r="R1731" s="59"/>
      <c r="S1731" s="49"/>
      <c r="T1731" s="49"/>
      <c r="U1731" s="49"/>
      <c r="V1731" s="49"/>
    </row>
    <row r="1732" spans="2:22" ht="24" customHeight="1" x14ac:dyDescent="0.35">
      <c r="B1732" s="3">
        <v>1717</v>
      </c>
      <c r="C1732" s="3" t="s">
        <v>1545</v>
      </c>
      <c r="D1732" s="3" t="s">
        <v>1544</v>
      </c>
      <c r="E1732" s="3" t="s">
        <v>2401</v>
      </c>
      <c r="F1732" s="3" t="s">
        <v>2422</v>
      </c>
      <c r="G1732" s="3" t="s">
        <v>11</v>
      </c>
      <c r="H1732" s="32" t="s">
        <v>2422</v>
      </c>
      <c r="I1732" s="33">
        <v>643.88888888888891</v>
      </c>
      <c r="J1732" s="17">
        <v>1417</v>
      </c>
      <c r="K1732" s="17">
        <f t="shared" si="52"/>
        <v>1519</v>
      </c>
      <c r="L1732" s="38" t="s">
        <v>7053</v>
      </c>
      <c r="M1732" s="48">
        <f t="shared" si="53"/>
        <v>978067.22222222225</v>
      </c>
      <c r="N1732" s="34" t="s">
        <v>7343</v>
      </c>
      <c r="O1732" s="48">
        <f>(45.5*M1732)/(SUM($M$16:$M$2953)+SUM(Comerciales!$O$16:$O$1436))</f>
        <v>4.641121471809158E-5</v>
      </c>
      <c r="P1732" s="49"/>
      <c r="Q1732" s="59"/>
      <c r="R1732" s="59"/>
      <c r="S1732" s="49"/>
      <c r="T1732" s="49"/>
      <c r="U1732" s="49"/>
      <c r="V1732" s="49"/>
    </row>
    <row r="1733" spans="2:22" ht="24" customHeight="1" x14ac:dyDescent="0.35">
      <c r="B1733" s="3">
        <v>1718</v>
      </c>
      <c r="C1733" s="3" t="s">
        <v>1543</v>
      </c>
      <c r="D1733" s="3" t="s">
        <v>1544</v>
      </c>
      <c r="E1733" s="3" t="s">
        <v>6518</v>
      </c>
      <c r="F1733" s="3" t="s">
        <v>2417</v>
      </c>
      <c r="G1733" s="3" t="s">
        <v>11</v>
      </c>
      <c r="H1733" s="32" t="s">
        <v>2490</v>
      </c>
      <c r="I1733" s="33">
        <v>14</v>
      </c>
      <c r="J1733" s="17">
        <v>2853</v>
      </c>
      <c r="K1733" s="17">
        <f t="shared" si="52"/>
        <v>3058</v>
      </c>
      <c r="L1733" s="38" t="s">
        <v>7053</v>
      </c>
      <c r="M1733" s="48">
        <f t="shared" si="53"/>
        <v>42812</v>
      </c>
      <c r="N1733" s="34" t="s">
        <v>7343</v>
      </c>
      <c r="O1733" s="48">
        <f>(45.5*M1733)/(SUM($M$16:$M$2953)+SUM(Comerciales!$O$16:$O$1436))</f>
        <v>2.0315136622168584E-6</v>
      </c>
      <c r="P1733" s="49"/>
      <c r="Q1733" s="59"/>
      <c r="R1733" s="59"/>
      <c r="S1733" s="49"/>
      <c r="T1733" s="49"/>
      <c r="U1733" s="49"/>
      <c r="V1733" s="49"/>
    </row>
    <row r="1734" spans="2:22" ht="24" customHeight="1" x14ac:dyDescent="0.35">
      <c r="B1734" s="3">
        <v>1719</v>
      </c>
      <c r="C1734" s="3" t="s">
        <v>1547</v>
      </c>
      <c r="D1734" s="3" t="s">
        <v>5596</v>
      </c>
      <c r="E1734" s="3" t="s">
        <v>6519</v>
      </c>
      <c r="F1734" s="3" t="s">
        <v>2422</v>
      </c>
      <c r="G1734" s="3" t="s">
        <v>11</v>
      </c>
      <c r="H1734" s="32" t="s">
        <v>2320</v>
      </c>
      <c r="I1734" s="33">
        <v>38943.083333333336</v>
      </c>
      <c r="J1734" s="17">
        <v>4807</v>
      </c>
      <c r="K1734" s="17">
        <f t="shared" si="52"/>
        <v>5153</v>
      </c>
      <c r="L1734" s="38" t="s">
        <v>7053</v>
      </c>
      <c r="M1734" s="48">
        <f t="shared" si="53"/>
        <v>200673708.41666669</v>
      </c>
      <c r="N1734" s="34" t="s">
        <v>7341</v>
      </c>
      <c r="O1734" s="48">
        <f>(45.5*M1734)/(SUM($M$16:$M$2953)+SUM(Comerciales!$O$16:$O$1436))</f>
        <v>9.5223624286690772E-3</v>
      </c>
      <c r="P1734" s="49"/>
      <c r="Q1734" s="59"/>
      <c r="R1734" s="59"/>
      <c r="S1734" s="49"/>
      <c r="T1734" s="49"/>
      <c r="U1734" s="49"/>
      <c r="V1734" s="49"/>
    </row>
    <row r="1735" spans="2:22" ht="24" customHeight="1" x14ac:dyDescent="0.35">
      <c r="B1735" s="3">
        <v>1720</v>
      </c>
      <c r="C1735" s="3" t="s">
        <v>1546</v>
      </c>
      <c r="D1735" s="3" t="s">
        <v>4007</v>
      </c>
      <c r="E1735" s="3" t="s">
        <v>1099</v>
      </c>
      <c r="F1735" s="3" t="s">
        <v>2422</v>
      </c>
      <c r="G1735" s="3" t="s">
        <v>11</v>
      </c>
      <c r="H1735" s="32" t="s">
        <v>2320</v>
      </c>
      <c r="I1735" s="33">
        <v>2751</v>
      </c>
      <c r="J1735" s="17">
        <v>2990</v>
      </c>
      <c r="K1735" s="17">
        <f t="shared" si="52"/>
        <v>3205</v>
      </c>
      <c r="L1735" s="38" t="s">
        <v>7053</v>
      </c>
      <c r="M1735" s="48">
        <f t="shared" si="53"/>
        <v>8816955</v>
      </c>
      <c r="N1735" s="34" t="s">
        <v>7343</v>
      </c>
      <c r="O1735" s="48">
        <f>(45.5*M1735)/(SUM($M$16:$M$2953)+SUM(Comerciales!$O$16:$O$1436))</f>
        <v>4.1838186820637301E-4</v>
      </c>
      <c r="P1735" s="49"/>
      <c r="Q1735" s="59"/>
      <c r="R1735" s="59"/>
      <c r="S1735" s="49"/>
      <c r="T1735" s="49"/>
      <c r="U1735" s="49"/>
      <c r="V1735" s="49"/>
    </row>
    <row r="1736" spans="2:22" ht="24" customHeight="1" x14ac:dyDescent="0.35">
      <c r="B1736" s="3">
        <v>1721</v>
      </c>
      <c r="C1736" s="3" t="s">
        <v>1546</v>
      </c>
      <c r="D1736" s="3" t="s">
        <v>4007</v>
      </c>
      <c r="E1736" s="3" t="s">
        <v>25</v>
      </c>
      <c r="F1736" s="3" t="s">
        <v>2422</v>
      </c>
      <c r="G1736" s="3" t="s">
        <v>11</v>
      </c>
      <c r="H1736" s="32" t="s">
        <v>2628</v>
      </c>
      <c r="I1736" s="33">
        <v>700</v>
      </c>
      <c r="J1736" s="17">
        <v>2459</v>
      </c>
      <c r="K1736" s="17">
        <f t="shared" si="52"/>
        <v>2636</v>
      </c>
      <c r="L1736" s="38" t="s">
        <v>2628</v>
      </c>
      <c r="M1736" s="48">
        <f t="shared" si="53"/>
        <v>1845200</v>
      </c>
      <c r="N1736" s="34" t="s">
        <v>7343</v>
      </c>
      <c r="O1736" s="48">
        <f>(45.5*M1736)/(SUM($M$16:$M$2953)+SUM(Comerciales!$O$16:$O$1436))</f>
        <v>8.755837170705754E-5</v>
      </c>
      <c r="P1736" s="49"/>
      <c r="Q1736" s="59"/>
      <c r="R1736" s="59"/>
      <c r="S1736" s="49"/>
      <c r="T1736" s="49"/>
      <c r="U1736" s="49"/>
      <c r="V1736" s="49"/>
    </row>
    <row r="1737" spans="2:22" ht="24" customHeight="1" x14ac:dyDescent="0.35">
      <c r="B1737" s="3">
        <v>1722</v>
      </c>
      <c r="C1737" s="3" t="s">
        <v>1546</v>
      </c>
      <c r="D1737" s="3" t="s">
        <v>4007</v>
      </c>
      <c r="E1737" s="3" t="s">
        <v>3295</v>
      </c>
      <c r="F1737" s="3" t="s">
        <v>2365</v>
      </c>
      <c r="G1737" s="3" t="s">
        <v>11</v>
      </c>
      <c r="H1737" s="32" t="s">
        <v>2490</v>
      </c>
      <c r="I1737" s="33">
        <v>108</v>
      </c>
      <c r="J1737" s="17">
        <v>279.53500000000003</v>
      </c>
      <c r="K1737" s="17">
        <f t="shared" si="52"/>
        <v>300</v>
      </c>
      <c r="L1737" s="38" t="s">
        <v>7053</v>
      </c>
      <c r="M1737" s="48">
        <f t="shared" si="53"/>
        <v>32400</v>
      </c>
      <c r="N1737" s="34" t="s">
        <v>7343</v>
      </c>
      <c r="O1737" s="48">
        <f>(45.5*M1737)/(SUM($M$16:$M$2953)+SUM(Comerciales!$O$16:$O$1436))</f>
        <v>1.5374437694063864E-6</v>
      </c>
      <c r="P1737" s="49"/>
      <c r="Q1737" s="59"/>
      <c r="R1737" s="59"/>
      <c r="S1737" s="49"/>
      <c r="T1737" s="49"/>
      <c r="U1737" s="49"/>
      <c r="V1737" s="49"/>
    </row>
    <row r="1738" spans="2:22" ht="24" customHeight="1" x14ac:dyDescent="0.35">
      <c r="B1738" s="3">
        <v>1723</v>
      </c>
      <c r="C1738" s="3" t="s">
        <v>1548</v>
      </c>
      <c r="D1738" s="3" t="s">
        <v>1549</v>
      </c>
      <c r="E1738" s="3" t="s">
        <v>2384</v>
      </c>
      <c r="F1738" s="3" t="s">
        <v>2422</v>
      </c>
      <c r="G1738" s="3" t="s">
        <v>11</v>
      </c>
      <c r="H1738" s="32" t="s">
        <v>2320</v>
      </c>
      <c r="I1738" s="33">
        <v>5780.75</v>
      </c>
      <c r="J1738" s="17">
        <v>2204</v>
      </c>
      <c r="K1738" s="17">
        <f t="shared" si="52"/>
        <v>2363</v>
      </c>
      <c r="L1738" s="38" t="s">
        <v>7053</v>
      </c>
      <c r="M1738" s="48">
        <f t="shared" si="53"/>
        <v>13659912.25</v>
      </c>
      <c r="N1738" s="34" t="s">
        <v>7343</v>
      </c>
      <c r="O1738" s="48">
        <f>(45.5*M1738)/(SUM($M$16:$M$2953)+SUM(Comerciales!$O$16:$O$1436))</f>
        <v>6.4818972158643435E-4</v>
      </c>
      <c r="P1738" s="49"/>
      <c r="Q1738" s="59"/>
      <c r="R1738" s="59"/>
      <c r="S1738" s="49"/>
      <c r="T1738" s="49"/>
      <c r="U1738" s="49"/>
      <c r="V1738" s="49"/>
    </row>
    <row r="1739" spans="2:22" ht="24" customHeight="1" x14ac:dyDescent="0.35">
      <c r="B1739" s="3">
        <v>1724</v>
      </c>
      <c r="C1739" s="3" t="s">
        <v>2670</v>
      </c>
      <c r="D1739" s="3" t="s">
        <v>1550</v>
      </c>
      <c r="E1739" s="3" t="s">
        <v>1551</v>
      </c>
      <c r="F1739" s="3" t="s">
        <v>6869</v>
      </c>
      <c r="G1739" s="3" t="s">
        <v>7016</v>
      </c>
      <c r="H1739" s="32" t="s">
        <v>2490</v>
      </c>
      <c r="I1739" s="33">
        <v>2</v>
      </c>
      <c r="J1739" s="17">
        <v>27381</v>
      </c>
      <c r="K1739" s="17">
        <f t="shared" si="52"/>
        <v>29352</v>
      </c>
      <c r="L1739" s="38" t="s">
        <v>7053</v>
      </c>
      <c r="M1739" s="48">
        <f t="shared" si="53"/>
        <v>58704</v>
      </c>
      <c r="N1739" s="34" t="s">
        <v>7343</v>
      </c>
      <c r="O1739" s="48">
        <f>(45.5*M1739)/(SUM($M$16:$M$2953)+SUM(Comerciales!$O$16:$O$1436))</f>
        <v>2.7856203407170525E-6</v>
      </c>
      <c r="P1739" s="49"/>
      <c r="Q1739" s="59"/>
      <c r="R1739" s="59"/>
      <c r="S1739" s="49"/>
      <c r="T1739" s="49"/>
      <c r="U1739" s="49"/>
      <c r="V1739" s="49"/>
    </row>
    <row r="1740" spans="2:22" ht="24" customHeight="1" x14ac:dyDescent="0.35">
      <c r="B1740" s="3">
        <v>1725</v>
      </c>
      <c r="C1740" s="3" t="s">
        <v>1552</v>
      </c>
      <c r="D1740" s="3" t="s">
        <v>1553</v>
      </c>
      <c r="E1740" s="3" t="s">
        <v>3704</v>
      </c>
      <c r="F1740" s="3" t="s">
        <v>2356</v>
      </c>
      <c r="G1740" s="3" t="s">
        <v>18</v>
      </c>
      <c r="H1740" s="32" t="s">
        <v>2349</v>
      </c>
      <c r="I1740" s="33">
        <v>2</v>
      </c>
      <c r="J1740" s="17">
        <v>84411</v>
      </c>
      <c r="K1740" s="17">
        <f t="shared" si="52"/>
        <v>90489</v>
      </c>
      <c r="L1740" s="38" t="s">
        <v>7053</v>
      </c>
      <c r="M1740" s="48">
        <f t="shared" si="53"/>
        <v>180978</v>
      </c>
      <c r="N1740" s="34" t="s">
        <v>7341</v>
      </c>
      <c r="O1740" s="48">
        <f>(45.5*M1740)/(SUM($M$16:$M$2953)+SUM(Comerciales!$O$16:$O$1436))</f>
        <v>8.5877622993712646E-6</v>
      </c>
      <c r="P1740" s="49"/>
      <c r="Q1740" s="59"/>
      <c r="R1740" s="59"/>
      <c r="S1740" s="49"/>
      <c r="T1740" s="49"/>
      <c r="U1740" s="49"/>
      <c r="V1740" s="49"/>
    </row>
    <row r="1741" spans="2:22" ht="24" customHeight="1" x14ac:dyDescent="0.35">
      <c r="B1741" s="3">
        <v>1726</v>
      </c>
      <c r="C1741" s="3" t="s">
        <v>1552</v>
      </c>
      <c r="D1741" s="3" t="s">
        <v>1553</v>
      </c>
      <c r="E1741" s="3" t="s">
        <v>6520</v>
      </c>
      <c r="F1741" s="3" t="s">
        <v>2356</v>
      </c>
      <c r="G1741" s="3" t="s">
        <v>18</v>
      </c>
      <c r="H1741" s="32" t="s">
        <v>2349</v>
      </c>
      <c r="I1741" s="33">
        <v>2</v>
      </c>
      <c r="J1741" s="17">
        <v>86538</v>
      </c>
      <c r="K1741" s="17">
        <f t="shared" si="52"/>
        <v>92769</v>
      </c>
      <c r="L1741" s="38" t="s">
        <v>7053</v>
      </c>
      <c r="M1741" s="48">
        <f t="shared" si="53"/>
        <v>185538</v>
      </c>
      <c r="N1741" s="34" t="s">
        <v>7341</v>
      </c>
      <c r="O1741" s="48">
        <f>(45.5*M1741)/(SUM($M$16:$M$2953)+SUM(Comerciales!$O$16:$O$1436))</f>
        <v>8.804143274324756E-6</v>
      </c>
      <c r="P1741" s="49"/>
      <c r="Q1741" s="59"/>
      <c r="R1741" s="59"/>
      <c r="S1741" s="49"/>
      <c r="T1741" s="49"/>
      <c r="U1741" s="49"/>
      <c r="V1741" s="49"/>
    </row>
    <row r="1742" spans="2:22" ht="24" customHeight="1" x14ac:dyDescent="0.35">
      <c r="B1742" s="3">
        <v>1727</v>
      </c>
      <c r="C1742" s="3" t="s">
        <v>1554</v>
      </c>
      <c r="D1742" s="3" t="s">
        <v>1555</v>
      </c>
      <c r="E1742" s="3" t="s">
        <v>3704</v>
      </c>
      <c r="F1742" s="3" t="s">
        <v>2356</v>
      </c>
      <c r="G1742" s="3" t="s">
        <v>18</v>
      </c>
      <c r="H1742" s="32" t="s">
        <v>2349</v>
      </c>
      <c r="I1742" s="33">
        <v>5.125</v>
      </c>
      <c r="J1742" s="17">
        <v>104901</v>
      </c>
      <c r="K1742" s="17">
        <f t="shared" si="52"/>
        <v>112454</v>
      </c>
      <c r="L1742" s="38" t="s">
        <v>7053</v>
      </c>
      <c r="M1742" s="48">
        <f t="shared" si="53"/>
        <v>576326.75</v>
      </c>
      <c r="N1742" s="34" t="s">
        <v>7341</v>
      </c>
      <c r="O1742" s="48">
        <f>(45.5*M1742)/(SUM($M$16:$M$2953)+SUM(Comerciales!$O$16:$O$1436))</f>
        <v>2.734783860894235E-5</v>
      </c>
      <c r="P1742" s="49"/>
      <c r="Q1742" s="59"/>
      <c r="R1742" s="59"/>
      <c r="S1742" s="49"/>
      <c r="T1742" s="49"/>
      <c r="U1742" s="49"/>
      <c r="V1742" s="49"/>
    </row>
    <row r="1743" spans="2:22" ht="24" customHeight="1" x14ac:dyDescent="0.35">
      <c r="B1743" s="3">
        <v>1728</v>
      </c>
      <c r="C1743" s="3" t="s">
        <v>1554</v>
      </c>
      <c r="D1743" s="3" t="s">
        <v>1555</v>
      </c>
      <c r="E1743" s="3" t="s">
        <v>6133</v>
      </c>
      <c r="F1743" s="3" t="s">
        <v>3713</v>
      </c>
      <c r="G1743" s="3" t="s">
        <v>18</v>
      </c>
      <c r="H1743" s="32" t="s">
        <v>2349</v>
      </c>
      <c r="I1743" s="33">
        <v>2</v>
      </c>
      <c r="J1743" s="17">
        <v>196246</v>
      </c>
      <c r="K1743" s="17">
        <f t="shared" si="52"/>
        <v>210376</v>
      </c>
      <c r="L1743" s="38" t="s">
        <v>7053</v>
      </c>
      <c r="M1743" s="48">
        <f t="shared" si="53"/>
        <v>420752</v>
      </c>
      <c r="N1743" s="34" t="s">
        <v>7341</v>
      </c>
      <c r="O1743" s="48">
        <f>(45.5*M1743)/(SUM($M$16:$M$2953)+SUM(Comerciales!$O$16:$O$1436))</f>
        <v>1.9965510520533206E-5</v>
      </c>
      <c r="P1743" s="49"/>
      <c r="Q1743" s="59"/>
      <c r="R1743" s="59"/>
      <c r="S1743" s="49"/>
      <c r="T1743" s="49"/>
      <c r="U1743" s="49"/>
      <c r="V1743" s="49"/>
    </row>
    <row r="1744" spans="2:22" ht="24" customHeight="1" x14ac:dyDescent="0.35">
      <c r="B1744" s="3">
        <v>1729</v>
      </c>
      <c r="C1744" s="3" t="s">
        <v>2628</v>
      </c>
      <c r="D1744" s="3" t="s">
        <v>5597</v>
      </c>
      <c r="E1744" s="3" t="s">
        <v>3704</v>
      </c>
      <c r="F1744" s="3" t="s">
        <v>2356</v>
      </c>
      <c r="G1744" s="3" t="s">
        <v>18</v>
      </c>
      <c r="H1744" s="32" t="s">
        <v>2628</v>
      </c>
      <c r="I1744" s="33">
        <v>1</v>
      </c>
      <c r="J1744" s="17">
        <v>70943</v>
      </c>
      <c r="K1744" s="17">
        <f t="shared" ref="K1744:K1807" si="54">IF(ISNUMBER(L1744),MIN(L1744,ROUND((J1744*(1+$K$10)),0)),ROUND((J1744*(1+$K$10)),0))</f>
        <v>76051</v>
      </c>
      <c r="L1744" s="38" t="s">
        <v>2628</v>
      </c>
      <c r="M1744" s="48">
        <f t="shared" ref="M1744:M1807" si="55">IF(K1744=0,100*I1744,I1744*K1744)</f>
        <v>76051</v>
      </c>
      <c r="N1744" s="34" t="s">
        <v>7341</v>
      </c>
      <c r="O1744" s="48">
        <f>(45.5*M1744)/(SUM($M$16:$M$2953)+SUM(Comerciales!$O$16:$O$1436))</f>
        <v>3.6087696329359596E-6</v>
      </c>
      <c r="P1744" s="49"/>
      <c r="Q1744" s="59"/>
      <c r="R1744" s="59"/>
      <c r="S1744" s="49"/>
      <c r="T1744" s="49"/>
      <c r="U1744" s="49"/>
      <c r="V1744" s="49"/>
    </row>
    <row r="1745" spans="2:22" ht="24" customHeight="1" x14ac:dyDescent="0.35">
      <c r="B1745" s="3">
        <v>1730</v>
      </c>
      <c r="C1745" s="3" t="s">
        <v>2628</v>
      </c>
      <c r="D1745" s="3" t="s">
        <v>5597</v>
      </c>
      <c r="E1745" s="3" t="s">
        <v>6133</v>
      </c>
      <c r="F1745" s="3" t="s">
        <v>2356</v>
      </c>
      <c r="G1745" s="3" t="s">
        <v>18</v>
      </c>
      <c r="H1745" s="32" t="s">
        <v>2628</v>
      </c>
      <c r="I1745" s="33">
        <v>1</v>
      </c>
      <c r="J1745" s="17">
        <v>87619</v>
      </c>
      <c r="K1745" s="17">
        <f t="shared" si="54"/>
        <v>93928</v>
      </c>
      <c r="L1745" s="38" t="s">
        <v>2628</v>
      </c>
      <c r="M1745" s="48">
        <f t="shared" si="55"/>
        <v>93928</v>
      </c>
      <c r="N1745" s="34" t="s">
        <v>7341</v>
      </c>
      <c r="O1745" s="48">
        <f>(45.5*M1745)/(SUM($M$16:$M$2953)+SUM(Comerciales!$O$16:$O$1436))</f>
        <v>4.4570684682963908E-6</v>
      </c>
      <c r="P1745" s="49"/>
      <c r="Q1745" s="59"/>
      <c r="R1745" s="59"/>
      <c r="S1745" s="49"/>
      <c r="T1745" s="49"/>
      <c r="U1745" s="49"/>
      <c r="V1745" s="49"/>
    </row>
    <row r="1746" spans="2:22" ht="24" customHeight="1" x14ac:dyDescent="0.35">
      <c r="B1746" s="3">
        <v>1731</v>
      </c>
      <c r="C1746" s="3" t="s">
        <v>2628</v>
      </c>
      <c r="D1746" s="3" t="s">
        <v>1556</v>
      </c>
      <c r="E1746" s="3" t="s">
        <v>6521</v>
      </c>
      <c r="F1746" s="3" t="s">
        <v>2356</v>
      </c>
      <c r="G1746" s="3" t="s">
        <v>18</v>
      </c>
      <c r="H1746" s="32" t="s">
        <v>2628</v>
      </c>
      <c r="I1746" s="33">
        <v>1</v>
      </c>
      <c r="J1746" s="17">
        <v>619115</v>
      </c>
      <c r="K1746" s="17">
        <f t="shared" si="54"/>
        <v>663691</v>
      </c>
      <c r="L1746" s="38" t="s">
        <v>2628</v>
      </c>
      <c r="M1746" s="48">
        <f t="shared" si="55"/>
        <v>663691</v>
      </c>
      <c r="N1746" s="34" t="s">
        <v>7341</v>
      </c>
      <c r="O1746" s="48">
        <f>(45.5*M1746)/(SUM($M$16:$M$2953)+SUM(Comerciales!$O$16:$O$1436))</f>
        <v>3.1493444221021422E-5</v>
      </c>
      <c r="P1746" s="49"/>
      <c r="Q1746" s="59"/>
      <c r="R1746" s="59"/>
      <c r="S1746" s="49"/>
      <c r="T1746" s="49"/>
      <c r="U1746" s="49"/>
      <c r="V1746" s="49"/>
    </row>
    <row r="1747" spans="2:22" ht="24" customHeight="1" x14ac:dyDescent="0.35">
      <c r="B1747" s="3">
        <v>1732</v>
      </c>
      <c r="C1747" s="3" t="s">
        <v>2628</v>
      </c>
      <c r="D1747" s="3" t="s">
        <v>1556</v>
      </c>
      <c r="E1747" s="3" t="s">
        <v>6520</v>
      </c>
      <c r="F1747" s="3" t="s">
        <v>2356</v>
      </c>
      <c r="G1747" s="3" t="s">
        <v>18</v>
      </c>
      <c r="H1747" s="32" t="s">
        <v>2628</v>
      </c>
      <c r="I1747" s="33">
        <v>1</v>
      </c>
      <c r="J1747" s="17"/>
      <c r="K1747" s="17">
        <f t="shared" si="54"/>
        <v>0</v>
      </c>
      <c r="L1747" s="38" t="s">
        <v>2628</v>
      </c>
      <c r="M1747" s="48">
        <f t="shared" si="55"/>
        <v>100</v>
      </c>
      <c r="N1747" s="34" t="s">
        <v>7343</v>
      </c>
      <c r="O1747" s="48">
        <f>(45.5*M1747)/(SUM($M$16:$M$2953)+SUM(Comerciales!$O$16:$O$1436))</f>
        <v>4.745196819155514E-9</v>
      </c>
      <c r="P1747" s="49"/>
      <c r="Q1747" s="59"/>
      <c r="R1747" s="59"/>
      <c r="S1747" s="49"/>
      <c r="T1747" s="49"/>
      <c r="U1747" s="49"/>
      <c r="V1747" s="49"/>
    </row>
    <row r="1748" spans="2:22" ht="24" customHeight="1" x14ac:dyDescent="0.35">
      <c r="B1748" s="3">
        <v>1733</v>
      </c>
      <c r="C1748" s="3" t="s">
        <v>1559</v>
      </c>
      <c r="D1748" s="3" t="s">
        <v>5598</v>
      </c>
      <c r="E1748" s="3" t="s">
        <v>6241</v>
      </c>
      <c r="F1748" s="3" t="s">
        <v>2356</v>
      </c>
      <c r="G1748" s="3" t="s">
        <v>18</v>
      </c>
      <c r="H1748" s="32" t="s">
        <v>2349</v>
      </c>
      <c r="I1748" s="33">
        <v>10731.75</v>
      </c>
      <c r="J1748" s="17">
        <v>14037.5</v>
      </c>
      <c r="K1748" s="17">
        <f t="shared" si="54"/>
        <v>14037.5</v>
      </c>
      <c r="L1748" s="38">
        <v>14037.5</v>
      </c>
      <c r="M1748" s="48">
        <f t="shared" si="55"/>
        <v>150646940.625</v>
      </c>
      <c r="N1748" s="34" t="s">
        <v>7341</v>
      </c>
      <c r="O1748" s="48">
        <f>(45.5*M1748)/(SUM($M$16:$M$2953)+SUM(Comerciales!$O$16:$O$1436))</f>
        <v>7.1484938346925951E-3</v>
      </c>
      <c r="P1748" s="49"/>
      <c r="Q1748" s="59"/>
      <c r="R1748" s="59"/>
      <c r="S1748" s="49"/>
      <c r="T1748" s="49"/>
      <c r="U1748" s="49"/>
      <c r="V1748" s="49"/>
    </row>
    <row r="1749" spans="2:22" ht="24" customHeight="1" x14ac:dyDescent="0.35">
      <c r="B1749" s="3">
        <v>1734</v>
      </c>
      <c r="C1749" s="3" t="s">
        <v>1558</v>
      </c>
      <c r="D1749" s="3" t="s">
        <v>3155</v>
      </c>
      <c r="E1749" s="3" t="s">
        <v>2387</v>
      </c>
      <c r="F1749" s="3" t="s">
        <v>2422</v>
      </c>
      <c r="G1749" s="3" t="s">
        <v>11</v>
      </c>
      <c r="H1749" s="32" t="s">
        <v>2318</v>
      </c>
      <c r="I1749" s="33">
        <v>18380.833333333332</v>
      </c>
      <c r="J1749" s="17">
        <v>369.4</v>
      </c>
      <c r="K1749" s="17">
        <f t="shared" si="54"/>
        <v>369.4</v>
      </c>
      <c r="L1749" s="38">
        <v>369.4</v>
      </c>
      <c r="M1749" s="48">
        <f t="shared" si="55"/>
        <v>6789879.8333333321</v>
      </c>
      <c r="N1749" s="34" t="s">
        <v>7343</v>
      </c>
      <c r="O1749" s="48">
        <f>(45.5*M1749)/(SUM($M$16:$M$2953)+SUM(Comerciales!$O$16:$O$1436))</f>
        <v>3.2219316187581497E-4</v>
      </c>
      <c r="P1749" s="49"/>
      <c r="Q1749" s="59"/>
      <c r="R1749" s="59"/>
      <c r="S1749" s="49"/>
      <c r="T1749" s="49"/>
      <c r="U1749" s="49"/>
      <c r="V1749" s="49"/>
    </row>
    <row r="1750" spans="2:22" ht="24" customHeight="1" x14ac:dyDescent="0.35">
      <c r="B1750" s="3">
        <v>1735</v>
      </c>
      <c r="C1750" s="3" t="s">
        <v>1558</v>
      </c>
      <c r="D1750" s="3" t="s">
        <v>3155</v>
      </c>
      <c r="E1750" s="3" t="s">
        <v>2413</v>
      </c>
      <c r="F1750" s="3" t="s">
        <v>2356</v>
      </c>
      <c r="G1750" s="3" t="s">
        <v>18</v>
      </c>
      <c r="H1750" s="32" t="s">
        <v>2349</v>
      </c>
      <c r="I1750" s="33">
        <v>2428.1666666666665</v>
      </c>
      <c r="J1750" s="17">
        <v>11325</v>
      </c>
      <c r="K1750" s="17">
        <f t="shared" si="54"/>
        <v>11325</v>
      </c>
      <c r="L1750" s="38">
        <v>11325</v>
      </c>
      <c r="M1750" s="48">
        <f t="shared" si="55"/>
        <v>27498987.5</v>
      </c>
      <c r="N1750" s="34" t="s">
        <v>7343</v>
      </c>
      <c r="O1750" s="48">
        <f>(45.5*M1750)/(SUM($M$16:$M$2953)+SUM(Comerciales!$O$16:$O$1436))</f>
        <v>1.3048810801499723E-3</v>
      </c>
      <c r="P1750" s="49"/>
      <c r="Q1750" s="59"/>
      <c r="R1750" s="59"/>
      <c r="S1750" s="49"/>
      <c r="T1750" s="49"/>
      <c r="U1750" s="49"/>
      <c r="V1750" s="49"/>
    </row>
    <row r="1751" spans="2:22" ht="24" customHeight="1" x14ac:dyDescent="0.35">
      <c r="B1751" s="3">
        <v>1736</v>
      </c>
      <c r="C1751" s="3" t="s">
        <v>1560</v>
      </c>
      <c r="D1751" s="3" t="s">
        <v>1561</v>
      </c>
      <c r="E1751" s="3" t="s">
        <v>2397</v>
      </c>
      <c r="F1751" s="3" t="s">
        <v>2422</v>
      </c>
      <c r="G1751" s="3" t="s">
        <v>11</v>
      </c>
      <c r="H1751" s="32" t="s">
        <v>2320</v>
      </c>
      <c r="I1751" s="33">
        <v>61</v>
      </c>
      <c r="J1751" s="17">
        <v>690</v>
      </c>
      <c r="K1751" s="17">
        <f t="shared" si="54"/>
        <v>740</v>
      </c>
      <c r="L1751" s="38" t="s">
        <v>7053</v>
      </c>
      <c r="M1751" s="48">
        <f t="shared" si="55"/>
        <v>45140</v>
      </c>
      <c r="N1751" s="34" t="s">
        <v>7343</v>
      </c>
      <c r="O1751" s="48">
        <f>(45.5*M1751)/(SUM($M$16:$M$2953)+SUM(Comerciales!$O$16:$O$1436))</f>
        <v>2.1419818441667988E-6</v>
      </c>
      <c r="P1751" s="49"/>
      <c r="Q1751" s="59"/>
      <c r="R1751" s="59"/>
      <c r="S1751" s="49"/>
      <c r="T1751" s="49"/>
      <c r="U1751" s="49"/>
      <c r="V1751" s="49"/>
    </row>
    <row r="1752" spans="2:22" ht="24" customHeight="1" x14ac:dyDescent="0.35">
      <c r="B1752" s="3">
        <v>1737</v>
      </c>
      <c r="C1752" s="3" t="s">
        <v>2628</v>
      </c>
      <c r="D1752" s="3" t="s">
        <v>5599</v>
      </c>
      <c r="E1752" s="3" t="s">
        <v>6522</v>
      </c>
      <c r="F1752" s="3" t="s">
        <v>2422</v>
      </c>
      <c r="G1752" s="3" t="s">
        <v>11</v>
      </c>
      <c r="H1752" s="32" t="s">
        <v>2628</v>
      </c>
      <c r="I1752" s="33">
        <v>1</v>
      </c>
      <c r="J1752" s="17"/>
      <c r="K1752" s="17">
        <f t="shared" si="54"/>
        <v>0</v>
      </c>
      <c r="L1752" s="38" t="s">
        <v>2628</v>
      </c>
      <c r="M1752" s="48">
        <f t="shared" si="55"/>
        <v>100</v>
      </c>
      <c r="N1752" s="34" t="s">
        <v>7343</v>
      </c>
      <c r="O1752" s="48">
        <f>(45.5*M1752)/(SUM($M$16:$M$2953)+SUM(Comerciales!$O$16:$O$1436))</f>
        <v>4.745196819155514E-9</v>
      </c>
      <c r="P1752" s="49"/>
      <c r="Q1752" s="59"/>
      <c r="R1752" s="59"/>
      <c r="S1752" s="49"/>
      <c r="T1752" s="49"/>
      <c r="U1752" s="49"/>
      <c r="V1752" s="49"/>
    </row>
    <row r="1753" spans="2:22" ht="24" customHeight="1" x14ac:dyDescent="0.35">
      <c r="B1753" s="3">
        <v>1738</v>
      </c>
      <c r="C1753" s="3" t="s">
        <v>2632</v>
      </c>
      <c r="D1753" s="3" t="s">
        <v>5600</v>
      </c>
      <c r="E1753" s="3" t="s">
        <v>6300</v>
      </c>
      <c r="F1753" s="3" t="s">
        <v>2417</v>
      </c>
      <c r="G1753" s="3" t="s">
        <v>11</v>
      </c>
      <c r="H1753" s="32" t="s">
        <v>2628</v>
      </c>
      <c r="I1753" s="33">
        <v>1</v>
      </c>
      <c r="J1753" s="17"/>
      <c r="K1753" s="17">
        <f t="shared" si="54"/>
        <v>0</v>
      </c>
      <c r="L1753" s="38" t="s">
        <v>2628</v>
      </c>
      <c r="M1753" s="48">
        <f t="shared" si="55"/>
        <v>100</v>
      </c>
      <c r="N1753" s="34" t="s">
        <v>7343</v>
      </c>
      <c r="O1753" s="48">
        <f>(45.5*M1753)/(SUM($M$16:$M$2953)+SUM(Comerciales!$O$16:$O$1436))</f>
        <v>4.745196819155514E-9</v>
      </c>
      <c r="P1753" s="49"/>
      <c r="Q1753" s="59"/>
      <c r="R1753" s="59"/>
      <c r="S1753" s="49"/>
      <c r="T1753" s="49"/>
      <c r="U1753" s="49"/>
      <c r="V1753" s="49"/>
    </row>
    <row r="1754" spans="2:22" ht="24" customHeight="1" x14ac:dyDescent="0.35">
      <c r="B1754" s="3">
        <v>1739</v>
      </c>
      <c r="C1754" s="3" t="s">
        <v>1562</v>
      </c>
      <c r="D1754" s="3" t="s">
        <v>1563</v>
      </c>
      <c r="E1754" s="3" t="s">
        <v>6523</v>
      </c>
      <c r="F1754" s="3" t="s">
        <v>2422</v>
      </c>
      <c r="G1754" s="3" t="s">
        <v>11</v>
      </c>
      <c r="H1754" s="32" t="s">
        <v>2318</v>
      </c>
      <c r="I1754" s="33">
        <v>2</v>
      </c>
      <c r="J1754" s="17">
        <v>11517</v>
      </c>
      <c r="K1754" s="17">
        <f t="shared" si="54"/>
        <v>12346</v>
      </c>
      <c r="L1754" s="38" t="s">
        <v>7053</v>
      </c>
      <c r="M1754" s="48">
        <f t="shared" si="55"/>
        <v>24692</v>
      </c>
      <c r="N1754" s="34" t="s">
        <v>7343</v>
      </c>
      <c r="O1754" s="48">
        <f>(45.5*M1754)/(SUM($M$16:$M$2953)+SUM(Comerciales!$O$16:$O$1436))</f>
        <v>1.1716839985858795E-6</v>
      </c>
      <c r="P1754" s="49"/>
      <c r="Q1754" s="59"/>
      <c r="R1754" s="59"/>
      <c r="S1754" s="49"/>
      <c r="T1754" s="49"/>
      <c r="U1754" s="49"/>
      <c r="V1754" s="49"/>
    </row>
    <row r="1755" spans="2:22" ht="24" customHeight="1" x14ac:dyDescent="0.35">
      <c r="B1755" s="3">
        <v>1740</v>
      </c>
      <c r="C1755" s="3" t="s">
        <v>1564</v>
      </c>
      <c r="D1755" s="3" t="s">
        <v>1565</v>
      </c>
      <c r="E1755" s="3" t="s">
        <v>6524</v>
      </c>
      <c r="F1755" s="3" t="s">
        <v>2356</v>
      </c>
      <c r="G1755" s="3" t="s">
        <v>18</v>
      </c>
      <c r="H1755" s="32" t="s">
        <v>2356</v>
      </c>
      <c r="I1755" s="33">
        <v>2</v>
      </c>
      <c r="J1755" s="17"/>
      <c r="K1755" s="17">
        <f t="shared" si="54"/>
        <v>0</v>
      </c>
      <c r="L1755" s="38" t="s">
        <v>7053</v>
      </c>
      <c r="M1755" s="48">
        <f t="shared" si="55"/>
        <v>200</v>
      </c>
      <c r="N1755" s="34" t="s">
        <v>7343</v>
      </c>
      <c r="O1755" s="48">
        <f>(45.5*M1755)/(SUM($M$16:$M$2953)+SUM(Comerciales!$O$16:$O$1436))</f>
        <v>9.4903936383110279E-9</v>
      </c>
      <c r="P1755" s="49"/>
      <c r="Q1755" s="59"/>
      <c r="R1755" s="59"/>
      <c r="S1755" s="49"/>
      <c r="T1755" s="49"/>
      <c r="U1755" s="49"/>
      <c r="V1755" s="49"/>
    </row>
    <row r="1756" spans="2:22" ht="24" customHeight="1" x14ac:dyDescent="0.35">
      <c r="B1756" s="3">
        <v>1741</v>
      </c>
      <c r="C1756" s="3" t="s">
        <v>2628</v>
      </c>
      <c r="D1756" s="3" t="s">
        <v>5601</v>
      </c>
      <c r="E1756" s="3" t="s">
        <v>6525</v>
      </c>
      <c r="F1756" s="3" t="s">
        <v>6940</v>
      </c>
      <c r="G1756" s="3" t="s">
        <v>18</v>
      </c>
      <c r="H1756" s="32" t="s">
        <v>2628</v>
      </c>
      <c r="I1756" s="33">
        <v>1</v>
      </c>
      <c r="J1756" s="17"/>
      <c r="K1756" s="17">
        <f t="shared" si="54"/>
        <v>0</v>
      </c>
      <c r="L1756" s="38" t="s">
        <v>2628</v>
      </c>
      <c r="M1756" s="48">
        <f t="shared" si="55"/>
        <v>100</v>
      </c>
      <c r="N1756" s="34" t="s">
        <v>7343</v>
      </c>
      <c r="O1756" s="48">
        <f>(45.5*M1756)/(SUM($M$16:$M$2953)+SUM(Comerciales!$O$16:$O$1436))</f>
        <v>4.745196819155514E-9</v>
      </c>
      <c r="P1756" s="49"/>
      <c r="Q1756" s="59"/>
      <c r="R1756" s="59"/>
      <c r="S1756" s="49"/>
      <c r="T1756" s="49"/>
      <c r="U1756" s="49"/>
      <c r="V1756" s="49"/>
    </row>
    <row r="1757" spans="2:22" ht="24" customHeight="1" x14ac:dyDescent="0.35">
      <c r="B1757" s="3">
        <v>1742</v>
      </c>
      <c r="C1757" s="3" t="s">
        <v>1566</v>
      </c>
      <c r="D1757" s="3" t="s">
        <v>1567</v>
      </c>
      <c r="E1757" s="3" t="s">
        <v>2451</v>
      </c>
      <c r="F1757" s="3" t="s">
        <v>2422</v>
      </c>
      <c r="G1757" s="3" t="s">
        <v>11</v>
      </c>
      <c r="H1757" s="32" t="s">
        <v>2318</v>
      </c>
      <c r="I1757" s="33">
        <v>178446</v>
      </c>
      <c r="J1757" s="17">
        <v>7528</v>
      </c>
      <c r="K1757" s="17">
        <f t="shared" si="54"/>
        <v>8070</v>
      </c>
      <c r="L1757" s="38" t="s">
        <v>7053</v>
      </c>
      <c r="M1757" s="48">
        <f t="shared" si="55"/>
        <v>1440059220</v>
      </c>
      <c r="N1757" s="34" t="s">
        <v>7341</v>
      </c>
      <c r="O1757" s="48">
        <f>(45.5*M1757)/(SUM($M$16:$M$2953)+SUM(Comerciales!$O$16:$O$1436))</f>
        <v>6.8333644301395699E-2</v>
      </c>
      <c r="P1757" s="49"/>
      <c r="Q1757" s="59"/>
      <c r="R1757" s="59"/>
      <c r="S1757" s="49"/>
      <c r="T1757" s="49"/>
      <c r="U1757" s="49"/>
      <c r="V1757" s="49"/>
    </row>
    <row r="1758" spans="2:22" ht="24" customHeight="1" x14ac:dyDescent="0.35">
      <c r="B1758" s="3">
        <v>1743</v>
      </c>
      <c r="C1758" s="3" t="s">
        <v>1566</v>
      </c>
      <c r="D1758" s="3" t="s">
        <v>1567</v>
      </c>
      <c r="E1758" s="3" t="s">
        <v>2406</v>
      </c>
      <c r="F1758" s="3" t="s">
        <v>2422</v>
      </c>
      <c r="G1758" s="3" t="s">
        <v>11</v>
      </c>
      <c r="H1758" s="32" t="s">
        <v>2318</v>
      </c>
      <c r="I1758" s="33">
        <v>11180.416666666666</v>
      </c>
      <c r="J1758" s="17">
        <v>643</v>
      </c>
      <c r="K1758" s="17">
        <f t="shared" si="54"/>
        <v>689</v>
      </c>
      <c r="L1758" s="38" t="s">
        <v>7053</v>
      </c>
      <c r="M1758" s="48">
        <f t="shared" si="55"/>
        <v>7703307.083333333</v>
      </c>
      <c r="N1758" s="34" t="s">
        <v>7343</v>
      </c>
      <c r="O1758" s="48">
        <f>(45.5*M1758)/(SUM($M$16:$M$2953)+SUM(Comerciales!$O$16:$O$1436))</f>
        <v>3.6553708268811464E-4</v>
      </c>
      <c r="P1758" s="49"/>
      <c r="Q1758" s="59"/>
      <c r="R1758" s="59"/>
      <c r="S1758" s="49"/>
      <c r="T1758" s="49"/>
      <c r="U1758" s="49"/>
      <c r="V1758" s="49"/>
    </row>
    <row r="1759" spans="2:22" ht="24" customHeight="1" x14ac:dyDescent="0.35">
      <c r="B1759" s="3">
        <v>1744</v>
      </c>
      <c r="C1759" s="3" t="s">
        <v>1569</v>
      </c>
      <c r="D1759" s="3" t="s">
        <v>1570</v>
      </c>
      <c r="E1759" s="3" t="s">
        <v>2451</v>
      </c>
      <c r="F1759" s="3" t="s">
        <v>2422</v>
      </c>
      <c r="G1759" s="3" t="s">
        <v>11</v>
      </c>
      <c r="H1759" s="32" t="s">
        <v>2320</v>
      </c>
      <c r="I1759" s="33">
        <v>100</v>
      </c>
      <c r="J1759" s="17">
        <v>8161</v>
      </c>
      <c r="K1759" s="17">
        <f t="shared" si="54"/>
        <v>8749</v>
      </c>
      <c r="L1759" s="38" t="s">
        <v>7053</v>
      </c>
      <c r="M1759" s="48">
        <f t="shared" si="55"/>
        <v>874900</v>
      </c>
      <c r="N1759" s="34" t="s">
        <v>7343</v>
      </c>
      <c r="O1759" s="48">
        <f>(45.5*M1759)/(SUM($M$16:$M$2953)+SUM(Comerciales!$O$16:$O$1436))</f>
        <v>4.1515726970791587E-5</v>
      </c>
      <c r="P1759" s="49"/>
      <c r="Q1759" s="59"/>
      <c r="R1759" s="59"/>
      <c r="S1759" s="49"/>
      <c r="T1759" s="49"/>
      <c r="U1759" s="49"/>
      <c r="V1759" s="49"/>
    </row>
    <row r="1760" spans="2:22" ht="24" customHeight="1" x14ac:dyDescent="0.35">
      <c r="B1760" s="3">
        <v>1745</v>
      </c>
      <c r="C1760" s="3" t="s">
        <v>1569</v>
      </c>
      <c r="D1760" s="3" t="s">
        <v>5602</v>
      </c>
      <c r="E1760" s="3" t="s">
        <v>2355</v>
      </c>
      <c r="F1760" s="3" t="s">
        <v>2356</v>
      </c>
      <c r="G1760" s="3" t="s">
        <v>18</v>
      </c>
      <c r="H1760" s="32" t="s">
        <v>2356</v>
      </c>
      <c r="I1760" s="33">
        <v>2</v>
      </c>
      <c r="J1760" s="17">
        <v>293076.5</v>
      </c>
      <c r="K1760" s="17">
        <f t="shared" si="54"/>
        <v>293076.5</v>
      </c>
      <c r="L1760" s="38">
        <v>293076.5</v>
      </c>
      <c r="M1760" s="48">
        <f t="shared" si="55"/>
        <v>586153</v>
      </c>
      <c r="N1760" s="34" t="s">
        <v>7341</v>
      </c>
      <c r="O1760" s="48">
        <f>(45.5*M1760)/(SUM($M$16:$M$2953)+SUM(Comerciales!$O$16:$O$1436))</f>
        <v>2.7814113511384616E-5</v>
      </c>
      <c r="P1760" s="49"/>
      <c r="Q1760" s="59"/>
      <c r="R1760" s="59"/>
      <c r="S1760" s="49"/>
      <c r="T1760" s="49"/>
      <c r="U1760" s="49"/>
      <c r="V1760" s="49"/>
    </row>
    <row r="1761" spans="2:22" ht="24" customHeight="1" x14ac:dyDescent="0.35">
      <c r="B1761" s="3">
        <v>1746</v>
      </c>
      <c r="C1761" s="3" t="s">
        <v>1571</v>
      </c>
      <c r="D1761" s="3" t="s">
        <v>1572</v>
      </c>
      <c r="E1761" s="3" t="s">
        <v>1168</v>
      </c>
      <c r="F1761" s="3" t="s">
        <v>2422</v>
      </c>
      <c r="G1761" s="3" t="s">
        <v>11</v>
      </c>
      <c r="H1761" s="32" t="s">
        <v>2318</v>
      </c>
      <c r="I1761" s="33">
        <v>563846.66666666663</v>
      </c>
      <c r="J1761" s="17">
        <v>69</v>
      </c>
      <c r="K1761" s="17">
        <f t="shared" si="54"/>
        <v>74</v>
      </c>
      <c r="L1761" s="38" t="s">
        <v>7053</v>
      </c>
      <c r="M1761" s="48">
        <f t="shared" si="55"/>
        <v>41724653.333333328</v>
      </c>
      <c r="N1761" s="34" t="s">
        <v>7341</v>
      </c>
      <c r="O1761" s="48">
        <f>(45.5*M1761)/(SUM($M$16:$M$2953)+SUM(Comerciales!$O$16:$O$1436))</f>
        <v>1.979916922776998E-3</v>
      </c>
      <c r="P1761" s="49"/>
      <c r="Q1761" s="59"/>
      <c r="R1761" s="59"/>
      <c r="S1761" s="49"/>
      <c r="T1761" s="49"/>
      <c r="U1761" s="49"/>
      <c r="V1761" s="49"/>
    </row>
    <row r="1762" spans="2:22" ht="24" customHeight="1" x14ac:dyDescent="0.35">
      <c r="B1762" s="3">
        <v>1747</v>
      </c>
      <c r="C1762" s="3" t="s">
        <v>1571</v>
      </c>
      <c r="D1762" s="3" t="s">
        <v>1572</v>
      </c>
      <c r="E1762" s="3" t="s">
        <v>2572</v>
      </c>
      <c r="F1762" s="3" t="s">
        <v>2422</v>
      </c>
      <c r="G1762" s="3" t="s">
        <v>11</v>
      </c>
      <c r="H1762" s="32" t="s">
        <v>2318</v>
      </c>
      <c r="I1762" s="33">
        <v>168219.33333333334</v>
      </c>
      <c r="J1762" s="17">
        <v>101</v>
      </c>
      <c r="K1762" s="17">
        <f t="shared" si="54"/>
        <v>108</v>
      </c>
      <c r="L1762" s="38" t="s">
        <v>7053</v>
      </c>
      <c r="M1762" s="48">
        <f t="shared" si="55"/>
        <v>18167688</v>
      </c>
      <c r="N1762" s="34" t="s">
        <v>7341</v>
      </c>
      <c r="O1762" s="48">
        <f>(45.5*M1762)/(SUM($M$16:$M$2953)+SUM(Comerciales!$O$16:$O$1436))</f>
        <v>8.6209255309009798E-4</v>
      </c>
      <c r="P1762" s="49"/>
      <c r="Q1762" s="59"/>
      <c r="R1762" s="59"/>
      <c r="S1762" s="49"/>
      <c r="T1762" s="49"/>
      <c r="U1762" s="49"/>
      <c r="V1762" s="49"/>
    </row>
    <row r="1763" spans="2:22" ht="24" customHeight="1" x14ac:dyDescent="0.35">
      <c r="B1763" s="3">
        <v>1748</v>
      </c>
      <c r="C1763" s="3" t="s">
        <v>1571</v>
      </c>
      <c r="D1763" s="3" t="s">
        <v>1572</v>
      </c>
      <c r="E1763" s="3" t="s">
        <v>6526</v>
      </c>
      <c r="F1763" s="3" t="s">
        <v>2349</v>
      </c>
      <c r="G1763" s="3" t="s">
        <v>18</v>
      </c>
      <c r="H1763" s="32" t="s">
        <v>2349</v>
      </c>
      <c r="I1763" s="33">
        <v>1541</v>
      </c>
      <c r="J1763" s="17">
        <v>2582</v>
      </c>
      <c r="K1763" s="17">
        <f t="shared" si="54"/>
        <v>2768</v>
      </c>
      <c r="L1763" s="38" t="s">
        <v>7053</v>
      </c>
      <c r="M1763" s="48">
        <f t="shared" si="55"/>
        <v>4265488</v>
      </c>
      <c r="N1763" s="34" t="s">
        <v>7343</v>
      </c>
      <c r="O1763" s="48">
        <f>(45.5*M1763)/(SUM($M$16:$M$2953)+SUM(Comerciales!$O$16:$O$1436))</f>
        <v>2.0240580089746012E-4</v>
      </c>
      <c r="P1763" s="49"/>
      <c r="Q1763" s="59"/>
      <c r="R1763" s="59"/>
      <c r="S1763" s="49"/>
      <c r="T1763" s="49"/>
      <c r="U1763" s="49"/>
      <c r="V1763" s="49"/>
    </row>
    <row r="1764" spans="2:22" ht="24" customHeight="1" x14ac:dyDescent="0.35">
      <c r="B1764" s="3">
        <v>1749</v>
      </c>
      <c r="C1764" s="3" t="s">
        <v>1571</v>
      </c>
      <c r="D1764" s="3" t="s">
        <v>1572</v>
      </c>
      <c r="E1764" s="3" t="s">
        <v>2123</v>
      </c>
      <c r="F1764" s="3" t="s">
        <v>6941</v>
      </c>
      <c r="G1764" s="3" t="s">
        <v>3657</v>
      </c>
      <c r="H1764" s="32" t="s">
        <v>2490</v>
      </c>
      <c r="I1764" s="33">
        <v>42.666666666666671</v>
      </c>
      <c r="J1764" s="17">
        <v>2712</v>
      </c>
      <c r="K1764" s="17">
        <f t="shared" si="54"/>
        <v>2907</v>
      </c>
      <c r="L1764" s="38" t="s">
        <v>7053</v>
      </c>
      <c r="M1764" s="48">
        <f t="shared" si="55"/>
        <v>124032.00000000001</v>
      </c>
      <c r="N1764" s="34" t="s">
        <v>7343</v>
      </c>
      <c r="O1764" s="48">
        <f>(45.5*M1764)/(SUM($M$16:$M$2953)+SUM(Comerciales!$O$16:$O$1436))</f>
        <v>5.8855625187349677E-6</v>
      </c>
      <c r="P1764" s="49"/>
      <c r="Q1764" s="59"/>
      <c r="R1764" s="59"/>
      <c r="S1764" s="49"/>
      <c r="T1764" s="49"/>
      <c r="U1764" s="49"/>
      <c r="V1764" s="49"/>
    </row>
    <row r="1765" spans="2:22" ht="24" customHeight="1" x14ac:dyDescent="0.35">
      <c r="B1765" s="3">
        <v>1750</v>
      </c>
      <c r="C1765" s="3" t="s">
        <v>1573</v>
      </c>
      <c r="D1765" s="3" t="s">
        <v>5603</v>
      </c>
      <c r="E1765" s="3" t="s">
        <v>2323</v>
      </c>
      <c r="F1765" s="3" t="s">
        <v>2422</v>
      </c>
      <c r="G1765" s="3" t="s">
        <v>11</v>
      </c>
      <c r="H1765" s="32" t="s">
        <v>2318</v>
      </c>
      <c r="I1765" s="33">
        <v>182831.66666666666</v>
      </c>
      <c r="J1765" s="17">
        <v>2146.9</v>
      </c>
      <c r="K1765" s="17">
        <f t="shared" si="54"/>
        <v>2146.9</v>
      </c>
      <c r="L1765" s="38">
        <v>2146.9</v>
      </c>
      <c r="M1765" s="48">
        <f t="shared" si="55"/>
        <v>392521305.16666669</v>
      </c>
      <c r="N1765" s="34" t="s">
        <v>7341</v>
      </c>
      <c r="O1765" s="48">
        <f>(45.5*M1765)/(SUM($M$16:$M$2953)+SUM(Comerciales!$O$16:$O$1436))</f>
        <v>1.8625908487276376E-2</v>
      </c>
      <c r="P1765" s="49"/>
      <c r="Q1765" s="59"/>
      <c r="R1765" s="59"/>
      <c r="S1765" s="49"/>
      <c r="T1765" s="49"/>
      <c r="U1765" s="49"/>
      <c r="V1765" s="49"/>
    </row>
    <row r="1766" spans="2:22" ht="24" customHeight="1" x14ac:dyDescent="0.35">
      <c r="B1766" s="3">
        <v>1751</v>
      </c>
      <c r="C1766" s="3" t="s">
        <v>1573</v>
      </c>
      <c r="D1766" s="3" t="s">
        <v>5603</v>
      </c>
      <c r="E1766" s="3" t="s">
        <v>2321</v>
      </c>
      <c r="F1766" s="3" t="s">
        <v>2422</v>
      </c>
      <c r="G1766" s="3" t="s">
        <v>11</v>
      </c>
      <c r="H1766" s="32" t="s">
        <v>2318</v>
      </c>
      <c r="I1766" s="33">
        <v>158885.08333333334</v>
      </c>
      <c r="J1766" s="17">
        <v>4293.8</v>
      </c>
      <c r="K1766" s="17">
        <f t="shared" si="54"/>
        <v>4293.8</v>
      </c>
      <c r="L1766" s="38">
        <v>4293.8</v>
      </c>
      <c r="M1766" s="48">
        <f t="shared" si="55"/>
        <v>682220770.81666672</v>
      </c>
      <c r="N1766" s="34" t="s">
        <v>7341</v>
      </c>
      <c r="O1766" s="48">
        <f>(45.5*M1766)/(SUM($M$16:$M$2953)+SUM(Comerciales!$O$16:$O$1436))</f>
        <v>3.2372718316410698E-2</v>
      </c>
      <c r="P1766" s="49"/>
      <c r="Q1766" s="59"/>
      <c r="R1766" s="59"/>
      <c r="S1766" s="49"/>
      <c r="T1766" s="49"/>
      <c r="U1766" s="49"/>
      <c r="V1766" s="49"/>
    </row>
    <row r="1767" spans="2:22" ht="24" customHeight="1" x14ac:dyDescent="0.35">
      <c r="B1767" s="3">
        <v>1752</v>
      </c>
      <c r="C1767" s="3" t="s">
        <v>1573</v>
      </c>
      <c r="D1767" s="3" t="s">
        <v>5603</v>
      </c>
      <c r="E1767" s="3" t="s">
        <v>2387</v>
      </c>
      <c r="F1767" s="3" t="s">
        <v>2422</v>
      </c>
      <c r="G1767" s="3" t="s">
        <v>11</v>
      </c>
      <c r="H1767" s="32" t="s">
        <v>2320</v>
      </c>
      <c r="I1767" s="33">
        <v>2</v>
      </c>
      <c r="J1767" s="17">
        <v>1073.45</v>
      </c>
      <c r="K1767" s="17">
        <f t="shared" si="54"/>
        <v>1073.45</v>
      </c>
      <c r="L1767" s="38">
        <v>1073.45</v>
      </c>
      <c r="M1767" s="48">
        <f t="shared" si="55"/>
        <v>2146.9</v>
      </c>
      <c r="N1767" s="34" t="s">
        <v>7343</v>
      </c>
      <c r="O1767" s="48">
        <f>(45.5*M1767)/(SUM($M$16:$M$2953)+SUM(Comerciales!$O$16:$O$1436))</f>
        <v>1.0187463051044971E-7</v>
      </c>
      <c r="P1767" s="49"/>
      <c r="Q1767" s="59"/>
      <c r="R1767" s="59"/>
      <c r="S1767" s="49"/>
      <c r="T1767" s="49"/>
      <c r="U1767" s="49"/>
      <c r="V1767" s="49"/>
    </row>
    <row r="1768" spans="2:22" ht="24" customHeight="1" x14ac:dyDescent="0.35">
      <c r="B1768" s="3">
        <v>1753</v>
      </c>
      <c r="C1768" s="3" t="s">
        <v>2539</v>
      </c>
      <c r="D1768" s="3" t="s">
        <v>5604</v>
      </c>
      <c r="E1768" s="3" t="s">
        <v>6377</v>
      </c>
      <c r="F1768" s="3" t="s">
        <v>2473</v>
      </c>
      <c r="G1768" s="3" t="s">
        <v>18</v>
      </c>
      <c r="H1768" s="32" t="s">
        <v>2349</v>
      </c>
      <c r="I1768" s="33">
        <v>250.41666666666669</v>
      </c>
      <c r="J1768" s="17">
        <v>6950</v>
      </c>
      <c r="K1768" s="17">
        <f t="shared" si="54"/>
        <v>7450</v>
      </c>
      <c r="L1768" s="38" t="s">
        <v>7053</v>
      </c>
      <c r="M1768" s="48">
        <f t="shared" si="55"/>
        <v>1865604.1666666667</v>
      </c>
      <c r="N1768" s="34" t="s">
        <v>7343</v>
      </c>
      <c r="O1768" s="48">
        <f>(45.5*M1768)/(SUM($M$16:$M$2953)+SUM(Comerciales!$O$16:$O$1436))</f>
        <v>8.8526589574699404E-5</v>
      </c>
      <c r="P1768" s="49"/>
      <c r="Q1768" s="59"/>
      <c r="R1768" s="59"/>
      <c r="S1768" s="49"/>
      <c r="T1768" s="49"/>
      <c r="U1768" s="49"/>
      <c r="V1768" s="49"/>
    </row>
    <row r="1769" spans="2:22" ht="24" customHeight="1" x14ac:dyDescent="0.35">
      <c r="B1769" s="3">
        <v>1754</v>
      </c>
      <c r="C1769" s="3" t="s">
        <v>1576</v>
      </c>
      <c r="D1769" s="3" t="s">
        <v>1577</v>
      </c>
      <c r="E1769" s="3" t="s">
        <v>2401</v>
      </c>
      <c r="F1769" s="3" t="s">
        <v>2613</v>
      </c>
      <c r="G1769" s="3" t="s">
        <v>18</v>
      </c>
      <c r="H1769" s="32" t="s">
        <v>2349</v>
      </c>
      <c r="I1769" s="33">
        <v>133.25</v>
      </c>
      <c r="J1769" s="17">
        <v>3904719.9999999995</v>
      </c>
      <c r="K1769" s="17">
        <f t="shared" si="54"/>
        <v>3904719.9999999995</v>
      </c>
      <c r="L1769" s="38">
        <v>3904719.9999999995</v>
      </c>
      <c r="M1769" s="48">
        <f t="shared" si="55"/>
        <v>520303939.99999994</v>
      </c>
      <c r="N1769" s="34" t="s">
        <v>7341</v>
      </c>
      <c r="O1769" s="48">
        <f>(45.5*M1769)/(SUM($M$16:$M$2953)+SUM(Comerciales!$O$16:$O$1436))</f>
        <v>2.4689446010820806E-2</v>
      </c>
      <c r="P1769" s="49"/>
      <c r="Q1769" s="59"/>
      <c r="R1769" s="59"/>
      <c r="S1769" s="49"/>
      <c r="T1769" s="49"/>
      <c r="U1769" s="49"/>
      <c r="V1769" s="49"/>
    </row>
    <row r="1770" spans="2:22" ht="24" customHeight="1" x14ac:dyDescent="0.35">
      <c r="B1770" s="3">
        <v>1755</v>
      </c>
      <c r="C1770" s="3" t="s">
        <v>1578</v>
      </c>
      <c r="D1770" s="3" t="s">
        <v>1579</v>
      </c>
      <c r="E1770" s="3" t="s">
        <v>2355</v>
      </c>
      <c r="F1770" s="3" t="s">
        <v>2422</v>
      </c>
      <c r="G1770" s="3" t="s">
        <v>11</v>
      </c>
      <c r="H1770" s="32" t="s">
        <v>2318</v>
      </c>
      <c r="I1770" s="33">
        <v>5262.5</v>
      </c>
      <c r="J1770" s="17">
        <v>2406</v>
      </c>
      <c r="K1770" s="17">
        <f t="shared" si="54"/>
        <v>2406</v>
      </c>
      <c r="L1770" s="38">
        <v>2406</v>
      </c>
      <c r="M1770" s="48">
        <f t="shared" si="55"/>
        <v>12661575</v>
      </c>
      <c r="N1770" s="34" t="s">
        <v>7343</v>
      </c>
      <c r="O1770" s="48">
        <f>(45.5*M1770)/(SUM($M$16:$M$2953)+SUM(Comerciales!$O$16:$O$1436))</f>
        <v>6.0081665415498973E-4</v>
      </c>
      <c r="P1770" s="49"/>
      <c r="Q1770" s="59"/>
      <c r="R1770" s="59"/>
      <c r="S1770" s="49"/>
      <c r="T1770" s="49"/>
      <c r="U1770" s="49"/>
      <c r="V1770" s="49"/>
    </row>
    <row r="1771" spans="2:22" ht="24" customHeight="1" x14ac:dyDescent="0.35">
      <c r="B1771" s="3">
        <v>1756</v>
      </c>
      <c r="C1771" s="3" t="s">
        <v>1580</v>
      </c>
      <c r="D1771" s="3" t="s">
        <v>5605</v>
      </c>
      <c r="E1771" s="3" t="s">
        <v>6009</v>
      </c>
      <c r="F1771" s="3" t="s">
        <v>2356</v>
      </c>
      <c r="G1771" s="3" t="s">
        <v>18</v>
      </c>
      <c r="H1771" s="32" t="s">
        <v>2349</v>
      </c>
      <c r="I1771" s="33">
        <v>5456.75</v>
      </c>
      <c r="J1771" s="17">
        <v>53820</v>
      </c>
      <c r="K1771" s="17">
        <f t="shared" si="54"/>
        <v>53820</v>
      </c>
      <c r="L1771" s="38">
        <v>53820</v>
      </c>
      <c r="M1771" s="48">
        <f t="shared" si="55"/>
        <v>293682285</v>
      </c>
      <c r="N1771" s="34" t="s">
        <v>7341</v>
      </c>
      <c r="O1771" s="48">
        <f>(45.5*M1771)/(SUM($M$16:$M$2953)+SUM(Comerciales!$O$16:$O$1436))</f>
        <v>1.393580244624323E-2</v>
      </c>
      <c r="P1771" s="49"/>
      <c r="Q1771" s="59"/>
      <c r="R1771" s="59"/>
      <c r="S1771" s="49"/>
      <c r="T1771" s="49"/>
      <c r="U1771" s="49"/>
      <c r="V1771" s="49"/>
    </row>
    <row r="1772" spans="2:22" ht="24" customHeight="1" x14ac:dyDescent="0.35">
      <c r="B1772" s="3">
        <v>1757</v>
      </c>
      <c r="C1772" s="3" t="s">
        <v>1580</v>
      </c>
      <c r="D1772" s="3" t="s">
        <v>5605</v>
      </c>
      <c r="E1772" s="3" t="s">
        <v>2426</v>
      </c>
      <c r="F1772" s="3" t="s">
        <v>2356</v>
      </c>
      <c r="G1772" s="3" t="s">
        <v>18</v>
      </c>
      <c r="H1772" s="32" t="s">
        <v>2349</v>
      </c>
      <c r="I1772" s="33">
        <v>303.58333333333331</v>
      </c>
      <c r="J1772" s="17">
        <v>26910</v>
      </c>
      <c r="K1772" s="17">
        <f t="shared" si="54"/>
        <v>26910</v>
      </c>
      <c r="L1772" s="38">
        <v>26910</v>
      </c>
      <c r="M1772" s="48">
        <f t="shared" si="55"/>
        <v>8169427.4999999991</v>
      </c>
      <c r="N1772" s="34" t="s">
        <v>7343</v>
      </c>
      <c r="O1772" s="48">
        <f>(45.5*M1772)/(SUM($M$16:$M$2953)+SUM(Comerciales!$O$16:$O$1436))</f>
        <v>3.8765541387321574E-4</v>
      </c>
      <c r="P1772" s="49"/>
      <c r="Q1772" s="59"/>
      <c r="R1772" s="59"/>
      <c r="S1772" s="49"/>
      <c r="T1772" s="49"/>
      <c r="U1772" s="49"/>
      <c r="V1772" s="49"/>
    </row>
    <row r="1773" spans="2:22" ht="24" customHeight="1" x14ac:dyDescent="0.35">
      <c r="B1773" s="3">
        <v>1758</v>
      </c>
      <c r="C1773" s="3" t="s">
        <v>1581</v>
      </c>
      <c r="D1773" s="3" t="s">
        <v>1582</v>
      </c>
      <c r="E1773" s="3" t="s">
        <v>1583</v>
      </c>
      <c r="F1773" s="3" t="s">
        <v>2393</v>
      </c>
      <c r="G1773" s="3" t="s">
        <v>11</v>
      </c>
      <c r="H1773" s="32" t="s">
        <v>2393</v>
      </c>
      <c r="I1773" s="33">
        <v>17491.166666666668</v>
      </c>
      <c r="J1773" s="17">
        <v>5500</v>
      </c>
      <c r="K1773" s="17">
        <f t="shared" si="54"/>
        <v>5500</v>
      </c>
      <c r="L1773" s="38">
        <v>5500</v>
      </c>
      <c r="M1773" s="48">
        <f t="shared" si="55"/>
        <v>96201416.666666672</v>
      </c>
      <c r="N1773" s="34" t="s">
        <v>7341</v>
      </c>
      <c r="O1773" s="48">
        <f>(45.5*M1773)/(SUM($M$16:$M$2953)+SUM(Comerciales!$O$16:$O$1436))</f>
        <v>4.5649465636492092E-3</v>
      </c>
      <c r="P1773" s="49"/>
      <c r="Q1773" s="59"/>
      <c r="R1773" s="59"/>
      <c r="S1773" s="49"/>
      <c r="T1773" s="49"/>
      <c r="U1773" s="49"/>
      <c r="V1773" s="49"/>
    </row>
    <row r="1774" spans="2:22" ht="24" customHeight="1" x14ac:dyDescent="0.35">
      <c r="B1774" s="3">
        <v>1759</v>
      </c>
      <c r="C1774" s="3" t="s">
        <v>1581</v>
      </c>
      <c r="D1774" s="3" t="s">
        <v>1582</v>
      </c>
      <c r="E1774" s="3" t="s">
        <v>4029</v>
      </c>
      <c r="F1774" s="3" t="s">
        <v>3624</v>
      </c>
      <c r="G1774" s="3" t="s">
        <v>379</v>
      </c>
      <c r="H1774" s="32" t="s">
        <v>2490</v>
      </c>
      <c r="I1774" s="33">
        <v>12090</v>
      </c>
      <c r="J1774" s="17">
        <v>477.13133333333337</v>
      </c>
      <c r="K1774" s="17">
        <f t="shared" si="54"/>
        <v>477.13133333333337</v>
      </c>
      <c r="L1774" s="38">
        <v>477.13133333333337</v>
      </c>
      <c r="M1774" s="48">
        <f t="shared" si="55"/>
        <v>5768517.8200000003</v>
      </c>
      <c r="N1774" s="34" t="s">
        <v>7343</v>
      </c>
      <c r="O1774" s="48">
        <f>(45.5*M1774)/(SUM($M$16:$M$2953)+SUM(Comerciales!$O$16:$O$1436))</f>
        <v>2.73727524107059E-4</v>
      </c>
      <c r="P1774" s="49"/>
      <c r="Q1774" s="59"/>
      <c r="R1774" s="59"/>
      <c r="S1774" s="49"/>
      <c r="T1774" s="49"/>
      <c r="U1774" s="49"/>
      <c r="V1774" s="49"/>
    </row>
    <row r="1775" spans="2:22" ht="24" customHeight="1" x14ac:dyDescent="0.35">
      <c r="B1775" s="3">
        <v>1760</v>
      </c>
      <c r="C1775" s="3" t="s">
        <v>1581</v>
      </c>
      <c r="D1775" s="3" t="s">
        <v>1582</v>
      </c>
      <c r="E1775" s="3" t="s">
        <v>1470</v>
      </c>
      <c r="F1775" s="3" t="s">
        <v>2393</v>
      </c>
      <c r="G1775" s="3" t="s">
        <v>11</v>
      </c>
      <c r="H1775" s="32" t="s">
        <v>2393</v>
      </c>
      <c r="I1775" s="33">
        <v>9094.0833333333339</v>
      </c>
      <c r="J1775" s="17">
        <v>2750</v>
      </c>
      <c r="K1775" s="17">
        <f t="shared" si="54"/>
        <v>2750</v>
      </c>
      <c r="L1775" s="38">
        <v>2750</v>
      </c>
      <c r="M1775" s="48">
        <f t="shared" si="55"/>
        <v>25008729.166666668</v>
      </c>
      <c r="N1775" s="34" t="s">
        <v>7343</v>
      </c>
      <c r="O1775" s="48">
        <f>(45.5*M1775)/(SUM($M$16:$M$2953)+SUM(Comerciales!$O$16:$O$1436))</f>
        <v>1.186713420927884E-3</v>
      </c>
      <c r="P1775" s="49"/>
      <c r="Q1775" s="59"/>
      <c r="R1775" s="59"/>
      <c r="S1775" s="49"/>
      <c r="T1775" s="49"/>
      <c r="U1775" s="49"/>
      <c r="V1775" s="49"/>
    </row>
    <row r="1776" spans="2:22" ht="24" customHeight="1" x14ac:dyDescent="0.35">
      <c r="B1776" s="3">
        <v>1761</v>
      </c>
      <c r="C1776" s="3" t="s">
        <v>1581</v>
      </c>
      <c r="D1776" s="3" t="s">
        <v>1582</v>
      </c>
      <c r="E1776" s="3" t="s">
        <v>22</v>
      </c>
      <c r="F1776" s="3" t="s">
        <v>2422</v>
      </c>
      <c r="G1776" s="3" t="s">
        <v>11</v>
      </c>
      <c r="H1776" s="32" t="s">
        <v>2318</v>
      </c>
      <c r="I1776" s="33">
        <v>4125.666666666667</v>
      </c>
      <c r="J1776" s="17">
        <v>1490</v>
      </c>
      <c r="K1776" s="17">
        <f t="shared" si="54"/>
        <v>1490</v>
      </c>
      <c r="L1776" s="38">
        <v>1490</v>
      </c>
      <c r="M1776" s="48">
        <f t="shared" si="55"/>
        <v>6147243.333333334</v>
      </c>
      <c r="N1776" s="34" t="s">
        <v>7343</v>
      </c>
      <c r="O1776" s="48">
        <f>(45.5*M1776)/(SUM($M$16:$M$2953)+SUM(Comerciales!$O$16:$O$1436))</f>
        <v>2.9169879511908273E-4</v>
      </c>
      <c r="P1776" s="49"/>
      <c r="Q1776" s="59"/>
      <c r="R1776" s="59"/>
      <c r="S1776" s="49"/>
      <c r="T1776" s="49"/>
      <c r="U1776" s="49"/>
      <c r="V1776" s="49"/>
    </row>
    <row r="1777" spans="2:22" ht="24" customHeight="1" x14ac:dyDescent="0.35">
      <c r="B1777" s="3">
        <v>1762</v>
      </c>
      <c r="C1777" s="3" t="s">
        <v>1581</v>
      </c>
      <c r="D1777" s="3" t="s">
        <v>1582</v>
      </c>
      <c r="E1777" s="3" t="s">
        <v>22</v>
      </c>
      <c r="F1777" s="3" t="s">
        <v>6906</v>
      </c>
      <c r="G1777" s="3" t="s">
        <v>379</v>
      </c>
      <c r="H1777" s="32" t="s">
        <v>6906</v>
      </c>
      <c r="I1777" s="33">
        <v>3508</v>
      </c>
      <c r="J1777" s="17">
        <v>2860</v>
      </c>
      <c r="K1777" s="17">
        <f t="shared" si="54"/>
        <v>2860</v>
      </c>
      <c r="L1777" s="38">
        <v>2860</v>
      </c>
      <c r="M1777" s="48">
        <f t="shared" si="55"/>
        <v>10032880</v>
      </c>
      <c r="N1777" s="34" t="s">
        <v>7343</v>
      </c>
      <c r="O1777" s="48">
        <f>(45.5*M1777)/(SUM($M$16:$M$2953)+SUM(Comerciales!$O$16:$O$1436))</f>
        <v>4.7607990262968971E-4</v>
      </c>
      <c r="P1777" s="49"/>
      <c r="Q1777" s="59"/>
      <c r="R1777" s="59"/>
      <c r="S1777" s="49"/>
      <c r="T1777" s="49"/>
      <c r="U1777" s="49"/>
      <c r="V1777" s="49"/>
    </row>
    <row r="1778" spans="2:22" ht="24" customHeight="1" x14ac:dyDescent="0.35">
      <c r="B1778" s="3">
        <v>1763</v>
      </c>
      <c r="C1778" s="3" t="s">
        <v>1581</v>
      </c>
      <c r="D1778" s="3" t="s">
        <v>1582</v>
      </c>
      <c r="E1778" s="3" t="s">
        <v>1584</v>
      </c>
      <c r="F1778" s="3" t="s">
        <v>2393</v>
      </c>
      <c r="G1778" s="3" t="s">
        <v>11</v>
      </c>
      <c r="H1778" s="32" t="s">
        <v>2393</v>
      </c>
      <c r="I1778" s="33">
        <v>627.83333333333337</v>
      </c>
      <c r="J1778" s="17">
        <v>8250</v>
      </c>
      <c r="K1778" s="17">
        <f t="shared" si="54"/>
        <v>8250</v>
      </c>
      <c r="L1778" s="38">
        <v>8250</v>
      </c>
      <c r="M1778" s="48">
        <f t="shared" si="55"/>
        <v>5179625</v>
      </c>
      <c r="N1778" s="34" t="s">
        <v>7343</v>
      </c>
      <c r="O1778" s="48">
        <f>(45.5*M1778)/(SUM($M$16:$M$2953)+SUM(Comerciales!$O$16:$O$1436))</f>
        <v>2.4578340074418378E-4</v>
      </c>
      <c r="P1778" s="49"/>
      <c r="Q1778" s="59"/>
      <c r="R1778" s="59"/>
      <c r="S1778" s="49"/>
      <c r="T1778" s="49"/>
      <c r="U1778" s="49"/>
      <c r="V1778" s="49"/>
    </row>
    <row r="1779" spans="2:22" ht="24" customHeight="1" x14ac:dyDescent="0.35">
      <c r="B1779" s="3">
        <v>1764</v>
      </c>
      <c r="C1779" s="3" t="s">
        <v>1581</v>
      </c>
      <c r="D1779" s="3" t="s">
        <v>1582</v>
      </c>
      <c r="E1779" s="3" t="s">
        <v>1470</v>
      </c>
      <c r="F1779" s="3" t="s">
        <v>6942</v>
      </c>
      <c r="G1779" s="3" t="s">
        <v>379</v>
      </c>
      <c r="H1779" s="32" t="s">
        <v>7043</v>
      </c>
      <c r="I1779" s="33">
        <v>2</v>
      </c>
      <c r="J1779" s="17">
        <v>107793.55999999998</v>
      </c>
      <c r="K1779" s="17">
        <f t="shared" si="54"/>
        <v>107793.55999999998</v>
      </c>
      <c r="L1779" s="38">
        <v>107793.55999999998</v>
      </c>
      <c r="M1779" s="48">
        <f t="shared" si="55"/>
        <v>215587.11999999997</v>
      </c>
      <c r="N1779" s="34" t="s">
        <v>7341</v>
      </c>
      <c r="O1779" s="48">
        <f>(45.5*M1779)/(SUM($M$16:$M$2953)+SUM(Comerciales!$O$16:$O$1436))</f>
        <v>1.023003316074898E-5</v>
      </c>
      <c r="P1779" s="49"/>
      <c r="Q1779" s="59"/>
      <c r="R1779" s="59"/>
      <c r="S1779" s="49"/>
      <c r="T1779" s="49"/>
      <c r="U1779" s="49"/>
      <c r="V1779" s="49"/>
    </row>
    <row r="1780" spans="2:22" ht="24" customHeight="1" x14ac:dyDescent="0.35">
      <c r="B1780" s="3">
        <v>1765</v>
      </c>
      <c r="C1780" s="3" t="s">
        <v>1581</v>
      </c>
      <c r="D1780" s="3" t="s">
        <v>5606</v>
      </c>
      <c r="E1780" s="3" t="s">
        <v>6527</v>
      </c>
      <c r="F1780" s="3" t="s">
        <v>2393</v>
      </c>
      <c r="G1780" s="3" t="s">
        <v>11</v>
      </c>
      <c r="H1780" s="32" t="s">
        <v>2628</v>
      </c>
      <c r="I1780" s="33">
        <v>2214</v>
      </c>
      <c r="J1780" s="17">
        <v>4124</v>
      </c>
      <c r="K1780" s="17">
        <f t="shared" si="54"/>
        <v>4421</v>
      </c>
      <c r="L1780" s="38" t="s">
        <v>2628</v>
      </c>
      <c r="M1780" s="48">
        <f t="shared" si="55"/>
        <v>9788094</v>
      </c>
      <c r="N1780" s="34" t="s">
        <v>7343</v>
      </c>
      <c r="O1780" s="48">
        <f>(45.5*M1780)/(SUM($M$16:$M$2953)+SUM(Comerciales!$O$16:$O$1436))</f>
        <v>4.6446432514395168E-4</v>
      </c>
      <c r="P1780" s="49"/>
      <c r="Q1780" s="59"/>
      <c r="R1780" s="59"/>
      <c r="S1780" s="49"/>
      <c r="T1780" s="49"/>
      <c r="U1780" s="49"/>
      <c r="V1780" s="49"/>
    </row>
    <row r="1781" spans="2:22" ht="24" customHeight="1" x14ac:dyDescent="0.35">
      <c r="B1781" s="3">
        <v>1766</v>
      </c>
      <c r="C1781" s="3" t="s">
        <v>1581</v>
      </c>
      <c r="D1781" s="3" t="s">
        <v>5606</v>
      </c>
      <c r="E1781" s="3" t="s">
        <v>1470</v>
      </c>
      <c r="F1781" s="3" t="s">
        <v>6906</v>
      </c>
      <c r="G1781" s="3" t="s">
        <v>379</v>
      </c>
      <c r="H1781" s="32" t="s">
        <v>6906</v>
      </c>
      <c r="I1781" s="33">
        <v>869.25</v>
      </c>
      <c r="J1781" s="17">
        <v>5720</v>
      </c>
      <c r="K1781" s="17">
        <f t="shared" si="54"/>
        <v>5720</v>
      </c>
      <c r="L1781" s="38">
        <v>5720</v>
      </c>
      <c r="M1781" s="48">
        <f t="shared" si="55"/>
        <v>4972110</v>
      </c>
      <c r="N1781" s="34" t="s">
        <v>7343</v>
      </c>
      <c r="O1781" s="48">
        <f>(45.5*M1781)/(SUM($M$16:$M$2953)+SUM(Comerciales!$O$16:$O$1436))</f>
        <v>2.3593640556491321E-4</v>
      </c>
      <c r="P1781" s="49"/>
      <c r="Q1781" s="59"/>
      <c r="R1781" s="59"/>
      <c r="S1781" s="49"/>
      <c r="T1781" s="49"/>
      <c r="U1781" s="49"/>
      <c r="V1781" s="49"/>
    </row>
    <row r="1782" spans="2:22" ht="24" customHeight="1" x14ac:dyDescent="0.35">
      <c r="B1782" s="3">
        <v>1767</v>
      </c>
      <c r="C1782" s="3" t="s">
        <v>1581</v>
      </c>
      <c r="D1782" s="3" t="s">
        <v>5606</v>
      </c>
      <c r="E1782" s="3" t="s">
        <v>6527</v>
      </c>
      <c r="F1782" s="3" t="s">
        <v>2393</v>
      </c>
      <c r="G1782" s="3" t="s">
        <v>11</v>
      </c>
      <c r="H1782" s="32" t="s">
        <v>2393</v>
      </c>
      <c r="I1782" s="33">
        <v>368.41666666666669</v>
      </c>
      <c r="J1782" s="17">
        <v>4125</v>
      </c>
      <c r="K1782" s="17">
        <f t="shared" si="54"/>
        <v>4125</v>
      </c>
      <c r="L1782" s="38">
        <v>4125</v>
      </c>
      <c r="M1782" s="48">
        <f t="shared" si="55"/>
        <v>1519718.75</v>
      </c>
      <c r="N1782" s="34" t="s">
        <v>7343</v>
      </c>
      <c r="O1782" s="48">
        <f>(45.5*M1782)/(SUM($M$16:$M$2953)+SUM(Comerciales!$O$16:$O$1436))</f>
        <v>7.2113645785109936E-5</v>
      </c>
      <c r="P1782" s="49"/>
      <c r="Q1782" s="59"/>
      <c r="R1782" s="59"/>
      <c r="S1782" s="49"/>
      <c r="T1782" s="49"/>
      <c r="U1782" s="49"/>
      <c r="V1782" s="49"/>
    </row>
    <row r="1783" spans="2:22" ht="24" customHeight="1" x14ac:dyDescent="0.35">
      <c r="B1783" s="3">
        <v>1768</v>
      </c>
      <c r="C1783" s="3" t="s">
        <v>1586</v>
      </c>
      <c r="D1783" s="3" t="s">
        <v>1587</v>
      </c>
      <c r="E1783" s="3" t="s">
        <v>2423</v>
      </c>
      <c r="F1783" s="3" t="s">
        <v>2356</v>
      </c>
      <c r="G1783" s="3" t="s">
        <v>18</v>
      </c>
      <c r="H1783" s="32" t="s">
        <v>2349</v>
      </c>
      <c r="I1783" s="33">
        <v>23.3</v>
      </c>
      <c r="J1783" s="17">
        <v>18028</v>
      </c>
      <c r="K1783" s="17">
        <f t="shared" si="54"/>
        <v>19326</v>
      </c>
      <c r="L1783" s="38" t="s">
        <v>7053</v>
      </c>
      <c r="M1783" s="48">
        <f t="shared" si="55"/>
        <v>450295.8</v>
      </c>
      <c r="N1783" s="34" t="s">
        <v>7343</v>
      </c>
      <c r="O1783" s="48">
        <f>(45.5*M1783)/(SUM($M$16:$M$2953)+SUM(Comerciales!$O$16:$O$1436))</f>
        <v>2.1367421978390873E-5</v>
      </c>
      <c r="P1783" s="49"/>
      <c r="Q1783" s="59"/>
      <c r="R1783" s="59"/>
      <c r="S1783" s="49"/>
      <c r="T1783" s="49"/>
      <c r="U1783" s="49"/>
      <c r="V1783" s="49"/>
    </row>
    <row r="1784" spans="2:22" ht="24" customHeight="1" x14ac:dyDescent="0.35">
      <c r="B1784" s="3">
        <v>1769</v>
      </c>
      <c r="C1784" s="3" t="s">
        <v>2543</v>
      </c>
      <c r="D1784" s="3" t="s">
        <v>5607</v>
      </c>
      <c r="E1784" s="3" t="s">
        <v>2544</v>
      </c>
      <c r="F1784" s="3" t="s">
        <v>2317</v>
      </c>
      <c r="G1784" s="3" t="s">
        <v>11</v>
      </c>
      <c r="H1784" s="32" t="s">
        <v>2422</v>
      </c>
      <c r="I1784" s="33">
        <v>10853.75</v>
      </c>
      <c r="J1784" s="17">
        <v>2150</v>
      </c>
      <c r="K1784" s="17">
        <f t="shared" si="54"/>
        <v>2305</v>
      </c>
      <c r="L1784" s="38" t="s">
        <v>7053</v>
      </c>
      <c r="M1784" s="48">
        <f t="shared" si="55"/>
        <v>25017893.75</v>
      </c>
      <c r="N1784" s="34" t="s">
        <v>7343</v>
      </c>
      <c r="O1784" s="48">
        <f>(45.5*M1784)/(SUM($M$16:$M$2953)+SUM(Comerciales!$O$16:$O$1436))</f>
        <v>1.1871482984447061E-3</v>
      </c>
      <c r="P1784" s="49"/>
      <c r="Q1784" s="59"/>
      <c r="R1784" s="59"/>
      <c r="S1784" s="49"/>
      <c r="T1784" s="49"/>
      <c r="U1784" s="49"/>
      <c r="V1784" s="49"/>
    </row>
    <row r="1785" spans="2:22" ht="24" customHeight="1" x14ac:dyDescent="0.35">
      <c r="B1785" s="3">
        <v>1770</v>
      </c>
      <c r="C1785" s="3" t="s">
        <v>2543</v>
      </c>
      <c r="D1785" s="3" t="s">
        <v>5607</v>
      </c>
      <c r="E1785" s="3" t="s">
        <v>68</v>
      </c>
      <c r="F1785" s="3" t="s">
        <v>472</v>
      </c>
      <c r="G1785" s="3" t="s">
        <v>11</v>
      </c>
      <c r="H1785" s="32" t="s">
        <v>2422</v>
      </c>
      <c r="I1785" s="33">
        <v>4499.25</v>
      </c>
      <c r="J1785" s="17">
        <v>4346.67</v>
      </c>
      <c r="K1785" s="17">
        <f t="shared" si="54"/>
        <v>4660</v>
      </c>
      <c r="L1785" s="38" t="s">
        <v>7053</v>
      </c>
      <c r="M1785" s="48">
        <f t="shared" si="55"/>
        <v>20966505</v>
      </c>
      <c r="N1785" s="34" t="s">
        <v>7343</v>
      </c>
      <c r="O1785" s="48">
        <f>(45.5*M1785)/(SUM($M$16:$M$2953)+SUM(Comerciales!$O$16:$O$1436))</f>
        <v>9.9490192834808164E-4</v>
      </c>
      <c r="P1785" s="49"/>
      <c r="Q1785" s="59"/>
      <c r="R1785" s="59"/>
      <c r="S1785" s="49"/>
      <c r="T1785" s="49"/>
      <c r="U1785" s="49"/>
      <c r="V1785" s="49"/>
    </row>
    <row r="1786" spans="2:22" ht="24" customHeight="1" x14ac:dyDescent="0.35">
      <c r="B1786" s="3">
        <v>1771</v>
      </c>
      <c r="C1786" s="3" t="s">
        <v>1588</v>
      </c>
      <c r="D1786" s="3" t="s">
        <v>1589</v>
      </c>
      <c r="E1786" s="3" t="s">
        <v>2397</v>
      </c>
      <c r="F1786" s="3" t="s">
        <v>2422</v>
      </c>
      <c r="G1786" s="3" t="s">
        <v>11</v>
      </c>
      <c r="H1786" s="32" t="s">
        <v>2320</v>
      </c>
      <c r="I1786" s="33">
        <v>1203.6666666666667</v>
      </c>
      <c r="J1786" s="17">
        <v>4266</v>
      </c>
      <c r="K1786" s="17">
        <f t="shared" si="54"/>
        <v>4573</v>
      </c>
      <c r="L1786" s="38" t="s">
        <v>7053</v>
      </c>
      <c r="M1786" s="48">
        <f t="shared" si="55"/>
        <v>5504367.666666667</v>
      </c>
      <c r="N1786" s="34" t="s">
        <v>7343</v>
      </c>
      <c r="O1786" s="48">
        <f>(45.5*M1786)/(SUM($M$16:$M$2953)+SUM(Comerciales!$O$16:$O$1436))</f>
        <v>2.6119307943329122E-4</v>
      </c>
      <c r="P1786" s="49"/>
      <c r="Q1786" s="59"/>
      <c r="R1786" s="59"/>
      <c r="S1786" s="49"/>
      <c r="T1786" s="49"/>
      <c r="U1786" s="49"/>
      <c r="V1786" s="49"/>
    </row>
    <row r="1787" spans="2:22" ht="24" customHeight="1" x14ac:dyDescent="0.35">
      <c r="B1787" s="3">
        <v>1772</v>
      </c>
      <c r="C1787" s="3" t="s">
        <v>1588</v>
      </c>
      <c r="D1787" s="3" t="s">
        <v>1589</v>
      </c>
      <c r="E1787" s="3" t="s">
        <v>2414</v>
      </c>
      <c r="F1787" s="3" t="s">
        <v>3580</v>
      </c>
      <c r="G1787" s="3" t="s">
        <v>18</v>
      </c>
      <c r="H1787" s="32" t="s">
        <v>2628</v>
      </c>
      <c r="I1787" s="33">
        <v>1</v>
      </c>
      <c r="J1787" s="17">
        <v>36558</v>
      </c>
      <c r="K1787" s="17">
        <f t="shared" si="54"/>
        <v>39190</v>
      </c>
      <c r="L1787" s="38" t="s">
        <v>2628</v>
      </c>
      <c r="M1787" s="48">
        <f t="shared" si="55"/>
        <v>39190</v>
      </c>
      <c r="N1787" s="34" t="s">
        <v>7341</v>
      </c>
      <c r="O1787" s="48">
        <f>(45.5*M1787)/(SUM($M$16:$M$2953)+SUM(Comerciales!$O$16:$O$1436))</f>
        <v>1.8596426334270458E-6</v>
      </c>
      <c r="P1787" s="49"/>
      <c r="Q1787" s="59"/>
      <c r="R1787" s="59"/>
      <c r="S1787" s="49"/>
      <c r="T1787" s="49"/>
      <c r="U1787" s="49"/>
      <c r="V1787" s="49"/>
    </row>
    <row r="1788" spans="2:22" ht="24" customHeight="1" x14ac:dyDescent="0.35">
      <c r="B1788" s="3">
        <v>1773</v>
      </c>
      <c r="C1788" s="3" t="s">
        <v>1591</v>
      </c>
      <c r="D1788" s="3" t="s">
        <v>3157</v>
      </c>
      <c r="E1788" s="3" t="s">
        <v>1592</v>
      </c>
      <c r="F1788" s="3" t="s">
        <v>2422</v>
      </c>
      <c r="G1788" s="3" t="s">
        <v>11</v>
      </c>
      <c r="H1788" s="32" t="s">
        <v>2318</v>
      </c>
      <c r="I1788" s="33">
        <v>1728654.8333333333</v>
      </c>
      <c r="J1788" s="17">
        <v>90</v>
      </c>
      <c r="K1788" s="17">
        <f t="shared" si="54"/>
        <v>96</v>
      </c>
      <c r="L1788" s="38" t="s">
        <v>7053</v>
      </c>
      <c r="M1788" s="48">
        <f t="shared" si="55"/>
        <v>165950864</v>
      </c>
      <c r="N1788" s="34" t="s">
        <v>7341</v>
      </c>
      <c r="O1788" s="48">
        <f>(45.5*M1788)/(SUM($M$16:$M$2953)+SUM(Comerciales!$O$16:$O$1436))</f>
        <v>7.8746951198890927E-3</v>
      </c>
      <c r="P1788" s="49"/>
      <c r="Q1788" s="59"/>
      <c r="R1788" s="59"/>
      <c r="S1788" s="49"/>
      <c r="T1788" s="49"/>
      <c r="U1788" s="49"/>
      <c r="V1788" s="49"/>
    </row>
    <row r="1789" spans="2:22" ht="24" customHeight="1" x14ac:dyDescent="0.35">
      <c r="B1789" s="3">
        <v>1774</v>
      </c>
      <c r="C1789" s="3" t="s">
        <v>1591</v>
      </c>
      <c r="D1789" s="3" t="s">
        <v>3157</v>
      </c>
      <c r="E1789" s="3" t="s">
        <v>22</v>
      </c>
      <c r="F1789" s="3" t="s">
        <v>2422</v>
      </c>
      <c r="G1789" s="3" t="s">
        <v>11</v>
      </c>
      <c r="H1789" s="32" t="s">
        <v>2318</v>
      </c>
      <c r="I1789" s="33">
        <v>705264.25</v>
      </c>
      <c r="J1789" s="17">
        <v>144</v>
      </c>
      <c r="K1789" s="17">
        <f t="shared" si="54"/>
        <v>154</v>
      </c>
      <c r="L1789" s="38" t="s">
        <v>7053</v>
      </c>
      <c r="M1789" s="48">
        <f t="shared" si="55"/>
        <v>108610694.5</v>
      </c>
      <c r="N1789" s="34" t="s">
        <v>7341</v>
      </c>
      <c r="O1789" s="48">
        <f>(45.5*M1789)/(SUM($M$16:$M$2953)+SUM(Comerciales!$O$16:$O$1436))</f>
        <v>5.1537912206767126E-3</v>
      </c>
      <c r="P1789" s="49"/>
      <c r="Q1789" s="59"/>
      <c r="R1789" s="59"/>
      <c r="S1789" s="49"/>
      <c r="T1789" s="49"/>
      <c r="U1789" s="49"/>
      <c r="V1789" s="49"/>
    </row>
    <row r="1790" spans="2:22" ht="24" customHeight="1" x14ac:dyDescent="0.35">
      <c r="B1790" s="3">
        <v>1775</v>
      </c>
      <c r="C1790" s="3" t="s">
        <v>1591</v>
      </c>
      <c r="D1790" s="3" t="s">
        <v>3157</v>
      </c>
      <c r="E1790" s="3" t="s">
        <v>79</v>
      </c>
      <c r="F1790" s="3" t="s">
        <v>2422</v>
      </c>
      <c r="G1790" s="3" t="s">
        <v>11</v>
      </c>
      <c r="H1790" s="32" t="s">
        <v>2318</v>
      </c>
      <c r="I1790" s="33">
        <v>386601.75</v>
      </c>
      <c r="J1790" s="17">
        <v>350</v>
      </c>
      <c r="K1790" s="17">
        <f t="shared" si="54"/>
        <v>375</v>
      </c>
      <c r="L1790" s="38" t="s">
        <v>7053</v>
      </c>
      <c r="M1790" s="48">
        <f t="shared" si="55"/>
        <v>144975656.25</v>
      </c>
      <c r="N1790" s="34" t="s">
        <v>7341</v>
      </c>
      <c r="O1790" s="48">
        <f>(45.5*M1790)/(SUM($M$16:$M$2953)+SUM(Comerciales!$O$16:$O$1436))</f>
        <v>6.8793802289248314E-3</v>
      </c>
      <c r="P1790" s="49"/>
      <c r="Q1790" s="59"/>
      <c r="R1790" s="59"/>
      <c r="S1790" s="49"/>
      <c r="T1790" s="49"/>
      <c r="U1790" s="49"/>
      <c r="V1790" s="49"/>
    </row>
    <row r="1791" spans="2:22" ht="24" customHeight="1" x14ac:dyDescent="0.35">
      <c r="B1791" s="3">
        <v>1776</v>
      </c>
      <c r="C1791" s="3" t="s">
        <v>1591</v>
      </c>
      <c r="D1791" s="3" t="s">
        <v>3157</v>
      </c>
      <c r="E1791" s="3" t="s">
        <v>266</v>
      </c>
      <c r="F1791" s="3" t="s">
        <v>3613</v>
      </c>
      <c r="G1791" s="3" t="s">
        <v>11</v>
      </c>
      <c r="H1791" s="32" t="s">
        <v>2318</v>
      </c>
      <c r="I1791" s="33">
        <v>74245</v>
      </c>
      <c r="J1791" s="17">
        <v>2798</v>
      </c>
      <c r="K1791" s="17">
        <f t="shared" si="54"/>
        <v>2999</v>
      </c>
      <c r="L1791" s="38" t="s">
        <v>7053</v>
      </c>
      <c r="M1791" s="48">
        <f t="shared" si="55"/>
        <v>222660755</v>
      </c>
      <c r="N1791" s="34" t="s">
        <v>7341</v>
      </c>
      <c r="O1791" s="48">
        <f>(45.5*M1791)/(SUM($M$16:$M$2953)+SUM(Comerciales!$O$16:$O$1436))</f>
        <v>1.0565691063767651E-2</v>
      </c>
      <c r="P1791" s="49"/>
      <c r="Q1791" s="59"/>
      <c r="R1791" s="59"/>
      <c r="S1791" s="49"/>
      <c r="T1791" s="49"/>
      <c r="U1791" s="49"/>
      <c r="V1791" s="49"/>
    </row>
    <row r="1792" spans="2:22" ht="24" customHeight="1" x14ac:dyDescent="0.35">
      <c r="B1792" s="3">
        <v>1777</v>
      </c>
      <c r="C1792" s="3" t="s">
        <v>1591</v>
      </c>
      <c r="D1792" s="3" t="s">
        <v>3157</v>
      </c>
      <c r="E1792" s="3" t="s">
        <v>3473</v>
      </c>
      <c r="F1792" s="3" t="s">
        <v>2525</v>
      </c>
      <c r="G1792" s="3" t="s">
        <v>11</v>
      </c>
      <c r="H1792" s="32" t="s">
        <v>2490</v>
      </c>
      <c r="I1792" s="33">
        <v>1825</v>
      </c>
      <c r="J1792" s="17"/>
      <c r="K1792" s="17">
        <f t="shared" si="54"/>
        <v>0</v>
      </c>
      <c r="L1792" s="38" t="s">
        <v>7053</v>
      </c>
      <c r="M1792" s="48">
        <f t="shared" si="55"/>
        <v>182500</v>
      </c>
      <c r="N1792" s="34" t="s">
        <v>7343</v>
      </c>
      <c r="O1792" s="48">
        <f>(45.5*M1792)/(SUM($M$16:$M$2953)+SUM(Comerciales!$O$16:$O$1436))</f>
        <v>8.6599841949588118E-6</v>
      </c>
      <c r="P1792" s="49"/>
      <c r="Q1792" s="59"/>
      <c r="R1792" s="59"/>
      <c r="S1792" s="49"/>
      <c r="T1792" s="49"/>
      <c r="U1792" s="49"/>
      <c r="V1792" s="49"/>
    </row>
    <row r="1793" spans="2:22" ht="24" customHeight="1" x14ac:dyDescent="0.35">
      <c r="B1793" s="3">
        <v>1778</v>
      </c>
      <c r="C1793" s="3" t="s">
        <v>1596</v>
      </c>
      <c r="D1793" s="3" t="s">
        <v>5608</v>
      </c>
      <c r="E1793" s="3" t="s">
        <v>6458</v>
      </c>
      <c r="F1793" s="3" t="s">
        <v>2356</v>
      </c>
      <c r="G1793" s="3" t="s">
        <v>18</v>
      </c>
      <c r="H1793" s="32" t="s">
        <v>2349</v>
      </c>
      <c r="I1793" s="33">
        <v>12.571428571428571</v>
      </c>
      <c r="J1793" s="17">
        <v>1547.508</v>
      </c>
      <c r="K1793" s="17">
        <f t="shared" si="54"/>
        <v>1547.508</v>
      </c>
      <c r="L1793" s="38">
        <v>1547.508</v>
      </c>
      <c r="M1793" s="48">
        <f t="shared" si="55"/>
        <v>19454.386285714285</v>
      </c>
      <c r="N1793" s="34" t="s">
        <v>7343</v>
      </c>
      <c r="O1793" s="48">
        <f>(45.5*M1793)/(SUM($M$16:$M$2953)+SUM(Comerciales!$O$16:$O$1436))</f>
        <v>9.2314891921594078E-7</v>
      </c>
      <c r="P1793" s="49"/>
      <c r="Q1793" s="59"/>
      <c r="R1793" s="59"/>
      <c r="S1793" s="49"/>
      <c r="T1793" s="49"/>
      <c r="U1793" s="49"/>
      <c r="V1793" s="49"/>
    </row>
    <row r="1794" spans="2:22" ht="24" customHeight="1" x14ac:dyDescent="0.35">
      <c r="B1794" s="3">
        <v>1779</v>
      </c>
      <c r="C1794" s="3" t="s">
        <v>2546</v>
      </c>
      <c r="D1794" s="3" t="s">
        <v>1597</v>
      </c>
      <c r="E1794" s="3" t="s">
        <v>2544</v>
      </c>
      <c r="F1794" s="3" t="s">
        <v>2317</v>
      </c>
      <c r="G1794" s="3" t="s">
        <v>11</v>
      </c>
      <c r="H1794" s="32" t="s">
        <v>2422</v>
      </c>
      <c r="I1794" s="33">
        <v>48732.833333333336</v>
      </c>
      <c r="J1794" s="17">
        <v>777.4</v>
      </c>
      <c r="K1794" s="17">
        <f t="shared" si="54"/>
        <v>777.4</v>
      </c>
      <c r="L1794" s="38">
        <v>777.4</v>
      </c>
      <c r="M1794" s="48">
        <f t="shared" si="55"/>
        <v>37884904.633333333</v>
      </c>
      <c r="N1794" s="34" t="s">
        <v>7341</v>
      </c>
      <c r="O1794" s="48">
        <f>(45.5*M1794)/(SUM($M$16:$M$2953)+SUM(Comerciales!$O$16:$O$1436))</f>
        <v>1.7977132896010331E-3</v>
      </c>
      <c r="P1794" s="49"/>
      <c r="Q1794" s="59"/>
      <c r="R1794" s="59"/>
      <c r="S1794" s="49"/>
      <c r="T1794" s="49"/>
      <c r="U1794" s="49"/>
      <c r="V1794" s="49"/>
    </row>
    <row r="1795" spans="2:22" ht="24" customHeight="1" x14ac:dyDescent="0.35">
      <c r="B1795" s="3">
        <v>1780</v>
      </c>
      <c r="C1795" s="3" t="s">
        <v>2546</v>
      </c>
      <c r="D1795" s="3" t="s">
        <v>1597</v>
      </c>
      <c r="E1795" s="3" t="s">
        <v>309</v>
      </c>
      <c r="F1795" s="3" t="s">
        <v>472</v>
      </c>
      <c r="G1795" s="3" t="s">
        <v>11</v>
      </c>
      <c r="H1795" s="32" t="s">
        <v>2422</v>
      </c>
      <c r="I1795" s="33">
        <v>10486.363636363636</v>
      </c>
      <c r="J1795" s="17">
        <v>2512.08</v>
      </c>
      <c r="K1795" s="17">
        <f t="shared" si="54"/>
        <v>2512.08</v>
      </c>
      <c r="L1795" s="38">
        <v>2512.08</v>
      </c>
      <c r="M1795" s="48">
        <f t="shared" si="55"/>
        <v>26342584.363636363</v>
      </c>
      <c r="N1795" s="34" t="s">
        <v>7343</v>
      </c>
      <c r="O1795" s="48">
        <f>(45.5*M1795)/(SUM($M$16:$M$2953)+SUM(Comerciales!$O$16:$O$1436))</f>
        <v>1.2500074753066305E-3</v>
      </c>
      <c r="P1795" s="49"/>
      <c r="Q1795" s="59"/>
      <c r="R1795" s="59"/>
      <c r="S1795" s="49"/>
      <c r="T1795" s="49"/>
      <c r="U1795" s="49"/>
      <c r="V1795" s="49"/>
    </row>
    <row r="1796" spans="2:22" ht="24" customHeight="1" x14ac:dyDescent="0.35">
      <c r="B1796" s="3">
        <v>1781</v>
      </c>
      <c r="C1796" s="3" t="s">
        <v>2546</v>
      </c>
      <c r="D1796" s="3" t="s">
        <v>1597</v>
      </c>
      <c r="E1796" s="3" t="s">
        <v>1598</v>
      </c>
      <c r="F1796" s="3" t="s">
        <v>472</v>
      </c>
      <c r="G1796" s="3" t="s">
        <v>11</v>
      </c>
      <c r="H1796" s="32" t="s">
        <v>2422</v>
      </c>
      <c r="I1796" s="33">
        <v>4792.5</v>
      </c>
      <c r="J1796" s="17">
        <v>5024.16</v>
      </c>
      <c r="K1796" s="17">
        <f t="shared" si="54"/>
        <v>5024.16</v>
      </c>
      <c r="L1796" s="38">
        <v>5024.16</v>
      </c>
      <c r="M1796" s="48">
        <f t="shared" si="55"/>
        <v>24078286.800000001</v>
      </c>
      <c r="N1796" s="34" t="s">
        <v>7343</v>
      </c>
      <c r="O1796" s="48">
        <f>(45.5*M1796)/(SUM($M$16:$M$2953)+SUM(Comerciales!$O$16:$O$1436))</f>
        <v>1.142562099340742E-3</v>
      </c>
      <c r="P1796" s="49"/>
      <c r="Q1796" s="59"/>
      <c r="R1796" s="59"/>
      <c r="S1796" s="49"/>
      <c r="T1796" s="49"/>
      <c r="U1796" s="49"/>
      <c r="V1796" s="49"/>
    </row>
    <row r="1797" spans="2:22" ht="24" customHeight="1" x14ac:dyDescent="0.35">
      <c r="B1797" s="3">
        <v>1782</v>
      </c>
      <c r="C1797" s="3" t="s">
        <v>1599</v>
      </c>
      <c r="D1797" s="3" t="s">
        <v>1600</v>
      </c>
      <c r="E1797" s="3" t="s">
        <v>115</v>
      </c>
      <c r="F1797" s="3" t="s">
        <v>2318</v>
      </c>
      <c r="G1797" s="3" t="s">
        <v>11</v>
      </c>
      <c r="H1797" s="32" t="s">
        <v>2318</v>
      </c>
      <c r="I1797" s="33">
        <v>17805.083333333332</v>
      </c>
      <c r="J1797" s="17">
        <v>729</v>
      </c>
      <c r="K1797" s="17">
        <f t="shared" si="54"/>
        <v>781</v>
      </c>
      <c r="L1797" s="38" t="s">
        <v>7053</v>
      </c>
      <c r="M1797" s="48">
        <f t="shared" si="55"/>
        <v>13905770.083333332</v>
      </c>
      <c r="N1797" s="34" t="s">
        <v>7343</v>
      </c>
      <c r="O1797" s="48">
        <f>(45.5*M1797)/(SUM($M$16:$M$2953)+SUM(Comerciales!$O$16:$O$1436))</f>
        <v>6.598561596734123E-4</v>
      </c>
      <c r="P1797" s="49"/>
      <c r="Q1797" s="59"/>
      <c r="R1797" s="59"/>
      <c r="S1797" s="49"/>
      <c r="T1797" s="49"/>
      <c r="U1797" s="49"/>
      <c r="V1797" s="49"/>
    </row>
    <row r="1798" spans="2:22" ht="24" customHeight="1" x14ac:dyDescent="0.35">
      <c r="B1798" s="3">
        <v>1783</v>
      </c>
      <c r="C1798" s="3" t="s">
        <v>1599</v>
      </c>
      <c r="D1798" s="3" t="s">
        <v>1600</v>
      </c>
      <c r="E1798" s="3" t="s">
        <v>389</v>
      </c>
      <c r="F1798" s="3" t="s">
        <v>2318</v>
      </c>
      <c r="G1798" s="3" t="s">
        <v>11</v>
      </c>
      <c r="H1798" s="32" t="s">
        <v>2318</v>
      </c>
      <c r="I1798" s="33">
        <v>1659.1666666666665</v>
      </c>
      <c r="J1798" s="17">
        <v>3387.5</v>
      </c>
      <c r="K1798" s="17">
        <f t="shared" si="54"/>
        <v>3631</v>
      </c>
      <c r="L1798" s="38" t="s">
        <v>7053</v>
      </c>
      <c r="M1798" s="48">
        <f t="shared" si="55"/>
        <v>6024434.166666666</v>
      </c>
      <c r="N1798" s="34" t="s">
        <v>7343</v>
      </c>
      <c r="O1798" s="48">
        <f>(45.5*M1798)/(SUM($M$16:$M$2953)+SUM(Comerciales!$O$16:$O$1436))</f>
        <v>2.8587125844878461E-4</v>
      </c>
      <c r="P1798" s="49"/>
      <c r="Q1798" s="59"/>
      <c r="R1798" s="59"/>
      <c r="S1798" s="49"/>
      <c r="T1798" s="49"/>
      <c r="U1798" s="49"/>
      <c r="V1798" s="49"/>
    </row>
    <row r="1799" spans="2:22" ht="24" customHeight="1" x14ac:dyDescent="0.35">
      <c r="B1799" s="3">
        <v>1784</v>
      </c>
      <c r="C1799" s="3" t="s">
        <v>1599</v>
      </c>
      <c r="D1799" s="3" t="s">
        <v>5609</v>
      </c>
      <c r="E1799" s="3" t="s">
        <v>6300</v>
      </c>
      <c r="F1799" s="3" t="s">
        <v>2356</v>
      </c>
      <c r="G1799" s="3" t="s">
        <v>18</v>
      </c>
      <c r="H1799" s="32" t="s">
        <v>2349</v>
      </c>
      <c r="I1799" s="33">
        <v>50.666666666666664</v>
      </c>
      <c r="J1799" s="17">
        <v>5434.8</v>
      </c>
      <c r="K1799" s="17">
        <f t="shared" si="54"/>
        <v>5434.8</v>
      </c>
      <c r="L1799" s="38">
        <v>5434.8</v>
      </c>
      <c r="M1799" s="48">
        <f t="shared" si="55"/>
        <v>275363.20000000001</v>
      </c>
      <c r="N1799" s="34" t="s">
        <v>7343</v>
      </c>
      <c r="O1799" s="48">
        <f>(45.5*M1799)/(SUM($M$16:$M$2953)+SUM(Comerciales!$O$16:$O$1436))</f>
        <v>1.3066525807524835E-5</v>
      </c>
      <c r="P1799" s="49"/>
      <c r="Q1799" s="59"/>
      <c r="R1799" s="59"/>
      <c r="S1799" s="49"/>
      <c r="T1799" s="49"/>
      <c r="U1799" s="49"/>
      <c r="V1799" s="49"/>
    </row>
    <row r="1800" spans="2:22" ht="24" customHeight="1" x14ac:dyDescent="0.35">
      <c r="B1800" s="3">
        <v>1785</v>
      </c>
      <c r="C1800" s="3" t="s">
        <v>1599</v>
      </c>
      <c r="D1800" s="3" t="s">
        <v>7070</v>
      </c>
      <c r="E1800" s="3" t="s">
        <v>22</v>
      </c>
      <c r="F1800" s="3" t="s">
        <v>2604</v>
      </c>
      <c r="G1800" s="3" t="s">
        <v>6993</v>
      </c>
      <c r="H1800" s="32" t="s">
        <v>3675</v>
      </c>
      <c r="I1800" s="33">
        <v>2199.0833333333335</v>
      </c>
      <c r="J1800" s="17">
        <v>67934.990000000005</v>
      </c>
      <c r="K1800" s="17">
        <f t="shared" si="54"/>
        <v>67934.990000000005</v>
      </c>
      <c r="L1800" s="38">
        <v>67934.990000000005</v>
      </c>
      <c r="M1800" s="48">
        <f t="shared" si="55"/>
        <v>149394704.25916669</v>
      </c>
      <c r="N1800" s="34" t="s">
        <v>7341</v>
      </c>
      <c r="O1800" s="48">
        <f>(45.5*M1800)/(SUM($M$16:$M$2953)+SUM(Comerciales!$O$16:$O$1436))</f>
        <v>7.0890727544927644E-3</v>
      </c>
      <c r="P1800" s="49"/>
      <c r="Q1800" s="59"/>
      <c r="R1800" s="59"/>
      <c r="S1800" s="49"/>
      <c r="T1800" s="49"/>
      <c r="U1800" s="49"/>
      <c r="V1800" s="49"/>
    </row>
    <row r="1801" spans="2:22" ht="24" customHeight="1" x14ac:dyDescent="0.35">
      <c r="B1801" s="3">
        <v>1786</v>
      </c>
      <c r="C1801" s="3" t="s">
        <v>1599</v>
      </c>
      <c r="D1801" s="3" t="s">
        <v>7070</v>
      </c>
      <c r="E1801" s="3" t="s">
        <v>68</v>
      </c>
      <c r="F1801" s="3" t="s">
        <v>2356</v>
      </c>
      <c r="G1801" s="3" t="s">
        <v>18</v>
      </c>
      <c r="H1801" s="32" t="s">
        <v>2349</v>
      </c>
      <c r="I1801" s="33">
        <v>2</v>
      </c>
      <c r="J1801" s="17">
        <v>5434.79</v>
      </c>
      <c r="K1801" s="17">
        <f t="shared" si="54"/>
        <v>5434.79</v>
      </c>
      <c r="L1801" s="38">
        <v>5434.79</v>
      </c>
      <c r="M1801" s="48">
        <f t="shared" si="55"/>
        <v>10869.58</v>
      </c>
      <c r="N1801" s="34" t="s">
        <v>7343</v>
      </c>
      <c r="O1801" s="48">
        <f>(45.5*M1801)/(SUM($M$16:$M$2953)+SUM(Comerciales!$O$16:$O$1436))</f>
        <v>5.1578296441556393E-7</v>
      </c>
      <c r="P1801" s="49"/>
      <c r="Q1801" s="59"/>
      <c r="R1801" s="59"/>
      <c r="S1801" s="49"/>
      <c r="T1801" s="49"/>
      <c r="U1801" s="49"/>
      <c r="V1801" s="49"/>
    </row>
    <row r="1802" spans="2:22" ht="24" customHeight="1" x14ac:dyDescent="0.35">
      <c r="B1802" s="3">
        <v>1787</v>
      </c>
      <c r="C1802" s="3" t="s">
        <v>1603</v>
      </c>
      <c r="D1802" s="3" t="s">
        <v>1604</v>
      </c>
      <c r="E1802" s="3" t="s">
        <v>2387</v>
      </c>
      <c r="F1802" s="3" t="s">
        <v>2422</v>
      </c>
      <c r="G1802" s="3" t="s">
        <v>11</v>
      </c>
      <c r="H1802" s="32" t="s">
        <v>2318</v>
      </c>
      <c r="I1802" s="33">
        <v>285358.08333333331</v>
      </c>
      <c r="J1802" s="17">
        <v>108</v>
      </c>
      <c r="K1802" s="17">
        <f t="shared" si="54"/>
        <v>116</v>
      </c>
      <c r="L1802" s="38" t="s">
        <v>7053</v>
      </c>
      <c r="M1802" s="48">
        <f t="shared" si="55"/>
        <v>33101537.666666664</v>
      </c>
      <c r="N1802" s="34" t="s">
        <v>7341</v>
      </c>
      <c r="O1802" s="48">
        <f>(45.5*M1802)/(SUM($M$16:$M$2953)+SUM(Comerciales!$O$16:$O$1436))</f>
        <v>1.5707331124502307E-3</v>
      </c>
      <c r="P1802" s="49"/>
      <c r="Q1802" s="59"/>
      <c r="R1802" s="59"/>
      <c r="S1802" s="49"/>
      <c r="T1802" s="49"/>
      <c r="U1802" s="49"/>
      <c r="V1802" s="49"/>
    </row>
    <row r="1803" spans="2:22" ht="24" customHeight="1" x14ac:dyDescent="0.35">
      <c r="B1803" s="3">
        <v>1788</v>
      </c>
      <c r="C1803" s="3" t="s">
        <v>1605</v>
      </c>
      <c r="D1803" s="3" t="s">
        <v>1606</v>
      </c>
      <c r="E1803" s="3" t="s">
        <v>2397</v>
      </c>
      <c r="F1803" s="3" t="s">
        <v>2422</v>
      </c>
      <c r="G1803" s="3" t="s">
        <v>11</v>
      </c>
      <c r="H1803" s="32" t="s">
        <v>2320</v>
      </c>
      <c r="I1803" s="33">
        <v>361</v>
      </c>
      <c r="J1803" s="17">
        <v>3483</v>
      </c>
      <c r="K1803" s="17">
        <f t="shared" si="54"/>
        <v>3734</v>
      </c>
      <c r="L1803" s="38" t="s">
        <v>7053</v>
      </c>
      <c r="M1803" s="48">
        <f t="shared" si="55"/>
        <v>1347974</v>
      </c>
      <c r="N1803" s="34" t="s">
        <v>7343</v>
      </c>
      <c r="O1803" s="48">
        <f>(45.5*M1803)/(SUM($M$16:$M$2953)+SUM(Comerciales!$O$16:$O$1436))</f>
        <v>6.3964019371043343E-5</v>
      </c>
      <c r="P1803" s="49"/>
      <c r="Q1803" s="59"/>
      <c r="R1803" s="59"/>
      <c r="S1803" s="49"/>
      <c r="T1803" s="49"/>
      <c r="U1803" s="49"/>
      <c r="V1803" s="49"/>
    </row>
    <row r="1804" spans="2:22" ht="24" customHeight="1" x14ac:dyDescent="0.35">
      <c r="B1804" s="3">
        <v>1789</v>
      </c>
      <c r="C1804" s="3" t="s">
        <v>1607</v>
      </c>
      <c r="D1804" s="3" t="s">
        <v>1608</v>
      </c>
      <c r="E1804" s="3" t="s">
        <v>2545</v>
      </c>
      <c r="F1804" s="3" t="s">
        <v>2422</v>
      </c>
      <c r="G1804" s="3" t="s">
        <v>11</v>
      </c>
      <c r="H1804" s="32" t="s">
        <v>2318</v>
      </c>
      <c r="I1804" s="33">
        <v>497432.91666666669</v>
      </c>
      <c r="J1804" s="17">
        <v>203</v>
      </c>
      <c r="K1804" s="17">
        <f t="shared" si="54"/>
        <v>218</v>
      </c>
      <c r="L1804" s="38" t="s">
        <v>7053</v>
      </c>
      <c r="M1804" s="48">
        <f t="shared" si="55"/>
        <v>108440375.83333334</v>
      </c>
      <c r="N1804" s="34" t="s">
        <v>7341</v>
      </c>
      <c r="O1804" s="48">
        <f>(45.5*M1804)/(SUM($M$16:$M$2953)+SUM(Comerciales!$O$16:$O$1436))</f>
        <v>5.1457092647236181E-3</v>
      </c>
      <c r="P1804" s="49"/>
      <c r="Q1804" s="59"/>
      <c r="R1804" s="59"/>
      <c r="S1804" s="49"/>
      <c r="T1804" s="49"/>
      <c r="U1804" s="49"/>
      <c r="V1804" s="49"/>
    </row>
    <row r="1805" spans="2:22" ht="24" customHeight="1" x14ac:dyDescent="0.35">
      <c r="B1805" s="3">
        <v>1790</v>
      </c>
      <c r="C1805" s="3" t="s">
        <v>1609</v>
      </c>
      <c r="D1805" s="3" t="s">
        <v>7071</v>
      </c>
      <c r="E1805" s="3" t="s">
        <v>36</v>
      </c>
      <c r="F1805" s="3" t="s">
        <v>2422</v>
      </c>
      <c r="G1805" s="3" t="s">
        <v>11</v>
      </c>
      <c r="H1805" s="32" t="s">
        <v>2318</v>
      </c>
      <c r="I1805" s="33">
        <v>243323.83333333334</v>
      </c>
      <c r="J1805" s="17">
        <v>73</v>
      </c>
      <c r="K1805" s="17">
        <f t="shared" si="54"/>
        <v>78</v>
      </c>
      <c r="L1805" s="38" t="s">
        <v>7053</v>
      </c>
      <c r="M1805" s="48">
        <f t="shared" si="55"/>
        <v>18979259</v>
      </c>
      <c r="N1805" s="34" t="s">
        <v>7341</v>
      </c>
      <c r="O1805" s="48">
        <f>(45.5*M1805)/(SUM($M$16:$M$2953)+SUM(Comerciales!$O$16:$O$1436))</f>
        <v>9.0060319436728652E-4</v>
      </c>
      <c r="P1805" s="49"/>
      <c r="Q1805" s="59"/>
      <c r="R1805" s="59"/>
      <c r="S1805" s="49"/>
      <c r="T1805" s="49"/>
      <c r="U1805" s="49"/>
      <c r="V1805" s="49"/>
    </row>
    <row r="1806" spans="2:22" ht="24" customHeight="1" x14ac:dyDescent="0.35">
      <c r="B1806" s="3">
        <v>1791</v>
      </c>
      <c r="C1806" s="3" t="s">
        <v>1609</v>
      </c>
      <c r="D1806" s="3" t="s">
        <v>7071</v>
      </c>
      <c r="E1806" s="3" t="s">
        <v>3438</v>
      </c>
      <c r="F1806" s="3" t="s">
        <v>2616</v>
      </c>
      <c r="G1806" s="3" t="s">
        <v>11</v>
      </c>
      <c r="H1806" s="32" t="s">
        <v>2490</v>
      </c>
      <c r="I1806" s="33">
        <v>11724.5</v>
      </c>
      <c r="J1806" s="17">
        <v>1946</v>
      </c>
      <c r="K1806" s="17">
        <f t="shared" si="54"/>
        <v>2086</v>
      </c>
      <c r="L1806" s="38" t="s">
        <v>7053</v>
      </c>
      <c r="M1806" s="48">
        <f t="shared" si="55"/>
        <v>24457307</v>
      </c>
      <c r="N1806" s="34" t="s">
        <v>7343</v>
      </c>
      <c r="O1806" s="48">
        <f>(45.5*M1806)/(SUM($M$16:$M$2953)+SUM(Comerciales!$O$16:$O$1436))</f>
        <v>1.1605473538150988E-3</v>
      </c>
      <c r="P1806" s="49"/>
      <c r="Q1806" s="59"/>
      <c r="R1806" s="59"/>
      <c r="S1806" s="49"/>
      <c r="T1806" s="49"/>
      <c r="U1806" s="49"/>
      <c r="V1806" s="49"/>
    </row>
    <row r="1807" spans="2:22" ht="24" customHeight="1" x14ac:dyDescent="0.35">
      <c r="B1807" s="3">
        <v>1792</v>
      </c>
      <c r="C1807" s="3" t="s">
        <v>1609</v>
      </c>
      <c r="D1807" s="3" t="s">
        <v>7071</v>
      </c>
      <c r="E1807" s="3" t="s">
        <v>3438</v>
      </c>
      <c r="F1807" s="3" t="s">
        <v>3580</v>
      </c>
      <c r="G1807" s="3" t="s">
        <v>11</v>
      </c>
      <c r="H1807" s="32" t="s">
        <v>2628</v>
      </c>
      <c r="I1807" s="33">
        <v>2417</v>
      </c>
      <c r="J1807" s="17">
        <v>1946</v>
      </c>
      <c r="K1807" s="17">
        <f t="shared" si="54"/>
        <v>2086</v>
      </c>
      <c r="L1807" s="38" t="s">
        <v>2628</v>
      </c>
      <c r="M1807" s="48">
        <f t="shared" si="55"/>
        <v>5041862</v>
      </c>
      <c r="N1807" s="34" t="s">
        <v>7343</v>
      </c>
      <c r="O1807" s="48">
        <f>(45.5*M1807)/(SUM($M$16:$M$2953)+SUM(Comerciales!$O$16:$O$1436))</f>
        <v>2.3924627525021057E-4</v>
      </c>
      <c r="P1807" s="49"/>
      <c r="Q1807" s="59"/>
      <c r="R1807" s="59"/>
      <c r="S1807" s="49"/>
      <c r="T1807" s="49"/>
      <c r="U1807" s="49"/>
      <c r="V1807" s="49"/>
    </row>
    <row r="1808" spans="2:22" ht="24" customHeight="1" x14ac:dyDescent="0.35">
      <c r="B1808" s="3">
        <v>1793</v>
      </c>
      <c r="C1808" s="3" t="s">
        <v>1609</v>
      </c>
      <c r="D1808" s="3" t="s">
        <v>7071</v>
      </c>
      <c r="E1808" s="3" t="s">
        <v>7106</v>
      </c>
      <c r="F1808" s="3" t="s">
        <v>2362</v>
      </c>
      <c r="G1808" s="3" t="s">
        <v>6993</v>
      </c>
      <c r="H1808" s="32" t="s">
        <v>2402</v>
      </c>
      <c r="I1808" s="33">
        <v>15641</v>
      </c>
      <c r="J1808" s="17">
        <v>680</v>
      </c>
      <c r="K1808" s="17">
        <f t="shared" ref="K1808:K1871" si="56">IF(ISNUMBER(L1808),MIN(L1808,ROUND((J1808*(1+$K$10)),0)),ROUND((J1808*(1+$K$10)),0))</f>
        <v>729</v>
      </c>
      <c r="L1808" s="38" t="s">
        <v>7053</v>
      </c>
      <c r="M1808" s="48">
        <f t="shared" ref="M1808:M1871" si="57">IF(K1808=0,100*I1808,I1808*K1808)</f>
        <v>11402289</v>
      </c>
      <c r="N1808" s="34" t="s">
        <v>7343</v>
      </c>
      <c r="O1808" s="48">
        <f>(45.5*M1808)/(SUM($M$16:$M$2953)+SUM(Comerciales!$O$16:$O$1436))</f>
        <v>5.4106105493891899E-4</v>
      </c>
      <c r="P1808" s="49"/>
      <c r="Q1808" s="59"/>
      <c r="R1808" s="59"/>
      <c r="S1808" s="49"/>
      <c r="T1808" s="49"/>
      <c r="U1808" s="49"/>
      <c r="V1808" s="49"/>
    </row>
    <row r="1809" spans="2:22" ht="24" customHeight="1" x14ac:dyDescent="0.35">
      <c r="B1809" s="3">
        <v>1794</v>
      </c>
      <c r="C1809" s="3" t="s">
        <v>2628</v>
      </c>
      <c r="D1809" s="3" t="s">
        <v>5610</v>
      </c>
      <c r="E1809" s="3" t="s">
        <v>6529</v>
      </c>
      <c r="F1809" s="3" t="s">
        <v>6873</v>
      </c>
      <c r="G1809" s="3" t="s">
        <v>11</v>
      </c>
      <c r="H1809" s="32" t="s">
        <v>2628</v>
      </c>
      <c r="I1809" s="33">
        <v>1</v>
      </c>
      <c r="J1809" s="17"/>
      <c r="K1809" s="17">
        <f t="shared" si="56"/>
        <v>0</v>
      </c>
      <c r="L1809" s="38" t="s">
        <v>2628</v>
      </c>
      <c r="M1809" s="48">
        <f t="shared" si="57"/>
        <v>100</v>
      </c>
      <c r="N1809" s="34" t="s">
        <v>7343</v>
      </c>
      <c r="O1809" s="48">
        <f>(45.5*M1809)/(SUM($M$16:$M$2953)+SUM(Comerciales!$O$16:$O$1436))</f>
        <v>4.745196819155514E-9</v>
      </c>
      <c r="P1809" s="49"/>
      <c r="Q1809" s="59"/>
      <c r="R1809" s="59"/>
      <c r="S1809" s="49"/>
      <c r="T1809" s="49"/>
      <c r="U1809" s="49"/>
      <c r="V1809" s="49"/>
    </row>
    <row r="1810" spans="2:22" ht="24" customHeight="1" x14ac:dyDescent="0.35">
      <c r="B1810" s="3">
        <v>1795</v>
      </c>
      <c r="C1810" s="3" t="s">
        <v>1609</v>
      </c>
      <c r="D1810" s="3" t="s">
        <v>7289</v>
      </c>
      <c r="E1810" s="3" t="s">
        <v>6528</v>
      </c>
      <c r="F1810" s="3" t="s">
        <v>6869</v>
      </c>
      <c r="G1810" s="3" t="s">
        <v>11</v>
      </c>
      <c r="H1810" s="32" t="s">
        <v>2490</v>
      </c>
      <c r="I1810" s="33">
        <v>1980.9999999999998</v>
      </c>
      <c r="J1810" s="17">
        <v>17267</v>
      </c>
      <c r="K1810" s="17">
        <f t="shared" si="56"/>
        <v>18510</v>
      </c>
      <c r="L1810" s="38" t="s">
        <v>7053</v>
      </c>
      <c r="M1810" s="48">
        <f t="shared" si="57"/>
        <v>36668309.999999993</v>
      </c>
      <c r="N1810" s="34" t="s">
        <v>7343</v>
      </c>
      <c r="O1810" s="48">
        <f>(45.5*M1810)/(SUM($M$16:$M$2953)+SUM(Comerciales!$O$16:$O$1436))</f>
        <v>1.7399834797580829E-3</v>
      </c>
      <c r="P1810" s="49"/>
      <c r="Q1810" s="59"/>
      <c r="R1810" s="59"/>
      <c r="S1810" s="49"/>
      <c r="T1810" s="49"/>
      <c r="U1810" s="49"/>
      <c r="V1810" s="49"/>
    </row>
    <row r="1811" spans="2:22" ht="24" customHeight="1" x14ac:dyDescent="0.35">
      <c r="B1811" s="3">
        <v>1796</v>
      </c>
      <c r="C1811" s="3" t="s">
        <v>1610</v>
      </c>
      <c r="D1811" s="3" t="s">
        <v>5611</v>
      </c>
      <c r="E1811" s="3" t="s">
        <v>146</v>
      </c>
      <c r="F1811" s="3" t="s">
        <v>3613</v>
      </c>
      <c r="G1811" s="3" t="s">
        <v>11</v>
      </c>
      <c r="H1811" s="32" t="s">
        <v>2318</v>
      </c>
      <c r="I1811" s="33">
        <v>162735.66666666666</v>
      </c>
      <c r="J1811" s="17">
        <v>308.75</v>
      </c>
      <c r="K1811" s="17">
        <f t="shared" si="56"/>
        <v>308.75</v>
      </c>
      <c r="L1811" s="38">
        <v>308.75</v>
      </c>
      <c r="M1811" s="48">
        <f t="shared" si="57"/>
        <v>50244637.083333328</v>
      </c>
      <c r="N1811" s="34" t="s">
        <v>7341</v>
      </c>
      <c r="O1811" s="48">
        <f>(45.5*M1811)/(SUM($M$16:$M$2953)+SUM(Comerciales!$O$16:$O$1436))</f>
        <v>2.3842069206745646E-3</v>
      </c>
      <c r="P1811" s="49"/>
      <c r="Q1811" s="59"/>
      <c r="R1811" s="59"/>
      <c r="S1811" s="49"/>
      <c r="T1811" s="49"/>
      <c r="U1811" s="49"/>
      <c r="V1811" s="49"/>
    </row>
    <row r="1812" spans="2:22" ht="24" customHeight="1" x14ac:dyDescent="0.35">
      <c r="B1812" s="3">
        <v>1797</v>
      </c>
      <c r="C1812" s="3" t="s">
        <v>1610</v>
      </c>
      <c r="D1812" s="3" t="s">
        <v>5611</v>
      </c>
      <c r="E1812" s="3" t="s">
        <v>26</v>
      </c>
      <c r="F1812" s="3" t="s">
        <v>3613</v>
      </c>
      <c r="G1812" s="3" t="s">
        <v>11</v>
      </c>
      <c r="H1812" s="32" t="s">
        <v>2318</v>
      </c>
      <c r="I1812" s="33">
        <v>93131.75</v>
      </c>
      <c r="J1812" s="17">
        <v>1235.0005133328007</v>
      </c>
      <c r="K1812" s="17">
        <f t="shared" si="56"/>
        <v>1235.0005133328007</v>
      </c>
      <c r="L1812" s="38">
        <v>1235.0005133328007</v>
      </c>
      <c r="M1812" s="48">
        <f t="shared" si="57"/>
        <v>115017759.05758207</v>
      </c>
      <c r="N1812" s="34" t="s">
        <v>7341</v>
      </c>
      <c r="O1812" s="48">
        <f>(45.5*M1812)/(SUM($M$16:$M$2953)+SUM(Comerciales!$O$16:$O$1436))</f>
        <v>5.4578190442643362E-3</v>
      </c>
      <c r="P1812" s="49"/>
      <c r="Q1812" s="59"/>
      <c r="R1812" s="59"/>
      <c r="S1812" s="49"/>
      <c r="T1812" s="49"/>
      <c r="U1812" s="49"/>
      <c r="V1812" s="49"/>
    </row>
    <row r="1813" spans="2:22" ht="24" customHeight="1" x14ac:dyDescent="0.35">
      <c r="B1813" s="3">
        <v>1798</v>
      </c>
      <c r="C1813" s="3" t="s">
        <v>1610</v>
      </c>
      <c r="D1813" s="3" t="s">
        <v>5611</v>
      </c>
      <c r="E1813" s="3" t="s">
        <v>191</v>
      </c>
      <c r="F1813" s="3" t="s">
        <v>3613</v>
      </c>
      <c r="G1813" s="3" t="s">
        <v>11</v>
      </c>
      <c r="H1813" s="32" t="s">
        <v>2318</v>
      </c>
      <c r="I1813" s="33">
        <v>60819.333333333336</v>
      </c>
      <c r="J1813" s="17">
        <v>617.5</v>
      </c>
      <c r="K1813" s="17">
        <f t="shared" si="56"/>
        <v>617.5</v>
      </c>
      <c r="L1813" s="38">
        <v>617.5</v>
      </c>
      <c r="M1813" s="48">
        <f t="shared" si="57"/>
        <v>37555938.333333336</v>
      </c>
      <c r="N1813" s="34" t="s">
        <v>7341</v>
      </c>
      <c r="O1813" s="48">
        <f>(45.5*M1813)/(SUM($M$16:$M$2953)+SUM(Comerciales!$O$16:$O$1436))</f>
        <v>1.7821031911973396E-3</v>
      </c>
      <c r="P1813" s="49"/>
      <c r="Q1813" s="59"/>
      <c r="R1813" s="59"/>
      <c r="S1813" s="49"/>
      <c r="T1813" s="49"/>
      <c r="U1813" s="49"/>
      <c r="V1813" s="49"/>
    </row>
    <row r="1814" spans="2:22" ht="24" customHeight="1" x14ac:dyDescent="0.35">
      <c r="B1814" s="3">
        <v>1799</v>
      </c>
      <c r="C1814" s="3" t="s">
        <v>1610</v>
      </c>
      <c r="D1814" s="3" t="s">
        <v>5611</v>
      </c>
      <c r="E1814" s="3" t="s">
        <v>25</v>
      </c>
      <c r="F1814" s="3" t="s">
        <v>3613</v>
      </c>
      <c r="G1814" s="3" t="s">
        <v>11</v>
      </c>
      <c r="H1814" s="32" t="s">
        <v>2318</v>
      </c>
      <c r="I1814" s="33">
        <v>5973.5</v>
      </c>
      <c r="J1814" s="17">
        <v>2470</v>
      </c>
      <c r="K1814" s="17">
        <f t="shared" si="56"/>
        <v>2470</v>
      </c>
      <c r="L1814" s="38">
        <v>2470</v>
      </c>
      <c r="M1814" s="48">
        <f t="shared" si="57"/>
        <v>14754545</v>
      </c>
      <c r="N1814" s="34" t="s">
        <v>7343</v>
      </c>
      <c r="O1814" s="48">
        <f>(45.5*M1814)/(SUM($M$16:$M$2953)+SUM(Comerciales!$O$16:$O$1436))</f>
        <v>7.0013220002086891E-4</v>
      </c>
      <c r="P1814" s="49"/>
      <c r="Q1814" s="59"/>
      <c r="R1814" s="59"/>
      <c r="S1814" s="49"/>
      <c r="T1814" s="49"/>
      <c r="U1814" s="49"/>
      <c r="V1814" s="49"/>
    </row>
    <row r="1815" spans="2:22" ht="24" customHeight="1" x14ac:dyDescent="0.35">
      <c r="B1815" s="3">
        <v>1800</v>
      </c>
      <c r="C1815" s="3" t="s">
        <v>1610</v>
      </c>
      <c r="D1815" s="3" t="s">
        <v>1611</v>
      </c>
      <c r="E1815" s="3" t="s">
        <v>191</v>
      </c>
      <c r="F1815" s="3" t="s">
        <v>2422</v>
      </c>
      <c r="G1815" s="3" t="s">
        <v>11</v>
      </c>
      <c r="H1815" s="32" t="s">
        <v>2318</v>
      </c>
      <c r="I1815" s="33">
        <v>625704.91666666663</v>
      </c>
      <c r="J1815" s="17">
        <v>488.5</v>
      </c>
      <c r="K1815" s="17">
        <f t="shared" si="56"/>
        <v>488.5</v>
      </c>
      <c r="L1815" s="38">
        <v>488.5</v>
      </c>
      <c r="M1815" s="48">
        <f t="shared" si="57"/>
        <v>305656851.79166663</v>
      </c>
      <c r="N1815" s="34" t="s">
        <v>7341</v>
      </c>
      <c r="O1815" s="48">
        <f>(45.5*M1815)/(SUM($M$16:$M$2953)+SUM(Comerciales!$O$16:$O$1436))</f>
        <v>1.4504019208749048E-2</v>
      </c>
      <c r="P1815" s="49"/>
      <c r="Q1815" s="59"/>
      <c r="R1815" s="59"/>
      <c r="S1815" s="49"/>
      <c r="T1815" s="49"/>
      <c r="U1815" s="49"/>
      <c r="V1815" s="49"/>
    </row>
    <row r="1816" spans="2:22" ht="24" customHeight="1" x14ac:dyDescent="0.35">
      <c r="B1816" s="3">
        <v>1801</v>
      </c>
      <c r="C1816" s="3" t="s">
        <v>1610</v>
      </c>
      <c r="D1816" s="3" t="s">
        <v>1611</v>
      </c>
      <c r="E1816" s="3" t="s">
        <v>2401</v>
      </c>
      <c r="F1816" s="3" t="s">
        <v>2422</v>
      </c>
      <c r="G1816" s="3" t="s">
        <v>11</v>
      </c>
      <c r="H1816" s="32" t="s">
        <v>2318</v>
      </c>
      <c r="I1816" s="33">
        <v>60208.166666666664</v>
      </c>
      <c r="J1816" s="17">
        <v>159.52000000000001</v>
      </c>
      <c r="K1816" s="17">
        <f t="shared" si="56"/>
        <v>171</v>
      </c>
      <c r="L1816" s="38">
        <v>977</v>
      </c>
      <c r="M1816" s="48">
        <f t="shared" si="57"/>
        <v>10295596.5</v>
      </c>
      <c r="N1816" s="34" t="s">
        <v>7341</v>
      </c>
      <c r="O1816" s="48">
        <f>(45.5*M1816)/(SUM($M$16:$M$2953)+SUM(Comerciales!$O$16:$O$1436))</f>
        <v>4.8854631763108644E-4</v>
      </c>
      <c r="P1816" s="49"/>
      <c r="Q1816" s="59"/>
      <c r="R1816" s="59"/>
      <c r="S1816" s="49"/>
      <c r="T1816" s="49"/>
      <c r="U1816" s="49"/>
      <c r="V1816" s="49"/>
    </row>
    <row r="1817" spans="2:22" ht="24" customHeight="1" x14ac:dyDescent="0.35">
      <c r="B1817" s="3">
        <v>1802</v>
      </c>
      <c r="C1817" s="3" t="s">
        <v>1610</v>
      </c>
      <c r="D1817" s="3" t="s">
        <v>1611</v>
      </c>
      <c r="E1817" s="3" t="s">
        <v>6530</v>
      </c>
      <c r="F1817" s="3" t="s">
        <v>2356</v>
      </c>
      <c r="G1817" s="3" t="s">
        <v>18</v>
      </c>
      <c r="H1817" s="32" t="s">
        <v>2349</v>
      </c>
      <c r="I1817" s="33">
        <v>68.416666666666657</v>
      </c>
      <c r="J1817" s="17">
        <v>20265.71</v>
      </c>
      <c r="K1817" s="17">
        <f t="shared" si="56"/>
        <v>21725</v>
      </c>
      <c r="L1817" s="38" t="s">
        <v>7053</v>
      </c>
      <c r="M1817" s="48">
        <f t="shared" si="57"/>
        <v>1486352.083333333</v>
      </c>
      <c r="N1817" s="34" t="s">
        <v>7343</v>
      </c>
      <c r="O1817" s="48">
        <f>(45.5*M1817)/(SUM($M$16:$M$2953)+SUM(Comerciales!$O$16:$O$1436))</f>
        <v>7.0530331779785032E-5</v>
      </c>
      <c r="P1817" s="49"/>
      <c r="Q1817" s="59"/>
      <c r="R1817" s="59"/>
      <c r="S1817" s="49"/>
      <c r="T1817" s="49"/>
      <c r="U1817" s="49"/>
      <c r="V1817" s="49"/>
    </row>
    <row r="1818" spans="2:22" ht="24" customHeight="1" x14ac:dyDescent="0.35">
      <c r="B1818" s="3">
        <v>1803</v>
      </c>
      <c r="C1818" s="3" t="s">
        <v>1612</v>
      </c>
      <c r="D1818" s="3" t="s">
        <v>1613</v>
      </c>
      <c r="E1818" s="3" t="s">
        <v>1169</v>
      </c>
      <c r="F1818" s="3" t="s">
        <v>2422</v>
      </c>
      <c r="G1818" s="3" t="s">
        <v>11</v>
      </c>
      <c r="H1818" s="32" t="s">
        <v>2318</v>
      </c>
      <c r="I1818" s="33">
        <v>163199.66666666666</v>
      </c>
      <c r="J1818" s="17">
        <v>339</v>
      </c>
      <c r="K1818" s="17">
        <f t="shared" si="56"/>
        <v>363</v>
      </c>
      <c r="L1818" s="38" t="s">
        <v>7053</v>
      </c>
      <c r="M1818" s="48">
        <f t="shared" si="57"/>
        <v>59241479</v>
      </c>
      <c r="N1818" s="34" t="s">
        <v>7341</v>
      </c>
      <c r="O1818" s="48">
        <f>(45.5*M1818)/(SUM($M$16:$M$2953)+SUM(Comerciales!$O$16:$O$1436))</f>
        <v>2.8111247771286816E-3</v>
      </c>
      <c r="P1818" s="49"/>
      <c r="Q1818" s="59"/>
      <c r="R1818" s="59"/>
      <c r="S1818" s="49"/>
      <c r="T1818" s="49"/>
      <c r="U1818" s="49"/>
      <c r="V1818" s="49"/>
    </row>
    <row r="1819" spans="2:22" ht="24" customHeight="1" x14ac:dyDescent="0.35">
      <c r="B1819" s="3">
        <v>1804</v>
      </c>
      <c r="C1819" s="3" t="s">
        <v>1612</v>
      </c>
      <c r="D1819" s="3" t="s">
        <v>1613</v>
      </c>
      <c r="E1819" s="3" t="s">
        <v>4030</v>
      </c>
      <c r="F1819" s="3" t="s">
        <v>2443</v>
      </c>
      <c r="G1819" s="3" t="s">
        <v>18</v>
      </c>
      <c r="H1819" s="32" t="s">
        <v>2443</v>
      </c>
      <c r="I1819" s="33">
        <v>5967.916666666667</v>
      </c>
      <c r="J1819" s="17">
        <v>67373.549999999988</v>
      </c>
      <c r="K1819" s="17">
        <f t="shared" si="56"/>
        <v>67373.549999999988</v>
      </c>
      <c r="L1819" s="38">
        <v>67373.549999999988</v>
      </c>
      <c r="M1819" s="48">
        <f t="shared" si="57"/>
        <v>402079731.93749994</v>
      </c>
      <c r="N1819" s="34" t="s">
        <v>7341</v>
      </c>
      <c r="O1819" s="48">
        <f>(45.5*M1819)/(SUM($M$16:$M$2953)+SUM(Comerciales!$O$16:$O$1436))</f>
        <v>1.9079474650367263E-2</v>
      </c>
      <c r="P1819" s="49"/>
      <c r="Q1819" s="59"/>
      <c r="R1819" s="59"/>
      <c r="S1819" s="49"/>
      <c r="T1819" s="49"/>
      <c r="U1819" s="49"/>
      <c r="V1819" s="49"/>
    </row>
    <row r="1820" spans="2:22" ht="24" customHeight="1" x14ac:dyDescent="0.35">
      <c r="B1820" s="3">
        <v>1805</v>
      </c>
      <c r="C1820" s="3" t="s">
        <v>1612</v>
      </c>
      <c r="D1820" s="3" t="s">
        <v>1613</v>
      </c>
      <c r="E1820" s="3" t="s">
        <v>6531</v>
      </c>
      <c r="F1820" s="3" t="s">
        <v>2443</v>
      </c>
      <c r="G1820" s="3" t="s">
        <v>18</v>
      </c>
      <c r="H1820" s="32" t="s">
        <v>2443</v>
      </c>
      <c r="I1820" s="33">
        <v>4681.916666666667</v>
      </c>
      <c r="J1820" s="17">
        <v>89831.4</v>
      </c>
      <c r="K1820" s="17">
        <f t="shared" si="56"/>
        <v>89831.4</v>
      </c>
      <c r="L1820" s="38">
        <v>89831.4</v>
      </c>
      <c r="M1820" s="48">
        <f t="shared" si="57"/>
        <v>420583128.85000002</v>
      </c>
      <c r="N1820" s="34" t="s">
        <v>7341</v>
      </c>
      <c r="O1820" s="48">
        <f>(45.5*M1820)/(SUM($M$16:$M$2953)+SUM(Comerciales!$O$16:$O$1436))</f>
        <v>1.9957497252094933E-2</v>
      </c>
      <c r="P1820" s="49"/>
      <c r="Q1820" s="59"/>
      <c r="R1820" s="59"/>
      <c r="S1820" s="49"/>
      <c r="T1820" s="49"/>
      <c r="U1820" s="49"/>
      <c r="V1820" s="49"/>
    </row>
    <row r="1821" spans="2:22" ht="24" customHeight="1" x14ac:dyDescent="0.35">
      <c r="B1821" s="3">
        <v>1806</v>
      </c>
      <c r="C1821" s="3" t="s">
        <v>1612</v>
      </c>
      <c r="D1821" s="3" t="s">
        <v>1613</v>
      </c>
      <c r="E1821" s="3" t="s">
        <v>4031</v>
      </c>
      <c r="F1821" s="3" t="s">
        <v>2443</v>
      </c>
      <c r="G1821" s="3" t="s">
        <v>18</v>
      </c>
      <c r="H1821" s="32" t="s">
        <v>2443</v>
      </c>
      <c r="I1821" s="33">
        <v>2065.75</v>
      </c>
      <c r="J1821" s="17">
        <v>44915.7</v>
      </c>
      <c r="K1821" s="17">
        <f t="shared" si="56"/>
        <v>44915.7</v>
      </c>
      <c r="L1821" s="38">
        <v>44915.7</v>
      </c>
      <c r="M1821" s="48">
        <f t="shared" si="57"/>
        <v>92784607.274999991</v>
      </c>
      <c r="N1821" s="34" t="s">
        <v>7341</v>
      </c>
      <c r="O1821" s="48">
        <f>(45.5*M1821)/(SUM($M$16:$M$2953)+SUM(Comerciales!$O$16:$O$1436))</f>
        <v>4.4028122330792355E-3</v>
      </c>
      <c r="P1821" s="49"/>
      <c r="Q1821" s="59"/>
      <c r="R1821" s="59"/>
      <c r="S1821" s="49"/>
      <c r="T1821" s="49"/>
      <c r="U1821" s="49"/>
      <c r="V1821" s="49"/>
    </row>
    <row r="1822" spans="2:22" ht="24" customHeight="1" x14ac:dyDescent="0.35">
      <c r="B1822" s="3">
        <v>1807</v>
      </c>
      <c r="C1822" s="3" t="s">
        <v>1612</v>
      </c>
      <c r="D1822" s="3" t="s">
        <v>1613</v>
      </c>
      <c r="E1822" s="3" t="s">
        <v>4218</v>
      </c>
      <c r="F1822" s="3" t="s">
        <v>2443</v>
      </c>
      <c r="G1822" s="3" t="s">
        <v>18</v>
      </c>
      <c r="H1822" s="32" t="s">
        <v>2443</v>
      </c>
      <c r="I1822" s="33">
        <v>1818.4166666666667</v>
      </c>
      <c r="J1822" s="17">
        <v>112289.25</v>
      </c>
      <c r="K1822" s="17">
        <f t="shared" si="56"/>
        <v>112289.25</v>
      </c>
      <c r="L1822" s="38">
        <v>112289.25</v>
      </c>
      <c r="M1822" s="48">
        <f t="shared" si="57"/>
        <v>204188643.6875</v>
      </c>
      <c r="N1822" s="34" t="s">
        <v>7341</v>
      </c>
      <c r="O1822" s="48">
        <f>(45.5*M1822)/(SUM($M$16:$M$2953)+SUM(Comerciales!$O$16:$O$1436))</f>
        <v>9.689153025336036E-3</v>
      </c>
      <c r="P1822" s="49"/>
      <c r="Q1822" s="59"/>
      <c r="R1822" s="59"/>
      <c r="S1822" s="49"/>
      <c r="T1822" s="49"/>
      <c r="U1822" s="49"/>
      <c r="V1822" s="49"/>
    </row>
    <row r="1823" spans="2:22" ht="24" customHeight="1" x14ac:dyDescent="0.35">
      <c r="B1823" s="3">
        <v>1808</v>
      </c>
      <c r="C1823" s="3" t="s">
        <v>1612</v>
      </c>
      <c r="D1823" s="3" t="s">
        <v>1613</v>
      </c>
      <c r="E1823" s="3" t="s">
        <v>6532</v>
      </c>
      <c r="F1823" s="3" t="s">
        <v>3580</v>
      </c>
      <c r="G1823" s="3" t="s">
        <v>18</v>
      </c>
      <c r="H1823" s="32" t="s">
        <v>2628</v>
      </c>
      <c r="I1823" s="33">
        <v>337</v>
      </c>
      <c r="J1823" s="17"/>
      <c r="K1823" s="17">
        <f t="shared" si="56"/>
        <v>0</v>
      </c>
      <c r="L1823" s="38" t="s">
        <v>2628</v>
      </c>
      <c r="M1823" s="48">
        <f t="shared" si="57"/>
        <v>33700</v>
      </c>
      <c r="N1823" s="34" t="s">
        <v>7343</v>
      </c>
      <c r="O1823" s="48">
        <f>(45.5*M1823)/(SUM($M$16:$M$2953)+SUM(Comerciales!$O$16:$O$1436))</f>
        <v>1.599131328055408E-6</v>
      </c>
      <c r="P1823" s="49"/>
      <c r="Q1823" s="59"/>
      <c r="R1823" s="59"/>
      <c r="S1823" s="49"/>
      <c r="T1823" s="49"/>
      <c r="U1823" s="49"/>
      <c r="V1823" s="49"/>
    </row>
    <row r="1824" spans="2:22" ht="24" customHeight="1" x14ac:dyDescent="0.35">
      <c r="B1824" s="3">
        <v>1809</v>
      </c>
      <c r="C1824" s="3" t="s">
        <v>1612</v>
      </c>
      <c r="D1824" s="3" t="s">
        <v>1613</v>
      </c>
      <c r="E1824" s="3" t="s">
        <v>6533</v>
      </c>
      <c r="F1824" s="3" t="s">
        <v>2356</v>
      </c>
      <c r="G1824" s="3" t="s">
        <v>18</v>
      </c>
      <c r="H1824" s="32" t="s">
        <v>3713</v>
      </c>
      <c r="I1824" s="33">
        <v>171</v>
      </c>
      <c r="J1824" s="17"/>
      <c r="K1824" s="17">
        <f t="shared" si="56"/>
        <v>0</v>
      </c>
      <c r="L1824" s="38" t="s">
        <v>7053</v>
      </c>
      <c r="M1824" s="48">
        <f t="shared" si="57"/>
        <v>17100</v>
      </c>
      <c r="N1824" s="34" t="s">
        <v>7343</v>
      </c>
      <c r="O1824" s="48">
        <f>(45.5*M1824)/(SUM($M$16:$M$2953)+SUM(Comerciales!$O$16:$O$1436))</f>
        <v>8.1142865607559288E-7</v>
      </c>
      <c r="P1824" s="49"/>
      <c r="Q1824" s="59"/>
      <c r="R1824" s="59"/>
      <c r="S1824" s="49"/>
      <c r="T1824" s="49"/>
      <c r="U1824" s="49"/>
      <c r="V1824" s="49"/>
    </row>
    <row r="1825" spans="2:22" ht="24" customHeight="1" x14ac:dyDescent="0.35">
      <c r="B1825" s="3">
        <v>1810</v>
      </c>
      <c r="C1825" s="3" t="s">
        <v>1612</v>
      </c>
      <c r="D1825" s="3" t="s">
        <v>1613</v>
      </c>
      <c r="E1825" s="3" t="s">
        <v>6534</v>
      </c>
      <c r="F1825" s="3" t="s">
        <v>2356</v>
      </c>
      <c r="G1825" s="3" t="s">
        <v>18</v>
      </c>
      <c r="H1825" s="32" t="s">
        <v>2349</v>
      </c>
      <c r="I1825" s="33">
        <v>15.333333333333334</v>
      </c>
      <c r="J1825" s="17">
        <v>2245785</v>
      </c>
      <c r="K1825" s="17">
        <f t="shared" si="56"/>
        <v>2245785</v>
      </c>
      <c r="L1825" s="38">
        <v>2245785</v>
      </c>
      <c r="M1825" s="48">
        <f t="shared" si="57"/>
        <v>34435370</v>
      </c>
      <c r="N1825" s="34" t="s">
        <v>7341</v>
      </c>
      <c r="O1825" s="48">
        <f>(45.5*M1825)/(SUM($M$16:$M$2953)+SUM(Comerciales!$O$16:$O$1436))</f>
        <v>1.634026081904432E-3</v>
      </c>
      <c r="P1825" s="49"/>
      <c r="Q1825" s="59"/>
      <c r="R1825" s="59"/>
      <c r="S1825" s="49"/>
      <c r="T1825" s="49"/>
      <c r="U1825" s="49"/>
      <c r="V1825" s="49"/>
    </row>
    <row r="1826" spans="2:22" ht="24" customHeight="1" x14ac:dyDescent="0.35">
      <c r="B1826" s="3">
        <v>1811</v>
      </c>
      <c r="C1826" s="3" t="s">
        <v>1612</v>
      </c>
      <c r="D1826" s="3" t="s">
        <v>1613</v>
      </c>
      <c r="E1826" s="3" t="s">
        <v>3473</v>
      </c>
      <c r="F1826" s="3" t="s">
        <v>2356</v>
      </c>
      <c r="G1826" s="3" t="s">
        <v>18</v>
      </c>
      <c r="H1826" s="32" t="s">
        <v>2349</v>
      </c>
      <c r="I1826" s="33">
        <v>5.5</v>
      </c>
      <c r="J1826" s="17">
        <v>61579</v>
      </c>
      <c r="K1826" s="17">
        <f t="shared" si="56"/>
        <v>66013</v>
      </c>
      <c r="L1826" s="38">
        <v>224578.5</v>
      </c>
      <c r="M1826" s="48">
        <f t="shared" si="57"/>
        <v>363071.5</v>
      </c>
      <c r="N1826" s="34" t="s">
        <v>7341</v>
      </c>
      <c r="O1826" s="48">
        <f>(45.5*M1826)/(SUM($M$16:$M$2953)+SUM(Comerciales!$O$16:$O$1436))</f>
        <v>1.7228457269260212E-5</v>
      </c>
      <c r="P1826" s="49"/>
      <c r="Q1826" s="59"/>
      <c r="R1826" s="59"/>
      <c r="S1826" s="49"/>
      <c r="T1826" s="49"/>
      <c r="U1826" s="49"/>
      <c r="V1826" s="49"/>
    </row>
    <row r="1827" spans="2:22" ht="24" customHeight="1" x14ac:dyDescent="0.35">
      <c r="B1827" s="3">
        <v>1812</v>
      </c>
      <c r="C1827" s="3" t="s">
        <v>1614</v>
      </c>
      <c r="D1827" s="3" t="s">
        <v>5612</v>
      </c>
      <c r="E1827" s="3" t="s">
        <v>2323</v>
      </c>
      <c r="F1827" s="3" t="s">
        <v>2422</v>
      </c>
      <c r="G1827" s="3" t="s">
        <v>11</v>
      </c>
      <c r="H1827" s="32" t="s">
        <v>2318</v>
      </c>
      <c r="I1827" s="33">
        <v>1180</v>
      </c>
      <c r="J1827" s="17">
        <v>490</v>
      </c>
      <c r="K1827" s="17">
        <f t="shared" si="56"/>
        <v>525</v>
      </c>
      <c r="L1827" s="38" t="s">
        <v>7053</v>
      </c>
      <c r="M1827" s="48">
        <f t="shared" si="57"/>
        <v>619500</v>
      </c>
      <c r="N1827" s="34" t="s">
        <v>7343</v>
      </c>
      <c r="O1827" s="48">
        <f>(45.5*M1827)/(SUM($M$16:$M$2953)+SUM(Comerciales!$O$16:$O$1436))</f>
        <v>2.9396494294668406E-5</v>
      </c>
      <c r="P1827" s="49"/>
      <c r="Q1827" s="59"/>
      <c r="R1827" s="59"/>
      <c r="S1827" s="49"/>
      <c r="T1827" s="49"/>
      <c r="U1827" s="49"/>
      <c r="V1827" s="49"/>
    </row>
    <row r="1828" spans="2:22" ht="24" customHeight="1" x14ac:dyDescent="0.35">
      <c r="B1828" s="3">
        <v>1813</v>
      </c>
      <c r="C1828" s="3" t="s">
        <v>985</v>
      </c>
      <c r="D1828" s="3" t="s">
        <v>4152</v>
      </c>
      <c r="E1828" s="3" t="s">
        <v>6535</v>
      </c>
      <c r="F1828" s="3" t="s">
        <v>2356</v>
      </c>
      <c r="G1828" s="3" t="s">
        <v>18</v>
      </c>
      <c r="H1828" s="32" t="s">
        <v>2349</v>
      </c>
      <c r="I1828" s="33">
        <v>441.58333333333331</v>
      </c>
      <c r="J1828" s="17">
        <v>780810</v>
      </c>
      <c r="K1828" s="17">
        <f t="shared" si="56"/>
        <v>780810</v>
      </c>
      <c r="L1828" s="38">
        <v>780810</v>
      </c>
      <c r="M1828" s="48">
        <f t="shared" si="57"/>
        <v>344792682.5</v>
      </c>
      <c r="N1828" s="34" t="s">
        <v>7341</v>
      </c>
      <c r="O1828" s="48">
        <f>(45.5*M1828)/(SUM($M$16:$M$2953)+SUM(Comerciales!$O$16:$O$1436))</f>
        <v>1.6361091402670971E-2</v>
      </c>
      <c r="P1828" s="49"/>
      <c r="Q1828" s="59"/>
      <c r="R1828" s="59"/>
      <c r="S1828" s="49"/>
      <c r="T1828" s="49"/>
      <c r="U1828" s="49"/>
      <c r="V1828" s="49"/>
    </row>
    <row r="1829" spans="2:22" ht="24" customHeight="1" x14ac:dyDescent="0.35">
      <c r="B1829" s="3">
        <v>1814</v>
      </c>
      <c r="C1829" s="3" t="s">
        <v>985</v>
      </c>
      <c r="D1829" s="3" t="s">
        <v>4152</v>
      </c>
      <c r="E1829" s="3" t="s">
        <v>6536</v>
      </c>
      <c r="F1829" s="3" t="s">
        <v>2356</v>
      </c>
      <c r="G1829" s="3" t="s">
        <v>18</v>
      </c>
      <c r="H1829" s="32" t="s">
        <v>2349</v>
      </c>
      <c r="I1829" s="33">
        <v>31</v>
      </c>
      <c r="J1829" s="17">
        <v>520539.99999999994</v>
      </c>
      <c r="K1829" s="17">
        <f t="shared" si="56"/>
        <v>520539.99999999994</v>
      </c>
      <c r="L1829" s="38">
        <v>520539.99999999994</v>
      </c>
      <c r="M1829" s="48">
        <f t="shared" si="57"/>
        <v>16136739.999999998</v>
      </c>
      <c r="N1829" s="34" t="s">
        <v>7341</v>
      </c>
      <c r="O1829" s="48">
        <f>(45.5*M1829)/(SUM($M$16:$M$2953)+SUM(Comerciales!$O$16:$O$1436))</f>
        <v>7.6572007319539528E-4</v>
      </c>
      <c r="P1829" s="49"/>
      <c r="Q1829" s="59"/>
      <c r="R1829" s="59"/>
      <c r="S1829" s="49"/>
      <c r="T1829" s="49"/>
      <c r="U1829" s="49"/>
      <c r="V1829" s="49"/>
    </row>
    <row r="1830" spans="2:22" ht="24" customHeight="1" x14ac:dyDescent="0.35">
      <c r="B1830" s="3">
        <v>1815</v>
      </c>
      <c r="C1830" s="3" t="s">
        <v>985</v>
      </c>
      <c r="D1830" s="3" t="s">
        <v>4152</v>
      </c>
      <c r="E1830" s="3" t="s">
        <v>6537</v>
      </c>
      <c r="F1830" s="3" t="s">
        <v>2356</v>
      </c>
      <c r="G1830" s="3" t="s">
        <v>18</v>
      </c>
      <c r="H1830" s="32" t="s">
        <v>3713</v>
      </c>
      <c r="I1830" s="33">
        <v>2</v>
      </c>
      <c r="J1830" s="17">
        <v>260269.99999999997</v>
      </c>
      <c r="K1830" s="17">
        <f t="shared" si="56"/>
        <v>260269.99999999997</v>
      </c>
      <c r="L1830" s="38">
        <v>260269.99999999997</v>
      </c>
      <c r="M1830" s="48">
        <f t="shared" si="57"/>
        <v>520539.99999999994</v>
      </c>
      <c r="N1830" s="34" t="s">
        <v>7341</v>
      </c>
      <c r="O1830" s="48">
        <f>(45.5*M1830)/(SUM($M$16:$M$2953)+SUM(Comerciales!$O$16:$O$1436))</f>
        <v>2.4700647522432108E-5</v>
      </c>
      <c r="P1830" s="49"/>
      <c r="Q1830" s="59"/>
      <c r="R1830" s="59"/>
      <c r="S1830" s="49"/>
      <c r="T1830" s="49"/>
      <c r="U1830" s="49"/>
      <c r="V1830" s="49"/>
    </row>
    <row r="1831" spans="2:22" ht="24" customHeight="1" x14ac:dyDescent="0.35">
      <c r="B1831" s="3">
        <v>1816</v>
      </c>
      <c r="C1831" s="3" t="s">
        <v>985</v>
      </c>
      <c r="D1831" s="3" t="s">
        <v>4152</v>
      </c>
      <c r="E1831" s="3" t="s">
        <v>3476</v>
      </c>
      <c r="F1831" s="3" t="s">
        <v>2356</v>
      </c>
      <c r="G1831" s="3" t="s">
        <v>18</v>
      </c>
      <c r="H1831" s="32" t="s">
        <v>2628</v>
      </c>
      <c r="I1831" s="33">
        <v>1</v>
      </c>
      <c r="J1831" s="17">
        <v>390405</v>
      </c>
      <c r="K1831" s="17">
        <f t="shared" si="56"/>
        <v>418514</v>
      </c>
      <c r="L1831" s="38" t="s">
        <v>2628</v>
      </c>
      <c r="M1831" s="48">
        <f t="shared" si="57"/>
        <v>418514</v>
      </c>
      <c r="N1831" s="34" t="s">
        <v>7341</v>
      </c>
      <c r="O1831" s="48">
        <f>(45.5*M1831)/(SUM($M$16:$M$2953)+SUM(Comerciales!$O$16:$O$1436))</f>
        <v>1.9859313015720505E-5</v>
      </c>
      <c r="P1831" s="49"/>
      <c r="Q1831" s="59"/>
      <c r="R1831" s="59"/>
      <c r="S1831" s="49"/>
      <c r="T1831" s="49"/>
      <c r="U1831" s="49"/>
      <c r="V1831" s="49"/>
    </row>
    <row r="1832" spans="2:22" ht="24" customHeight="1" x14ac:dyDescent="0.35">
      <c r="B1832" s="3">
        <v>1817</v>
      </c>
      <c r="C1832" s="3" t="s">
        <v>2632</v>
      </c>
      <c r="D1832" s="3" t="s">
        <v>5613</v>
      </c>
      <c r="E1832" s="3" t="s">
        <v>6538</v>
      </c>
      <c r="F1832" s="3" t="s">
        <v>3580</v>
      </c>
      <c r="G1832" s="3" t="s">
        <v>80</v>
      </c>
      <c r="H1832" s="32" t="s">
        <v>2628</v>
      </c>
      <c r="I1832" s="33">
        <v>1</v>
      </c>
      <c r="J1832" s="17"/>
      <c r="K1832" s="17">
        <f t="shared" si="56"/>
        <v>0</v>
      </c>
      <c r="L1832" s="38" t="s">
        <v>2628</v>
      </c>
      <c r="M1832" s="48">
        <f t="shared" si="57"/>
        <v>100</v>
      </c>
      <c r="N1832" s="34" t="s">
        <v>7343</v>
      </c>
      <c r="O1832" s="48">
        <f>(45.5*M1832)/(SUM($M$16:$M$2953)+SUM(Comerciales!$O$16:$O$1436))</f>
        <v>4.745196819155514E-9</v>
      </c>
      <c r="P1832" s="49"/>
      <c r="Q1832" s="59"/>
      <c r="R1832" s="59"/>
      <c r="S1832" s="49"/>
      <c r="T1832" s="49"/>
      <c r="U1832" s="49"/>
      <c r="V1832" s="49"/>
    </row>
    <row r="1833" spans="2:22" ht="24" customHeight="1" x14ac:dyDescent="0.35">
      <c r="B1833" s="3">
        <v>1818</v>
      </c>
      <c r="C1833" s="3" t="s">
        <v>1616</v>
      </c>
      <c r="D1833" s="3" t="s">
        <v>1617</v>
      </c>
      <c r="E1833" s="3" t="s">
        <v>22</v>
      </c>
      <c r="F1833" s="3" t="s">
        <v>2422</v>
      </c>
      <c r="G1833" s="3" t="s">
        <v>11</v>
      </c>
      <c r="H1833" s="32" t="s">
        <v>2318</v>
      </c>
      <c r="I1833" s="33">
        <v>365998.16666666669</v>
      </c>
      <c r="J1833" s="17">
        <v>108</v>
      </c>
      <c r="K1833" s="17">
        <f t="shared" si="56"/>
        <v>116</v>
      </c>
      <c r="L1833" s="38" t="s">
        <v>7053</v>
      </c>
      <c r="M1833" s="48">
        <f t="shared" si="57"/>
        <v>42455787.333333336</v>
      </c>
      <c r="N1833" s="34" t="s">
        <v>7341</v>
      </c>
      <c r="O1833" s="48">
        <f>(45.5*M1833)/(SUM($M$16:$M$2953)+SUM(Comerciales!$O$16:$O$1436))</f>
        <v>2.0146106700887627E-3</v>
      </c>
      <c r="P1833" s="49"/>
      <c r="Q1833" s="59"/>
      <c r="R1833" s="59"/>
      <c r="S1833" s="49"/>
      <c r="T1833" s="49"/>
      <c r="U1833" s="49"/>
      <c r="V1833" s="49"/>
    </row>
    <row r="1834" spans="2:22" ht="24" customHeight="1" x14ac:dyDescent="0.35">
      <c r="B1834" s="3">
        <v>1819</v>
      </c>
      <c r="C1834" s="3" t="s">
        <v>1616</v>
      </c>
      <c r="D1834" s="3" t="s">
        <v>1617</v>
      </c>
      <c r="E1834" s="3" t="s">
        <v>6145</v>
      </c>
      <c r="F1834" s="3" t="s">
        <v>2417</v>
      </c>
      <c r="G1834" s="3" t="s">
        <v>11</v>
      </c>
      <c r="H1834" s="32" t="s">
        <v>2490</v>
      </c>
      <c r="I1834" s="33">
        <v>37248</v>
      </c>
      <c r="J1834" s="17">
        <v>4226.3599999999997</v>
      </c>
      <c r="K1834" s="17">
        <f t="shared" si="56"/>
        <v>4531</v>
      </c>
      <c r="L1834" s="38" t="s">
        <v>7053</v>
      </c>
      <c r="M1834" s="48">
        <f t="shared" si="57"/>
        <v>168770688</v>
      </c>
      <c r="N1834" s="34" t="s">
        <v>7341</v>
      </c>
      <c r="O1834" s="48">
        <f>(45.5*M1834)/(SUM($M$16:$M$2953)+SUM(Comerciales!$O$16:$O$1436))</f>
        <v>8.0085013186428754E-3</v>
      </c>
      <c r="P1834" s="49"/>
      <c r="Q1834" s="59"/>
      <c r="R1834" s="59"/>
      <c r="S1834" s="49"/>
      <c r="T1834" s="49"/>
      <c r="U1834" s="49"/>
      <c r="V1834" s="49"/>
    </row>
    <row r="1835" spans="2:22" ht="24" customHeight="1" x14ac:dyDescent="0.35">
      <c r="B1835" s="3">
        <v>1820</v>
      </c>
      <c r="C1835" s="3" t="s">
        <v>1619</v>
      </c>
      <c r="D1835" s="3" t="s">
        <v>1617</v>
      </c>
      <c r="E1835" s="3" t="s">
        <v>22</v>
      </c>
      <c r="F1835" s="3" t="s">
        <v>6896</v>
      </c>
      <c r="G1835" s="3" t="s">
        <v>77</v>
      </c>
      <c r="H1835" s="32" t="s">
        <v>7028</v>
      </c>
      <c r="I1835" s="33">
        <v>32466.416666666668</v>
      </c>
      <c r="J1835" s="17">
        <v>350</v>
      </c>
      <c r="K1835" s="17">
        <f t="shared" si="56"/>
        <v>375</v>
      </c>
      <c r="L1835" s="38" t="s">
        <v>7053</v>
      </c>
      <c r="M1835" s="48">
        <f t="shared" si="57"/>
        <v>12174906.25</v>
      </c>
      <c r="N1835" s="34" t="s">
        <v>7341</v>
      </c>
      <c r="O1835" s="48">
        <f>(45.5*M1835)/(SUM($M$16:$M$2953)+SUM(Comerciales!$O$16:$O$1436))</f>
        <v>5.7772326411016585E-4</v>
      </c>
      <c r="P1835" s="49"/>
      <c r="Q1835" s="59"/>
      <c r="R1835" s="59"/>
      <c r="S1835" s="49"/>
      <c r="T1835" s="49"/>
      <c r="U1835" s="49"/>
      <c r="V1835" s="49"/>
    </row>
    <row r="1836" spans="2:22" ht="24" customHeight="1" x14ac:dyDescent="0.35">
      <c r="B1836" s="3">
        <v>1821</v>
      </c>
      <c r="C1836" s="3" t="s">
        <v>1618</v>
      </c>
      <c r="D1836" s="3" t="s">
        <v>1617</v>
      </c>
      <c r="E1836" s="3" t="s">
        <v>7309</v>
      </c>
      <c r="F1836" s="3" t="s">
        <v>2359</v>
      </c>
      <c r="G1836" s="3" t="s">
        <v>3656</v>
      </c>
      <c r="H1836" s="32" t="s">
        <v>2360</v>
      </c>
      <c r="I1836" s="33">
        <v>6162</v>
      </c>
      <c r="J1836" s="17">
        <v>21231.79</v>
      </c>
      <c r="K1836" s="17">
        <f t="shared" si="56"/>
        <v>22760</v>
      </c>
      <c r="L1836" s="38" t="s">
        <v>7053</v>
      </c>
      <c r="M1836" s="48">
        <f t="shared" si="57"/>
        <v>140247120</v>
      </c>
      <c r="N1836" s="34" t="s">
        <v>7341</v>
      </c>
      <c r="O1836" s="48">
        <f>(45.5*M1836)/(SUM($M$16:$M$2953)+SUM(Comerciales!$O$16:$O$1436))</f>
        <v>6.6550018771972157E-3</v>
      </c>
      <c r="P1836" s="49"/>
      <c r="Q1836" s="59"/>
      <c r="R1836" s="59"/>
      <c r="S1836" s="49"/>
      <c r="T1836" s="49"/>
      <c r="U1836" s="49"/>
      <c r="V1836" s="49"/>
    </row>
    <row r="1837" spans="2:22" ht="24" customHeight="1" x14ac:dyDescent="0.35">
      <c r="B1837" s="3">
        <v>1822</v>
      </c>
      <c r="C1837" s="3" t="s">
        <v>1616</v>
      </c>
      <c r="D1837" s="3" t="s">
        <v>1617</v>
      </c>
      <c r="E1837" s="3" t="s">
        <v>6539</v>
      </c>
      <c r="F1837" s="3" t="s">
        <v>6880</v>
      </c>
      <c r="G1837" s="3" t="s">
        <v>18</v>
      </c>
      <c r="H1837" s="32" t="s">
        <v>7044</v>
      </c>
      <c r="I1837" s="33">
        <v>3260.25</v>
      </c>
      <c r="J1837" s="17">
        <v>3419.5</v>
      </c>
      <c r="K1837" s="17">
        <f t="shared" si="56"/>
        <v>3666</v>
      </c>
      <c r="L1837" s="38" t="s">
        <v>7053</v>
      </c>
      <c r="M1837" s="48">
        <f t="shared" si="57"/>
        <v>11952076.5</v>
      </c>
      <c r="N1837" s="34" t="s">
        <v>7343</v>
      </c>
      <c r="O1837" s="48">
        <f>(45.5*M1837)/(SUM($M$16:$M$2953)+SUM(Comerciales!$O$16:$O$1436))</f>
        <v>5.6714955390103363E-4</v>
      </c>
      <c r="P1837" s="49"/>
      <c r="Q1837" s="59"/>
      <c r="R1837" s="59"/>
      <c r="S1837" s="49"/>
      <c r="T1837" s="49"/>
      <c r="U1837" s="49"/>
      <c r="V1837" s="49"/>
    </row>
    <row r="1838" spans="2:22" ht="24" customHeight="1" x14ac:dyDescent="0.35">
      <c r="B1838" s="3">
        <v>1823</v>
      </c>
      <c r="C1838" s="3" t="s">
        <v>1619</v>
      </c>
      <c r="D1838" s="3" t="s">
        <v>1617</v>
      </c>
      <c r="E1838" s="3" t="s">
        <v>17</v>
      </c>
      <c r="F1838" s="3" t="s">
        <v>2422</v>
      </c>
      <c r="G1838" s="3" t="s">
        <v>11</v>
      </c>
      <c r="H1838" s="32" t="s">
        <v>2628</v>
      </c>
      <c r="I1838" s="33">
        <v>1</v>
      </c>
      <c r="J1838" s="17"/>
      <c r="K1838" s="17">
        <f t="shared" si="56"/>
        <v>0</v>
      </c>
      <c r="L1838" s="38" t="s">
        <v>2628</v>
      </c>
      <c r="M1838" s="48">
        <f t="shared" si="57"/>
        <v>100</v>
      </c>
      <c r="N1838" s="34" t="s">
        <v>7343</v>
      </c>
      <c r="O1838" s="48">
        <f>(45.5*M1838)/(SUM($M$16:$M$2953)+SUM(Comerciales!$O$16:$O$1436))</f>
        <v>4.745196819155514E-9</v>
      </c>
      <c r="P1838" s="49"/>
      <c r="Q1838" s="59"/>
      <c r="R1838" s="59"/>
      <c r="S1838" s="49"/>
      <c r="T1838" s="49"/>
      <c r="U1838" s="49"/>
      <c r="V1838" s="49"/>
    </row>
    <row r="1839" spans="2:22" ht="24" customHeight="1" x14ac:dyDescent="0.35">
      <c r="B1839" s="3">
        <v>1824</v>
      </c>
      <c r="C1839" s="3" t="s">
        <v>666</v>
      </c>
      <c r="D1839" s="3" t="s">
        <v>1620</v>
      </c>
      <c r="E1839" s="3" t="s">
        <v>6540</v>
      </c>
      <c r="F1839" s="3" t="s">
        <v>6896</v>
      </c>
      <c r="G1839" s="3" t="s">
        <v>77</v>
      </c>
      <c r="H1839" s="32" t="s">
        <v>6896</v>
      </c>
      <c r="I1839" s="33">
        <v>15751</v>
      </c>
      <c r="J1839" s="17">
        <v>819.93</v>
      </c>
      <c r="K1839" s="17">
        <f t="shared" si="56"/>
        <v>879</v>
      </c>
      <c r="L1839" s="38" t="s">
        <v>7053</v>
      </c>
      <c r="M1839" s="48">
        <f t="shared" si="57"/>
        <v>13845129</v>
      </c>
      <c r="N1839" s="34" t="s">
        <v>7343</v>
      </c>
      <c r="O1839" s="48">
        <f>(45.5*M1839)/(SUM($M$16:$M$2953)+SUM(Comerciales!$O$16:$O$1436))</f>
        <v>6.5697862091597761E-4</v>
      </c>
      <c r="P1839" s="49"/>
      <c r="Q1839" s="59"/>
      <c r="R1839" s="59"/>
      <c r="S1839" s="49"/>
      <c r="T1839" s="49"/>
      <c r="U1839" s="49"/>
      <c r="V1839" s="49"/>
    </row>
    <row r="1840" spans="2:22" ht="24" customHeight="1" x14ac:dyDescent="0.35">
      <c r="B1840" s="3">
        <v>1825</v>
      </c>
      <c r="C1840" s="3" t="s">
        <v>666</v>
      </c>
      <c r="D1840" s="3" t="s">
        <v>1620</v>
      </c>
      <c r="E1840" s="3" t="s">
        <v>1621</v>
      </c>
      <c r="F1840" s="3" t="s">
        <v>2350</v>
      </c>
      <c r="G1840" s="3" t="s">
        <v>77</v>
      </c>
      <c r="H1840" s="32" t="s">
        <v>2360</v>
      </c>
      <c r="I1840" s="33">
        <v>475</v>
      </c>
      <c r="J1840" s="17">
        <v>15381</v>
      </c>
      <c r="K1840" s="17">
        <f t="shared" si="56"/>
        <v>16488</v>
      </c>
      <c r="L1840" s="38" t="s">
        <v>7053</v>
      </c>
      <c r="M1840" s="48">
        <f t="shared" si="57"/>
        <v>7831800</v>
      </c>
      <c r="N1840" s="34" t="s">
        <v>7343</v>
      </c>
      <c r="O1840" s="48">
        <f>(45.5*M1840)/(SUM($M$16:$M$2953)+SUM(Comerciales!$O$16:$O$1436))</f>
        <v>3.7163432448262152E-4</v>
      </c>
      <c r="P1840" s="49"/>
      <c r="Q1840" s="59"/>
      <c r="R1840" s="59"/>
      <c r="S1840" s="49"/>
      <c r="T1840" s="49"/>
      <c r="U1840" s="49"/>
      <c r="V1840" s="49"/>
    </row>
    <row r="1841" spans="2:22" ht="24" customHeight="1" x14ac:dyDescent="0.35">
      <c r="B1841" s="3">
        <v>1826</v>
      </c>
      <c r="C1841" s="3" t="s">
        <v>1622</v>
      </c>
      <c r="D1841" s="3" t="s">
        <v>1623</v>
      </c>
      <c r="E1841" s="3" t="s">
        <v>6541</v>
      </c>
      <c r="F1841" s="3" t="s">
        <v>6896</v>
      </c>
      <c r="G1841" s="3" t="s">
        <v>77</v>
      </c>
      <c r="H1841" s="32" t="s">
        <v>6896</v>
      </c>
      <c r="I1841" s="33">
        <v>728</v>
      </c>
      <c r="J1841" s="17">
        <v>8623.5</v>
      </c>
      <c r="K1841" s="17">
        <f t="shared" si="56"/>
        <v>9244</v>
      </c>
      <c r="L1841" s="38" t="s">
        <v>7053</v>
      </c>
      <c r="M1841" s="48">
        <f t="shared" si="57"/>
        <v>6729632</v>
      </c>
      <c r="N1841" s="34" t="s">
        <v>7343</v>
      </c>
      <c r="O1841" s="48">
        <f>(45.5*M1841)/(SUM($M$16:$M$2953)+SUM(Comerciales!$O$16:$O$1436))</f>
        <v>3.1933428360487158E-4</v>
      </c>
      <c r="P1841" s="49"/>
      <c r="Q1841" s="59"/>
      <c r="R1841" s="59"/>
      <c r="S1841" s="49"/>
      <c r="T1841" s="49"/>
      <c r="U1841" s="49"/>
      <c r="V1841" s="49"/>
    </row>
    <row r="1842" spans="2:22" ht="24" customHeight="1" x14ac:dyDescent="0.35">
      <c r="B1842" s="3">
        <v>1827</v>
      </c>
      <c r="C1842" s="3" t="s">
        <v>1624</v>
      </c>
      <c r="D1842" s="3" t="s">
        <v>1625</v>
      </c>
      <c r="E1842" s="3" t="s">
        <v>4219</v>
      </c>
      <c r="F1842" s="3" t="s">
        <v>2422</v>
      </c>
      <c r="G1842" s="3" t="s">
        <v>11</v>
      </c>
      <c r="H1842" s="32" t="s">
        <v>2320</v>
      </c>
      <c r="I1842" s="33">
        <v>5537.625</v>
      </c>
      <c r="J1842" s="17">
        <v>2063</v>
      </c>
      <c r="K1842" s="17">
        <f t="shared" si="56"/>
        <v>2212</v>
      </c>
      <c r="L1842" s="38" t="s">
        <v>7053</v>
      </c>
      <c r="M1842" s="48">
        <f t="shared" si="57"/>
        <v>12249226.5</v>
      </c>
      <c r="N1842" s="34" t="s">
        <v>7343</v>
      </c>
      <c r="O1842" s="48">
        <f>(45.5*M1842)/(SUM($M$16:$M$2953)+SUM(Comerciales!$O$16:$O$1436))</f>
        <v>5.8124990624915422E-4</v>
      </c>
      <c r="P1842" s="49"/>
      <c r="Q1842" s="59"/>
      <c r="R1842" s="59"/>
      <c r="S1842" s="49"/>
      <c r="T1842" s="49"/>
      <c r="U1842" s="49"/>
      <c r="V1842" s="49"/>
    </row>
    <row r="1843" spans="2:22" ht="24" customHeight="1" x14ac:dyDescent="0.35">
      <c r="B1843" s="3">
        <v>1828</v>
      </c>
      <c r="C1843" s="3" t="s">
        <v>1624</v>
      </c>
      <c r="D1843" s="3" t="s">
        <v>1625</v>
      </c>
      <c r="E1843" s="3" t="s">
        <v>6542</v>
      </c>
      <c r="F1843" s="3" t="s">
        <v>2417</v>
      </c>
      <c r="G1843" s="3" t="s">
        <v>11</v>
      </c>
      <c r="H1843" s="32" t="s">
        <v>2628</v>
      </c>
      <c r="I1843" s="33">
        <v>39</v>
      </c>
      <c r="J1843" s="17">
        <v>10688</v>
      </c>
      <c r="K1843" s="17">
        <f t="shared" si="56"/>
        <v>11458</v>
      </c>
      <c r="L1843" s="38" t="s">
        <v>2628</v>
      </c>
      <c r="M1843" s="48">
        <f t="shared" si="57"/>
        <v>446862</v>
      </c>
      <c r="N1843" s="34" t="s">
        <v>7343</v>
      </c>
      <c r="O1843" s="48">
        <f>(45.5*M1843)/(SUM($M$16:$M$2953)+SUM(Comerciales!$O$16:$O$1436))</f>
        <v>2.1204481410014712E-5</v>
      </c>
      <c r="P1843" s="49"/>
      <c r="Q1843" s="59"/>
      <c r="R1843" s="59"/>
      <c r="S1843" s="49"/>
      <c r="T1843" s="49"/>
      <c r="U1843" s="49"/>
      <c r="V1843" s="49"/>
    </row>
    <row r="1844" spans="2:22" ht="24" customHeight="1" x14ac:dyDescent="0.35">
      <c r="B1844" s="3">
        <v>1829</v>
      </c>
      <c r="C1844" s="3" t="s">
        <v>826</v>
      </c>
      <c r="D1844" s="3" t="s">
        <v>1626</v>
      </c>
      <c r="E1844" s="3" t="s">
        <v>6543</v>
      </c>
      <c r="F1844" s="3" t="s">
        <v>6896</v>
      </c>
      <c r="G1844" s="3" t="s">
        <v>77</v>
      </c>
      <c r="H1844" s="32" t="s">
        <v>7028</v>
      </c>
      <c r="I1844" s="33">
        <v>38962.272727272728</v>
      </c>
      <c r="J1844" s="17">
        <v>742</v>
      </c>
      <c r="K1844" s="17">
        <f t="shared" si="56"/>
        <v>795</v>
      </c>
      <c r="L1844" s="38" t="s">
        <v>7053</v>
      </c>
      <c r="M1844" s="48">
        <f t="shared" si="57"/>
        <v>30975006.81818182</v>
      </c>
      <c r="N1844" s="34" t="s">
        <v>7341</v>
      </c>
      <c r="O1844" s="48">
        <f>(45.5*M1844)/(SUM($M$16:$M$2953)+SUM(Comerciales!$O$16:$O$1436))</f>
        <v>1.4698250382695671E-3</v>
      </c>
      <c r="P1844" s="49"/>
      <c r="Q1844" s="59"/>
      <c r="R1844" s="59"/>
      <c r="S1844" s="49"/>
      <c r="T1844" s="49"/>
      <c r="U1844" s="49"/>
      <c r="V1844" s="49"/>
    </row>
    <row r="1845" spans="2:22" ht="24" customHeight="1" x14ac:dyDescent="0.35">
      <c r="B1845" s="3">
        <v>1830</v>
      </c>
      <c r="C1845" s="3" t="s">
        <v>1624</v>
      </c>
      <c r="D1845" s="3" t="s">
        <v>1627</v>
      </c>
      <c r="E1845" s="3" t="s">
        <v>2329</v>
      </c>
      <c r="F1845" s="3" t="s">
        <v>2365</v>
      </c>
      <c r="G1845" s="3" t="s">
        <v>11</v>
      </c>
      <c r="H1845" s="32" t="s">
        <v>2490</v>
      </c>
      <c r="I1845" s="33">
        <v>672</v>
      </c>
      <c r="J1845" s="17"/>
      <c r="K1845" s="17">
        <f t="shared" si="56"/>
        <v>0</v>
      </c>
      <c r="L1845" s="38" t="s">
        <v>7053</v>
      </c>
      <c r="M1845" s="48">
        <f t="shared" si="57"/>
        <v>67200</v>
      </c>
      <c r="N1845" s="34" t="s">
        <v>7343</v>
      </c>
      <c r="O1845" s="48">
        <f>(45.5*M1845)/(SUM($M$16:$M$2953)+SUM(Comerciales!$O$16:$O$1436))</f>
        <v>3.1887722624725053E-6</v>
      </c>
      <c r="P1845" s="49"/>
      <c r="Q1845" s="59"/>
      <c r="R1845" s="59"/>
      <c r="S1845" s="49"/>
      <c r="T1845" s="49"/>
      <c r="U1845" s="49"/>
      <c r="V1845" s="49"/>
    </row>
    <row r="1846" spans="2:22" ht="24" customHeight="1" x14ac:dyDescent="0.35">
      <c r="B1846" s="3">
        <v>1831</v>
      </c>
      <c r="C1846" s="3" t="s">
        <v>1628</v>
      </c>
      <c r="D1846" s="3" t="s">
        <v>1629</v>
      </c>
      <c r="E1846" s="3" t="s">
        <v>2589</v>
      </c>
      <c r="F1846" s="3" t="s">
        <v>2422</v>
      </c>
      <c r="G1846" s="3" t="s">
        <v>11</v>
      </c>
      <c r="H1846" s="32" t="s">
        <v>2318</v>
      </c>
      <c r="I1846" s="33">
        <v>397.5</v>
      </c>
      <c r="J1846" s="17">
        <v>3724</v>
      </c>
      <c r="K1846" s="17">
        <f t="shared" si="56"/>
        <v>3992</v>
      </c>
      <c r="L1846" s="38" t="s">
        <v>7053</v>
      </c>
      <c r="M1846" s="48">
        <f t="shared" si="57"/>
        <v>1586820</v>
      </c>
      <c r="N1846" s="34" t="s">
        <v>7343</v>
      </c>
      <c r="O1846" s="48">
        <f>(45.5*M1846)/(SUM($M$16:$M$2953)+SUM(Comerciales!$O$16:$O$1436))</f>
        <v>7.5297732165723524E-5</v>
      </c>
      <c r="P1846" s="49"/>
      <c r="Q1846" s="59"/>
      <c r="R1846" s="59"/>
      <c r="S1846" s="49"/>
      <c r="T1846" s="49"/>
      <c r="U1846" s="49"/>
      <c r="V1846" s="49"/>
    </row>
    <row r="1847" spans="2:22" ht="24" customHeight="1" x14ac:dyDescent="0.35">
      <c r="B1847" s="3">
        <v>1832</v>
      </c>
      <c r="C1847" s="3" t="s">
        <v>1630</v>
      </c>
      <c r="D1847" s="3" t="s">
        <v>4009</v>
      </c>
      <c r="E1847" s="3" t="s">
        <v>2397</v>
      </c>
      <c r="F1847" s="3" t="s">
        <v>2422</v>
      </c>
      <c r="G1847" s="3" t="s">
        <v>11</v>
      </c>
      <c r="H1847" s="32" t="s">
        <v>2318</v>
      </c>
      <c r="I1847" s="33">
        <v>118588.33333333333</v>
      </c>
      <c r="J1847" s="17">
        <v>2435</v>
      </c>
      <c r="K1847" s="17">
        <f t="shared" si="56"/>
        <v>2610</v>
      </c>
      <c r="L1847" s="38">
        <v>7305</v>
      </c>
      <c r="M1847" s="48">
        <f t="shared" si="57"/>
        <v>309515550</v>
      </c>
      <c r="N1847" s="34" t="s">
        <v>7341</v>
      </c>
      <c r="O1847" s="48">
        <f>(45.5*M1847)/(SUM($M$16:$M$2953)+SUM(Comerciales!$O$16:$O$1436))</f>
        <v>1.4687122033391693E-2</v>
      </c>
      <c r="P1847" s="49"/>
      <c r="Q1847" s="59"/>
      <c r="R1847" s="59"/>
      <c r="S1847" s="49"/>
      <c r="T1847" s="49"/>
      <c r="U1847" s="49"/>
      <c r="V1847" s="49"/>
    </row>
    <row r="1848" spans="2:22" ht="24" customHeight="1" x14ac:dyDescent="0.35">
      <c r="B1848" s="3">
        <v>1833</v>
      </c>
      <c r="C1848" s="3" t="s">
        <v>1630</v>
      </c>
      <c r="D1848" s="3" t="s">
        <v>4009</v>
      </c>
      <c r="E1848" s="3" t="s">
        <v>2516</v>
      </c>
      <c r="F1848" s="3" t="s">
        <v>2422</v>
      </c>
      <c r="G1848" s="3" t="s">
        <v>11</v>
      </c>
      <c r="H1848" s="32" t="s">
        <v>2318</v>
      </c>
      <c r="I1848" s="33">
        <v>5535.25</v>
      </c>
      <c r="J1848" s="17">
        <v>2403</v>
      </c>
      <c r="K1848" s="17">
        <f t="shared" si="56"/>
        <v>2576</v>
      </c>
      <c r="L1848" s="38">
        <v>3652.5</v>
      </c>
      <c r="M1848" s="48">
        <f t="shared" si="57"/>
        <v>14258804</v>
      </c>
      <c r="N1848" s="34" t="s">
        <v>7343</v>
      </c>
      <c r="O1848" s="48">
        <f>(45.5*M1848)/(SUM($M$16:$M$2953)+SUM(Comerciales!$O$16:$O$1436))</f>
        <v>6.7660831385761913E-4</v>
      </c>
      <c r="P1848" s="49"/>
      <c r="Q1848" s="59"/>
      <c r="R1848" s="59"/>
      <c r="S1848" s="49"/>
      <c r="T1848" s="49"/>
      <c r="U1848" s="49"/>
      <c r="V1848" s="49"/>
    </row>
    <row r="1849" spans="2:22" ht="24" customHeight="1" x14ac:dyDescent="0.35">
      <c r="B1849" s="3">
        <v>1834</v>
      </c>
      <c r="C1849" s="3" t="s">
        <v>1630</v>
      </c>
      <c r="D1849" s="3" t="s">
        <v>5614</v>
      </c>
      <c r="E1849" s="3" t="s">
        <v>2446</v>
      </c>
      <c r="F1849" s="3" t="s">
        <v>2422</v>
      </c>
      <c r="G1849" s="3" t="s">
        <v>11</v>
      </c>
      <c r="H1849" s="32" t="s">
        <v>2318</v>
      </c>
      <c r="I1849" s="33">
        <v>97947.5</v>
      </c>
      <c r="J1849" s="17">
        <v>3901.5</v>
      </c>
      <c r="K1849" s="17">
        <f t="shared" si="56"/>
        <v>4182</v>
      </c>
      <c r="L1849" s="38">
        <v>5259.5999999999995</v>
      </c>
      <c r="M1849" s="48">
        <f t="shared" si="57"/>
        <v>409616445</v>
      </c>
      <c r="N1849" s="34" t="s">
        <v>7341</v>
      </c>
      <c r="O1849" s="48">
        <f>(45.5*M1849)/(SUM($M$16:$M$2953)+SUM(Comerciales!$O$16:$O$1436))</f>
        <v>1.9437106518877895E-2</v>
      </c>
      <c r="P1849" s="49"/>
      <c r="Q1849" s="59"/>
      <c r="R1849" s="59"/>
      <c r="S1849" s="49"/>
      <c r="T1849" s="49"/>
      <c r="U1849" s="49"/>
      <c r="V1849" s="49"/>
    </row>
    <row r="1850" spans="2:22" ht="24" customHeight="1" x14ac:dyDescent="0.35">
      <c r="B1850" s="3">
        <v>1835</v>
      </c>
      <c r="C1850" s="3" t="s">
        <v>41</v>
      </c>
      <c r="D1850" s="3" t="s">
        <v>5614</v>
      </c>
      <c r="E1850" s="3" t="s">
        <v>2446</v>
      </c>
      <c r="F1850" s="3" t="s">
        <v>2422</v>
      </c>
      <c r="G1850" s="3" t="s">
        <v>11</v>
      </c>
      <c r="H1850" s="32" t="s">
        <v>2628</v>
      </c>
      <c r="I1850" s="33">
        <v>89500</v>
      </c>
      <c r="J1850" s="17">
        <v>3901.5</v>
      </c>
      <c r="K1850" s="17">
        <f t="shared" si="56"/>
        <v>4182</v>
      </c>
      <c r="L1850" s="38" t="s">
        <v>2628</v>
      </c>
      <c r="M1850" s="48">
        <f t="shared" si="57"/>
        <v>374289000</v>
      </c>
      <c r="N1850" s="34" t="s">
        <v>7341</v>
      </c>
      <c r="O1850" s="48">
        <f>(45.5*M1850)/(SUM($M$16:$M$2953)+SUM(Comerciales!$O$16:$O$1436))</f>
        <v>1.7760749722448982E-2</v>
      </c>
      <c r="P1850" s="49"/>
      <c r="Q1850" s="59"/>
      <c r="R1850" s="59"/>
      <c r="S1850" s="49"/>
      <c r="T1850" s="49"/>
      <c r="U1850" s="49"/>
      <c r="V1850" s="49"/>
    </row>
    <row r="1851" spans="2:22" ht="24" customHeight="1" x14ac:dyDescent="0.35">
      <c r="B1851" s="3">
        <v>1836</v>
      </c>
      <c r="C1851" s="3" t="s">
        <v>1630</v>
      </c>
      <c r="D1851" s="3" t="s">
        <v>5614</v>
      </c>
      <c r="E1851" s="3" t="s">
        <v>2445</v>
      </c>
      <c r="F1851" s="3" t="s">
        <v>2422</v>
      </c>
      <c r="G1851" s="3" t="s">
        <v>11</v>
      </c>
      <c r="H1851" s="32" t="s">
        <v>2318</v>
      </c>
      <c r="I1851" s="33">
        <v>18185.833333333332</v>
      </c>
      <c r="J1851" s="17">
        <v>2614</v>
      </c>
      <c r="K1851" s="17">
        <f t="shared" si="56"/>
        <v>2629.7999999999997</v>
      </c>
      <c r="L1851" s="38">
        <v>2629.7999999999997</v>
      </c>
      <c r="M1851" s="48">
        <f t="shared" si="57"/>
        <v>47825104.499999993</v>
      </c>
      <c r="N1851" s="34" t="s">
        <v>7343</v>
      </c>
      <c r="O1851" s="48">
        <f>(45.5*M1851)/(SUM($M$16:$M$2953)+SUM(Comerciales!$O$16:$O$1436))</f>
        <v>2.2693953374917997E-3</v>
      </c>
      <c r="P1851" s="49"/>
      <c r="Q1851" s="59"/>
      <c r="R1851" s="59"/>
      <c r="S1851" s="49"/>
      <c r="T1851" s="49"/>
      <c r="U1851" s="49"/>
      <c r="V1851" s="49"/>
    </row>
    <row r="1852" spans="2:22" ht="24" customHeight="1" x14ac:dyDescent="0.35">
      <c r="B1852" s="3">
        <v>1837</v>
      </c>
      <c r="C1852" s="3" t="s">
        <v>1631</v>
      </c>
      <c r="D1852" s="3" t="s">
        <v>1632</v>
      </c>
      <c r="E1852" s="3" t="s">
        <v>6349</v>
      </c>
      <c r="F1852" s="3" t="s">
        <v>2359</v>
      </c>
      <c r="G1852" s="3" t="s">
        <v>11</v>
      </c>
      <c r="H1852" s="32" t="s">
        <v>2360</v>
      </c>
      <c r="I1852" s="33">
        <v>2</v>
      </c>
      <c r="J1852" s="17">
        <v>761</v>
      </c>
      <c r="K1852" s="17">
        <f t="shared" si="56"/>
        <v>816</v>
      </c>
      <c r="L1852" s="38" t="s">
        <v>7053</v>
      </c>
      <c r="M1852" s="48">
        <f t="shared" si="57"/>
        <v>1632</v>
      </c>
      <c r="N1852" s="34" t="s">
        <v>7343</v>
      </c>
      <c r="O1852" s="48">
        <f>(45.5*M1852)/(SUM($M$16:$M$2953)+SUM(Comerciales!$O$16:$O$1436))</f>
        <v>7.7441612088617985E-8</v>
      </c>
      <c r="P1852" s="49"/>
      <c r="Q1852" s="59"/>
      <c r="R1852" s="59"/>
      <c r="S1852" s="49"/>
      <c r="T1852" s="49"/>
      <c r="U1852" s="49"/>
      <c r="V1852" s="49"/>
    </row>
    <row r="1853" spans="2:22" ht="24" customHeight="1" x14ac:dyDescent="0.35">
      <c r="B1853" s="3">
        <v>1838</v>
      </c>
      <c r="C1853" s="3" t="s">
        <v>1631</v>
      </c>
      <c r="D1853" s="3" t="s">
        <v>1632</v>
      </c>
      <c r="E1853" s="3" t="s">
        <v>6349</v>
      </c>
      <c r="F1853" s="3" t="s">
        <v>2350</v>
      </c>
      <c r="G1853" s="3" t="s">
        <v>2429</v>
      </c>
      <c r="H1853" s="32" t="s">
        <v>2628</v>
      </c>
      <c r="I1853" s="33">
        <v>1</v>
      </c>
      <c r="J1853" s="17">
        <v>19362</v>
      </c>
      <c r="K1853" s="17">
        <f t="shared" si="56"/>
        <v>20756</v>
      </c>
      <c r="L1853" s="38" t="s">
        <v>2628</v>
      </c>
      <c r="M1853" s="48">
        <f t="shared" si="57"/>
        <v>20756</v>
      </c>
      <c r="N1853" s="34" t="s">
        <v>7343</v>
      </c>
      <c r="O1853" s="48">
        <f>(45.5*M1853)/(SUM($M$16:$M$2953)+SUM(Comerciales!$O$16:$O$1436))</f>
        <v>9.849130517839183E-7</v>
      </c>
      <c r="P1853" s="49"/>
      <c r="Q1853" s="59"/>
      <c r="R1853" s="59"/>
      <c r="S1853" s="49"/>
      <c r="T1853" s="49"/>
      <c r="U1853" s="49"/>
      <c r="V1853" s="49"/>
    </row>
    <row r="1854" spans="2:22" ht="24" customHeight="1" x14ac:dyDescent="0.35">
      <c r="B1854" s="3">
        <v>1839</v>
      </c>
      <c r="C1854" s="3" t="s">
        <v>1633</v>
      </c>
      <c r="D1854" s="3" t="s">
        <v>5615</v>
      </c>
      <c r="E1854" s="3" t="s">
        <v>218</v>
      </c>
      <c r="F1854" s="3" t="s">
        <v>2356</v>
      </c>
      <c r="G1854" s="3" t="s">
        <v>18</v>
      </c>
      <c r="H1854" s="32" t="s">
        <v>2349</v>
      </c>
      <c r="I1854" s="33">
        <v>132.27272727272728</v>
      </c>
      <c r="J1854" s="17">
        <v>21178.57</v>
      </c>
      <c r="K1854" s="17">
        <f t="shared" si="56"/>
        <v>22703</v>
      </c>
      <c r="L1854" s="38" t="s">
        <v>7053</v>
      </c>
      <c r="M1854" s="48">
        <f t="shared" si="57"/>
        <v>3002987.7272727275</v>
      </c>
      <c r="N1854" s="34" t="s">
        <v>7343</v>
      </c>
      <c r="O1854" s="48">
        <f>(45.5*M1854)/(SUM($M$16:$M$2953)+SUM(Comerciales!$O$16:$O$1436))</f>
        <v>1.424976781141759E-4</v>
      </c>
      <c r="P1854" s="49"/>
      <c r="Q1854" s="59"/>
      <c r="R1854" s="59"/>
      <c r="S1854" s="49"/>
      <c r="T1854" s="49"/>
      <c r="U1854" s="49"/>
      <c r="V1854" s="49"/>
    </row>
    <row r="1855" spans="2:22" ht="24" customHeight="1" x14ac:dyDescent="0.35">
      <c r="B1855" s="3">
        <v>1840</v>
      </c>
      <c r="C1855" s="3" t="s">
        <v>1633</v>
      </c>
      <c r="D1855" s="3" t="s">
        <v>5616</v>
      </c>
      <c r="E1855" s="3" t="s">
        <v>218</v>
      </c>
      <c r="F1855" s="3" t="s">
        <v>2356</v>
      </c>
      <c r="G1855" s="3" t="s">
        <v>18</v>
      </c>
      <c r="H1855" s="32" t="s">
        <v>2349</v>
      </c>
      <c r="I1855" s="33">
        <v>34.666666666666664</v>
      </c>
      <c r="J1855" s="17">
        <v>62135.5</v>
      </c>
      <c r="K1855" s="17">
        <f t="shared" si="56"/>
        <v>66609</v>
      </c>
      <c r="L1855" s="38" t="s">
        <v>7053</v>
      </c>
      <c r="M1855" s="48">
        <f t="shared" si="57"/>
        <v>2309112</v>
      </c>
      <c r="N1855" s="34" t="s">
        <v>7341</v>
      </c>
      <c r="O1855" s="48">
        <f>(45.5*M1855)/(SUM($M$16:$M$2953)+SUM(Comerciales!$O$16:$O$1436))</f>
        <v>1.0957190917473826E-4</v>
      </c>
      <c r="P1855" s="49"/>
      <c r="Q1855" s="59"/>
      <c r="R1855" s="59"/>
      <c r="S1855" s="49"/>
      <c r="T1855" s="49"/>
      <c r="U1855" s="49"/>
      <c r="V1855" s="49"/>
    </row>
    <row r="1856" spans="2:22" ht="24" customHeight="1" x14ac:dyDescent="0.35">
      <c r="B1856" s="3">
        <v>1841</v>
      </c>
      <c r="C1856" s="3" t="s">
        <v>2628</v>
      </c>
      <c r="D1856" s="3" t="s">
        <v>4010</v>
      </c>
      <c r="E1856" s="3" t="s">
        <v>218</v>
      </c>
      <c r="F1856" s="3" t="s">
        <v>2349</v>
      </c>
      <c r="G1856" s="3" t="s">
        <v>18</v>
      </c>
      <c r="H1856" s="32" t="s">
        <v>2628</v>
      </c>
      <c r="I1856" s="33">
        <v>1</v>
      </c>
      <c r="J1856" s="17"/>
      <c r="K1856" s="17">
        <f t="shared" si="56"/>
        <v>0</v>
      </c>
      <c r="L1856" s="38" t="s">
        <v>2628</v>
      </c>
      <c r="M1856" s="48">
        <f t="shared" si="57"/>
        <v>100</v>
      </c>
      <c r="N1856" s="34" t="s">
        <v>7343</v>
      </c>
      <c r="O1856" s="48">
        <f>(45.5*M1856)/(SUM($M$16:$M$2953)+SUM(Comerciales!$O$16:$O$1436))</f>
        <v>4.745196819155514E-9</v>
      </c>
      <c r="P1856" s="49"/>
      <c r="Q1856" s="59"/>
      <c r="R1856" s="59"/>
      <c r="S1856" s="49"/>
      <c r="T1856" s="49"/>
      <c r="U1856" s="49"/>
      <c r="V1856" s="49"/>
    </row>
    <row r="1857" spans="2:22" ht="24" customHeight="1" x14ac:dyDescent="0.35">
      <c r="B1857" s="3">
        <v>1842</v>
      </c>
      <c r="C1857" s="3" t="s">
        <v>1634</v>
      </c>
      <c r="D1857" s="3" t="s">
        <v>7072</v>
      </c>
      <c r="E1857" s="3" t="s">
        <v>7310</v>
      </c>
      <c r="F1857" s="3" t="s">
        <v>2422</v>
      </c>
      <c r="G1857" s="3" t="s">
        <v>11</v>
      </c>
      <c r="H1857" s="32" t="s">
        <v>2628</v>
      </c>
      <c r="I1857" s="33">
        <v>1</v>
      </c>
      <c r="J1857" s="17">
        <v>2672.62</v>
      </c>
      <c r="K1857" s="17">
        <f t="shared" si="56"/>
        <v>2865</v>
      </c>
      <c r="L1857" s="38" t="s">
        <v>7053</v>
      </c>
      <c r="M1857" s="48">
        <f t="shared" si="57"/>
        <v>2865</v>
      </c>
      <c r="N1857" s="34" t="s">
        <v>7343</v>
      </c>
      <c r="O1857" s="48">
        <f>(45.5*M1857)/(SUM($M$16:$M$2953)+SUM(Comerciales!$O$16:$O$1436))</f>
        <v>1.3594988886880547E-7</v>
      </c>
      <c r="P1857" s="49"/>
      <c r="Q1857" s="59"/>
      <c r="R1857" s="59"/>
      <c r="S1857" s="49"/>
      <c r="T1857" s="49"/>
      <c r="U1857" s="49"/>
      <c r="V1857" s="49"/>
    </row>
    <row r="1858" spans="2:22" ht="24" customHeight="1" x14ac:dyDescent="0.35">
      <c r="B1858" s="3">
        <v>1843</v>
      </c>
      <c r="C1858" s="3" t="s">
        <v>1634</v>
      </c>
      <c r="D1858" s="3" t="s">
        <v>7072</v>
      </c>
      <c r="E1858" s="3" t="s">
        <v>6544</v>
      </c>
      <c r="F1858" s="3" t="s">
        <v>2362</v>
      </c>
      <c r="G1858" s="3" t="s">
        <v>6993</v>
      </c>
      <c r="H1858" s="32" t="s">
        <v>2402</v>
      </c>
      <c r="I1858" s="33">
        <v>2463.6666666666665</v>
      </c>
      <c r="J1858" s="17">
        <v>5666.07</v>
      </c>
      <c r="K1858" s="17">
        <f t="shared" si="56"/>
        <v>6074</v>
      </c>
      <c r="L1858" s="38" t="s">
        <v>7053</v>
      </c>
      <c r="M1858" s="48">
        <f t="shared" si="57"/>
        <v>14964311.333333332</v>
      </c>
      <c r="N1858" s="34" t="s">
        <v>7343</v>
      </c>
      <c r="O1858" s="48">
        <f>(45.5*M1858)/(SUM($M$16:$M$2953)+SUM(Comerciales!$O$16:$O$1436))</f>
        <v>7.100860253978613E-4</v>
      </c>
      <c r="P1858" s="49"/>
      <c r="Q1858" s="59"/>
      <c r="R1858" s="59"/>
      <c r="S1858" s="49"/>
      <c r="T1858" s="49"/>
      <c r="U1858" s="49"/>
      <c r="V1858" s="49"/>
    </row>
    <row r="1859" spans="2:22" ht="24" customHeight="1" x14ac:dyDescent="0.35">
      <c r="B1859" s="3">
        <v>1844</v>
      </c>
      <c r="C1859" s="3" t="s">
        <v>1634</v>
      </c>
      <c r="D1859" s="3" t="s">
        <v>7072</v>
      </c>
      <c r="E1859" s="3" t="s">
        <v>6545</v>
      </c>
      <c r="F1859" s="3" t="s">
        <v>2362</v>
      </c>
      <c r="G1859" s="3" t="s">
        <v>6993</v>
      </c>
      <c r="H1859" s="32" t="s">
        <v>2402</v>
      </c>
      <c r="I1859" s="33">
        <v>111</v>
      </c>
      <c r="J1859" s="17">
        <v>14455</v>
      </c>
      <c r="K1859" s="17">
        <f t="shared" si="56"/>
        <v>15496</v>
      </c>
      <c r="L1859" s="38" t="s">
        <v>7053</v>
      </c>
      <c r="M1859" s="48">
        <f t="shared" si="57"/>
        <v>1720056</v>
      </c>
      <c r="N1859" s="34" t="s">
        <v>7343</v>
      </c>
      <c r="O1859" s="48">
        <f>(45.5*M1859)/(SUM($M$16:$M$2953)+SUM(Comerciales!$O$16:$O$1436))</f>
        <v>8.1620042599693556E-5</v>
      </c>
      <c r="P1859" s="49"/>
      <c r="Q1859" s="59"/>
      <c r="R1859" s="59"/>
      <c r="S1859" s="49"/>
      <c r="T1859" s="49"/>
      <c r="U1859" s="49"/>
      <c r="V1859" s="49"/>
    </row>
    <row r="1860" spans="2:22" ht="24" customHeight="1" x14ac:dyDescent="0.35">
      <c r="B1860" s="3">
        <v>1845</v>
      </c>
      <c r="C1860" s="3" t="s">
        <v>1634</v>
      </c>
      <c r="D1860" s="3" t="s">
        <v>7072</v>
      </c>
      <c r="E1860" s="3" t="s">
        <v>6530</v>
      </c>
      <c r="F1860" s="3" t="s">
        <v>2362</v>
      </c>
      <c r="G1860" s="3" t="s">
        <v>6993</v>
      </c>
      <c r="H1860" s="32" t="s">
        <v>2402</v>
      </c>
      <c r="I1860" s="33">
        <v>79</v>
      </c>
      <c r="J1860" s="17">
        <v>3657.5</v>
      </c>
      <c r="K1860" s="17">
        <f t="shared" si="56"/>
        <v>3921</v>
      </c>
      <c r="L1860" s="38" t="s">
        <v>7053</v>
      </c>
      <c r="M1860" s="48">
        <f t="shared" si="57"/>
        <v>309759</v>
      </c>
      <c r="N1860" s="34" t="s">
        <v>7343</v>
      </c>
      <c r="O1860" s="48">
        <f>(45.5*M1860)/(SUM($M$16:$M$2953)+SUM(Comerciales!$O$16:$O$1436))</f>
        <v>1.4698674215047927E-5</v>
      </c>
      <c r="P1860" s="49"/>
      <c r="Q1860" s="59"/>
      <c r="R1860" s="59"/>
      <c r="S1860" s="49"/>
      <c r="T1860" s="49"/>
      <c r="U1860" s="49"/>
      <c r="V1860" s="49"/>
    </row>
    <row r="1861" spans="2:22" ht="24" customHeight="1" x14ac:dyDescent="0.35">
      <c r="B1861" s="3">
        <v>1846</v>
      </c>
      <c r="C1861" s="3" t="s">
        <v>1635</v>
      </c>
      <c r="D1861" s="3" t="s">
        <v>1636</v>
      </c>
      <c r="E1861" s="3" t="s">
        <v>2387</v>
      </c>
      <c r="F1861" s="3" t="s">
        <v>2318</v>
      </c>
      <c r="G1861" s="3" t="s">
        <v>11</v>
      </c>
      <c r="H1861" s="32" t="s">
        <v>2318</v>
      </c>
      <c r="I1861" s="33">
        <v>4168.333333333333</v>
      </c>
      <c r="J1861" s="17">
        <v>10009</v>
      </c>
      <c r="K1861" s="17">
        <f t="shared" si="56"/>
        <v>10730</v>
      </c>
      <c r="L1861" s="38" t="s">
        <v>7053</v>
      </c>
      <c r="M1861" s="48">
        <f t="shared" si="57"/>
        <v>44726216.666666664</v>
      </c>
      <c r="N1861" s="34" t="s">
        <v>7343</v>
      </c>
      <c r="O1861" s="48">
        <f>(45.5*M1861)/(SUM($M$16:$M$2953)+SUM(Comerciales!$O$16:$O$1436))</f>
        <v>2.1223470105952696E-3</v>
      </c>
      <c r="P1861" s="49"/>
      <c r="Q1861" s="59"/>
      <c r="R1861" s="59"/>
      <c r="S1861" s="49"/>
      <c r="T1861" s="49"/>
      <c r="U1861" s="49"/>
      <c r="V1861" s="49"/>
    </row>
    <row r="1862" spans="2:22" ht="24" customHeight="1" x14ac:dyDescent="0.35">
      <c r="B1862" s="3">
        <v>1847</v>
      </c>
      <c r="C1862" s="3" t="s">
        <v>2671</v>
      </c>
      <c r="D1862" s="3" t="s">
        <v>3159</v>
      </c>
      <c r="E1862" s="3" t="s">
        <v>146</v>
      </c>
      <c r="F1862" s="3" t="s">
        <v>2318</v>
      </c>
      <c r="G1862" s="3" t="s">
        <v>11</v>
      </c>
      <c r="H1862" s="32" t="s">
        <v>2318</v>
      </c>
      <c r="I1862" s="33">
        <v>1</v>
      </c>
      <c r="J1862" s="17">
        <v>479346.75</v>
      </c>
      <c r="K1862" s="17">
        <f t="shared" si="56"/>
        <v>479346.75</v>
      </c>
      <c r="L1862" s="38">
        <v>479346.75</v>
      </c>
      <c r="M1862" s="48">
        <f t="shared" si="57"/>
        <v>479346.75</v>
      </c>
      <c r="N1862" s="34" t="s">
        <v>7341</v>
      </c>
      <c r="O1862" s="48">
        <f>(45.5*M1862)/(SUM($M$16:$M$2953)+SUM(Comerciales!$O$16:$O$1436))</f>
        <v>2.2745946733725331E-5</v>
      </c>
      <c r="P1862" s="49"/>
      <c r="Q1862" s="59"/>
      <c r="R1862" s="59"/>
      <c r="S1862" s="49"/>
      <c r="T1862" s="49"/>
      <c r="U1862" s="49"/>
      <c r="V1862" s="49"/>
    </row>
    <row r="1863" spans="2:22" ht="24" customHeight="1" x14ac:dyDescent="0.35">
      <c r="B1863" s="3">
        <v>1848</v>
      </c>
      <c r="C1863" s="3" t="s">
        <v>1637</v>
      </c>
      <c r="D1863" s="3" t="s">
        <v>1638</v>
      </c>
      <c r="E1863" s="3" t="s">
        <v>2434</v>
      </c>
      <c r="F1863" s="3" t="s">
        <v>2356</v>
      </c>
      <c r="G1863" s="3" t="s">
        <v>18</v>
      </c>
      <c r="H1863" s="32" t="s">
        <v>3713</v>
      </c>
      <c r="I1863" s="33">
        <v>2</v>
      </c>
      <c r="J1863" s="17">
        <v>10085873.800000001</v>
      </c>
      <c r="K1863" s="17">
        <f t="shared" si="56"/>
        <v>10085873.800000001</v>
      </c>
      <c r="L1863" s="38">
        <v>10085873.800000001</v>
      </c>
      <c r="M1863" s="48">
        <f t="shared" si="57"/>
        <v>20171747.600000001</v>
      </c>
      <c r="N1863" s="34" t="s">
        <v>7341</v>
      </c>
      <c r="O1863" s="48">
        <f>(45.5*M1863)/(SUM($M$16:$M$2953)+SUM(Comerciales!$O$16:$O$1436))</f>
        <v>9.5718912548327872E-4</v>
      </c>
      <c r="P1863" s="49"/>
      <c r="Q1863" s="59"/>
      <c r="R1863" s="59"/>
      <c r="S1863" s="49"/>
      <c r="T1863" s="49"/>
      <c r="U1863" s="49"/>
      <c r="V1863" s="49"/>
    </row>
    <row r="1864" spans="2:22" ht="24" customHeight="1" x14ac:dyDescent="0.35">
      <c r="B1864" s="3">
        <v>1849</v>
      </c>
      <c r="C1864" s="3" t="s">
        <v>1639</v>
      </c>
      <c r="D1864" s="3" t="s">
        <v>1640</v>
      </c>
      <c r="E1864" s="3" t="s">
        <v>2371</v>
      </c>
      <c r="F1864" s="3" t="s">
        <v>2422</v>
      </c>
      <c r="G1864" s="3" t="s">
        <v>11</v>
      </c>
      <c r="H1864" s="32" t="s">
        <v>2320</v>
      </c>
      <c r="I1864" s="33">
        <v>56.25</v>
      </c>
      <c r="J1864" s="17">
        <v>57692</v>
      </c>
      <c r="K1864" s="17">
        <f t="shared" si="56"/>
        <v>61846</v>
      </c>
      <c r="L1864" s="38" t="s">
        <v>7053</v>
      </c>
      <c r="M1864" s="48">
        <f t="shared" si="57"/>
        <v>3478837.5</v>
      </c>
      <c r="N1864" s="34" t="s">
        <v>7341</v>
      </c>
      <c r="O1864" s="48">
        <f>(45.5*M1864)/(SUM($M$16:$M$2953)+SUM(Comerciales!$O$16:$O$1436))</f>
        <v>1.650776863935892E-4</v>
      </c>
      <c r="P1864" s="49"/>
      <c r="Q1864" s="59"/>
      <c r="R1864" s="59"/>
      <c r="S1864" s="49"/>
      <c r="T1864" s="49"/>
      <c r="U1864" s="49"/>
      <c r="V1864" s="49"/>
    </row>
    <row r="1865" spans="2:22" ht="24" customHeight="1" x14ac:dyDescent="0.35">
      <c r="B1865" s="3">
        <v>1850</v>
      </c>
      <c r="C1865" s="3" t="s">
        <v>1641</v>
      </c>
      <c r="D1865" s="3" t="s">
        <v>5617</v>
      </c>
      <c r="E1865" s="3" t="s">
        <v>6546</v>
      </c>
      <c r="F1865" s="3" t="s">
        <v>2356</v>
      </c>
      <c r="G1865" s="3" t="s">
        <v>18</v>
      </c>
      <c r="H1865" s="32" t="s">
        <v>2349</v>
      </c>
      <c r="I1865" s="33">
        <v>13.818181818181818</v>
      </c>
      <c r="J1865" s="17">
        <v>10932</v>
      </c>
      <c r="K1865" s="17">
        <f t="shared" si="56"/>
        <v>11719</v>
      </c>
      <c r="L1865" s="38" t="s">
        <v>7053</v>
      </c>
      <c r="M1865" s="48">
        <f t="shared" si="57"/>
        <v>161935.27272727274</v>
      </c>
      <c r="N1865" s="34" t="s">
        <v>7343</v>
      </c>
      <c r="O1865" s="48">
        <f>(45.5*M1865)/(SUM($M$16:$M$2953)+SUM(Comerciales!$O$16:$O$1436))</f>
        <v>7.6841474105453517E-6</v>
      </c>
      <c r="P1865" s="49"/>
      <c r="Q1865" s="59"/>
      <c r="R1865" s="59"/>
      <c r="S1865" s="49"/>
      <c r="T1865" s="49"/>
      <c r="U1865" s="49"/>
      <c r="V1865" s="49"/>
    </row>
    <row r="1866" spans="2:22" ht="24" customHeight="1" x14ac:dyDescent="0.35">
      <c r="B1866" s="3">
        <v>1851</v>
      </c>
      <c r="C1866" s="3" t="s">
        <v>1642</v>
      </c>
      <c r="D1866" s="3" t="s">
        <v>1643</v>
      </c>
      <c r="E1866" s="3" t="s">
        <v>2355</v>
      </c>
      <c r="F1866" s="3" t="s">
        <v>2422</v>
      </c>
      <c r="G1866" s="3" t="s">
        <v>11</v>
      </c>
      <c r="H1866" s="32" t="s">
        <v>2320</v>
      </c>
      <c r="I1866" s="33">
        <v>2</v>
      </c>
      <c r="J1866" s="17">
        <v>16963</v>
      </c>
      <c r="K1866" s="17">
        <f t="shared" si="56"/>
        <v>18184</v>
      </c>
      <c r="L1866" s="38" t="s">
        <v>7053</v>
      </c>
      <c r="M1866" s="48">
        <f t="shared" si="57"/>
        <v>36368</v>
      </c>
      <c r="N1866" s="34" t="s">
        <v>7343</v>
      </c>
      <c r="O1866" s="48">
        <f>(45.5*M1866)/(SUM($M$16:$M$2953)+SUM(Comerciales!$O$16:$O$1436))</f>
        <v>1.7257331791904772E-6</v>
      </c>
      <c r="P1866" s="49"/>
      <c r="Q1866" s="59"/>
      <c r="R1866" s="59"/>
      <c r="S1866" s="49"/>
      <c r="T1866" s="49"/>
      <c r="U1866" s="49"/>
      <c r="V1866" s="49"/>
    </row>
    <row r="1867" spans="2:22" ht="24" customHeight="1" x14ac:dyDescent="0.35">
      <c r="B1867" s="3">
        <v>1852</v>
      </c>
      <c r="C1867" s="3" t="s">
        <v>1644</v>
      </c>
      <c r="D1867" s="3" t="s">
        <v>5618</v>
      </c>
      <c r="E1867" s="3" t="s">
        <v>3521</v>
      </c>
      <c r="F1867" s="3" t="s">
        <v>2422</v>
      </c>
      <c r="G1867" s="3" t="s">
        <v>11</v>
      </c>
      <c r="H1867" s="32" t="s">
        <v>2318</v>
      </c>
      <c r="I1867" s="33">
        <v>2</v>
      </c>
      <c r="J1867" s="17">
        <v>7946.67</v>
      </c>
      <c r="K1867" s="17">
        <f t="shared" si="56"/>
        <v>8519</v>
      </c>
      <c r="L1867" s="38" t="s">
        <v>7053</v>
      </c>
      <c r="M1867" s="48">
        <f t="shared" si="57"/>
        <v>17038</v>
      </c>
      <c r="N1867" s="34" t="s">
        <v>7343</v>
      </c>
      <c r="O1867" s="48">
        <f>(45.5*M1867)/(SUM($M$16:$M$2953)+SUM(Comerciales!$O$16:$O$1436))</f>
        <v>8.0848663404771641E-7</v>
      </c>
      <c r="P1867" s="49"/>
      <c r="Q1867" s="59"/>
      <c r="R1867" s="59"/>
      <c r="S1867" s="49"/>
      <c r="T1867" s="49"/>
      <c r="U1867" s="49"/>
      <c r="V1867" s="49"/>
    </row>
    <row r="1868" spans="2:22" ht="24" customHeight="1" x14ac:dyDescent="0.35">
      <c r="B1868" s="3">
        <v>1853</v>
      </c>
      <c r="C1868" s="3" t="s">
        <v>1645</v>
      </c>
      <c r="D1868" s="3" t="s">
        <v>1646</v>
      </c>
      <c r="E1868" s="3" t="s">
        <v>2323</v>
      </c>
      <c r="F1868" s="3" t="s">
        <v>2422</v>
      </c>
      <c r="G1868" s="3" t="s">
        <v>11</v>
      </c>
      <c r="H1868" s="32" t="s">
        <v>2318</v>
      </c>
      <c r="I1868" s="33">
        <v>16132.7</v>
      </c>
      <c r="J1868" s="17">
        <v>227.5</v>
      </c>
      <c r="K1868" s="17">
        <f t="shared" si="56"/>
        <v>244</v>
      </c>
      <c r="L1868" s="38" t="s">
        <v>7053</v>
      </c>
      <c r="M1868" s="48">
        <f t="shared" si="57"/>
        <v>3936378.8000000003</v>
      </c>
      <c r="N1868" s="34" t="s">
        <v>7343</v>
      </c>
      <c r="O1868" s="48">
        <f>(45.5*M1868)/(SUM($M$16:$M$2953)+SUM(Comerciales!$O$16:$O$1436))</f>
        <v>1.8678892160751197E-4</v>
      </c>
      <c r="P1868" s="49"/>
      <c r="Q1868" s="59"/>
      <c r="R1868" s="59"/>
      <c r="S1868" s="49"/>
      <c r="T1868" s="49"/>
      <c r="U1868" s="49"/>
      <c r="V1868" s="49"/>
    </row>
    <row r="1869" spans="2:22" ht="24" customHeight="1" x14ac:dyDescent="0.35">
      <c r="B1869" s="3">
        <v>1854</v>
      </c>
      <c r="C1869" s="3" t="s">
        <v>679</v>
      </c>
      <c r="D1869" s="3" t="s">
        <v>1646</v>
      </c>
      <c r="E1869" s="3">
        <v>0.05</v>
      </c>
      <c r="F1869" s="3" t="s">
        <v>2390</v>
      </c>
      <c r="G1869" s="3" t="s">
        <v>3656</v>
      </c>
      <c r="H1869" s="32" t="s">
        <v>2490</v>
      </c>
      <c r="I1869" s="33">
        <v>188.88888888888889</v>
      </c>
      <c r="J1869" s="17"/>
      <c r="K1869" s="17">
        <f t="shared" si="56"/>
        <v>0</v>
      </c>
      <c r="L1869" s="38" t="s">
        <v>7053</v>
      </c>
      <c r="M1869" s="48">
        <f t="shared" si="57"/>
        <v>18888.888888888887</v>
      </c>
      <c r="N1869" s="34" t="s">
        <v>7343</v>
      </c>
      <c r="O1869" s="48">
        <f>(45.5*M1869)/(SUM($M$16:$M$2953)+SUM(Comerciales!$O$16:$O$1436))</f>
        <v>8.9631495472937471E-7</v>
      </c>
      <c r="P1869" s="49"/>
      <c r="Q1869" s="59"/>
      <c r="R1869" s="59"/>
      <c r="S1869" s="49"/>
      <c r="T1869" s="49"/>
      <c r="U1869" s="49"/>
      <c r="V1869" s="49"/>
    </row>
    <row r="1870" spans="2:22" ht="24" customHeight="1" x14ac:dyDescent="0.35">
      <c r="B1870" s="3">
        <v>1855</v>
      </c>
      <c r="C1870" s="3" t="s">
        <v>679</v>
      </c>
      <c r="D1870" s="3" t="s">
        <v>1646</v>
      </c>
      <c r="E1870" s="3">
        <v>0.02</v>
      </c>
      <c r="F1870" s="3" t="s">
        <v>2390</v>
      </c>
      <c r="G1870" s="3" t="s">
        <v>3656</v>
      </c>
      <c r="H1870" s="32" t="s">
        <v>2490</v>
      </c>
      <c r="I1870" s="33">
        <v>121</v>
      </c>
      <c r="J1870" s="17">
        <v>25598</v>
      </c>
      <c r="K1870" s="17">
        <f t="shared" si="56"/>
        <v>27441</v>
      </c>
      <c r="L1870" s="38" t="s">
        <v>7053</v>
      </c>
      <c r="M1870" s="48">
        <f t="shared" si="57"/>
        <v>3320361</v>
      </c>
      <c r="N1870" s="34" t="s">
        <v>7343</v>
      </c>
      <c r="O1870" s="48">
        <f>(45.5*M1870)/(SUM($M$16:$M$2953)+SUM(Comerciales!$O$16:$O$1436))</f>
        <v>1.5755766455648019E-4</v>
      </c>
      <c r="P1870" s="49"/>
      <c r="Q1870" s="59"/>
      <c r="R1870" s="59"/>
      <c r="S1870" s="49"/>
      <c r="T1870" s="49"/>
      <c r="U1870" s="49"/>
      <c r="V1870" s="49"/>
    </row>
    <row r="1871" spans="2:22" ht="24" customHeight="1" x14ac:dyDescent="0.35">
      <c r="B1871" s="3">
        <v>1856</v>
      </c>
      <c r="C1871" s="3" t="s">
        <v>679</v>
      </c>
      <c r="D1871" s="3" t="s">
        <v>1646</v>
      </c>
      <c r="E1871" s="3">
        <v>0.05</v>
      </c>
      <c r="F1871" s="3" t="s">
        <v>2390</v>
      </c>
      <c r="G1871" s="3" t="s">
        <v>3656</v>
      </c>
      <c r="H1871" s="32" t="s">
        <v>2360</v>
      </c>
      <c r="I1871" s="33">
        <v>18</v>
      </c>
      <c r="J1871" s="17"/>
      <c r="K1871" s="17">
        <f t="shared" si="56"/>
        <v>0</v>
      </c>
      <c r="L1871" s="38" t="s">
        <v>7053</v>
      </c>
      <c r="M1871" s="48">
        <f t="shared" si="57"/>
        <v>1800</v>
      </c>
      <c r="N1871" s="34" t="s">
        <v>7343</v>
      </c>
      <c r="O1871" s="48">
        <f>(45.5*M1871)/(SUM($M$16:$M$2953)+SUM(Comerciales!$O$16:$O$1436))</f>
        <v>8.541354274479924E-8</v>
      </c>
      <c r="P1871" s="49"/>
      <c r="Q1871" s="59"/>
      <c r="R1871" s="59"/>
      <c r="S1871" s="49"/>
      <c r="T1871" s="49"/>
      <c r="U1871" s="49"/>
      <c r="V1871" s="49"/>
    </row>
    <row r="1872" spans="2:22" ht="24" customHeight="1" x14ac:dyDescent="0.35">
      <c r="B1872" s="3">
        <v>1857</v>
      </c>
      <c r="C1872" s="3" t="s">
        <v>1647</v>
      </c>
      <c r="D1872" s="3" t="s">
        <v>1648</v>
      </c>
      <c r="E1872" s="3" t="s">
        <v>2355</v>
      </c>
      <c r="F1872" s="3" t="s">
        <v>2422</v>
      </c>
      <c r="G1872" s="3" t="s">
        <v>11</v>
      </c>
      <c r="H1872" s="32" t="s">
        <v>2318</v>
      </c>
      <c r="I1872" s="33">
        <v>605878.5</v>
      </c>
      <c r="J1872" s="17">
        <v>4782</v>
      </c>
      <c r="K1872" s="17">
        <f t="shared" ref="K1872:K1935" si="58">IF(ISNUMBER(L1872),MIN(L1872,ROUND((J1872*(1+$K$10)),0)),ROUND((J1872*(1+$K$10)),0))</f>
        <v>4782</v>
      </c>
      <c r="L1872" s="38">
        <v>4782</v>
      </c>
      <c r="M1872" s="48">
        <f t="shared" ref="M1872:M1935" si="59">IF(K1872=0,100*I1872,I1872*K1872)</f>
        <v>2897310987</v>
      </c>
      <c r="N1872" s="34" t="s">
        <v>7341</v>
      </c>
      <c r="O1872" s="48">
        <f>(45.5*M1872)/(SUM($M$16:$M$2953)+SUM(Comerciales!$O$16:$O$1436))</f>
        <v>0.13748310879616721</v>
      </c>
      <c r="P1872" s="49"/>
      <c r="Q1872" s="59"/>
      <c r="R1872" s="59"/>
      <c r="S1872" s="49"/>
      <c r="T1872" s="49"/>
      <c r="U1872" s="49"/>
      <c r="V1872" s="49"/>
    </row>
    <row r="1873" spans="2:22" ht="24" customHeight="1" x14ac:dyDescent="0.35">
      <c r="B1873" s="3">
        <v>1858</v>
      </c>
      <c r="C1873" s="3" t="s">
        <v>1647</v>
      </c>
      <c r="D1873" s="3" t="s">
        <v>1648</v>
      </c>
      <c r="E1873" s="3" t="s">
        <v>2384</v>
      </c>
      <c r="F1873" s="3" t="s">
        <v>3613</v>
      </c>
      <c r="G1873" s="3" t="s">
        <v>11</v>
      </c>
      <c r="H1873" s="32" t="s">
        <v>2318</v>
      </c>
      <c r="I1873" s="33">
        <v>45718.833333333336</v>
      </c>
      <c r="J1873" s="17">
        <v>2391</v>
      </c>
      <c r="K1873" s="17">
        <f t="shared" si="58"/>
        <v>2391</v>
      </c>
      <c r="L1873" s="38">
        <v>2391</v>
      </c>
      <c r="M1873" s="48">
        <f t="shared" si="59"/>
        <v>109313730.5</v>
      </c>
      <c r="N1873" s="34" t="s">
        <v>7341</v>
      </c>
      <c r="O1873" s="48">
        <f>(45.5*M1873)/(SUM($M$16:$M$2953)+SUM(Comerciales!$O$16:$O$1436))</f>
        <v>5.1871516625862308E-3</v>
      </c>
      <c r="P1873" s="49"/>
      <c r="Q1873" s="59"/>
      <c r="R1873" s="59"/>
      <c r="S1873" s="49"/>
      <c r="T1873" s="49"/>
      <c r="U1873" s="49"/>
      <c r="V1873" s="49"/>
    </row>
    <row r="1874" spans="2:22" ht="24" customHeight="1" x14ac:dyDescent="0.35">
      <c r="B1874" s="3">
        <v>1859</v>
      </c>
      <c r="C1874" s="3" t="s">
        <v>1649</v>
      </c>
      <c r="D1874" s="3" t="s">
        <v>1650</v>
      </c>
      <c r="E1874" s="3" t="s">
        <v>135</v>
      </c>
      <c r="F1874" s="3" t="s">
        <v>2422</v>
      </c>
      <c r="G1874" s="3" t="s">
        <v>11</v>
      </c>
      <c r="H1874" s="32" t="s">
        <v>2318</v>
      </c>
      <c r="I1874" s="33">
        <v>16712.416666666668</v>
      </c>
      <c r="J1874" s="17">
        <v>543.6</v>
      </c>
      <c r="K1874" s="17">
        <f t="shared" si="58"/>
        <v>543.6</v>
      </c>
      <c r="L1874" s="38">
        <v>543.6</v>
      </c>
      <c r="M1874" s="48">
        <f t="shared" si="59"/>
        <v>9084869.7000000011</v>
      </c>
      <c r="N1874" s="34" t="s">
        <v>7343</v>
      </c>
      <c r="O1874" s="48">
        <f>(45.5*M1874)/(SUM($M$16:$M$2953)+SUM(Comerciales!$O$16:$O$1436))</f>
        <v>4.3109494802882306E-4</v>
      </c>
      <c r="P1874" s="49"/>
      <c r="Q1874" s="59"/>
      <c r="R1874" s="59"/>
      <c r="S1874" s="49"/>
      <c r="T1874" s="49"/>
      <c r="U1874" s="49"/>
      <c r="V1874" s="49"/>
    </row>
    <row r="1875" spans="2:22" ht="24" customHeight="1" x14ac:dyDescent="0.35">
      <c r="B1875" s="3">
        <v>1860</v>
      </c>
      <c r="C1875" s="3" t="s">
        <v>2628</v>
      </c>
      <c r="D1875" s="3" t="s">
        <v>1650</v>
      </c>
      <c r="E1875" s="3" t="s">
        <v>2572</v>
      </c>
      <c r="F1875" s="3" t="s">
        <v>2422</v>
      </c>
      <c r="G1875" s="3" t="s">
        <v>11</v>
      </c>
      <c r="H1875" s="32" t="s">
        <v>2628</v>
      </c>
      <c r="I1875" s="33">
        <v>1</v>
      </c>
      <c r="J1875" s="17"/>
      <c r="K1875" s="17">
        <f t="shared" si="58"/>
        <v>0</v>
      </c>
      <c r="L1875" s="38" t="s">
        <v>2628</v>
      </c>
      <c r="M1875" s="48">
        <f t="shared" si="59"/>
        <v>100</v>
      </c>
      <c r="N1875" s="34" t="s">
        <v>7343</v>
      </c>
      <c r="O1875" s="48">
        <f>(45.5*M1875)/(SUM($M$16:$M$2953)+SUM(Comerciales!$O$16:$O$1436))</f>
        <v>4.745196819155514E-9</v>
      </c>
      <c r="P1875" s="49"/>
      <c r="Q1875" s="59"/>
      <c r="R1875" s="59"/>
      <c r="S1875" s="49"/>
      <c r="T1875" s="49"/>
      <c r="U1875" s="49"/>
      <c r="V1875" s="49"/>
    </row>
    <row r="1876" spans="2:22" ht="24" customHeight="1" x14ac:dyDescent="0.35">
      <c r="B1876" s="3">
        <v>1861</v>
      </c>
      <c r="C1876" s="3" t="s">
        <v>1651</v>
      </c>
      <c r="D1876" s="3" t="s">
        <v>1652</v>
      </c>
      <c r="E1876" s="3" t="s">
        <v>3460</v>
      </c>
      <c r="F1876" s="3" t="s">
        <v>2422</v>
      </c>
      <c r="G1876" s="3" t="s">
        <v>77</v>
      </c>
      <c r="H1876" s="32" t="s">
        <v>2318</v>
      </c>
      <c r="I1876" s="33">
        <v>2093.9166666666665</v>
      </c>
      <c r="J1876" s="17">
        <v>2880.5</v>
      </c>
      <c r="K1876" s="17">
        <f t="shared" si="58"/>
        <v>3088</v>
      </c>
      <c r="L1876" s="38" t="s">
        <v>7053</v>
      </c>
      <c r="M1876" s="48">
        <f t="shared" si="59"/>
        <v>6466014.666666666</v>
      </c>
      <c r="N1876" s="34" t="s">
        <v>7343</v>
      </c>
      <c r="O1876" s="48">
        <f>(45.5*M1876)/(SUM($M$16:$M$2953)+SUM(Comerciales!$O$16:$O$1436))</f>
        <v>3.0682512228879562E-4</v>
      </c>
      <c r="P1876" s="49"/>
      <c r="Q1876" s="59"/>
      <c r="R1876" s="59"/>
      <c r="S1876" s="49"/>
      <c r="T1876" s="49"/>
      <c r="U1876" s="49"/>
      <c r="V1876" s="49"/>
    </row>
    <row r="1877" spans="2:22" ht="24" customHeight="1" x14ac:dyDescent="0.35">
      <c r="B1877" s="3">
        <v>1862</v>
      </c>
      <c r="C1877" s="3" t="s">
        <v>1651</v>
      </c>
      <c r="D1877" s="3" t="s">
        <v>1652</v>
      </c>
      <c r="E1877" s="3" t="s">
        <v>2323</v>
      </c>
      <c r="F1877" s="3" t="s">
        <v>6896</v>
      </c>
      <c r="G1877" s="3" t="s">
        <v>77</v>
      </c>
      <c r="H1877" s="32" t="s">
        <v>7028</v>
      </c>
      <c r="I1877" s="33">
        <v>10.222222222222221</v>
      </c>
      <c r="J1877" s="17"/>
      <c r="K1877" s="17">
        <f t="shared" si="58"/>
        <v>0</v>
      </c>
      <c r="L1877" s="38" t="s">
        <v>7053</v>
      </c>
      <c r="M1877" s="48">
        <f t="shared" si="59"/>
        <v>1022.2222222222222</v>
      </c>
      <c r="N1877" s="34" t="s">
        <v>7343</v>
      </c>
      <c r="O1877" s="48">
        <f>(45.5*M1877)/(SUM($M$16:$M$2953)+SUM(Comerciales!$O$16:$O$1436))</f>
        <v>4.8506456373589696E-8</v>
      </c>
      <c r="P1877" s="49"/>
      <c r="Q1877" s="59"/>
      <c r="R1877" s="59"/>
      <c r="S1877" s="49"/>
      <c r="T1877" s="49"/>
      <c r="U1877" s="49"/>
      <c r="V1877" s="49"/>
    </row>
    <row r="1878" spans="2:22" ht="24" customHeight="1" x14ac:dyDescent="0.35">
      <c r="B1878" s="3">
        <v>1863</v>
      </c>
      <c r="C1878" s="3" t="s">
        <v>1651</v>
      </c>
      <c r="D1878" s="3" t="s">
        <v>1652</v>
      </c>
      <c r="E1878" s="3" t="s">
        <v>6547</v>
      </c>
      <c r="F1878" s="3" t="s">
        <v>2318</v>
      </c>
      <c r="G1878" s="3" t="s">
        <v>11</v>
      </c>
      <c r="H1878" s="32" t="s">
        <v>2318</v>
      </c>
      <c r="I1878" s="33">
        <v>8.3333333333333339</v>
      </c>
      <c r="J1878" s="17"/>
      <c r="K1878" s="17">
        <f t="shared" si="58"/>
        <v>0</v>
      </c>
      <c r="L1878" s="38" t="s">
        <v>7053</v>
      </c>
      <c r="M1878" s="48">
        <f t="shared" si="59"/>
        <v>833.33333333333337</v>
      </c>
      <c r="N1878" s="34" t="s">
        <v>7343</v>
      </c>
      <c r="O1878" s="48">
        <f>(45.5*M1878)/(SUM($M$16:$M$2953)+SUM(Comerciales!$O$16:$O$1436))</f>
        <v>3.954330682629595E-8</v>
      </c>
      <c r="P1878" s="49"/>
      <c r="Q1878" s="59"/>
      <c r="R1878" s="59"/>
      <c r="S1878" s="49"/>
      <c r="T1878" s="49"/>
      <c r="U1878" s="49"/>
      <c r="V1878" s="49"/>
    </row>
    <row r="1879" spans="2:22" ht="24" customHeight="1" x14ac:dyDescent="0.35">
      <c r="B1879" s="3">
        <v>1864</v>
      </c>
      <c r="C1879" s="3" t="s">
        <v>41</v>
      </c>
      <c r="D1879" s="3" t="s">
        <v>1652</v>
      </c>
      <c r="E1879" s="3" t="s">
        <v>3460</v>
      </c>
      <c r="F1879" s="3" t="s">
        <v>2318</v>
      </c>
      <c r="G1879" s="3" t="s">
        <v>11</v>
      </c>
      <c r="H1879" s="32" t="s">
        <v>2628</v>
      </c>
      <c r="I1879" s="33">
        <v>7</v>
      </c>
      <c r="J1879" s="17">
        <v>3379</v>
      </c>
      <c r="K1879" s="17">
        <f t="shared" si="58"/>
        <v>3622</v>
      </c>
      <c r="L1879" s="38" t="s">
        <v>2628</v>
      </c>
      <c r="M1879" s="48">
        <f t="shared" si="59"/>
        <v>25354</v>
      </c>
      <c r="N1879" s="34" t="s">
        <v>7343</v>
      </c>
      <c r="O1879" s="48">
        <f>(45.5*M1879)/(SUM($M$16:$M$2953)+SUM(Comerciales!$O$16:$O$1436))</f>
        <v>1.2030972015286888E-6</v>
      </c>
      <c r="P1879" s="49"/>
      <c r="Q1879" s="59"/>
      <c r="R1879" s="59"/>
      <c r="S1879" s="49"/>
      <c r="T1879" s="49"/>
      <c r="U1879" s="49"/>
      <c r="V1879" s="49"/>
    </row>
    <row r="1880" spans="2:22" ht="24" customHeight="1" x14ac:dyDescent="0.35">
      <c r="B1880" s="3">
        <v>1865</v>
      </c>
      <c r="C1880" s="3" t="s">
        <v>2628</v>
      </c>
      <c r="D1880" s="3" t="s">
        <v>1652</v>
      </c>
      <c r="E1880" s="3" t="s">
        <v>2498</v>
      </c>
      <c r="F1880" s="3" t="s">
        <v>6896</v>
      </c>
      <c r="G1880" s="3" t="s">
        <v>7017</v>
      </c>
      <c r="H1880" s="32" t="s">
        <v>2628</v>
      </c>
      <c r="I1880" s="33">
        <v>4</v>
      </c>
      <c r="J1880" s="17">
        <v>3656.29</v>
      </c>
      <c r="K1880" s="17">
        <f t="shared" si="58"/>
        <v>3920</v>
      </c>
      <c r="L1880" s="38" t="s">
        <v>2628</v>
      </c>
      <c r="M1880" s="48">
        <f t="shared" si="59"/>
        <v>15680</v>
      </c>
      <c r="N1880" s="34" t="s">
        <v>7343</v>
      </c>
      <c r="O1880" s="48">
        <f>(45.5*M1880)/(SUM($M$16:$M$2953)+SUM(Comerciales!$O$16:$O$1436))</f>
        <v>7.4404686124358448E-7</v>
      </c>
      <c r="P1880" s="49"/>
      <c r="Q1880" s="59"/>
      <c r="R1880" s="59"/>
      <c r="S1880" s="49"/>
      <c r="T1880" s="49"/>
      <c r="U1880" s="49"/>
      <c r="V1880" s="49"/>
    </row>
    <row r="1881" spans="2:22" ht="24" customHeight="1" x14ac:dyDescent="0.35">
      <c r="B1881" s="3">
        <v>1866</v>
      </c>
      <c r="C1881" s="3" t="s">
        <v>1653</v>
      </c>
      <c r="D1881" s="3" t="s">
        <v>1654</v>
      </c>
      <c r="E1881" s="3" t="s">
        <v>2321</v>
      </c>
      <c r="F1881" s="3" t="s">
        <v>2356</v>
      </c>
      <c r="G1881" s="3" t="s">
        <v>18</v>
      </c>
      <c r="H1881" s="32" t="s">
        <v>2349</v>
      </c>
      <c r="I1881" s="33">
        <v>16.888888888888889</v>
      </c>
      <c r="J1881" s="17">
        <v>477214.6</v>
      </c>
      <c r="K1881" s="17">
        <f t="shared" si="58"/>
        <v>477214.6</v>
      </c>
      <c r="L1881" s="38">
        <v>477214.6</v>
      </c>
      <c r="M1881" s="48">
        <f t="shared" si="59"/>
        <v>8059624.3555555558</v>
      </c>
      <c r="N1881" s="34" t="s">
        <v>7341</v>
      </c>
      <c r="O1881" s="48">
        <f>(45.5*M1881)/(SUM($M$16:$M$2953)+SUM(Comerciales!$O$16:$O$1436))</f>
        <v>3.8244503855570526E-4</v>
      </c>
      <c r="P1881" s="49"/>
      <c r="Q1881" s="59"/>
      <c r="R1881" s="59"/>
      <c r="S1881" s="49"/>
      <c r="T1881" s="49"/>
      <c r="U1881" s="49"/>
      <c r="V1881" s="49"/>
    </row>
    <row r="1882" spans="2:22" ht="24" customHeight="1" x14ac:dyDescent="0.35">
      <c r="B1882" s="3">
        <v>1867</v>
      </c>
      <c r="C1882" s="3" t="s">
        <v>2628</v>
      </c>
      <c r="D1882" s="3" t="s">
        <v>1654</v>
      </c>
      <c r="E1882" s="3" t="s">
        <v>6548</v>
      </c>
      <c r="F1882" s="3" t="s">
        <v>3580</v>
      </c>
      <c r="G1882" s="3" t="s">
        <v>159</v>
      </c>
      <c r="H1882" s="32" t="s">
        <v>2628</v>
      </c>
      <c r="I1882" s="33">
        <v>1</v>
      </c>
      <c r="J1882" s="17">
        <v>184839</v>
      </c>
      <c r="K1882" s="17">
        <f t="shared" si="58"/>
        <v>198147</v>
      </c>
      <c r="L1882" s="38" t="s">
        <v>2628</v>
      </c>
      <c r="M1882" s="48">
        <f t="shared" si="59"/>
        <v>198147</v>
      </c>
      <c r="N1882" s="34" t="s">
        <v>7341</v>
      </c>
      <c r="O1882" s="48">
        <f>(45.5*M1882)/(SUM($M$16:$M$2953)+SUM(Comerciales!$O$16:$O$1436))</f>
        <v>9.402465141252076E-6</v>
      </c>
      <c r="P1882" s="49"/>
      <c r="Q1882" s="59"/>
      <c r="R1882" s="59"/>
      <c r="S1882" s="49"/>
      <c r="T1882" s="49"/>
      <c r="U1882" s="49"/>
      <c r="V1882" s="49"/>
    </row>
    <row r="1883" spans="2:22" ht="24" customHeight="1" x14ac:dyDescent="0.35">
      <c r="B1883" s="3">
        <v>1868</v>
      </c>
      <c r="C1883" s="3" t="s">
        <v>1656</v>
      </c>
      <c r="D1883" s="3" t="s">
        <v>1657</v>
      </c>
      <c r="E1883" s="3" t="s">
        <v>2397</v>
      </c>
      <c r="F1883" s="3" t="s">
        <v>2422</v>
      </c>
      <c r="G1883" s="3" t="s">
        <v>11</v>
      </c>
      <c r="H1883" s="32" t="s">
        <v>2318</v>
      </c>
      <c r="I1883" s="33">
        <v>1</v>
      </c>
      <c r="J1883" s="17">
        <v>96571</v>
      </c>
      <c r="K1883" s="17">
        <f t="shared" si="58"/>
        <v>103524</v>
      </c>
      <c r="L1883" s="38" t="s">
        <v>7053</v>
      </c>
      <c r="M1883" s="48">
        <f t="shared" si="59"/>
        <v>103524</v>
      </c>
      <c r="N1883" s="34" t="s">
        <v>7341</v>
      </c>
      <c r="O1883" s="48">
        <f>(45.5*M1883)/(SUM($M$16:$M$2953)+SUM(Comerciales!$O$16:$O$1436))</f>
        <v>4.9124175550625542E-6</v>
      </c>
      <c r="P1883" s="49"/>
      <c r="Q1883" s="59"/>
      <c r="R1883" s="59"/>
      <c r="S1883" s="49"/>
      <c r="T1883" s="49"/>
      <c r="U1883" s="49"/>
      <c r="V1883" s="49"/>
    </row>
    <row r="1884" spans="2:22" ht="24" customHeight="1" x14ac:dyDescent="0.35">
      <c r="B1884" s="3">
        <v>1869</v>
      </c>
      <c r="C1884" s="3" t="s">
        <v>2628</v>
      </c>
      <c r="D1884" s="3" t="s">
        <v>5619</v>
      </c>
      <c r="E1884" s="3" t="s">
        <v>22</v>
      </c>
      <c r="F1884" s="3" t="s">
        <v>6873</v>
      </c>
      <c r="G1884" s="3" t="s">
        <v>11</v>
      </c>
      <c r="H1884" s="32" t="s">
        <v>2628</v>
      </c>
      <c r="I1884" s="33">
        <v>1000</v>
      </c>
      <c r="J1884" s="17"/>
      <c r="K1884" s="17">
        <f t="shared" si="58"/>
        <v>0</v>
      </c>
      <c r="L1884" s="38" t="s">
        <v>2628</v>
      </c>
      <c r="M1884" s="48">
        <f t="shared" si="59"/>
        <v>100000</v>
      </c>
      <c r="N1884" s="34" t="s">
        <v>7343</v>
      </c>
      <c r="O1884" s="48">
        <f>(45.5*M1884)/(SUM($M$16:$M$2953)+SUM(Comerciales!$O$16:$O$1436))</f>
        <v>4.7451968191555139E-6</v>
      </c>
      <c r="P1884" s="49"/>
      <c r="Q1884" s="59"/>
      <c r="R1884" s="59"/>
      <c r="S1884" s="49"/>
      <c r="T1884" s="49"/>
      <c r="U1884" s="49"/>
      <c r="V1884" s="49"/>
    </row>
    <row r="1885" spans="2:22" ht="24" customHeight="1" x14ac:dyDescent="0.35">
      <c r="B1885" s="3">
        <v>1870</v>
      </c>
      <c r="C1885" s="3" t="s">
        <v>1658</v>
      </c>
      <c r="D1885" s="3" t="s">
        <v>5620</v>
      </c>
      <c r="E1885" s="3" t="s">
        <v>6289</v>
      </c>
      <c r="F1885" s="3" t="s">
        <v>2356</v>
      </c>
      <c r="G1885" s="3" t="s">
        <v>18</v>
      </c>
      <c r="H1885" s="32" t="s">
        <v>2349</v>
      </c>
      <c r="I1885" s="33">
        <v>2.666666666666667</v>
      </c>
      <c r="J1885" s="17">
        <v>217212.59999999998</v>
      </c>
      <c r="K1885" s="17">
        <f t="shared" si="58"/>
        <v>217212.59999999998</v>
      </c>
      <c r="L1885" s="38">
        <v>217212.59999999998</v>
      </c>
      <c r="M1885" s="48">
        <f t="shared" si="59"/>
        <v>579233.6</v>
      </c>
      <c r="N1885" s="34" t="s">
        <v>7341</v>
      </c>
      <c r="O1885" s="48">
        <f>(45.5*M1885)/(SUM($M$16:$M$2953)+SUM(Comerciales!$O$16:$O$1436))</f>
        <v>2.7485774362679971E-5</v>
      </c>
      <c r="P1885" s="49"/>
      <c r="Q1885" s="59"/>
      <c r="R1885" s="59"/>
      <c r="S1885" s="49"/>
      <c r="T1885" s="49"/>
      <c r="U1885" s="49"/>
      <c r="V1885" s="49"/>
    </row>
    <row r="1886" spans="2:22" ht="24" customHeight="1" x14ac:dyDescent="0.35">
      <c r="B1886" s="3">
        <v>1871</v>
      </c>
      <c r="C1886" s="3" t="s">
        <v>2628</v>
      </c>
      <c r="D1886" s="3" t="s">
        <v>1662</v>
      </c>
      <c r="E1886" s="3" t="s">
        <v>6549</v>
      </c>
      <c r="F1886" s="3" t="s">
        <v>3582</v>
      </c>
      <c r="G1886" s="3" t="s">
        <v>11</v>
      </c>
      <c r="H1886" s="32" t="s">
        <v>2628</v>
      </c>
      <c r="I1886" s="33">
        <v>2040</v>
      </c>
      <c r="J1886" s="17"/>
      <c r="K1886" s="17">
        <f t="shared" si="58"/>
        <v>0</v>
      </c>
      <c r="L1886" s="38" t="s">
        <v>2628</v>
      </c>
      <c r="M1886" s="48">
        <f t="shared" si="59"/>
        <v>204000</v>
      </c>
      <c r="N1886" s="34" t="s">
        <v>7343</v>
      </c>
      <c r="O1886" s="48">
        <f>(45.5*M1886)/(SUM($M$16:$M$2953)+SUM(Comerciales!$O$16:$O$1436))</f>
        <v>9.6802015110772479E-6</v>
      </c>
      <c r="P1886" s="49"/>
      <c r="Q1886" s="59"/>
      <c r="R1886" s="59"/>
      <c r="S1886" s="49"/>
      <c r="T1886" s="49"/>
      <c r="U1886" s="49"/>
      <c r="V1886" s="49"/>
    </row>
    <row r="1887" spans="2:22" ht="24" customHeight="1" x14ac:dyDescent="0.35">
      <c r="B1887" s="3">
        <v>1872</v>
      </c>
      <c r="C1887" s="3" t="s">
        <v>2628</v>
      </c>
      <c r="D1887" s="3" t="s">
        <v>1662</v>
      </c>
      <c r="E1887" s="3" t="s">
        <v>3705</v>
      </c>
      <c r="F1887" s="3" t="s">
        <v>3582</v>
      </c>
      <c r="G1887" s="3" t="s">
        <v>11</v>
      </c>
      <c r="H1887" s="32" t="s">
        <v>4235</v>
      </c>
      <c r="I1887" s="33">
        <v>4.2857142857142856</v>
      </c>
      <c r="J1887" s="17">
        <v>99660</v>
      </c>
      <c r="K1887" s="17">
        <f t="shared" si="58"/>
        <v>106836</v>
      </c>
      <c r="L1887" s="38" t="s">
        <v>7053</v>
      </c>
      <c r="M1887" s="48">
        <f t="shared" si="59"/>
        <v>457868.57142857142</v>
      </c>
      <c r="N1887" s="34" t="s">
        <v>7341</v>
      </c>
      <c r="O1887" s="48">
        <f>(45.5*M1887)/(SUM($M$16:$M$2953)+SUM(Comerciales!$O$16:$O$1436))</f>
        <v>2.1726764887341363E-5</v>
      </c>
      <c r="P1887" s="49"/>
      <c r="Q1887" s="59"/>
      <c r="R1887" s="59"/>
      <c r="S1887" s="49"/>
      <c r="T1887" s="49"/>
      <c r="U1887" s="49"/>
      <c r="V1887" s="49"/>
    </row>
    <row r="1888" spans="2:22" ht="24" customHeight="1" x14ac:dyDescent="0.35">
      <c r="B1888" s="3">
        <v>1873</v>
      </c>
      <c r="C1888" s="3" t="s">
        <v>2628</v>
      </c>
      <c r="D1888" s="3" t="s">
        <v>1662</v>
      </c>
      <c r="E1888" s="3" t="s">
        <v>6550</v>
      </c>
      <c r="F1888" s="3" t="s">
        <v>3626</v>
      </c>
      <c r="G1888" s="3" t="s">
        <v>11</v>
      </c>
      <c r="H1888" s="32" t="s">
        <v>2628</v>
      </c>
      <c r="I1888" s="33">
        <v>1</v>
      </c>
      <c r="J1888" s="17"/>
      <c r="K1888" s="17">
        <f t="shared" si="58"/>
        <v>0</v>
      </c>
      <c r="L1888" s="38" t="s">
        <v>2628</v>
      </c>
      <c r="M1888" s="48">
        <f t="shared" si="59"/>
        <v>100</v>
      </c>
      <c r="N1888" s="34" t="s">
        <v>7343</v>
      </c>
      <c r="O1888" s="48">
        <f>(45.5*M1888)/(SUM($M$16:$M$2953)+SUM(Comerciales!$O$16:$O$1436))</f>
        <v>4.745196819155514E-9</v>
      </c>
      <c r="P1888" s="49"/>
      <c r="Q1888" s="59"/>
      <c r="R1888" s="59"/>
      <c r="S1888" s="49"/>
      <c r="T1888" s="49"/>
      <c r="U1888" s="49"/>
      <c r="V1888" s="49"/>
    </row>
    <row r="1889" spans="2:22" ht="24" customHeight="1" x14ac:dyDescent="0.35">
      <c r="B1889" s="3">
        <v>1874</v>
      </c>
      <c r="C1889" s="3" t="s">
        <v>2628</v>
      </c>
      <c r="D1889" s="3" t="s">
        <v>3688</v>
      </c>
      <c r="E1889" s="3" t="s">
        <v>2628</v>
      </c>
      <c r="F1889" s="3" t="s">
        <v>3582</v>
      </c>
      <c r="G1889" s="3" t="s">
        <v>11</v>
      </c>
      <c r="H1889" s="32" t="s">
        <v>2360</v>
      </c>
      <c r="I1889" s="33">
        <v>13014.545454545454</v>
      </c>
      <c r="J1889" s="17"/>
      <c r="K1889" s="17">
        <f t="shared" si="58"/>
        <v>0</v>
      </c>
      <c r="L1889" s="38" t="s">
        <v>7053</v>
      </c>
      <c r="M1889" s="48">
        <f t="shared" si="59"/>
        <v>1301454.5454545454</v>
      </c>
      <c r="N1889" s="34" t="s">
        <v>7343</v>
      </c>
      <c r="O1889" s="48">
        <f>(45.5*M1889)/(SUM($M$16:$M$2953)+SUM(Comerciales!$O$16:$O$1436))</f>
        <v>6.1756579693663931E-5</v>
      </c>
      <c r="P1889" s="49"/>
      <c r="Q1889" s="59"/>
      <c r="R1889" s="59"/>
      <c r="S1889" s="49"/>
      <c r="T1889" s="49"/>
      <c r="U1889" s="49"/>
      <c r="V1889" s="49"/>
    </row>
    <row r="1890" spans="2:22" ht="24" customHeight="1" x14ac:dyDescent="0.35">
      <c r="B1890" s="3">
        <v>1875</v>
      </c>
      <c r="C1890" s="3" t="s">
        <v>2628</v>
      </c>
      <c r="D1890" s="3" t="s">
        <v>3689</v>
      </c>
      <c r="E1890" s="3" t="s">
        <v>3705</v>
      </c>
      <c r="F1890" s="3" t="s">
        <v>3582</v>
      </c>
      <c r="G1890" s="3" t="s">
        <v>11</v>
      </c>
      <c r="H1890" s="32" t="s">
        <v>2360</v>
      </c>
      <c r="I1890" s="33">
        <v>15040</v>
      </c>
      <c r="J1890" s="17"/>
      <c r="K1890" s="17">
        <f t="shared" si="58"/>
        <v>0</v>
      </c>
      <c r="L1890" s="38" t="s">
        <v>7053</v>
      </c>
      <c r="M1890" s="48">
        <f t="shared" si="59"/>
        <v>1504000</v>
      </c>
      <c r="N1890" s="34" t="s">
        <v>7343</v>
      </c>
      <c r="O1890" s="48">
        <f>(45.5*M1890)/(SUM($M$16:$M$2953)+SUM(Comerciales!$O$16:$O$1436))</f>
        <v>7.1367760160098926E-5</v>
      </c>
      <c r="P1890" s="49"/>
      <c r="Q1890" s="59"/>
      <c r="R1890" s="59"/>
      <c r="S1890" s="49"/>
      <c r="T1890" s="49"/>
      <c r="U1890" s="49"/>
      <c r="V1890" s="49"/>
    </row>
    <row r="1891" spans="2:22" ht="24" customHeight="1" x14ac:dyDescent="0.35">
      <c r="B1891" s="3">
        <v>1876</v>
      </c>
      <c r="C1891" s="3" t="s">
        <v>2628</v>
      </c>
      <c r="D1891" s="3" t="s">
        <v>3689</v>
      </c>
      <c r="E1891" s="3" t="s">
        <v>3705</v>
      </c>
      <c r="F1891" s="3" t="s">
        <v>3582</v>
      </c>
      <c r="G1891" s="3" t="s">
        <v>11</v>
      </c>
      <c r="H1891" s="32" t="s">
        <v>2360</v>
      </c>
      <c r="I1891" s="33">
        <v>1</v>
      </c>
      <c r="J1891" s="17"/>
      <c r="K1891" s="17">
        <f t="shared" si="58"/>
        <v>0</v>
      </c>
      <c r="L1891" s="38" t="s">
        <v>7053</v>
      </c>
      <c r="M1891" s="48">
        <f t="shared" si="59"/>
        <v>100</v>
      </c>
      <c r="N1891" s="34" t="s">
        <v>7343</v>
      </c>
      <c r="O1891" s="48">
        <f>(45.5*M1891)/(SUM($M$16:$M$2953)+SUM(Comerciales!$O$16:$O$1436))</f>
        <v>4.745196819155514E-9</v>
      </c>
      <c r="P1891" s="49"/>
      <c r="Q1891" s="59"/>
      <c r="R1891" s="59"/>
      <c r="S1891" s="49"/>
      <c r="T1891" s="49"/>
      <c r="U1891" s="49"/>
      <c r="V1891" s="49"/>
    </row>
    <row r="1892" spans="2:22" ht="24" customHeight="1" x14ac:dyDescent="0.35">
      <c r="B1892" s="3">
        <v>1877</v>
      </c>
      <c r="C1892" s="3" t="s">
        <v>2628</v>
      </c>
      <c r="D1892" s="3" t="s">
        <v>3690</v>
      </c>
      <c r="E1892" s="3" t="s">
        <v>2628</v>
      </c>
      <c r="F1892" s="3" t="s">
        <v>2616</v>
      </c>
      <c r="G1892" s="3" t="s">
        <v>11</v>
      </c>
      <c r="H1892" s="32" t="s">
        <v>3714</v>
      </c>
      <c r="I1892" s="33">
        <v>335.45454545454544</v>
      </c>
      <c r="J1892" s="17"/>
      <c r="K1892" s="17">
        <f t="shared" si="58"/>
        <v>0</v>
      </c>
      <c r="L1892" s="38" t="s">
        <v>7053</v>
      </c>
      <c r="M1892" s="48">
        <f t="shared" si="59"/>
        <v>33545.454545454544</v>
      </c>
      <c r="N1892" s="34" t="s">
        <v>7343</v>
      </c>
      <c r="O1892" s="48">
        <f>(45.5*M1892)/(SUM($M$16:$M$2953)+SUM(Comerciales!$O$16:$O$1436))</f>
        <v>1.5917978420621675E-6</v>
      </c>
      <c r="P1892" s="49"/>
      <c r="Q1892" s="59"/>
      <c r="R1892" s="59"/>
      <c r="S1892" s="49"/>
      <c r="T1892" s="49"/>
      <c r="U1892" s="49"/>
      <c r="V1892" s="49"/>
    </row>
    <row r="1893" spans="2:22" ht="24" customHeight="1" x14ac:dyDescent="0.35">
      <c r="B1893" s="3">
        <v>1878</v>
      </c>
      <c r="C1893" s="3" t="s">
        <v>2628</v>
      </c>
      <c r="D1893" s="3" t="s">
        <v>1664</v>
      </c>
      <c r="E1893" s="3" t="s">
        <v>2628</v>
      </c>
      <c r="F1893" s="3" t="s">
        <v>3582</v>
      </c>
      <c r="G1893" s="3" t="s">
        <v>11</v>
      </c>
      <c r="H1893" s="32" t="s">
        <v>2393</v>
      </c>
      <c r="I1893" s="33">
        <v>86.181818181818187</v>
      </c>
      <c r="J1893" s="17"/>
      <c r="K1893" s="17">
        <f t="shared" si="58"/>
        <v>0</v>
      </c>
      <c r="L1893" s="38" t="s">
        <v>7053</v>
      </c>
      <c r="M1893" s="48">
        <f t="shared" si="59"/>
        <v>8618.181818181818</v>
      </c>
      <c r="N1893" s="34" t="s">
        <v>7343</v>
      </c>
      <c r="O1893" s="48">
        <f>(45.5*M1893)/(SUM($M$16:$M$2953)+SUM(Comerciales!$O$16:$O$1436))</f>
        <v>4.0894968950540243E-7</v>
      </c>
      <c r="P1893" s="49"/>
      <c r="Q1893" s="59"/>
      <c r="R1893" s="59"/>
      <c r="S1893" s="49"/>
      <c r="T1893" s="49"/>
      <c r="U1893" s="49"/>
      <c r="V1893" s="49"/>
    </row>
    <row r="1894" spans="2:22" ht="24" customHeight="1" x14ac:dyDescent="0.35">
      <c r="B1894" s="3">
        <v>1879</v>
      </c>
      <c r="C1894" s="3" t="s">
        <v>1665</v>
      </c>
      <c r="D1894" s="3" t="s">
        <v>3163</v>
      </c>
      <c r="E1894" s="3" t="s">
        <v>6049</v>
      </c>
      <c r="F1894" s="3" t="s">
        <v>3594</v>
      </c>
      <c r="G1894" s="3" t="s">
        <v>3654</v>
      </c>
      <c r="H1894" s="32" t="s">
        <v>2347</v>
      </c>
      <c r="I1894" s="33">
        <v>521084</v>
      </c>
      <c r="J1894" s="17">
        <v>1041.5925</v>
      </c>
      <c r="K1894" s="17">
        <f t="shared" si="58"/>
        <v>1041.5925</v>
      </c>
      <c r="L1894" s="38">
        <v>1041.5925</v>
      </c>
      <c r="M1894" s="48">
        <f t="shared" si="59"/>
        <v>542757186.26999998</v>
      </c>
      <c r="N1894" s="34" t="s">
        <v>7341</v>
      </c>
      <c r="O1894" s="48">
        <f>(45.5*M1894)/(SUM($M$16:$M$2953)+SUM(Comerciales!$O$16:$O$1436))</f>
        <v>2.5754896738622007E-2</v>
      </c>
      <c r="P1894" s="49"/>
      <c r="Q1894" s="59"/>
      <c r="R1894" s="59"/>
      <c r="S1894" s="49"/>
      <c r="T1894" s="49"/>
      <c r="U1894" s="49"/>
      <c r="V1894" s="49"/>
    </row>
    <row r="1895" spans="2:22" ht="24" customHeight="1" x14ac:dyDescent="0.35">
      <c r="B1895" s="3">
        <v>1880</v>
      </c>
      <c r="C1895" s="3" t="s">
        <v>1667</v>
      </c>
      <c r="D1895" s="3" t="s">
        <v>3163</v>
      </c>
      <c r="E1895" s="3" t="s">
        <v>1602</v>
      </c>
      <c r="F1895" s="3" t="s">
        <v>3598</v>
      </c>
      <c r="G1895" s="3" t="s">
        <v>3656</v>
      </c>
      <c r="H1895" s="32" t="s">
        <v>2360</v>
      </c>
      <c r="I1895" s="33">
        <v>22282.5</v>
      </c>
      <c r="J1895" s="17">
        <v>4606</v>
      </c>
      <c r="K1895" s="17">
        <f t="shared" si="58"/>
        <v>4938</v>
      </c>
      <c r="L1895" s="38" t="s">
        <v>7053</v>
      </c>
      <c r="M1895" s="48">
        <f t="shared" si="59"/>
        <v>110030985</v>
      </c>
      <c r="N1895" s="34" t="s">
        <v>7341</v>
      </c>
      <c r="O1895" s="48">
        <f>(45.5*M1895)/(SUM($M$16:$M$2953)+SUM(Comerciales!$O$16:$O$1436))</f>
        <v>5.2211868003054799E-3</v>
      </c>
      <c r="P1895" s="49"/>
      <c r="Q1895" s="59"/>
      <c r="R1895" s="59"/>
      <c r="S1895" s="49"/>
      <c r="T1895" s="49"/>
      <c r="U1895" s="49"/>
      <c r="V1895" s="49"/>
    </row>
    <row r="1896" spans="2:22" ht="24" customHeight="1" x14ac:dyDescent="0.35">
      <c r="B1896" s="3">
        <v>1881</v>
      </c>
      <c r="C1896" s="3" t="s">
        <v>1667</v>
      </c>
      <c r="D1896" s="3" t="s">
        <v>3163</v>
      </c>
      <c r="E1896" s="3" t="s">
        <v>1602</v>
      </c>
      <c r="F1896" s="3" t="s">
        <v>2417</v>
      </c>
      <c r="G1896" s="3" t="s">
        <v>3656</v>
      </c>
      <c r="H1896" s="32" t="s">
        <v>2490</v>
      </c>
      <c r="I1896" s="33">
        <v>13741</v>
      </c>
      <c r="J1896" s="17">
        <v>10419</v>
      </c>
      <c r="K1896" s="17">
        <f t="shared" si="58"/>
        <v>11169</v>
      </c>
      <c r="L1896" s="38" t="s">
        <v>7053</v>
      </c>
      <c r="M1896" s="48">
        <f t="shared" si="59"/>
        <v>153473229</v>
      </c>
      <c r="N1896" s="34" t="s">
        <v>7341</v>
      </c>
      <c r="O1896" s="48">
        <f>(45.5*M1896)/(SUM($M$16:$M$2953)+SUM(Comerciales!$O$16:$O$1436))</f>
        <v>7.2826067807632575E-3</v>
      </c>
      <c r="P1896" s="49"/>
      <c r="Q1896" s="59"/>
      <c r="R1896" s="59"/>
      <c r="S1896" s="49"/>
      <c r="T1896" s="49"/>
      <c r="U1896" s="49"/>
      <c r="V1896" s="49"/>
    </row>
    <row r="1897" spans="2:22" ht="24" customHeight="1" x14ac:dyDescent="0.35">
      <c r="B1897" s="3">
        <v>1882</v>
      </c>
      <c r="C1897" s="3" t="s">
        <v>104</v>
      </c>
      <c r="D1897" s="3" t="s">
        <v>5621</v>
      </c>
      <c r="E1897" s="3" t="s">
        <v>105</v>
      </c>
      <c r="F1897" s="3" t="s">
        <v>2616</v>
      </c>
      <c r="G1897" s="3" t="s">
        <v>3656</v>
      </c>
      <c r="H1897" s="32" t="s">
        <v>2360</v>
      </c>
      <c r="I1897" s="33">
        <v>4582</v>
      </c>
      <c r="J1897" s="17">
        <v>1189</v>
      </c>
      <c r="K1897" s="17">
        <f t="shared" si="58"/>
        <v>1275</v>
      </c>
      <c r="L1897" s="38" t="s">
        <v>7053</v>
      </c>
      <c r="M1897" s="48">
        <f t="shared" si="59"/>
        <v>5842050</v>
      </c>
      <c r="N1897" s="34" t="s">
        <v>7343</v>
      </c>
      <c r="O1897" s="48">
        <f>(45.5*M1897)/(SUM($M$16:$M$2953)+SUM(Comerciales!$O$16:$O$1436))</f>
        <v>2.7721677077347466E-4</v>
      </c>
      <c r="P1897" s="49"/>
      <c r="Q1897" s="59"/>
      <c r="R1897" s="59"/>
      <c r="S1897" s="49"/>
      <c r="T1897" s="49"/>
      <c r="U1897" s="49"/>
      <c r="V1897" s="49"/>
    </row>
    <row r="1898" spans="2:22" ht="24" customHeight="1" x14ac:dyDescent="0.35">
      <c r="B1898" s="3">
        <v>1883</v>
      </c>
      <c r="C1898" s="3" t="s">
        <v>104</v>
      </c>
      <c r="D1898" s="3" t="s">
        <v>5621</v>
      </c>
      <c r="E1898" s="3" t="s">
        <v>106</v>
      </c>
      <c r="F1898" s="3" t="s">
        <v>3598</v>
      </c>
      <c r="G1898" s="3" t="s">
        <v>2429</v>
      </c>
      <c r="H1898" s="32" t="s">
        <v>2628</v>
      </c>
      <c r="I1898" s="33">
        <v>1</v>
      </c>
      <c r="J1898" s="17">
        <v>142622</v>
      </c>
      <c r="K1898" s="17">
        <f t="shared" si="58"/>
        <v>152891</v>
      </c>
      <c r="L1898" s="38" t="s">
        <v>2628</v>
      </c>
      <c r="M1898" s="48">
        <f t="shared" si="59"/>
        <v>152891</v>
      </c>
      <c r="N1898" s="34" t="s">
        <v>7341</v>
      </c>
      <c r="O1898" s="48">
        <f>(45.5*M1898)/(SUM($M$16:$M$2953)+SUM(Comerciales!$O$16:$O$1436))</f>
        <v>7.2549788687750563E-6</v>
      </c>
      <c r="P1898" s="49"/>
      <c r="Q1898" s="59"/>
      <c r="R1898" s="59"/>
      <c r="S1898" s="49"/>
      <c r="T1898" s="49"/>
      <c r="U1898" s="49"/>
      <c r="V1898" s="49"/>
    </row>
    <row r="1899" spans="2:22" ht="24" customHeight="1" x14ac:dyDescent="0.35">
      <c r="B1899" s="3">
        <v>1884</v>
      </c>
      <c r="C1899" s="3" t="s">
        <v>729</v>
      </c>
      <c r="D1899" s="3" t="s">
        <v>5622</v>
      </c>
      <c r="E1899" s="3">
        <v>0.2</v>
      </c>
      <c r="F1899" s="3" t="s">
        <v>2350</v>
      </c>
      <c r="G1899" s="3" t="s">
        <v>2628</v>
      </c>
      <c r="H1899" s="32" t="s">
        <v>2628</v>
      </c>
      <c r="I1899" s="33">
        <v>1</v>
      </c>
      <c r="J1899" s="17">
        <v>355520</v>
      </c>
      <c r="K1899" s="17">
        <f t="shared" si="58"/>
        <v>381117</v>
      </c>
      <c r="L1899" s="38" t="s">
        <v>2628</v>
      </c>
      <c r="M1899" s="48">
        <f t="shared" si="59"/>
        <v>381117</v>
      </c>
      <c r="N1899" s="34" t="s">
        <v>7341</v>
      </c>
      <c r="O1899" s="48">
        <f>(45.5*M1899)/(SUM($M$16:$M$2953)+SUM(Comerciales!$O$16:$O$1436))</f>
        <v>1.808475176126092E-5</v>
      </c>
      <c r="P1899" s="49"/>
      <c r="Q1899" s="59"/>
      <c r="R1899" s="59"/>
      <c r="S1899" s="49"/>
      <c r="T1899" s="49"/>
      <c r="U1899" s="49"/>
      <c r="V1899" s="49"/>
    </row>
    <row r="1900" spans="2:22" ht="24" customHeight="1" x14ac:dyDescent="0.35">
      <c r="B1900" s="3">
        <v>1885</v>
      </c>
      <c r="C1900" s="3" t="s">
        <v>1668</v>
      </c>
      <c r="D1900" s="3" t="s">
        <v>3164</v>
      </c>
      <c r="E1900" s="3" t="s">
        <v>3324</v>
      </c>
      <c r="F1900" s="3" t="s">
        <v>2422</v>
      </c>
      <c r="G1900" s="3" t="s">
        <v>11</v>
      </c>
      <c r="H1900" s="32" t="s">
        <v>2318</v>
      </c>
      <c r="I1900" s="33">
        <v>247915.08333333334</v>
      </c>
      <c r="J1900" s="17">
        <v>2521.9</v>
      </c>
      <c r="K1900" s="17">
        <f t="shared" si="58"/>
        <v>2521.9</v>
      </c>
      <c r="L1900" s="38">
        <v>2521.9</v>
      </c>
      <c r="M1900" s="48">
        <f t="shared" si="59"/>
        <v>625217048.65833342</v>
      </c>
      <c r="N1900" s="34" t="s">
        <v>7341</v>
      </c>
      <c r="O1900" s="48">
        <f>(45.5*M1900)/(SUM($M$16:$M$2953)+SUM(Comerciales!$O$16:$O$1436))</f>
        <v>2.9667779505753215E-2</v>
      </c>
      <c r="P1900" s="49"/>
      <c r="Q1900" s="59"/>
      <c r="R1900" s="59"/>
      <c r="S1900" s="49"/>
      <c r="T1900" s="49"/>
      <c r="U1900" s="49"/>
      <c r="V1900" s="49"/>
    </row>
    <row r="1901" spans="2:22" ht="24" customHeight="1" x14ac:dyDescent="0.35">
      <c r="B1901" s="3">
        <v>1886</v>
      </c>
      <c r="C1901" s="3" t="s">
        <v>1668</v>
      </c>
      <c r="D1901" s="3" t="s">
        <v>3164</v>
      </c>
      <c r="E1901" s="3" t="s">
        <v>3325</v>
      </c>
      <c r="F1901" s="3" t="s">
        <v>2422</v>
      </c>
      <c r="G1901" s="3" t="s">
        <v>11</v>
      </c>
      <c r="H1901" s="32" t="s">
        <v>2318</v>
      </c>
      <c r="I1901" s="33">
        <v>90948.833333333328</v>
      </c>
      <c r="J1901" s="17">
        <v>1260.95</v>
      </c>
      <c r="K1901" s="17">
        <f t="shared" si="58"/>
        <v>1260.95</v>
      </c>
      <c r="L1901" s="38">
        <v>1260.95</v>
      </c>
      <c r="M1901" s="48">
        <f t="shared" si="59"/>
        <v>114681931.39166667</v>
      </c>
      <c r="N1901" s="34" t="s">
        <v>7341</v>
      </c>
      <c r="O1901" s="48">
        <f>(45.5*M1901)/(SUM($M$16:$M$2953)+SUM(Comerciales!$O$16:$O$1436))</f>
        <v>5.4418833605434751E-3</v>
      </c>
      <c r="P1901" s="49"/>
      <c r="Q1901" s="59"/>
      <c r="R1901" s="59"/>
      <c r="S1901" s="49"/>
      <c r="T1901" s="49"/>
      <c r="U1901" s="49"/>
      <c r="V1901" s="49"/>
    </row>
    <row r="1902" spans="2:22" ht="24" customHeight="1" x14ac:dyDescent="0.35">
      <c r="B1902" s="3">
        <v>1887</v>
      </c>
      <c r="C1902" s="3" t="s">
        <v>1668</v>
      </c>
      <c r="D1902" s="3" t="s">
        <v>3164</v>
      </c>
      <c r="E1902" s="3" t="s">
        <v>3414</v>
      </c>
      <c r="F1902" s="3" t="s">
        <v>2422</v>
      </c>
      <c r="G1902" s="3" t="s">
        <v>11</v>
      </c>
      <c r="H1902" s="32" t="s">
        <v>2318</v>
      </c>
      <c r="I1902" s="33">
        <v>43646.083333333336</v>
      </c>
      <c r="J1902" s="17">
        <v>1008.76</v>
      </c>
      <c r="K1902" s="17">
        <f t="shared" si="58"/>
        <v>1008.76</v>
      </c>
      <c r="L1902" s="38">
        <v>1008.76</v>
      </c>
      <c r="M1902" s="48">
        <f t="shared" si="59"/>
        <v>44028423.023333333</v>
      </c>
      <c r="N1902" s="34" t="s">
        <v>7341</v>
      </c>
      <c r="O1902" s="48">
        <f>(45.5*M1902)/(SUM($M$16:$M$2953)+SUM(Comerciales!$O$16:$O$1436))</f>
        <v>2.0892353288275473E-3</v>
      </c>
      <c r="P1902" s="49"/>
      <c r="Q1902" s="59"/>
      <c r="R1902" s="59"/>
      <c r="S1902" s="49"/>
      <c r="T1902" s="49"/>
      <c r="U1902" s="49"/>
      <c r="V1902" s="49"/>
    </row>
    <row r="1903" spans="2:22" ht="24" customHeight="1" x14ac:dyDescent="0.35">
      <c r="B1903" s="3">
        <v>1888</v>
      </c>
      <c r="C1903" s="3" t="s">
        <v>1668</v>
      </c>
      <c r="D1903" s="3" t="s">
        <v>3164</v>
      </c>
      <c r="E1903" s="3" t="s">
        <v>3414</v>
      </c>
      <c r="F1903" s="3" t="s">
        <v>3623</v>
      </c>
      <c r="G1903" s="3" t="s">
        <v>11</v>
      </c>
      <c r="H1903" s="32" t="s">
        <v>2393</v>
      </c>
      <c r="I1903" s="33">
        <v>22425.083333333332</v>
      </c>
      <c r="J1903" s="17">
        <v>1778</v>
      </c>
      <c r="K1903" s="17">
        <f t="shared" si="58"/>
        <v>1906</v>
      </c>
      <c r="L1903" s="38" t="s">
        <v>7053</v>
      </c>
      <c r="M1903" s="48">
        <f t="shared" si="59"/>
        <v>42742208.833333328</v>
      </c>
      <c r="N1903" s="34" t="s">
        <v>7343</v>
      </c>
      <c r="O1903" s="48">
        <f>(45.5*M1903)/(SUM($M$16:$M$2953)+SUM(Comerciales!$O$16:$O$1436))</f>
        <v>2.0282019339961403E-3</v>
      </c>
      <c r="P1903" s="49"/>
      <c r="Q1903" s="59"/>
      <c r="R1903" s="59"/>
      <c r="S1903" s="49"/>
      <c r="T1903" s="49"/>
      <c r="U1903" s="49"/>
      <c r="V1903" s="49"/>
    </row>
    <row r="1904" spans="2:22" ht="24" customHeight="1" x14ac:dyDescent="0.35">
      <c r="B1904" s="3">
        <v>1889</v>
      </c>
      <c r="C1904" s="3" t="s">
        <v>803</v>
      </c>
      <c r="D1904" s="3" t="s">
        <v>5623</v>
      </c>
      <c r="E1904" s="3" t="s">
        <v>6242</v>
      </c>
      <c r="F1904" s="3" t="s">
        <v>2422</v>
      </c>
      <c r="G1904" s="3" t="s">
        <v>11</v>
      </c>
      <c r="H1904" s="32" t="s">
        <v>2318</v>
      </c>
      <c r="I1904" s="33">
        <v>97946.75</v>
      </c>
      <c r="J1904" s="17">
        <v>3095</v>
      </c>
      <c r="K1904" s="17">
        <f t="shared" si="58"/>
        <v>3318</v>
      </c>
      <c r="L1904" s="38" t="s">
        <v>7053</v>
      </c>
      <c r="M1904" s="48">
        <f t="shared" si="59"/>
        <v>324987316.5</v>
      </c>
      <c r="N1904" s="34" t="s">
        <v>7341</v>
      </c>
      <c r="O1904" s="48">
        <f>(45.5*M1904)/(SUM($M$16:$M$2953)+SUM(Comerciales!$O$16:$O$1436))</f>
        <v>1.5421287805216861E-2</v>
      </c>
      <c r="P1904" s="49"/>
      <c r="Q1904" s="59"/>
      <c r="R1904" s="59"/>
      <c r="S1904" s="49"/>
      <c r="T1904" s="49"/>
      <c r="U1904" s="49"/>
      <c r="V1904" s="49"/>
    </row>
    <row r="1905" spans="2:22" ht="24" customHeight="1" x14ac:dyDescent="0.35">
      <c r="B1905" s="3">
        <v>1890</v>
      </c>
      <c r="C1905" s="3" t="s">
        <v>803</v>
      </c>
      <c r="D1905" s="3" t="s">
        <v>5624</v>
      </c>
      <c r="E1905" s="3" t="s">
        <v>6242</v>
      </c>
      <c r="F1905" s="3" t="s">
        <v>2422</v>
      </c>
      <c r="G1905" s="3" t="s">
        <v>11</v>
      </c>
      <c r="H1905" s="32" t="s">
        <v>2318</v>
      </c>
      <c r="I1905" s="33">
        <v>54181.916666666664</v>
      </c>
      <c r="J1905" s="17">
        <v>5246</v>
      </c>
      <c r="K1905" s="17">
        <f t="shared" si="58"/>
        <v>5624</v>
      </c>
      <c r="L1905" s="38" t="s">
        <v>7053</v>
      </c>
      <c r="M1905" s="48">
        <f t="shared" si="59"/>
        <v>304719099.33333331</v>
      </c>
      <c r="N1905" s="34" t="s">
        <v>7341</v>
      </c>
      <c r="O1905" s="48">
        <f>(45.5*M1905)/(SUM($M$16:$M$2953)+SUM(Comerciales!$O$16:$O$1436))</f>
        <v>1.4459521008924663E-2</v>
      </c>
      <c r="P1905" s="49"/>
      <c r="Q1905" s="59"/>
      <c r="R1905" s="59"/>
      <c r="S1905" s="49"/>
      <c r="T1905" s="49"/>
      <c r="U1905" s="49"/>
      <c r="V1905" s="49"/>
    </row>
    <row r="1906" spans="2:22" ht="24" customHeight="1" x14ac:dyDescent="0.35">
      <c r="B1906" s="3">
        <v>1891</v>
      </c>
      <c r="C1906" s="3" t="s">
        <v>803</v>
      </c>
      <c r="D1906" s="3" t="s">
        <v>5624</v>
      </c>
      <c r="E1906" s="3" t="s">
        <v>6551</v>
      </c>
      <c r="F1906" s="3" t="s">
        <v>2422</v>
      </c>
      <c r="G1906" s="3" t="s">
        <v>11</v>
      </c>
      <c r="H1906" s="32" t="s">
        <v>2320</v>
      </c>
      <c r="I1906" s="33">
        <v>6077.583333333333</v>
      </c>
      <c r="J1906" s="17">
        <v>4512</v>
      </c>
      <c r="K1906" s="17">
        <f t="shared" si="58"/>
        <v>4837</v>
      </c>
      <c r="L1906" s="38" t="s">
        <v>7053</v>
      </c>
      <c r="M1906" s="48">
        <f t="shared" si="59"/>
        <v>29397270.583333332</v>
      </c>
      <c r="N1906" s="34" t="s">
        <v>7343</v>
      </c>
      <c r="O1906" s="48">
        <f>(45.5*M1906)/(SUM($M$16:$M$2953)+SUM(Comerciales!$O$16:$O$1436))</f>
        <v>1.3949583486388727E-3</v>
      </c>
      <c r="P1906" s="49"/>
      <c r="Q1906" s="59"/>
      <c r="R1906" s="59"/>
      <c r="S1906" s="49"/>
      <c r="T1906" s="49"/>
      <c r="U1906" s="49"/>
      <c r="V1906" s="49"/>
    </row>
    <row r="1907" spans="2:22" ht="24" customHeight="1" x14ac:dyDescent="0.35">
      <c r="B1907" s="3">
        <v>1892</v>
      </c>
      <c r="C1907" s="3" t="s">
        <v>2672</v>
      </c>
      <c r="D1907" s="3" t="s">
        <v>5625</v>
      </c>
      <c r="E1907" s="3" t="s">
        <v>6552</v>
      </c>
      <c r="F1907" s="3" t="s">
        <v>2473</v>
      </c>
      <c r="G1907" s="3" t="s">
        <v>11</v>
      </c>
      <c r="H1907" s="32" t="s">
        <v>2490</v>
      </c>
      <c r="I1907" s="33">
        <v>4113.5</v>
      </c>
      <c r="J1907" s="17">
        <v>1095</v>
      </c>
      <c r="K1907" s="17">
        <f t="shared" si="58"/>
        <v>1174</v>
      </c>
      <c r="L1907" s="38" t="s">
        <v>7053</v>
      </c>
      <c r="M1907" s="48">
        <f t="shared" si="59"/>
        <v>4829249</v>
      </c>
      <c r="N1907" s="34" t="s">
        <v>7343</v>
      </c>
      <c r="O1907" s="48">
        <f>(45.5*M1907)/(SUM($M$16:$M$2953)+SUM(Comerciales!$O$16:$O$1436))</f>
        <v>2.2915736993709944E-4</v>
      </c>
      <c r="P1907" s="49"/>
      <c r="Q1907" s="59"/>
      <c r="R1907" s="59"/>
      <c r="S1907" s="49"/>
      <c r="T1907" s="49"/>
      <c r="U1907" s="49"/>
      <c r="V1907" s="49"/>
    </row>
    <row r="1908" spans="2:22" ht="24" customHeight="1" x14ac:dyDescent="0.35">
      <c r="B1908" s="3">
        <v>1893</v>
      </c>
      <c r="C1908" s="3" t="s">
        <v>2673</v>
      </c>
      <c r="D1908" s="3" t="s">
        <v>5625</v>
      </c>
      <c r="E1908" s="3" t="s">
        <v>3295</v>
      </c>
      <c r="F1908" s="3" t="s">
        <v>2473</v>
      </c>
      <c r="G1908" s="3" t="s">
        <v>18</v>
      </c>
      <c r="H1908" s="32" t="s">
        <v>2349</v>
      </c>
      <c r="I1908" s="33">
        <v>2033.25</v>
      </c>
      <c r="J1908" s="17">
        <v>4893</v>
      </c>
      <c r="K1908" s="17">
        <f t="shared" si="58"/>
        <v>5245</v>
      </c>
      <c r="L1908" s="38" t="s">
        <v>7053</v>
      </c>
      <c r="M1908" s="48">
        <f t="shared" si="59"/>
        <v>10664396.25</v>
      </c>
      <c r="N1908" s="34" t="s">
        <v>7343</v>
      </c>
      <c r="O1908" s="48">
        <f>(45.5*M1908)/(SUM($M$16:$M$2953)+SUM(Comerciales!$O$16:$O$1436))</f>
        <v>5.060465916371399E-4</v>
      </c>
      <c r="P1908" s="49"/>
      <c r="Q1908" s="59"/>
      <c r="R1908" s="59"/>
      <c r="S1908" s="49"/>
      <c r="T1908" s="49"/>
      <c r="U1908" s="49"/>
      <c r="V1908" s="49"/>
    </row>
    <row r="1909" spans="2:22" ht="24" customHeight="1" x14ac:dyDescent="0.35">
      <c r="B1909" s="3">
        <v>1894</v>
      </c>
      <c r="C1909" s="3" t="s">
        <v>2628</v>
      </c>
      <c r="D1909" s="3" t="s">
        <v>5625</v>
      </c>
      <c r="E1909" s="3" t="s">
        <v>6553</v>
      </c>
      <c r="F1909" s="3" t="s">
        <v>2356</v>
      </c>
      <c r="G1909" s="3" t="s">
        <v>18</v>
      </c>
      <c r="H1909" s="32" t="s">
        <v>2628</v>
      </c>
      <c r="I1909" s="33">
        <v>1</v>
      </c>
      <c r="J1909" s="17"/>
      <c r="K1909" s="17">
        <f t="shared" si="58"/>
        <v>0</v>
      </c>
      <c r="L1909" s="38" t="s">
        <v>2628</v>
      </c>
      <c r="M1909" s="48">
        <f t="shared" si="59"/>
        <v>100</v>
      </c>
      <c r="N1909" s="34" t="s">
        <v>7343</v>
      </c>
      <c r="O1909" s="48">
        <f>(45.5*M1909)/(SUM($M$16:$M$2953)+SUM(Comerciales!$O$16:$O$1436))</f>
        <v>4.745196819155514E-9</v>
      </c>
      <c r="P1909" s="49"/>
      <c r="Q1909" s="59"/>
      <c r="R1909" s="59"/>
      <c r="S1909" s="49"/>
      <c r="T1909" s="49"/>
      <c r="U1909" s="49"/>
      <c r="V1909" s="49"/>
    </row>
    <row r="1910" spans="2:22" ht="24" customHeight="1" x14ac:dyDescent="0.35">
      <c r="B1910" s="3">
        <v>1895</v>
      </c>
      <c r="C1910" s="3" t="s">
        <v>41</v>
      </c>
      <c r="D1910" s="3" t="s">
        <v>1670</v>
      </c>
      <c r="E1910" s="3" t="s">
        <v>114</v>
      </c>
      <c r="F1910" s="3" t="s">
        <v>2422</v>
      </c>
      <c r="G1910" s="3" t="s">
        <v>11</v>
      </c>
      <c r="H1910" s="32" t="s">
        <v>2318</v>
      </c>
      <c r="I1910" s="33">
        <v>143819.83333333334</v>
      </c>
      <c r="J1910" s="17">
        <v>303.5</v>
      </c>
      <c r="K1910" s="17">
        <f t="shared" si="58"/>
        <v>325</v>
      </c>
      <c r="L1910" s="38" t="s">
        <v>7053</v>
      </c>
      <c r="M1910" s="48">
        <f t="shared" si="59"/>
        <v>46741445.833333336</v>
      </c>
      <c r="N1910" s="34" t="s">
        <v>7341</v>
      </c>
      <c r="O1910" s="48">
        <f>(45.5*M1910)/(SUM($M$16:$M$2953)+SUM(Comerciales!$O$16:$O$1436))</f>
        <v>2.217973600910631E-3</v>
      </c>
      <c r="P1910" s="49"/>
      <c r="Q1910" s="59"/>
      <c r="R1910" s="59"/>
      <c r="S1910" s="49"/>
      <c r="T1910" s="49"/>
      <c r="U1910" s="49"/>
      <c r="V1910" s="49"/>
    </row>
    <row r="1911" spans="2:22" ht="24" customHeight="1" x14ac:dyDescent="0.35">
      <c r="B1911" s="3">
        <v>1896</v>
      </c>
      <c r="C1911" s="3" t="s">
        <v>41</v>
      </c>
      <c r="D1911" s="3" t="s">
        <v>1670</v>
      </c>
      <c r="E1911" s="3" t="s">
        <v>36</v>
      </c>
      <c r="F1911" s="3" t="s">
        <v>2422</v>
      </c>
      <c r="G1911" s="3" t="s">
        <v>11</v>
      </c>
      <c r="H1911" s="32" t="s">
        <v>2318</v>
      </c>
      <c r="I1911" s="33">
        <v>18315.083333333332</v>
      </c>
      <c r="J1911" s="17">
        <v>4301</v>
      </c>
      <c r="K1911" s="17">
        <f t="shared" si="58"/>
        <v>4611</v>
      </c>
      <c r="L1911" s="38" t="s">
        <v>7053</v>
      </c>
      <c r="M1911" s="48">
        <f t="shared" si="59"/>
        <v>84450849.25</v>
      </c>
      <c r="N1911" s="34" t="s">
        <v>7343</v>
      </c>
      <c r="O1911" s="48">
        <f>(45.5*M1911)/(SUM($M$16:$M$2953)+SUM(Comerciales!$O$16:$O$1436))</f>
        <v>4.0073590123608175E-3</v>
      </c>
      <c r="P1911" s="49"/>
      <c r="Q1911" s="59"/>
      <c r="R1911" s="59"/>
      <c r="S1911" s="49"/>
      <c r="T1911" s="49"/>
      <c r="U1911" s="49"/>
      <c r="V1911" s="49"/>
    </row>
    <row r="1912" spans="2:22" ht="24" customHeight="1" x14ac:dyDescent="0.35">
      <c r="B1912" s="3">
        <v>1897</v>
      </c>
      <c r="C1912" s="3" t="s">
        <v>1674</v>
      </c>
      <c r="D1912" s="3" t="s">
        <v>1671</v>
      </c>
      <c r="E1912" s="3" t="s">
        <v>1672</v>
      </c>
      <c r="F1912" s="3" t="s">
        <v>2422</v>
      </c>
      <c r="G1912" s="3" t="s">
        <v>11</v>
      </c>
      <c r="H1912" s="32" t="s">
        <v>2422</v>
      </c>
      <c r="I1912" s="33">
        <v>121</v>
      </c>
      <c r="J1912" s="17">
        <v>1203.57</v>
      </c>
      <c r="K1912" s="17">
        <f t="shared" si="58"/>
        <v>1290</v>
      </c>
      <c r="L1912" s="38" t="s">
        <v>7053</v>
      </c>
      <c r="M1912" s="48">
        <f t="shared" si="59"/>
        <v>156090</v>
      </c>
      <c r="N1912" s="34" t="s">
        <v>7343</v>
      </c>
      <c r="O1912" s="48">
        <f>(45.5*M1912)/(SUM($M$16:$M$2953)+SUM(Comerciales!$O$16:$O$1436))</f>
        <v>7.4067777150198414E-6</v>
      </c>
      <c r="P1912" s="49"/>
      <c r="Q1912" s="59"/>
      <c r="R1912" s="59"/>
      <c r="S1912" s="49"/>
      <c r="T1912" s="49"/>
      <c r="U1912" s="49"/>
      <c r="V1912" s="49"/>
    </row>
    <row r="1913" spans="2:22" ht="24" customHeight="1" x14ac:dyDescent="0.35">
      <c r="B1913" s="3">
        <v>1898</v>
      </c>
      <c r="C1913" s="3" t="s">
        <v>1669</v>
      </c>
      <c r="D1913" s="3" t="s">
        <v>5626</v>
      </c>
      <c r="E1913" s="3" t="s">
        <v>3382</v>
      </c>
      <c r="F1913" s="3" t="s">
        <v>2422</v>
      </c>
      <c r="G1913" s="3" t="s">
        <v>11</v>
      </c>
      <c r="H1913" s="32" t="s">
        <v>2320</v>
      </c>
      <c r="I1913" s="33">
        <v>62730</v>
      </c>
      <c r="J1913" s="17">
        <v>4448.5</v>
      </c>
      <c r="K1913" s="17">
        <f t="shared" si="58"/>
        <v>4769</v>
      </c>
      <c r="L1913" s="38" t="s">
        <v>7053</v>
      </c>
      <c r="M1913" s="48">
        <f t="shared" si="59"/>
        <v>299159370</v>
      </c>
      <c r="N1913" s="34" t="s">
        <v>7341</v>
      </c>
      <c r="O1913" s="48">
        <f>(45.5*M1913)/(SUM($M$16:$M$2953)+SUM(Comerciales!$O$16:$O$1436))</f>
        <v>1.4195700909445674E-2</v>
      </c>
      <c r="P1913" s="49"/>
      <c r="Q1913" s="59"/>
      <c r="R1913" s="59"/>
      <c r="S1913" s="49"/>
      <c r="T1913" s="49"/>
      <c r="U1913" s="49"/>
      <c r="V1913" s="49"/>
    </row>
    <row r="1914" spans="2:22" ht="24" customHeight="1" x14ac:dyDescent="0.35">
      <c r="B1914" s="3">
        <v>1899</v>
      </c>
      <c r="C1914" s="3" t="s">
        <v>345</v>
      </c>
      <c r="D1914" s="3" t="s">
        <v>4157</v>
      </c>
      <c r="E1914" s="3" t="s">
        <v>6554</v>
      </c>
      <c r="F1914" s="3" t="s">
        <v>2616</v>
      </c>
      <c r="G1914" s="3" t="s">
        <v>3657</v>
      </c>
      <c r="H1914" s="32" t="s">
        <v>2490</v>
      </c>
      <c r="I1914" s="33">
        <v>171.16666666666666</v>
      </c>
      <c r="J1914" s="17">
        <v>25940</v>
      </c>
      <c r="K1914" s="17">
        <f t="shared" si="58"/>
        <v>27808</v>
      </c>
      <c r="L1914" s="38" t="s">
        <v>7053</v>
      </c>
      <c r="M1914" s="48">
        <f t="shared" si="59"/>
        <v>4759802.666666666</v>
      </c>
      <c r="N1914" s="34" t="s">
        <v>7343</v>
      </c>
      <c r="O1914" s="48">
        <f>(45.5*M1914)/(SUM($M$16:$M$2953)+SUM(Comerciales!$O$16:$O$1436))</f>
        <v>2.2586200473674595E-4</v>
      </c>
      <c r="P1914" s="49"/>
      <c r="Q1914" s="59"/>
      <c r="R1914" s="59"/>
      <c r="S1914" s="49"/>
      <c r="T1914" s="49"/>
      <c r="U1914" s="49"/>
      <c r="V1914" s="49"/>
    </row>
    <row r="1915" spans="2:22" ht="24" customHeight="1" x14ac:dyDescent="0.35">
      <c r="B1915" s="3">
        <v>1900</v>
      </c>
      <c r="C1915" s="3" t="s">
        <v>1673</v>
      </c>
      <c r="D1915" s="3" t="s">
        <v>5627</v>
      </c>
      <c r="E1915" s="3" t="s">
        <v>6097</v>
      </c>
      <c r="F1915" s="3" t="s">
        <v>2616</v>
      </c>
      <c r="G1915" s="3" t="s">
        <v>3657</v>
      </c>
      <c r="H1915" s="32" t="s">
        <v>2490</v>
      </c>
      <c r="I1915" s="33">
        <v>2554.5</v>
      </c>
      <c r="J1915" s="17">
        <v>3477.8</v>
      </c>
      <c r="K1915" s="17">
        <f t="shared" si="58"/>
        <v>3728</v>
      </c>
      <c r="L1915" s="38">
        <v>17389.3</v>
      </c>
      <c r="M1915" s="48">
        <f t="shared" si="59"/>
        <v>9523176</v>
      </c>
      <c r="N1915" s="34" t="s">
        <v>7343</v>
      </c>
      <c r="O1915" s="48">
        <f>(45.5*M1915)/(SUM($M$16:$M$2953)+SUM(Comerciales!$O$16:$O$1436))</f>
        <v>4.5189344463458125E-4</v>
      </c>
      <c r="P1915" s="49"/>
      <c r="Q1915" s="59"/>
      <c r="R1915" s="59"/>
      <c r="S1915" s="49"/>
      <c r="T1915" s="49"/>
      <c r="U1915" s="49"/>
      <c r="V1915" s="49"/>
    </row>
    <row r="1916" spans="2:22" ht="24" customHeight="1" x14ac:dyDescent="0.35">
      <c r="B1916" s="3">
        <v>1901</v>
      </c>
      <c r="C1916" s="3" t="s">
        <v>1673</v>
      </c>
      <c r="D1916" s="3" t="s">
        <v>5627</v>
      </c>
      <c r="E1916" s="3" t="s">
        <v>6555</v>
      </c>
      <c r="F1916" s="3" t="s">
        <v>2422</v>
      </c>
      <c r="G1916" s="3" t="s">
        <v>11</v>
      </c>
      <c r="H1916" s="32" t="s">
        <v>2318</v>
      </c>
      <c r="I1916" s="33">
        <v>999.8</v>
      </c>
      <c r="J1916" s="17">
        <v>3079</v>
      </c>
      <c r="K1916" s="17">
        <f t="shared" si="58"/>
        <v>3301</v>
      </c>
      <c r="L1916" s="38">
        <v>8860</v>
      </c>
      <c r="M1916" s="48">
        <f t="shared" si="59"/>
        <v>3300339.8</v>
      </c>
      <c r="N1916" s="34" t="s">
        <v>7343</v>
      </c>
      <c r="O1916" s="48">
        <f>(45.5*M1916)/(SUM($M$16:$M$2953)+SUM(Comerciales!$O$16:$O$1436))</f>
        <v>1.5660761921092343E-4</v>
      </c>
      <c r="P1916" s="49"/>
      <c r="Q1916" s="59"/>
      <c r="R1916" s="59"/>
      <c r="S1916" s="49"/>
      <c r="T1916" s="49"/>
      <c r="U1916" s="49"/>
      <c r="V1916" s="49"/>
    </row>
    <row r="1917" spans="2:22" ht="24" customHeight="1" x14ac:dyDescent="0.35">
      <c r="B1917" s="3">
        <v>1902</v>
      </c>
      <c r="C1917" s="3" t="s">
        <v>1673</v>
      </c>
      <c r="D1917" s="3" t="s">
        <v>5627</v>
      </c>
      <c r="E1917" s="3" t="s">
        <v>6556</v>
      </c>
      <c r="F1917" s="3" t="s">
        <v>2356</v>
      </c>
      <c r="G1917" s="3" t="s">
        <v>18</v>
      </c>
      <c r="H1917" s="32" t="s">
        <v>2349</v>
      </c>
      <c r="I1917" s="33">
        <v>5</v>
      </c>
      <c r="J1917" s="17">
        <v>78956</v>
      </c>
      <c r="K1917" s="17">
        <f t="shared" si="58"/>
        <v>78956</v>
      </c>
      <c r="L1917" s="38">
        <v>78956</v>
      </c>
      <c r="M1917" s="48">
        <f t="shared" si="59"/>
        <v>394780</v>
      </c>
      <c r="N1917" s="34" t="s">
        <v>7341</v>
      </c>
      <c r="O1917" s="48">
        <f>(45.5*M1917)/(SUM($M$16:$M$2953)+SUM(Comerciales!$O$16:$O$1436))</f>
        <v>1.8733088002662136E-5</v>
      </c>
      <c r="P1917" s="49"/>
      <c r="Q1917" s="59"/>
      <c r="R1917" s="59"/>
      <c r="S1917" s="49"/>
      <c r="T1917" s="49"/>
      <c r="U1917" s="49"/>
      <c r="V1917" s="49"/>
    </row>
    <row r="1918" spans="2:22" ht="24" customHeight="1" x14ac:dyDescent="0.35">
      <c r="B1918" s="3">
        <v>1903</v>
      </c>
      <c r="C1918" s="3" t="s">
        <v>41</v>
      </c>
      <c r="D1918" s="3" t="s">
        <v>1678</v>
      </c>
      <c r="E1918" s="3" t="s">
        <v>297</v>
      </c>
      <c r="F1918" s="3" t="s">
        <v>2318</v>
      </c>
      <c r="G1918" s="3" t="s">
        <v>11</v>
      </c>
      <c r="H1918" s="32" t="s">
        <v>2628</v>
      </c>
      <c r="I1918" s="33">
        <v>26760</v>
      </c>
      <c r="J1918" s="17">
        <v>2243</v>
      </c>
      <c r="K1918" s="17">
        <f t="shared" si="58"/>
        <v>2404</v>
      </c>
      <c r="L1918" s="38" t="s">
        <v>2628</v>
      </c>
      <c r="M1918" s="48">
        <f t="shared" si="59"/>
        <v>64331040</v>
      </c>
      <c r="N1918" s="34" t="s">
        <v>7341</v>
      </c>
      <c r="O1918" s="48">
        <f>(45.5*M1918)/(SUM($M$16:$M$2953)+SUM(Comerciales!$O$16:$O$1436))</f>
        <v>3.0526344638096611E-3</v>
      </c>
      <c r="P1918" s="49"/>
      <c r="Q1918" s="59"/>
      <c r="R1918" s="59"/>
      <c r="S1918" s="49"/>
      <c r="T1918" s="49"/>
      <c r="U1918" s="49"/>
      <c r="V1918" s="49"/>
    </row>
    <row r="1919" spans="2:22" ht="24" customHeight="1" x14ac:dyDescent="0.35">
      <c r="B1919" s="3">
        <v>1904</v>
      </c>
      <c r="C1919" s="3" t="s">
        <v>2674</v>
      </c>
      <c r="D1919" s="3" t="s">
        <v>1678</v>
      </c>
      <c r="E1919" s="3" t="s">
        <v>297</v>
      </c>
      <c r="F1919" s="3" t="s">
        <v>2318</v>
      </c>
      <c r="G1919" s="3" t="s">
        <v>11</v>
      </c>
      <c r="H1919" s="32" t="s">
        <v>2318</v>
      </c>
      <c r="I1919" s="33">
        <v>1657.6666666666667</v>
      </c>
      <c r="J1919" s="17">
        <v>2243</v>
      </c>
      <c r="K1919" s="17">
        <f t="shared" si="58"/>
        <v>2404</v>
      </c>
      <c r="L1919" s="38" t="s">
        <v>7053</v>
      </c>
      <c r="M1919" s="48">
        <f t="shared" si="59"/>
        <v>3985030.666666667</v>
      </c>
      <c r="N1919" s="34" t="s">
        <v>7343</v>
      </c>
      <c r="O1919" s="48">
        <f>(45.5*M1919)/(SUM($M$16:$M$2953)+SUM(Comerciales!$O$16:$O$1436))</f>
        <v>1.8909754843703843E-4</v>
      </c>
      <c r="P1919" s="49"/>
      <c r="Q1919" s="59"/>
      <c r="R1919" s="59"/>
      <c r="S1919" s="49"/>
      <c r="T1919" s="49"/>
      <c r="U1919" s="49"/>
      <c r="V1919" s="49"/>
    </row>
    <row r="1920" spans="2:22" ht="24" customHeight="1" x14ac:dyDescent="0.35">
      <c r="B1920" s="3">
        <v>1905</v>
      </c>
      <c r="C1920" s="3" t="s">
        <v>2628</v>
      </c>
      <c r="D1920" s="3" t="s">
        <v>5628</v>
      </c>
      <c r="E1920" s="3" t="s">
        <v>6557</v>
      </c>
      <c r="F1920" s="3" t="s">
        <v>2422</v>
      </c>
      <c r="G1920" s="3" t="s">
        <v>11</v>
      </c>
      <c r="H1920" s="32" t="s">
        <v>2628</v>
      </c>
      <c r="I1920" s="33">
        <v>147850</v>
      </c>
      <c r="J1920" s="17">
        <v>4680</v>
      </c>
      <c r="K1920" s="17">
        <f t="shared" si="58"/>
        <v>5017</v>
      </c>
      <c r="L1920" s="38" t="s">
        <v>2628</v>
      </c>
      <c r="M1920" s="48">
        <f t="shared" si="59"/>
        <v>741763450</v>
      </c>
      <c r="N1920" s="34" t="s">
        <v>7341</v>
      </c>
      <c r="O1920" s="48">
        <f>(45.5*M1920)/(SUM($M$16:$M$2953)+SUM(Comerciales!$O$16:$O$1436))</f>
        <v>3.5198135635058199E-2</v>
      </c>
      <c r="P1920" s="49"/>
      <c r="Q1920" s="59"/>
      <c r="R1920" s="59"/>
      <c r="S1920" s="49"/>
      <c r="T1920" s="49"/>
      <c r="U1920" s="49"/>
      <c r="V1920" s="49"/>
    </row>
    <row r="1921" spans="2:22" ht="24" customHeight="1" x14ac:dyDescent="0.35">
      <c r="B1921" s="3">
        <v>1906</v>
      </c>
      <c r="C1921" s="3" t="s">
        <v>1674</v>
      </c>
      <c r="D1921" s="3" t="s">
        <v>5629</v>
      </c>
      <c r="E1921" s="3" t="s">
        <v>1679</v>
      </c>
      <c r="F1921" s="3" t="s">
        <v>2422</v>
      </c>
      <c r="G1921" s="3" t="s">
        <v>11</v>
      </c>
      <c r="H1921" s="32" t="s">
        <v>2318</v>
      </c>
      <c r="I1921" s="33">
        <v>4034.0833333333335</v>
      </c>
      <c r="J1921" s="17">
        <v>1834</v>
      </c>
      <c r="K1921" s="17">
        <f t="shared" si="58"/>
        <v>1966</v>
      </c>
      <c r="L1921" s="38" t="s">
        <v>7053</v>
      </c>
      <c r="M1921" s="48">
        <f t="shared" si="59"/>
        <v>7931007.833333334</v>
      </c>
      <c r="N1921" s="34" t="s">
        <v>7343</v>
      </c>
      <c r="O1921" s="48">
        <f>(45.5*M1921)/(SUM($M$16:$M$2953)+SUM(Comerciales!$O$16:$O$1436))</f>
        <v>3.7634193143430797E-4</v>
      </c>
      <c r="P1921" s="49"/>
      <c r="Q1921" s="59"/>
      <c r="R1921" s="59"/>
      <c r="S1921" s="49"/>
      <c r="T1921" s="49"/>
      <c r="U1921" s="49"/>
      <c r="V1921" s="49"/>
    </row>
    <row r="1922" spans="2:22" ht="24" customHeight="1" x14ac:dyDescent="0.35">
      <c r="B1922" s="3">
        <v>1907</v>
      </c>
      <c r="C1922" s="3" t="s">
        <v>1674</v>
      </c>
      <c r="D1922" s="3" t="s">
        <v>5630</v>
      </c>
      <c r="E1922" s="3" t="s">
        <v>1675</v>
      </c>
      <c r="F1922" s="3" t="s">
        <v>2422</v>
      </c>
      <c r="G1922" s="3" t="s">
        <v>11</v>
      </c>
      <c r="H1922" s="32" t="s">
        <v>2318</v>
      </c>
      <c r="I1922" s="33">
        <v>2525.3000000000002</v>
      </c>
      <c r="J1922" s="17">
        <v>3630</v>
      </c>
      <c r="K1922" s="17">
        <f t="shared" si="58"/>
        <v>3891</v>
      </c>
      <c r="L1922" s="38" t="s">
        <v>7053</v>
      </c>
      <c r="M1922" s="48">
        <f t="shared" si="59"/>
        <v>9825942.3000000007</v>
      </c>
      <c r="N1922" s="34" t="s">
        <v>7343</v>
      </c>
      <c r="O1922" s="48">
        <f>(45.5*M1922)/(SUM($M$16:$M$2953)+SUM(Comerciales!$O$16:$O$1436))</f>
        <v>4.6626030147165615E-4</v>
      </c>
      <c r="P1922" s="49"/>
      <c r="Q1922" s="59"/>
      <c r="R1922" s="59"/>
      <c r="S1922" s="49"/>
      <c r="T1922" s="49"/>
      <c r="U1922" s="49"/>
      <c r="V1922" s="49"/>
    </row>
    <row r="1923" spans="2:22" ht="24" customHeight="1" x14ac:dyDescent="0.35">
      <c r="B1923" s="3">
        <v>1908</v>
      </c>
      <c r="C1923" s="3" t="s">
        <v>1674</v>
      </c>
      <c r="D1923" s="3" t="s">
        <v>5631</v>
      </c>
      <c r="E1923" s="3" t="s">
        <v>1677</v>
      </c>
      <c r="F1923" s="3" t="s">
        <v>2422</v>
      </c>
      <c r="G1923" s="3" t="s">
        <v>11</v>
      </c>
      <c r="H1923" s="32" t="s">
        <v>2320</v>
      </c>
      <c r="I1923" s="33">
        <v>1</v>
      </c>
      <c r="J1923" s="17">
        <v>2895.69</v>
      </c>
      <c r="K1923" s="17">
        <f t="shared" si="58"/>
        <v>3104</v>
      </c>
      <c r="L1923" s="38" t="s">
        <v>7053</v>
      </c>
      <c r="M1923" s="48">
        <f t="shared" si="59"/>
        <v>3104</v>
      </c>
      <c r="N1923" s="34" t="s">
        <v>7343</v>
      </c>
      <c r="O1923" s="48">
        <f>(45.5*M1923)/(SUM($M$16:$M$2953)+SUM(Comerciales!$O$16:$O$1436))</f>
        <v>1.4729090926658714E-7</v>
      </c>
      <c r="P1923" s="49"/>
      <c r="Q1923" s="59"/>
      <c r="R1923" s="59"/>
      <c r="S1923" s="49"/>
      <c r="T1923" s="49"/>
      <c r="U1923" s="49"/>
      <c r="V1923" s="49"/>
    </row>
    <row r="1924" spans="2:22" ht="24" customHeight="1" x14ac:dyDescent="0.35">
      <c r="B1924" s="3">
        <v>1909</v>
      </c>
      <c r="C1924" s="3" t="s">
        <v>1674</v>
      </c>
      <c r="D1924" s="3" t="s">
        <v>5632</v>
      </c>
      <c r="E1924" s="3" t="s">
        <v>1676</v>
      </c>
      <c r="F1924" s="3" t="s">
        <v>2422</v>
      </c>
      <c r="G1924" s="3" t="s">
        <v>11</v>
      </c>
      <c r="H1924" s="32" t="s">
        <v>2318</v>
      </c>
      <c r="I1924" s="33">
        <v>17247</v>
      </c>
      <c r="J1924" s="17">
        <v>2206</v>
      </c>
      <c r="K1924" s="17">
        <f t="shared" si="58"/>
        <v>2365</v>
      </c>
      <c r="L1924" s="38" t="s">
        <v>7053</v>
      </c>
      <c r="M1924" s="48">
        <f t="shared" si="59"/>
        <v>40789155</v>
      </c>
      <c r="N1924" s="34" t="s">
        <v>7343</v>
      </c>
      <c r="O1924" s="48">
        <f>(45.5*M1924)/(SUM($M$16:$M$2953)+SUM(Comerciales!$O$16:$O$1436))</f>
        <v>1.9355256856204122E-3</v>
      </c>
      <c r="P1924" s="49"/>
      <c r="Q1924" s="59"/>
      <c r="R1924" s="59"/>
      <c r="S1924" s="49"/>
      <c r="T1924" s="49"/>
      <c r="U1924" s="49"/>
      <c r="V1924" s="49"/>
    </row>
    <row r="1925" spans="2:22" ht="24" customHeight="1" x14ac:dyDescent="0.35">
      <c r="B1925" s="3">
        <v>1910</v>
      </c>
      <c r="C1925" s="3" t="s">
        <v>2628</v>
      </c>
      <c r="D1925" s="3" t="s">
        <v>5633</v>
      </c>
      <c r="E1925" s="3" t="s">
        <v>1679</v>
      </c>
      <c r="F1925" s="3" t="s">
        <v>2422</v>
      </c>
      <c r="G1925" s="3" t="s">
        <v>11</v>
      </c>
      <c r="H1925" s="32" t="s">
        <v>2628</v>
      </c>
      <c r="I1925" s="33">
        <v>65020</v>
      </c>
      <c r="J1925" s="17">
        <v>1834</v>
      </c>
      <c r="K1925" s="17">
        <f t="shared" si="58"/>
        <v>1966</v>
      </c>
      <c r="L1925" s="38" t="s">
        <v>2628</v>
      </c>
      <c r="M1925" s="48">
        <f t="shared" si="59"/>
        <v>127829320</v>
      </c>
      <c r="N1925" s="34" t="s">
        <v>7341</v>
      </c>
      <c r="O1925" s="48">
        <f>(45.5*M1925)/(SUM($M$16:$M$2953)+SUM(Comerciales!$O$16:$O$1436))</f>
        <v>6.0657528265881224E-3</v>
      </c>
      <c r="P1925" s="49"/>
      <c r="Q1925" s="59"/>
      <c r="R1925" s="59"/>
      <c r="S1925" s="49"/>
      <c r="T1925" s="49"/>
      <c r="U1925" s="49"/>
      <c r="V1925" s="49"/>
    </row>
    <row r="1926" spans="2:22" ht="24" customHeight="1" x14ac:dyDescent="0.35">
      <c r="B1926" s="3">
        <v>1911</v>
      </c>
      <c r="C1926" s="3" t="s">
        <v>2628</v>
      </c>
      <c r="D1926" s="3" t="s">
        <v>5634</v>
      </c>
      <c r="E1926" s="3" t="s">
        <v>1675</v>
      </c>
      <c r="F1926" s="3" t="s">
        <v>2422</v>
      </c>
      <c r="G1926" s="3" t="s">
        <v>11</v>
      </c>
      <c r="H1926" s="32" t="s">
        <v>2628</v>
      </c>
      <c r="I1926" s="33">
        <v>3350</v>
      </c>
      <c r="J1926" s="17">
        <v>3630</v>
      </c>
      <c r="K1926" s="17">
        <f t="shared" si="58"/>
        <v>3891</v>
      </c>
      <c r="L1926" s="38" t="s">
        <v>2628</v>
      </c>
      <c r="M1926" s="48">
        <f t="shared" si="59"/>
        <v>13034850</v>
      </c>
      <c r="N1926" s="34" t="s">
        <v>7343</v>
      </c>
      <c r="O1926" s="48">
        <f>(45.5*M1926)/(SUM($M$16:$M$2953)+SUM(Comerciales!$O$16:$O$1436))</f>
        <v>6.1852928758169244E-4</v>
      </c>
      <c r="P1926" s="49"/>
      <c r="Q1926" s="59"/>
      <c r="R1926" s="59"/>
      <c r="S1926" s="49"/>
      <c r="T1926" s="49"/>
      <c r="U1926" s="49"/>
      <c r="V1926" s="49"/>
    </row>
    <row r="1927" spans="2:22" ht="24" customHeight="1" x14ac:dyDescent="0.35">
      <c r="B1927" s="3">
        <v>1912</v>
      </c>
      <c r="C1927" s="3" t="s">
        <v>2628</v>
      </c>
      <c r="D1927" s="3" t="s">
        <v>5635</v>
      </c>
      <c r="E1927" s="3" t="s">
        <v>1677</v>
      </c>
      <c r="F1927" s="3" t="s">
        <v>2422</v>
      </c>
      <c r="G1927" s="3" t="s">
        <v>11</v>
      </c>
      <c r="H1927" s="32" t="s">
        <v>2628</v>
      </c>
      <c r="I1927" s="33">
        <v>1</v>
      </c>
      <c r="J1927" s="17">
        <v>2896</v>
      </c>
      <c r="K1927" s="17">
        <f t="shared" si="58"/>
        <v>3105</v>
      </c>
      <c r="L1927" s="38" t="s">
        <v>2628</v>
      </c>
      <c r="M1927" s="48">
        <f t="shared" si="59"/>
        <v>3105</v>
      </c>
      <c r="N1927" s="34" t="s">
        <v>7343</v>
      </c>
      <c r="O1927" s="48">
        <f>(45.5*M1927)/(SUM($M$16:$M$2953)+SUM(Comerciales!$O$16:$O$1436))</f>
        <v>1.4733836123477869E-7</v>
      </c>
      <c r="P1927" s="49"/>
      <c r="Q1927" s="59"/>
      <c r="R1927" s="59"/>
      <c r="S1927" s="49"/>
      <c r="T1927" s="49"/>
      <c r="U1927" s="49"/>
      <c r="V1927" s="49"/>
    </row>
    <row r="1928" spans="2:22" ht="24" customHeight="1" x14ac:dyDescent="0.35">
      <c r="B1928" s="3">
        <v>1913</v>
      </c>
      <c r="C1928" s="3" t="s">
        <v>2628</v>
      </c>
      <c r="D1928" s="3" t="s">
        <v>5636</v>
      </c>
      <c r="E1928" s="3" t="s">
        <v>1676</v>
      </c>
      <c r="F1928" s="3" t="s">
        <v>2422</v>
      </c>
      <c r="G1928" s="3" t="s">
        <v>11</v>
      </c>
      <c r="H1928" s="32" t="s">
        <v>2628</v>
      </c>
      <c r="I1928" s="33">
        <v>152570</v>
      </c>
      <c r="J1928" s="17">
        <v>2206</v>
      </c>
      <c r="K1928" s="17">
        <f t="shared" si="58"/>
        <v>2365</v>
      </c>
      <c r="L1928" s="38" t="s">
        <v>2628</v>
      </c>
      <c r="M1928" s="48">
        <f t="shared" si="59"/>
        <v>360828050</v>
      </c>
      <c r="N1928" s="34" t="s">
        <v>7341</v>
      </c>
      <c r="O1928" s="48">
        <f>(45.5*M1928)/(SUM($M$16:$M$2953)+SUM(Comerciales!$O$16:$O$1436))</f>
        <v>1.7122001151220867E-2</v>
      </c>
      <c r="P1928" s="49"/>
      <c r="Q1928" s="59"/>
      <c r="R1928" s="59"/>
      <c r="S1928" s="49"/>
      <c r="T1928" s="49"/>
      <c r="U1928" s="49"/>
      <c r="V1928" s="49"/>
    </row>
    <row r="1929" spans="2:22" ht="24" customHeight="1" x14ac:dyDescent="0.35">
      <c r="B1929" s="3">
        <v>1914</v>
      </c>
      <c r="C1929" s="3" t="s">
        <v>2628</v>
      </c>
      <c r="D1929" s="3" t="s">
        <v>5637</v>
      </c>
      <c r="E1929" s="3" t="s">
        <v>6558</v>
      </c>
      <c r="F1929" s="3" t="s">
        <v>2422</v>
      </c>
      <c r="G1929" s="3" t="s">
        <v>11</v>
      </c>
      <c r="H1929" s="32" t="s">
        <v>2628</v>
      </c>
      <c r="I1929" s="33">
        <v>1</v>
      </c>
      <c r="J1929" s="17"/>
      <c r="K1929" s="17">
        <f t="shared" si="58"/>
        <v>0</v>
      </c>
      <c r="L1929" s="38" t="s">
        <v>2628</v>
      </c>
      <c r="M1929" s="48">
        <f t="shared" si="59"/>
        <v>100</v>
      </c>
      <c r="N1929" s="34" t="s">
        <v>7343</v>
      </c>
      <c r="O1929" s="48">
        <f>(45.5*M1929)/(SUM($M$16:$M$2953)+SUM(Comerciales!$O$16:$O$1436))</f>
        <v>4.745196819155514E-9</v>
      </c>
      <c r="P1929" s="49"/>
      <c r="Q1929" s="59"/>
      <c r="R1929" s="59"/>
      <c r="S1929" s="49"/>
      <c r="T1929" s="49"/>
      <c r="U1929" s="49"/>
      <c r="V1929" s="49"/>
    </row>
    <row r="1930" spans="2:22" ht="24" customHeight="1" x14ac:dyDescent="0.35">
      <c r="B1930" s="3">
        <v>1915</v>
      </c>
      <c r="C1930" s="3" t="s">
        <v>2674</v>
      </c>
      <c r="D1930" s="3" t="s">
        <v>5638</v>
      </c>
      <c r="E1930" s="3" t="s">
        <v>6557</v>
      </c>
      <c r="F1930" s="3" t="s">
        <v>2318</v>
      </c>
      <c r="G1930" s="3" t="s">
        <v>11</v>
      </c>
      <c r="H1930" s="32" t="s">
        <v>2318</v>
      </c>
      <c r="I1930" s="33">
        <v>5254.083333333333</v>
      </c>
      <c r="J1930" s="17">
        <v>4680</v>
      </c>
      <c r="K1930" s="17">
        <f t="shared" si="58"/>
        <v>5017</v>
      </c>
      <c r="L1930" s="38" t="s">
        <v>7053</v>
      </c>
      <c r="M1930" s="48">
        <f t="shared" si="59"/>
        <v>26359736.083333332</v>
      </c>
      <c r="N1930" s="34" t="s">
        <v>7343</v>
      </c>
      <c r="O1930" s="48">
        <f>(45.5*M1930)/(SUM($M$16:$M$2953)+SUM(Comerciales!$O$16:$O$1436))</f>
        <v>1.2508213581641212E-3</v>
      </c>
      <c r="P1930" s="49"/>
      <c r="Q1930" s="59"/>
      <c r="R1930" s="59"/>
      <c r="S1930" s="49"/>
      <c r="T1930" s="49"/>
      <c r="U1930" s="49"/>
      <c r="V1930" s="49"/>
    </row>
    <row r="1931" spans="2:22" ht="24" customHeight="1" x14ac:dyDescent="0.35">
      <c r="B1931" s="3">
        <v>1916</v>
      </c>
      <c r="C1931" s="3" t="s">
        <v>82</v>
      </c>
      <c r="D1931" s="3" t="s">
        <v>3165</v>
      </c>
      <c r="E1931" s="3" t="s">
        <v>736</v>
      </c>
      <c r="F1931" s="3" t="s">
        <v>2422</v>
      </c>
      <c r="G1931" s="3" t="s">
        <v>11</v>
      </c>
      <c r="H1931" s="32" t="s">
        <v>2318</v>
      </c>
      <c r="I1931" s="33">
        <v>537290</v>
      </c>
      <c r="J1931" s="17">
        <v>1906</v>
      </c>
      <c r="K1931" s="17">
        <f t="shared" si="58"/>
        <v>2043</v>
      </c>
      <c r="L1931" s="38" t="s">
        <v>7053</v>
      </c>
      <c r="M1931" s="48">
        <f t="shared" si="59"/>
        <v>1097683470</v>
      </c>
      <c r="N1931" s="34" t="s">
        <v>7341</v>
      </c>
      <c r="O1931" s="48">
        <f>(45.5*M1931)/(SUM($M$16:$M$2953)+SUM(Comerciales!$O$16:$O$1436))</f>
        <v>5.2087241102835864E-2</v>
      </c>
      <c r="P1931" s="49"/>
      <c r="Q1931" s="59"/>
      <c r="R1931" s="59"/>
      <c r="S1931" s="49"/>
      <c r="T1931" s="49"/>
      <c r="U1931" s="49"/>
      <c r="V1931" s="49"/>
    </row>
    <row r="1932" spans="2:22" ht="24" customHeight="1" x14ac:dyDescent="0.35">
      <c r="B1932" s="3">
        <v>1917</v>
      </c>
      <c r="C1932" s="3" t="s">
        <v>82</v>
      </c>
      <c r="D1932" s="3" t="s">
        <v>3165</v>
      </c>
      <c r="E1932" s="3" t="s">
        <v>736</v>
      </c>
      <c r="F1932" s="3" t="s">
        <v>2616</v>
      </c>
      <c r="G1932" s="3" t="s">
        <v>11</v>
      </c>
      <c r="H1932" s="32" t="s">
        <v>2490</v>
      </c>
      <c r="I1932" s="33">
        <v>106980</v>
      </c>
      <c r="J1932" s="17"/>
      <c r="K1932" s="17">
        <f t="shared" si="58"/>
        <v>0</v>
      </c>
      <c r="L1932" s="38" t="s">
        <v>7053</v>
      </c>
      <c r="M1932" s="48">
        <f t="shared" si="59"/>
        <v>10698000</v>
      </c>
      <c r="N1932" s="34" t="s">
        <v>7341</v>
      </c>
      <c r="O1932" s="48">
        <f>(45.5*M1932)/(SUM($M$16:$M$2953)+SUM(Comerciales!$O$16:$O$1436))</f>
        <v>5.0764115571325682E-4</v>
      </c>
      <c r="P1932" s="49"/>
      <c r="Q1932" s="59"/>
      <c r="R1932" s="59"/>
      <c r="S1932" s="49"/>
      <c r="T1932" s="49"/>
      <c r="U1932" s="49"/>
      <c r="V1932" s="49"/>
    </row>
    <row r="1933" spans="2:22" ht="24" customHeight="1" x14ac:dyDescent="0.35">
      <c r="B1933" s="3">
        <v>1918</v>
      </c>
      <c r="C1933" s="3" t="s">
        <v>82</v>
      </c>
      <c r="D1933" s="3" t="s">
        <v>3165</v>
      </c>
      <c r="E1933" s="3" t="s">
        <v>736</v>
      </c>
      <c r="F1933" s="3" t="s">
        <v>6893</v>
      </c>
      <c r="G1933" s="3" t="s">
        <v>11</v>
      </c>
      <c r="H1933" s="32" t="s">
        <v>2490</v>
      </c>
      <c r="I1933" s="33">
        <v>13792</v>
      </c>
      <c r="J1933" s="17"/>
      <c r="K1933" s="17">
        <f t="shared" si="58"/>
        <v>0</v>
      </c>
      <c r="L1933" s="38" t="s">
        <v>7053</v>
      </c>
      <c r="M1933" s="48">
        <f t="shared" si="59"/>
        <v>1379200</v>
      </c>
      <c r="N1933" s="34" t="s">
        <v>7343</v>
      </c>
      <c r="O1933" s="48">
        <f>(45.5*M1933)/(SUM($M$16:$M$2953)+SUM(Comerciales!$O$16:$O$1436))</f>
        <v>6.5445754529792847E-5</v>
      </c>
      <c r="P1933" s="49"/>
      <c r="Q1933" s="59"/>
      <c r="R1933" s="59"/>
      <c r="S1933" s="49"/>
      <c r="T1933" s="49"/>
      <c r="U1933" s="49"/>
      <c r="V1933" s="49"/>
    </row>
    <row r="1934" spans="2:22" ht="24" customHeight="1" x14ac:dyDescent="0.35">
      <c r="B1934" s="3">
        <v>1919</v>
      </c>
      <c r="C1934" s="3" t="s">
        <v>82</v>
      </c>
      <c r="D1934" s="3" t="s">
        <v>1680</v>
      </c>
      <c r="E1934" s="3" t="s">
        <v>736</v>
      </c>
      <c r="F1934" s="3" t="s">
        <v>2356</v>
      </c>
      <c r="G1934" s="3" t="s">
        <v>18</v>
      </c>
      <c r="H1934" s="32" t="s">
        <v>2349</v>
      </c>
      <c r="I1934" s="33">
        <v>290.5</v>
      </c>
      <c r="J1934" s="17">
        <v>26579</v>
      </c>
      <c r="K1934" s="17">
        <f t="shared" si="58"/>
        <v>28493</v>
      </c>
      <c r="L1934" s="38" t="s">
        <v>7053</v>
      </c>
      <c r="M1934" s="48">
        <f t="shared" si="59"/>
        <v>8277216.5</v>
      </c>
      <c r="N1934" s="34" t="s">
        <v>7343</v>
      </c>
      <c r="O1934" s="48">
        <f>(45.5*M1934)/(SUM($M$16:$M$2953)+SUM(Comerciales!$O$16:$O$1436))</f>
        <v>3.9277021407261534E-4</v>
      </c>
      <c r="P1934" s="49"/>
      <c r="Q1934" s="59"/>
      <c r="R1934" s="59"/>
      <c r="S1934" s="49"/>
      <c r="T1934" s="49"/>
      <c r="U1934" s="49"/>
      <c r="V1934" s="49"/>
    </row>
    <row r="1935" spans="2:22" ht="24" customHeight="1" x14ac:dyDescent="0.35">
      <c r="B1935" s="3">
        <v>1920</v>
      </c>
      <c r="C1935" s="3" t="s">
        <v>2628</v>
      </c>
      <c r="D1935" s="3" t="s">
        <v>1680</v>
      </c>
      <c r="E1935" s="3" t="s">
        <v>218</v>
      </c>
      <c r="F1935" s="3" t="s">
        <v>2356</v>
      </c>
      <c r="G1935" s="3" t="s">
        <v>18</v>
      </c>
      <c r="H1935" s="32" t="s">
        <v>2628</v>
      </c>
      <c r="I1935" s="33">
        <v>1</v>
      </c>
      <c r="J1935" s="17"/>
      <c r="K1935" s="17">
        <f t="shared" si="58"/>
        <v>0</v>
      </c>
      <c r="L1935" s="38" t="s">
        <v>2628</v>
      </c>
      <c r="M1935" s="48">
        <f t="shared" si="59"/>
        <v>100</v>
      </c>
      <c r="N1935" s="34" t="s">
        <v>7343</v>
      </c>
      <c r="O1935" s="48">
        <f>(45.5*M1935)/(SUM($M$16:$M$2953)+SUM(Comerciales!$O$16:$O$1436))</f>
        <v>4.745196819155514E-9</v>
      </c>
      <c r="P1935" s="49"/>
      <c r="Q1935" s="59"/>
      <c r="R1935" s="59"/>
      <c r="S1935" s="49"/>
      <c r="T1935" s="49"/>
      <c r="U1935" s="49"/>
      <c r="V1935" s="49"/>
    </row>
    <row r="1936" spans="2:22" ht="24" customHeight="1" x14ac:dyDescent="0.35">
      <c r="B1936" s="3">
        <v>1921</v>
      </c>
      <c r="C1936" s="3" t="s">
        <v>228</v>
      </c>
      <c r="D1936" s="3" t="s">
        <v>1681</v>
      </c>
      <c r="E1936" s="3" t="s">
        <v>736</v>
      </c>
      <c r="F1936" s="3" t="s">
        <v>2356</v>
      </c>
      <c r="G1936" s="3" t="s">
        <v>18</v>
      </c>
      <c r="H1936" s="32" t="s">
        <v>2349</v>
      </c>
      <c r="I1936" s="33">
        <v>1</v>
      </c>
      <c r="J1936" s="17">
        <v>33270</v>
      </c>
      <c r="K1936" s="17">
        <f t="shared" ref="K1936:K1999" si="60">IF(ISNUMBER(L1936),MIN(L1936,ROUND((J1936*(1+$K$10)),0)),ROUND((J1936*(1+$K$10)),0))</f>
        <v>35665</v>
      </c>
      <c r="L1936" s="38" t="s">
        <v>7053</v>
      </c>
      <c r="M1936" s="48">
        <f t="shared" ref="M1936:M1999" si="61">IF(K1936=0,100*I1936,I1936*K1936)</f>
        <v>35665</v>
      </c>
      <c r="N1936" s="34" t="s">
        <v>7343</v>
      </c>
      <c r="O1936" s="48">
        <f>(45.5*M1936)/(SUM($M$16:$M$2953)+SUM(Comerciales!$O$16:$O$1436))</f>
        <v>1.6923744455518138E-6</v>
      </c>
      <c r="P1936" s="49"/>
      <c r="Q1936" s="59"/>
      <c r="R1936" s="59"/>
      <c r="S1936" s="49"/>
      <c r="T1936" s="49"/>
      <c r="U1936" s="49"/>
      <c r="V1936" s="49"/>
    </row>
    <row r="1937" spans="2:22" ht="24" customHeight="1" x14ac:dyDescent="0.35">
      <c r="B1937" s="3">
        <v>1922</v>
      </c>
      <c r="C1937" s="3" t="s">
        <v>2628</v>
      </c>
      <c r="D1937" s="3" t="s">
        <v>1681</v>
      </c>
      <c r="E1937" s="3" t="s">
        <v>218</v>
      </c>
      <c r="F1937" s="3" t="s">
        <v>2356</v>
      </c>
      <c r="G1937" s="3" t="s">
        <v>18</v>
      </c>
      <c r="H1937" s="32" t="s">
        <v>2628</v>
      </c>
      <c r="I1937" s="33">
        <v>1</v>
      </c>
      <c r="J1937" s="17"/>
      <c r="K1937" s="17">
        <f t="shared" si="60"/>
        <v>0</v>
      </c>
      <c r="L1937" s="38" t="s">
        <v>2628</v>
      </c>
      <c r="M1937" s="48">
        <f t="shared" si="61"/>
        <v>100</v>
      </c>
      <c r="N1937" s="34" t="s">
        <v>7343</v>
      </c>
      <c r="O1937" s="48">
        <f>(45.5*M1937)/(SUM($M$16:$M$2953)+SUM(Comerciales!$O$16:$O$1436))</f>
        <v>4.745196819155514E-9</v>
      </c>
      <c r="P1937" s="49"/>
      <c r="Q1937" s="59"/>
      <c r="R1937" s="59"/>
      <c r="S1937" s="49"/>
      <c r="T1937" s="49"/>
      <c r="U1937" s="49"/>
      <c r="V1937" s="49"/>
    </row>
    <row r="1938" spans="2:22" ht="24" customHeight="1" x14ac:dyDescent="0.35">
      <c r="B1938" s="3">
        <v>1923</v>
      </c>
      <c r="C1938" s="3" t="s">
        <v>228</v>
      </c>
      <c r="D1938" s="3" t="s">
        <v>1682</v>
      </c>
      <c r="E1938" s="3" t="s">
        <v>736</v>
      </c>
      <c r="F1938" s="3" t="s">
        <v>2356</v>
      </c>
      <c r="G1938" s="3" t="s">
        <v>18</v>
      </c>
      <c r="H1938" s="32" t="s">
        <v>2349</v>
      </c>
      <c r="I1938" s="33">
        <v>290.5</v>
      </c>
      <c r="J1938" s="17">
        <v>11671</v>
      </c>
      <c r="K1938" s="17">
        <f t="shared" si="60"/>
        <v>12511</v>
      </c>
      <c r="L1938" s="38" t="s">
        <v>7053</v>
      </c>
      <c r="M1938" s="48">
        <f t="shared" si="61"/>
        <v>3634445.5</v>
      </c>
      <c r="N1938" s="34" t="s">
        <v>7343</v>
      </c>
      <c r="O1938" s="48">
        <f>(45.5*M1938)/(SUM($M$16:$M$2953)+SUM(Comerciales!$O$16:$O$1436))</f>
        <v>1.7246159225994069E-4</v>
      </c>
      <c r="P1938" s="49"/>
      <c r="Q1938" s="59"/>
      <c r="R1938" s="59"/>
      <c r="S1938" s="49"/>
      <c r="T1938" s="49"/>
      <c r="U1938" s="49"/>
      <c r="V1938" s="49"/>
    </row>
    <row r="1939" spans="2:22" ht="24" customHeight="1" x14ac:dyDescent="0.35">
      <c r="B1939" s="3">
        <v>1924</v>
      </c>
      <c r="C1939" s="3" t="s">
        <v>2628</v>
      </c>
      <c r="D1939" s="3" t="s">
        <v>1682</v>
      </c>
      <c r="E1939" s="3" t="s">
        <v>218</v>
      </c>
      <c r="F1939" s="3" t="s">
        <v>2356</v>
      </c>
      <c r="G1939" s="3" t="s">
        <v>18</v>
      </c>
      <c r="H1939" s="32" t="s">
        <v>2628</v>
      </c>
      <c r="I1939" s="33">
        <v>1</v>
      </c>
      <c r="J1939" s="17"/>
      <c r="K1939" s="17">
        <f t="shared" si="60"/>
        <v>0</v>
      </c>
      <c r="L1939" s="38" t="s">
        <v>2628</v>
      </c>
      <c r="M1939" s="48">
        <f t="shared" si="61"/>
        <v>100</v>
      </c>
      <c r="N1939" s="34" t="s">
        <v>7343</v>
      </c>
      <c r="O1939" s="48">
        <f>(45.5*M1939)/(SUM($M$16:$M$2953)+SUM(Comerciales!$O$16:$O$1436))</f>
        <v>4.745196819155514E-9</v>
      </c>
      <c r="P1939" s="49"/>
      <c r="Q1939" s="59"/>
      <c r="R1939" s="59"/>
      <c r="S1939" s="49"/>
      <c r="T1939" s="49"/>
      <c r="U1939" s="49"/>
      <c r="V1939" s="49"/>
    </row>
    <row r="1940" spans="2:22" ht="24" customHeight="1" x14ac:dyDescent="0.35">
      <c r="B1940" s="3">
        <v>1925</v>
      </c>
      <c r="C1940" s="3" t="s">
        <v>228</v>
      </c>
      <c r="D1940" s="3" t="s">
        <v>1683</v>
      </c>
      <c r="E1940" s="3" t="s">
        <v>736</v>
      </c>
      <c r="F1940" s="3" t="s">
        <v>2356</v>
      </c>
      <c r="G1940" s="3" t="s">
        <v>18</v>
      </c>
      <c r="H1940" s="32" t="s">
        <v>2356</v>
      </c>
      <c r="I1940" s="33">
        <v>1</v>
      </c>
      <c r="J1940" s="17">
        <v>8170</v>
      </c>
      <c r="K1940" s="17">
        <f t="shared" si="60"/>
        <v>8758</v>
      </c>
      <c r="L1940" s="38" t="s">
        <v>7053</v>
      </c>
      <c r="M1940" s="48">
        <f t="shared" si="61"/>
        <v>8758</v>
      </c>
      <c r="N1940" s="34" t="s">
        <v>7343</v>
      </c>
      <c r="O1940" s="48">
        <f>(45.5*M1940)/(SUM($M$16:$M$2953)+SUM(Comerciales!$O$16:$O$1436))</f>
        <v>4.155843374216399E-7</v>
      </c>
      <c r="P1940" s="49"/>
      <c r="Q1940" s="59"/>
      <c r="R1940" s="59"/>
      <c r="S1940" s="49"/>
      <c r="T1940" s="49"/>
      <c r="U1940" s="49"/>
      <c r="V1940" s="49"/>
    </row>
    <row r="1941" spans="2:22" ht="24" customHeight="1" x14ac:dyDescent="0.35">
      <c r="B1941" s="3">
        <v>1926</v>
      </c>
      <c r="C1941" s="3" t="s">
        <v>2628</v>
      </c>
      <c r="D1941" s="3" t="s">
        <v>1683</v>
      </c>
      <c r="E1941" s="3" t="s">
        <v>218</v>
      </c>
      <c r="F1941" s="3" t="s">
        <v>2356</v>
      </c>
      <c r="G1941" s="3" t="s">
        <v>18</v>
      </c>
      <c r="H1941" s="32" t="s">
        <v>2628</v>
      </c>
      <c r="I1941" s="33">
        <v>1</v>
      </c>
      <c r="J1941" s="17"/>
      <c r="K1941" s="17">
        <f t="shared" si="60"/>
        <v>0</v>
      </c>
      <c r="L1941" s="38" t="s">
        <v>2628</v>
      </c>
      <c r="M1941" s="48">
        <f t="shared" si="61"/>
        <v>100</v>
      </c>
      <c r="N1941" s="34" t="s">
        <v>7343</v>
      </c>
      <c r="O1941" s="48">
        <f>(45.5*M1941)/(SUM($M$16:$M$2953)+SUM(Comerciales!$O$16:$O$1436))</f>
        <v>4.745196819155514E-9</v>
      </c>
      <c r="P1941" s="49"/>
      <c r="Q1941" s="59"/>
      <c r="R1941" s="59"/>
      <c r="S1941" s="49"/>
      <c r="T1941" s="49"/>
      <c r="U1941" s="49"/>
      <c r="V1941" s="49"/>
    </row>
    <row r="1942" spans="2:22" ht="24" customHeight="1" x14ac:dyDescent="0.35">
      <c r="B1942" s="3">
        <v>1927</v>
      </c>
      <c r="C1942" s="3" t="s">
        <v>2628</v>
      </c>
      <c r="D1942" s="3" t="s">
        <v>5639</v>
      </c>
      <c r="E1942" s="3" t="s">
        <v>218</v>
      </c>
      <c r="F1942" s="3" t="s">
        <v>2356</v>
      </c>
      <c r="G1942" s="3" t="s">
        <v>18</v>
      </c>
      <c r="H1942" s="32" t="s">
        <v>2628</v>
      </c>
      <c r="I1942" s="33">
        <v>1</v>
      </c>
      <c r="J1942" s="17"/>
      <c r="K1942" s="17">
        <f t="shared" si="60"/>
        <v>0</v>
      </c>
      <c r="L1942" s="38" t="s">
        <v>2628</v>
      </c>
      <c r="M1942" s="48">
        <f t="shared" si="61"/>
        <v>100</v>
      </c>
      <c r="N1942" s="34" t="s">
        <v>7343</v>
      </c>
      <c r="O1942" s="48">
        <f>(45.5*M1942)/(SUM($M$16:$M$2953)+SUM(Comerciales!$O$16:$O$1436))</f>
        <v>4.745196819155514E-9</v>
      </c>
      <c r="P1942" s="49"/>
      <c r="Q1942" s="59"/>
      <c r="R1942" s="59"/>
      <c r="S1942" s="49"/>
      <c r="T1942" s="49"/>
      <c r="U1942" s="49"/>
      <c r="V1942" s="49"/>
    </row>
    <row r="1943" spans="2:22" ht="24" customHeight="1" x14ac:dyDescent="0.35">
      <c r="B1943" s="3">
        <v>1928</v>
      </c>
      <c r="C1943" s="3" t="s">
        <v>2628</v>
      </c>
      <c r="D1943" s="3" t="s">
        <v>5640</v>
      </c>
      <c r="E1943" s="3" t="s">
        <v>218</v>
      </c>
      <c r="F1943" s="3" t="s">
        <v>2356</v>
      </c>
      <c r="G1943" s="3" t="s">
        <v>18</v>
      </c>
      <c r="H1943" s="32" t="s">
        <v>2628</v>
      </c>
      <c r="I1943" s="33">
        <v>1</v>
      </c>
      <c r="J1943" s="17"/>
      <c r="K1943" s="17">
        <f t="shared" si="60"/>
        <v>0</v>
      </c>
      <c r="L1943" s="38" t="s">
        <v>2628</v>
      </c>
      <c r="M1943" s="48">
        <f t="shared" si="61"/>
        <v>100</v>
      </c>
      <c r="N1943" s="34" t="s">
        <v>7343</v>
      </c>
      <c r="O1943" s="48">
        <f>(45.5*M1943)/(SUM($M$16:$M$2953)+SUM(Comerciales!$O$16:$O$1436))</f>
        <v>4.745196819155514E-9</v>
      </c>
      <c r="P1943" s="49"/>
      <c r="Q1943" s="59"/>
      <c r="R1943" s="59"/>
      <c r="S1943" s="49"/>
      <c r="T1943" s="49"/>
      <c r="U1943" s="49"/>
      <c r="V1943" s="49"/>
    </row>
    <row r="1944" spans="2:22" ht="24" customHeight="1" x14ac:dyDescent="0.35">
      <c r="B1944" s="3">
        <v>1929</v>
      </c>
      <c r="C1944" s="3" t="s">
        <v>1684</v>
      </c>
      <c r="D1944" s="3" t="s">
        <v>1685</v>
      </c>
      <c r="E1944" s="3" t="s">
        <v>6349</v>
      </c>
      <c r="F1944" s="3" t="s">
        <v>2501</v>
      </c>
      <c r="G1944" s="3" t="s">
        <v>3656</v>
      </c>
      <c r="H1944" s="32" t="s">
        <v>2360</v>
      </c>
      <c r="I1944" s="33">
        <v>14014.5</v>
      </c>
      <c r="J1944" s="17">
        <v>1528550</v>
      </c>
      <c r="K1944" s="17">
        <f t="shared" si="60"/>
        <v>1638606</v>
      </c>
      <c r="L1944" s="38" t="s">
        <v>7053</v>
      </c>
      <c r="M1944" s="48">
        <f t="shared" si="61"/>
        <v>22964243787</v>
      </c>
      <c r="N1944" s="34" t="s">
        <v>7341</v>
      </c>
      <c r="O1944" s="48">
        <f>(45.5*M1944)/(SUM($M$16:$M$2953)+SUM(Comerciales!$O$16:$O$1436))</f>
        <v>1.0896985657238416</v>
      </c>
      <c r="P1944" s="49"/>
      <c r="Q1944" s="59"/>
      <c r="R1944" s="59"/>
      <c r="S1944" s="49"/>
      <c r="T1944" s="49"/>
      <c r="U1944" s="49"/>
      <c r="V1944" s="49"/>
    </row>
    <row r="1945" spans="2:22" ht="24" customHeight="1" x14ac:dyDescent="0.35">
      <c r="B1945" s="3">
        <v>1930</v>
      </c>
      <c r="C1945" s="3" t="s">
        <v>1006</v>
      </c>
      <c r="D1945" s="3" t="s">
        <v>1686</v>
      </c>
      <c r="E1945" s="3" t="s">
        <v>1687</v>
      </c>
      <c r="F1945" s="3" t="s">
        <v>2616</v>
      </c>
      <c r="G1945" s="3" t="s">
        <v>3657</v>
      </c>
      <c r="H1945" s="32" t="s">
        <v>2490</v>
      </c>
      <c r="I1945" s="33">
        <v>766.625</v>
      </c>
      <c r="J1945" s="17">
        <v>13486.67</v>
      </c>
      <c r="K1945" s="17">
        <f t="shared" si="60"/>
        <v>14458</v>
      </c>
      <c r="L1945" s="38" t="s">
        <v>7053</v>
      </c>
      <c r="M1945" s="48">
        <f t="shared" si="61"/>
        <v>11083864.25</v>
      </c>
      <c r="N1945" s="34" t="s">
        <v>7343</v>
      </c>
      <c r="O1945" s="48">
        <f>(45.5*M1945)/(SUM($M$16:$M$2953)+SUM(Comerciales!$O$16:$O$1436))</f>
        <v>5.2595117383051517E-4</v>
      </c>
      <c r="P1945" s="49"/>
      <c r="Q1945" s="59"/>
      <c r="R1945" s="59"/>
      <c r="S1945" s="49"/>
      <c r="T1945" s="49"/>
      <c r="U1945" s="49"/>
      <c r="V1945" s="49"/>
    </row>
    <row r="1946" spans="2:22" ht="24" customHeight="1" x14ac:dyDescent="0.35">
      <c r="B1946" s="3">
        <v>1931</v>
      </c>
      <c r="C1946" s="3" t="s">
        <v>1688</v>
      </c>
      <c r="D1946" s="3" t="s">
        <v>1689</v>
      </c>
      <c r="E1946" s="3" t="s">
        <v>3564</v>
      </c>
      <c r="F1946" s="3" t="s">
        <v>2350</v>
      </c>
      <c r="G1946" s="3" t="s">
        <v>3656</v>
      </c>
      <c r="H1946" s="32" t="s">
        <v>2360</v>
      </c>
      <c r="I1946" s="33">
        <v>2</v>
      </c>
      <c r="J1946" s="17">
        <v>79523.81</v>
      </c>
      <c r="K1946" s="17">
        <f t="shared" si="60"/>
        <v>85250</v>
      </c>
      <c r="L1946" s="38" t="s">
        <v>7053</v>
      </c>
      <c r="M1946" s="48">
        <f t="shared" si="61"/>
        <v>170500</v>
      </c>
      <c r="N1946" s="34" t="s">
        <v>7341</v>
      </c>
      <c r="O1946" s="48">
        <f>(45.5*M1946)/(SUM($M$16:$M$2953)+SUM(Comerciales!$O$16:$O$1436))</f>
        <v>8.0905605766601515E-6</v>
      </c>
      <c r="P1946" s="49"/>
      <c r="Q1946" s="59"/>
      <c r="R1946" s="59"/>
      <c r="S1946" s="49"/>
      <c r="T1946" s="49"/>
      <c r="U1946" s="49"/>
      <c r="V1946" s="49"/>
    </row>
    <row r="1947" spans="2:22" ht="24" customHeight="1" x14ac:dyDescent="0.35">
      <c r="B1947" s="3">
        <v>1932</v>
      </c>
      <c r="C1947" s="3" t="s">
        <v>1690</v>
      </c>
      <c r="D1947" s="3" t="s">
        <v>5641</v>
      </c>
      <c r="E1947" s="3" t="s">
        <v>363</v>
      </c>
      <c r="F1947" s="3" t="s">
        <v>6892</v>
      </c>
      <c r="G1947" s="3" t="s">
        <v>3670</v>
      </c>
      <c r="H1947" s="32" t="s">
        <v>2356</v>
      </c>
      <c r="I1947" s="33">
        <v>106.25</v>
      </c>
      <c r="J1947" s="17">
        <v>14248</v>
      </c>
      <c r="K1947" s="17">
        <f t="shared" si="60"/>
        <v>15274</v>
      </c>
      <c r="L1947" s="38" t="s">
        <v>7053</v>
      </c>
      <c r="M1947" s="48">
        <f t="shared" si="61"/>
        <v>1622862.5</v>
      </c>
      <c r="N1947" s="34" t="s">
        <v>7343</v>
      </c>
      <c r="O1947" s="48">
        <f>(45.5*M1947)/(SUM($M$16:$M$2953)+SUM(Comerciales!$O$16:$O$1436))</f>
        <v>7.700801972926765E-5</v>
      </c>
      <c r="P1947" s="49"/>
      <c r="Q1947" s="59"/>
      <c r="R1947" s="59"/>
      <c r="S1947" s="49"/>
      <c r="T1947" s="49"/>
      <c r="U1947" s="49"/>
      <c r="V1947" s="49"/>
    </row>
    <row r="1948" spans="2:22" ht="24" customHeight="1" x14ac:dyDescent="0.35">
      <c r="B1948" s="3">
        <v>1933</v>
      </c>
      <c r="C1948" s="3" t="s">
        <v>1690</v>
      </c>
      <c r="D1948" s="3" t="s">
        <v>5641</v>
      </c>
      <c r="E1948" s="3" t="s">
        <v>367</v>
      </c>
      <c r="F1948" s="3" t="s">
        <v>2356</v>
      </c>
      <c r="G1948" s="3" t="s">
        <v>3670</v>
      </c>
      <c r="H1948" s="32" t="s">
        <v>2356</v>
      </c>
      <c r="I1948" s="33">
        <v>2</v>
      </c>
      <c r="J1948" s="17">
        <v>35008.33</v>
      </c>
      <c r="K1948" s="17">
        <f t="shared" si="60"/>
        <v>37529</v>
      </c>
      <c r="L1948" s="38" t="s">
        <v>7053</v>
      </c>
      <c r="M1948" s="48">
        <f t="shared" si="61"/>
        <v>75058</v>
      </c>
      <c r="N1948" s="34" t="s">
        <v>7341</v>
      </c>
      <c r="O1948" s="48">
        <f>(45.5*M1948)/(SUM($M$16:$M$2953)+SUM(Comerciales!$O$16:$O$1436))</f>
        <v>3.5616498285217454E-6</v>
      </c>
      <c r="P1948" s="49"/>
      <c r="Q1948" s="59"/>
      <c r="R1948" s="59"/>
      <c r="S1948" s="49"/>
      <c r="T1948" s="49"/>
      <c r="U1948" s="49"/>
      <c r="V1948" s="49"/>
    </row>
    <row r="1949" spans="2:22" ht="24" customHeight="1" x14ac:dyDescent="0.35">
      <c r="B1949" s="3">
        <v>1934</v>
      </c>
      <c r="C1949" s="3" t="s">
        <v>1691</v>
      </c>
      <c r="D1949" s="3" t="s">
        <v>1692</v>
      </c>
      <c r="E1949" s="3" t="s">
        <v>6559</v>
      </c>
      <c r="F1949" s="3" t="s">
        <v>6943</v>
      </c>
      <c r="G1949" s="3" t="s">
        <v>3657</v>
      </c>
      <c r="H1949" s="32" t="s">
        <v>2490</v>
      </c>
      <c r="I1949" s="33">
        <v>14.299999999999999</v>
      </c>
      <c r="J1949" s="17">
        <v>1650</v>
      </c>
      <c r="K1949" s="17">
        <f t="shared" si="60"/>
        <v>1769</v>
      </c>
      <c r="L1949" s="38" t="s">
        <v>7053</v>
      </c>
      <c r="M1949" s="48">
        <f t="shared" si="61"/>
        <v>25296.699999999997</v>
      </c>
      <c r="N1949" s="34" t="s">
        <v>7343</v>
      </c>
      <c r="O1949" s="48">
        <f>(45.5*M1949)/(SUM($M$16:$M$2953)+SUM(Comerciales!$O$16:$O$1436))</f>
        <v>1.2003782037513127E-6</v>
      </c>
      <c r="P1949" s="49"/>
      <c r="Q1949" s="59"/>
      <c r="R1949" s="59"/>
      <c r="S1949" s="49"/>
      <c r="T1949" s="49"/>
      <c r="U1949" s="49"/>
      <c r="V1949" s="49"/>
    </row>
    <row r="1950" spans="2:22" ht="24" customHeight="1" x14ac:dyDescent="0.35">
      <c r="B1950" s="3">
        <v>1935</v>
      </c>
      <c r="C1950" s="3" t="s">
        <v>1693</v>
      </c>
      <c r="D1950" s="3" t="s">
        <v>5642</v>
      </c>
      <c r="E1950" s="3" t="s">
        <v>1655</v>
      </c>
      <c r="F1950" s="3" t="s">
        <v>2356</v>
      </c>
      <c r="G1950" s="3" t="s">
        <v>18</v>
      </c>
      <c r="H1950" s="32" t="s">
        <v>2349</v>
      </c>
      <c r="I1950" s="33">
        <v>15</v>
      </c>
      <c r="J1950" s="17">
        <v>23796</v>
      </c>
      <c r="K1950" s="17">
        <f t="shared" si="60"/>
        <v>25509</v>
      </c>
      <c r="L1950" s="38" t="s">
        <v>7053</v>
      </c>
      <c r="M1950" s="48">
        <f t="shared" si="61"/>
        <v>382635</v>
      </c>
      <c r="N1950" s="34" t="s">
        <v>7343</v>
      </c>
      <c r="O1950" s="48">
        <f>(45.5*M1950)/(SUM($M$16:$M$2953)+SUM(Comerciales!$O$16:$O$1436))</f>
        <v>1.8156783848975701E-5</v>
      </c>
      <c r="P1950" s="49"/>
      <c r="Q1950" s="59"/>
      <c r="R1950" s="59"/>
      <c r="S1950" s="49"/>
      <c r="T1950" s="49"/>
      <c r="U1950" s="49"/>
      <c r="V1950" s="49"/>
    </row>
    <row r="1951" spans="2:22" ht="24" customHeight="1" x14ac:dyDescent="0.35">
      <c r="B1951" s="3">
        <v>1936</v>
      </c>
      <c r="C1951" s="3" t="s">
        <v>2628</v>
      </c>
      <c r="D1951" s="3" t="s">
        <v>5643</v>
      </c>
      <c r="E1951" s="3" t="s">
        <v>3491</v>
      </c>
      <c r="F1951" s="3" t="s">
        <v>2356</v>
      </c>
      <c r="G1951" s="3" t="s">
        <v>18</v>
      </c>
      <c r="H1951" s="32" t="s">
        <v>2628</v>
      </c>
      <c r="I1951" s="33">
        <v>1</v>
      </c>
      <c r="J1951" s="17"/>
      <c r="K1951" s="17">
        <f t="shared" si="60"/>
        <v>0</v>
      </c>
      <c r="L1951" s="38" t="s">
        <v>2628</v>
      </c>
      <c r="M1951" s="48">
        <f t="shared" si="61"/>
        <v>100</v>
      </c>
      <c r="N1951" s="34" t="s">
        <v>7343</v>
      </c>
      <c r="O1951" s="48">
        <f>(45.5*M1951)/(SUM($M$16:$M$2953)+SUM(Comerciales!$O$16:$O$1436))</f>
        <v>4.745196819155514E-9</v>
      </c>
      <c r="P1951" s="49"/>
      <c r="Q1951" s="59"/>
      <c r="R1951" s="59"/>
      <c r="S1951" s="49"/>
      <c r="T1951" s="49"/>
      <c r="U1951" s="49"/>
      <c r="V1951" s="49"/>
    </row>
    <row r="1952" spans="2:22" ht="24" customHeight="1" x14ac:dyDescent="0.35">
      <c r="B1952" s="3">
        <v>1937</v>
      </c>
      <c r="C1952" s="3" t="s">
        <v>1694</v>
      </c>
      <c r="D1952" s="3" t="s">
        <v>3167</v>
      </c>
      <c r="E1952" s="3" t="s">
        <v>17</v>
      </c>
      <c r="F1952" s="3" t="s">
        <v>2422</v>
      </c>
      <c r="G1952" s="3" t="s">
        <v>11</v>
      </c>
      <c r="H1952" s="32" t="s">
        <v>2318</v>
      </c>
      <c r="I1952" s="33">
        <v>1545435.4166666667</v>
      </c>
      <c r="J1952" s="17">
        <v>109</v>
      </c>
      <c r="K1952" s="17">
        <f t="shared" si="60"/>
        <v>117</v>
      </c>
      <c r="L1952" s="38" t="s">
        <v>7053</v>
      </c>
      <c r="M1952" s="48">
        <f t="shared" si="61"/>
        <v>180815943.75</v>
      </c>
      <c r="N1952" s="34" t="s">
        <v>7341</v>
      </c>
      <c r="O1952" s="48">
        <f>(45.5*M1952)/(SUM($M$16:$M$2953)+SUM(Comerciales!$O$16:$O$1436))</f>
        <v>8.580072411351022E-3</v>
      </c>
      <c r="P1952" s="49"/>
      <c r="Q1952" s="59"/>
      <c r="R1952" s="59"/>
      <c r="S1952" s="49"/>
      <c r="T1952" s="49"/>
      <c r="U1952" s="49"/>
      <c r="V1952" s="49"/>
    </row>
    <row r="1953" spans="2:22" ht="24" customHeight="1" x14ac:dyDescent="0.35">
      <c r="B1953" s="3">
        <v>1938</v>
      </c>
      <c r="C1953" s="3" t="s">
        <v>1694</v>
      </c>
      <c r="D1953" s="3" t="s">
        <v>3167</v>
      </c>
      <c r="E1953" s="3" t="s">
        <v>22</v>
      </c>
      <c r="F1953" s="3" t="s">
        <v>2422</v>
      </c>
      <c r="G1953" s="3" t="s">
        <v>11</v>
      </c>
      <c r="H1953" s="32" t="s">
        <v>2318</v>
      </c>
      <c r="I1953" s="33">
        <v>864158.41666666663</v>
      </c>
      <c r="J1953" s="17">
        <v>255</v>
      </c>
      <c r="K1953" s="17">
        <f t="shared" si="60"/>
        <v>273</v>
      </c>
      <c r="L1953" s="38" t="s">
        <v>7053</v>
      </c>
      <c r="M1953" s="48">
        <f t="shared" si="61"/>
        <v>235915247.75</v>
      </c>
      <c r="N1953" s="34" t="s">
        <v>7341</v>
      </c>
      <c r="O1953" s="48">
        <f>(45.5*M1953)/(SUM($M$16:$M$2953)+SUM(Comerciales!$O$16:$O$1436))</f>
        <v>1.1194642832135849E-2</v>
      </c>
      <c r="P1953" s="49"/>
      <c r="Q1953" s="59"/>
      <c r="R1953" s="59"/>
      <c r="S1953" s="49"/>
      <c r="T1953" s="49"/>
      <c r="U1953" s="49"/>
      <c r="V1953" s="49"/>
    </row>
    <row r="1954" spans="2:22" ht="24" customHeight="1" x14ac:dyDescent="0.35">
      <c r="B1954" s="3">
        <v>1939</v>
      </c>
      <c r="C1954" s="3" t="s">
        <v>1694</v>
      </c>
      <c r="D1954" s="3" t="s">
        <v>3167</v>
      </c>
      <c r="E1954" s="3" t="s">
        <v>6560</v>
      </c>
      <c r="F1954" s="3" t="s">
        <v>2365</v>
      </c>
      <c r="G1954" s="3" t="s">
        <v>11</v>
      </c>
      <c r="H1954" s="32" t="s">
        <v>2525</v>
      </c>
      <c r="I1954" s="33">
        <v>3197</v>
      </c>
      <c r="J1954" s="17">
        <v>3799</v>
      </c>
      <c r="K1954" s="17">
        <f t="shared" si="60"/>
        <v>4073</v>
      </c>
      <c r="L1954" s="38" t="s">
        <v>2628</v>
      </c>
      <c r="M1954" s="48">
        <f t="shared" si="61"/>
        <v>13021381</v>
      </c>
      <c r="N1954" s="34" t="s">
        <v>7343</v>
      </c>
      <c r="O1954" s="48">
        <f>(45.5*M1954)/(SUM($M$16:$M$2953)+SUM(Comerciales!$O$16:$O$1436))</f>
        <v>6.1789015702212041E-4</v>
      </c>
      <c r="P1954" s="49"/>
      <c r="Q1954" s="59"/>
      <c r="R1954" s="59"/>
      <c r="S1954" s="49"/>
      <c r="T1954" s="49"/>
      <c r="U1954" s="49"/>
      <c r="V1954" s="49"/>
    </row>
    <row r="1955" spans="2:22" ht="24" customHeight="1" x14ac:dyDescent="0.35">
      <c r="B1955" s="3">
        <v>1940</v>
      </c>
      <c r="C1955" s="3" t="s">
        <v>499</v>
      </c>
      <c r="D1955" s="3" t="s">
        <v>5644</v>
      </c>
      <c r="E1955" s="3" t="s">
        <v>6561</v>
      </c>
      <c r="F1955" s="3" t="s">
        <v>2422</v>
      </c>
      <c r="G1955" s="3" t="s">
        <v>11</v>
      </c>
      <c r="H1955" s="32" t="s">
        <v>2320</v>
      </c>
      <c r="I1955" s="33">
        <v>16917</v>
      </c>
      <c r="J1955" s="17">
        <v>1510</v>
      </c>
      <c r="K1955" s="17">
        <f t="shared" si="60"/>
        <v>1619</v>
      </c>
      <c r="L1955" s="38" t="s">
        <v>7053</v>
      </c>
      <c r="M1955" s="48">
        <f t="shared" si="61"/>
        <v>27388623</v>
      </c>
      <c r="N1955" s="34" t="s">
        <v>7343</v>
      </c>
      <c r="O1955" s="48">
        <f>(45.5*M1955)/(SUM($M$16:$M$2953)+SUM(Comerciales!$O$16:$O$1436))</f>
        <v>1.2996440674064955E-3</v>
      </c>
      <c r="P1955" s="49"/>
      <c r="Q1955" s="59"/>
      <c r="R1955" s="59"/>
      <c r="S1955" s="49"/>
      <c r="T1955" s="49"/>
      <c r="U1955" s="49"/>
      <c r="V1955" s="49"/>
    </row>
    <row r="1956" spans="2:22" ht="24" customHeight="1" x14ac:dyDescent="0.35">
      <c r="B1956" s="3">
        <v>1941</v>
      </c>
      <c r="C1956" s="3" t="s">
        <v>500</v>
      </c>
      <c r="D1956" s="3" t="s">
        <v>5644</v>
      </c>
      <c r="E1956" s="3" t="s">
        <v>6562</v>
      </c>
      <c r="F1956" s="3" t="s">
        <v>2422</v>
      </c>
      <c r="G1956" s="3" t="s">
        <v>11</v>
      </c>
      <c r="H1956" s="32" t="s">
        <v>2320</v>
      </c>
      <c r="I1956" s="33">
        <v>9345</v>
      </c>
      <c r="J1956" s="17">
        <v>1119.6400000000001</v>
      </c>
      <c r="K1956" s="17">
        <f t="shared" si="60"/>
        <v>1200</v>
      </c>
      <c r="L1956" s="38" t="s">
        <v>7053</v>
      </c>
      <c r="M1956" s="48">
        <f t="shared" si="61"/>
        <v>11214000</v>
      </c>
      <c r="N1956" s="34" t="s">
        <v>7343</v>
      </c>
      <c r="O1956" s="48">
        <f>(45.5*M1956)/(SUM($M$16:$M$2953)+SUM(Comerciales!$O$16:$O$1436))</f>
        <v>5.3212637130009934E-4</v>
      </c>
      <c r="P1956" s="49"/>
      <c r="Q1956" s="59"/>
      <c r="R1956" s="59"/>
      <c r="S1956" s="49"/>
      <c r="T1956" s="49"/>
      <c r="U1956" s="49"/>
      <c r="V1956" s="49"/>
    </row>
    <row r="1957" spans="2:22" ht="24" customHeight="1" x14ac:dyDescent="0.35">
      <c r="B1957" s="3">
        <v>1942</v>
      </c>
      <c r="C1957" s="3" t="s">
        <v>1281</v>
      </c>
      <c r="D1957" s="3" t="s">
        <v>5645</v>
      </c>
      <c r="E1957" s="3" t="s">
        <v>6563</v>
      </c>
      <c r="F1957" s="3" t="s">
        <v>2422</v>
      </c>
      <c r="G1957" s="3" t="s">
        <v>11</v>
      </c>
      <c r="H1957" s="32" t="s">
        <v>2318</v>
      </c>
      <c r="I1957" s="33">
        <v>20643.833333333332</v>
      </c>
      <c r="J1957" s="17">
        <v>3539</v>
      </c>
      <c r="K1957" s="17">
        <f t="shared" si="60"/>
        <v>3794</v>
      </c>
      <c r="L1957" s="38" t="s">
        <v>7053</v>
      </c>
      <c r="M1957" s="48">
        <f t="shared" si="61"/>
        <v>78322703.666666657</v>
      </c>
      <c r="N1957" s="34" t="s">
        <v>7343</v>
      </c>
      <c r="O1957" s="48">
        <f>(45.5*M1957)/(SUM($M$16:$M$2953)+SUM(Comerciales!$O$16:$O$1436))</f>
        <v>3.7165664430672653E-3</v>
      </c>
      <c r="P1957" s="49"/>
      <c r="Q1957" s="59"/>
      <c r="R1957" s="59"/>
      <c r="S1957" s="49"/>
      <c r="T1957" s="49"/>
      <c r="U1957" s="49"/>
      <c r="V1957" s="49"/>
    </row>
    <row r="1958" spans="2:22" ht="24" customHeight="1" x14ac:dyDescent="0.35">
      <c r="B1958" s="3">
        <v>1943</v>
      </c>
      <c r="C1958" s="3" t="s">
        <v>1281</v>
      </c>
      <c r="D1958" s="3" t="s">
        <v>5645</v>
      </c>
      <c r="E1958" s="3" t="s">
        <v>6564</v>
      </c>
      <c r="F1958" s="3" t="s">
        <v>2422</v>
      </c>
      <c r="G1958" s="3" t="s">
        <v>11</v>
      </c>
      <c r="H1958" s="32" t="s">
        <v>2320</v>
      </c>
      <c r="I1958" s="33">
        <v>3626</v>
      </c>
      <c r="J1958" s="17">
        <v>6123</v>
      </c>
      <c r="K1958" s="17">
        <f t="shared" si="60"/>
        <v>6564</v>
      </c>
      <c r="L1958" s="38" t="s">
        <v>7053</v>
      </c>
      <c r="M1958" s="48">
        <f t="shared" si="61"/>
        <v>23801064</v>
      </c>
      <c r="N1958" s="34" t="s">
        <v>7343</v>
      </c>
      <c r="O1958" s="48">
        <f>(45.5*M1958)/(SUM($M$16:$M$2953)+SUM(Comerciales!$O$16:$O$1436))</f>
        <v>1.129407331853168E-3</v>
      </c>
      <c r="P1958" s="49"/>
      <c r="Q1958" s="59"/>
      <c r="R1958" s="59"/>
      <c r="S1958" s="49"/>
      <c r="T1958" s="49"/>
      <c r="U1958" s="49"/>
      <c r="V1958" s="49"/>
    </row>
    <row r="1959" spans="2:22" ht="24" customHeight="1" x14ac:dyDescent="0.35">
      <c r="B1959" s="3">
        <v>1944</v>
      </c>
      <c r="C1959" s="3" t="s">
        <v>1696</v>
      </c>
      <c r="D1959" s="3" t="s">
        <v>1697</v>
      </c>
      <c r="E1959" s="3" t="s">
        <v>6565</v>
      </c>
      <c r="F1959" s="3" t="s">
        <v>2422</v>
      </c>
      <c r="G1959" s="3" t="s">
        <v>11</v>
      </c>
      <c r="H1959" s="32" t="s">
        <v>2320</v>
      </c>
      <c r="I1959" s="33">
        <v>25496.818181818184</v>
      </c>
      <c r="J1959" s="17">
        <v>3834</v>
      </c>
      <c r="K1959" s="17">
        <f t="shared" si="60"/>
        <v>4110</v>
      </c>
      <c r="L1959" s="38" t="s">
        <v>7053</v>
      </c>
      <c r="M1959" s="48">
        <f t="shared" si="61"/>
        <v>104791922.72727273</v>
      </c>
      <c r="N1959" s="34" t="s">
        <v>7341</v>
      </c>
      <c r="O1959" s="48">
        <f>(45.5*M1959)/(SUM($M$16:$M$2953)+SUM(Comerciales!$O$16:$O$1436))</f>
        <v>4.9725829839864493E-3</v>
      </c>
      <c r="P1959" s="49"/>
      <c r="Q1959" s="59"/>
      <c r="R1959" s="59"/>
      <c r="S1959" s="49"/>
      <c r="T1959" s="49"/>
      <c r="U1959" s="49"/>
      <c r="V1959" s="49"/>
    </row>
    <row r="1960" spans="2:22" ht="24" customHeight="1" x14ac:dyDescent="0.35">
      <c r="B1960" s="3">
        <v>1945</v>
      </c>
      <c r="C1960" s="3" t="s">
        <v>1698</v>
      </c>
      <c r="D1960" s="3" t="s">
        <v>5646</v>
      </c>
      <c r="E1960" s="3" t="s">
        <v>3706</v>
      </c>
      <c r="F1960" s="3" t="s">
        <v>2422</v>
      </c>
      <c r="G1960" s="3" t="s">
        <v>11</v>
      </c>
      <c r="H1960" s="32" t="s">
        <v>2318</v>
      </c>
      <c r="I1960" s="33">
        <v>8343</v>
      </c>
      <c r="J1960" s="17">
        <v>8231.1</v>
      </c>
      <c r="K1960" s="17">
        <f t="shared" si="60"/>
        <v>8231.1</v>
      </c>
      <c r="L1960" s="38">
        <v>8231.1</v>
      </c>
      <c r="M1960" s="48">
        <f t="shared" si="61"/>
        <v>68672067.299999997</v>
      </c>
      <c r="N1960" s="34" t="s">
        <v>7343</v>
      </c>
      <c r="O1960" s="48">
        <f>(45.5*M1960)/(SUM($M$16:$M$2953)+SUM(Comerciales!$O$16:$O$1436))</f>
        <v>3.2586247531679337E-3</v>
      </c>
      <c r="P1960" s="49"/>
      <c r="Q1960" s="59"/>
      <c r="R1960" s="59"/>
      <c r="S1960" s="49"/>
      <c r="T1960" s="49"/>
      <c r="U1960" s="49"/>
      <c r="V1960" s="49"/>
    </row>
    <row r="1961" spans="2:22" ht="24" customHeight="1" x14ac:dyDescent="0.35">
      <c r="B1961" s="3">
        <v>1946</v>
      </c>
      <c r="C1961" s="3" t="s">
        <v>1700</v>
      </c>
      <c r="D1961" s="3" t="s">
        <v>1701</v>
      </c>
      <c r="E1961" s="3" t="s">
        <v>12</v>
      </c>
      <c r="F1961" s="3" t="s">
        <v>2356</v>
      </c>
      <c r="G1961" s="3" t="s">
        <v>18</v>
      </c>
      <c r="H1961" s="32" t="s">
        <v>2349</v>
      </c>
      <c r="I1961" s="33">
        <v>3.6666666666666665</v>
      </c>
      <c r="J1961" s="17">
        <v>6417714</v>
      </c>
      <c r="K1961" s="17">
        <f t="shared" si="60"/>
        <v>6417714</v>
      </c>
      <c r="L1961" s="38">
        <v>6417714</v>
      </c>
      <c r="M1961" s="48">
        <f t="shared" si="61"/>
        <v>23531618</v>
      </c>
      <c r="N1961" s="34" t="s">
        <v>7341</v>
      </c>
      <c r="O1961" s="48">
        <f>(45.5*M1961)/(SUM($M$16:$M$2953)+SUM(Comerciales!$O$16:$O$1436))</f>
        <v>1.1166215888318263E-3</v>
      </c>
      <c r="P1961" s="49"/>
      <c r="Q1961" s="59"/>
      <c r="R1961" s="59"/>
      <c r="S1961" s="49"/>
      <c r="T1961" s="49"/>
      <c r="U1961" s="49"/>
      <c r="V1961" s="49"/>
    </row>
    <row r="1962" spans="2:22" ht="24" customHeight="1" x14ac:dyDescent="0.35">
      <c r="B1962" s="3">
        <v>1947</v>
      </c>
      <c r="C1962" s="3" t="s">
        <v>2628</v>
      </c>
      <c r="D1962" s="3" t="s">
        <v>1702</v>
      </c>
      <c r="E1962" s="3" t="s">
        <v>3491</v>
      </c>
      <c r="F1962" s="3" t="s">
        <v>6943</v>
      </c>
      <c r="G1962" s="3" t="s">
        <v>159</v>
      </c>
      <c r="H1962" s="32" t="s">
        <v>2628</v>
      </c>
      <c r="I1962" s="33">
        <v>1</v>
      </c>
      <c r="J1962" s="17">
        <v>199285.71</v>
      </c>
      <c r="K1962" s="17">
        <f t="shared" si="60"/>
        <v>213634</v>
      </c>
      <c r="L1962" s="38" t="s">
        <v>2628</v>
      </c>
      <c r="M1962" s="48">
        <f t="shared" si="61"/>
        <v>213634</v>
      </c>
      <c r="N1962" s="34" t="s">
        <v>7341</v>
      </c>
      <c r="O1962" s="48">
        <f>(45.5*M1962)/(SUM($M$16:$M$2953)+SUM(Comerciales!$O$16:$O$1436))</f>
        <v>1.013735377263469E-5</v>
      </c>
      <c r="P1962" s="49"/>
      <c r="Q1962" s="59"/>
      <c r="R1962" s="59"/>
      <c r="S1962" s="49"/>
      <c r="T1962" s="49"/>
      <c r="U1962" s="49"/>
      <c r="V1962" s="49"/>
    </row>
    <row r="1963" spans="2:22" ht="24" customHeight="1" x14ac:dyDescent="0.35">
      <c r="B1963" s="3">
        <v>1948</v>
      </c>
      <c r="C1963" s="3" t="s">
        <v>1703</v>
      </c>
      <c r="D1963" s="3" t="s">
        <v>1704</v>
      </c>
      <c r="E1963" s="3" t="s">
        <v>114</v>
      </c>
      <c r="F1963" s="3" t="s">
        <v>2422</v>
      </c>
      <c r="G1963" s="3" t="s">
        <v>11</v>
      </c>
      <c r="H1963" s="32" t="s">
        <v>2318</v>
      </c>
      <c r="I1963" s="33">
        <v>55077.166666666664</v>
      </c>
      <c r="J1963" s="17">
        <v>1848.7</v>
      </c>
      <c r="K1963" s="17">
        <f t="shared" si="60"/>
        <v>1848.7</v>
      </c>
      <c r="L1963" s="38">
        <v>1848.7</v>
      </c>
      <c r="M1963" s="48">
        <f t="shared" si="61"/>
        <v>101821158.01666667</v>
      </c>
      <c r="N1963" s="34" t="s">
        <v>7341</v>
      </c>
      <c r="O1963" s="48">
        <f>(45.5*M1963)/(SUM($M$16:$M$2953)+SUM(Comerciales!$O$16:$O$1436))</f>
        <v>4.8316143514341757E-3</v>
      </c>
      <c r="P1963" s="49"/>
      <c r="Q1963" s="59"/>
      <c r="R1963" s="59"/>
      <c r="S1963" s="49"/>
      <c r="T1963" s="49"/>
      <c r="U1963" s="49"/>
      <c r="V1963" s="49"/>
    </row>
    <row r="1964" spans="2:22" ht="24" customHeight="1" x14ac:dyDescent="0.35">
      <c r="B1964" s="3">
        <v>1949</v>
      </c>
      <c r="C1964" s="3" t="s">
        <v>1703</v>
      </c>
      <c r="D1964" s="3" t="s">
        <v>1704</v>
      </c>
      <c r="E1964" s="3" t="s">
        <v>158</v>
      </c>
      <c r="F1964" s="3" t="s">
        <v>2422</v>
      </c>
      <c r="G1964" s="3" t="s">
        <v>11</v>
      </c>
      <c r="H1964" s="32" t="s">
        <v>2318</v>
      </c>
      <c r="I1964" s="33">
        <v>29416.583333333332</v>
      </c>
      <c r="J1964" s="17">
        <v>924.35</v>
      </c>
      <c r="K1964" s="17">
        <f t="shared" si="60"/>
        <v>924.35</v>
      </c>
      <c r="L1964" s="38">
        <v>924.35</v>
      </c>
      <c r="M1964" s="48">
        <f t="shared" si="61"/>
        <v>27191218.804166667</v>
      </c>
      <c r="N1964" s="34" t="s">
        <v>7341</v>
      </c>
      <c r="O1964" s="48">
        <f>(45.5*M1964)/(SUM($M$16:$M$2953)+SUM(Comerciales!$O$16:$O$1436))</f>
        <v>1.2902768497849327E-3</v>
      </c>
      <c r="P1964" s="49"/>
      <c r="Q1964" s="59"/>
      <c r="R1964" s="59"/>
      <c r="S1964" s="49"/>
      <c r="T1964" s="49"/>
      <c r="U1964" s="49"/>
      <c r="V1964" s="49"/>
    </row>
    <row r="1965" spans="2:22" ht="24" customHeight="1" x14ac:dyDescent="0.35">
      <c r="B1965" s="3">
        <v>1950</v>
      </c>
      <c r="C1965" s="3" t="s">
        <v>1703</v>
      </c>
      <c r="D1965" s="3" t="s">
        <v>1704</v>
      </c>
      <c r="E1965" s="3" t="s">
        <v>36</v>
      </c>
      <c r="F1965" s="3" t="s">
        <v>2422</v>
      </c>
      <c r="G1965" s="3" t="s">
        <v>11</v>
      </c>
      <c r="H1965" s="32" t="s">
        <v>2318</v>
      </c>
      <c r="I1965" s="33">
        <v>5833.25</v>
      </c>
      <c r="J1965" s="17">
        <v>3697.4</v>
      </c>
      <c r="K1965" s="17">
        <f t="shared" si="60"/>
        <v>3697.4</v>
      </c>
      <c r="L1965" s="38">
        <v>3697.4</v>
      </c>
      <c r="M1965" s="48">
        <f t="shared" si="61"/>
        <v>21567858.550000001</v>
      </c>
      <c r="N1965" s="34" t="s">
        <v>7343</v>
      </c>
      <c r="O1965" s="48">
        <f>(45.5*M1965)/(SUM($M$16:$M$2953)+SUM(Comerciales!$O$16:$O$1436))</f>
        <v>1.0234373378745604E-3</v>
      </c>
      <c r="P1965" s="49"/>
      <c r="Q1965" s="59"/>
      <c r="R1965" s="59"/>
      <c r="S1965" s="49"/>
      <c r="T1965" s="49"/>
      <c r="U1965" s="49"/>
      <c r="V1965" s="49"/>
    </row>
    <row r="1966" spans="2:22" ht="24" customHeight="1" x14ac:dyDescent="0.35">
      <c r="B1966" s="3">
        <v>1951</v>
      </c>
      <c r="C1966" s="3" t="s">
        <v>1705</v>
      </c>
      <c r="D1966" s="3" t="s">
        <v>1706</v>
      </c>
      <c r="E1966" s="3" t="s">
        <v>10</v>
      </c>
      <c r="F1966" s="3" t="s">
        <v>2356</v>
      </c>
      <c r="G1966" s="3" t="s">
        <v>18</v>
      </c>
      <c r="H1966" s="32" t="s">
        <v>3713</v>
      </c>
      <c r="I1966" s="33">
        <v>879.25</v>
      </c>
      <c r="J1966" s="17">
        <v>21624</v>
      </c>
      <c r="K1966" s="17">
        <f t="shared" si="60"/>
        <v>23181</v>
      </c>
      <c r="L1966" s="38" t="s">
        <v>7053</v>
      </c>
      <c r="M1966" s="48">
        <f t="shared" si="61"/>
        <v>20381894.25</v>
      </c>
      <c r="N1966" s="34" t="s">
        <v>7343</v>
      </c>
      <c r="O1966" s="48">
        <f>(45.5*M1966)/(SUM($M$16:$M$2953)+SUM(Comerciales!$O$16:$O$1436))</f>
        <v>9.6716099763464048E-4</v>
      </c>
      <c r="P1966" s="49"/>
      <c r="Q1966" s="59"/>
      <c r="R1966" s="59"/>
      <c r="S1966" s="49"/>
      <c r="T1966" s="49"/>
      <c r="U1966" s="49"/>
      <c r="V1966" s="49"/>
    </row>
    <row r="1967" spans="2:22" ht="24" customHeight="1" x14ac:dyDescent="0.35">
      <c r="B1967" s="3">
        <v>1952</v>
      </c>
      <c r="C1967" s="3" t="s">
        <v>1708</v>
      </c>
      <c r="D1967" s="3" t="s">
        <v>1709</v>
      </c>
      <c r="E1967" s="3" t="s">
        <v>6566</v>
      </c>
      <c r="F1967" s="3" t="s">
        <v>3598</v>
      </c>
      <c r="G1967" s="3" t="s">
        <v>3656</v>
      </c>
      <c r="H1967" s="32" t="s">
        <v>2360</v>
      </c>
      <c r="I1967" s="33">
        <v>2</v>
      </c>
      <c r="J1967" s="17">
        <v>1236.27</v>
      </c>
      <c r="K1967" s="17">
        <f t="shared" si="60"/>
        <v>1325</v>
      </c>
      <c r="L1967" s="38" t="s">
        <v>7053</v>
      </c>
      <c r="M1967" s="48">
        <f t="shared" si="61"/>
        <v>2650</v>
      </c>
      <c r="N1967" s="34" t="s">
        <v>7343</v>
      </c>
      <c r="O1967" s="48">
        <f>(45.5*M1967)/(SUM($M$16:$M$2953)+SUM(Comerciales!$O$16:$O$1436))</f>
        <v>1.2574771570762111E-7</v>
      </c>
      <c r="P1967" s="49"/>
      <c r="Q1967" s="59"/>
      <c r="R1967" s="59"/>
      <c r="S1967" s="49"/>
      <c r="T1967" s="49"/>
      <c r="U1967" s="49"/>
      <c r="V1967" s="49"/>
    </row>
    <row r="1968" spans="2:22" ht="24" customHeight="1" x14ac:dyDescent="0.35">
      <c r="B1968" s="3">
        <v>1953</v>
      </c>
      <c r="C1968" s="3" t="s">
        <v>1710</v>
      </c>
      <c r="D1968" s="3" t="s">
        <v>5647</v>
      </c>
      <c r="E1968" s="3" t="s">
        <v>7107</v>
      </c>
      <c r="F1968" s="3" t="s">
        <v>2362</v>
      </c>
      <c r="G1968" s="3" t="s">
        <v>6993</v>
      </c>
      <c r="H1968" s="32" t="s">
        <v>2402</v>
      </c>
      <c r="I1968" s="33">
        <v>177.75</v>
      </c>
      <c r="J1968" s="17">
        <v>2056.5</v>
      </c>
      <c r="K1968" s="17">
        <f t="shared" si="60"/>
        <v>2205</v>
      </c>
      <c r="L1968" s="38" t="s">
        <v>7053</v>
      </c>
      <c r="M1968" s="48">
        <f t="shared" si="61"/>
        <v>391938.75</v>
      </c>
      <c r="N1968" s="34" t="s">
        <v>7343</v>
      </c>
      <c r="O1968" s="48">
        <f>(45.5*M1968)/(SUM($M$16:$M$2953)+SUM(Comerciales!$O$16:$O$1436))</f>
        <v>1.8598265098037879E-5</v>
      </c>
      <c r="P1968" s="49"/>
      <c r="Q1968" s="59"/>
      <c r="R1968" s="59"/>
      <c r="S1968" s="49"/>
      <c r="T1968" s="49"/>
      <c r="U1968" s="49"/>
      <c r="V1968" s="49"/>
    </row>
    <row r="1969" spans="2:22" ht="24" customHeight="1" x14ac:dyDescent="0.35">
      <c r="B1969" s="3">
        <v>1954</v>
      </c>
      <c r="C1969" s="3" t="s">
        <v>1711</v>
      </c>
      <c r="D1969" s="3" t="s">
        <v>1712</v>
      </c>
      <c r="E1969" s="3" t="s">
        <v>1602</v>
      </c>
      <c r="F1969" s="3" t="s">
        <v>2616</v>
      </c>
      <c r="G1969" s="3" t="s">
        <v>3657</v>
      </c>
      <c r="H1969" s="32" t="s">
        <v>2490</v>
      </c>
      <c r="I1969" s="33">
        <v>383.08333333333331</v>
      </c>
      <c r="J1969" s="17">
        <v>10563.3317247985</v>
      </c>
      <c r="K1969" s="17">
        <f t="shared" si="60"/>
        <v>10563.3317247985</v>
      </c>
      <c r="L1969" s="38">
        <v>10563.3317247985</v>
      </c>
      <c r="M1969" s="48">
        <f t="shared" si="61"/>
        <v>4046636.3282415583</v>
      </c>
      <c r="N1969" s="34" t="s">
        <v>7343</v>
      </c>
      <c r="O1969" s="48">
        <f>(45.5*M1969)/(SUM($M$16:$M$2953)+SUM(Comerciales!$O$16:$O$1436))</f>
        <v>1.9202085833050991E-4</v>
      </c>
      <c r="P1969" s="49"/>
      <c r="Q1969" s="59"/>
      <c r="R1969" s="59"/>
      <c r="S1969" s="49"/>
      <c r="T1969" s="49"/>
      <c r="U1969" s="49"/>
      <c r="V1969" s="49"/>
    </row>
    <row r="1970" spans="2:22" ht="24" customHeight="1" x14ac:dyDescent="0.35">
      <c r="B1970" s="3">
        <v>1955</v>
      </c>
      <c r="C1970" s="3" t="s">
        <v>1713</v>
      </c>
      <c r="D1970" s="3" t="s">
        <v>1714</v>
      </c>
      <c r="E1970" s="3" t="s">
        <v>2371</v>
      </c>
      <c r="F1970" s="3" t="s">
        <v>2422</v>
      </c>
      <c r="G1970" s="3" t="s">
        <v>11</v>
      </c>
      <c r="H1970" s="32" t="s">
        <v>2318</v>
      </c>
      <c r="I1970" s="33">
        <v>2</v>
      </c>
      <c r="J1970" s="17">
        <v>4076</v>
      </c>
      <c r="K1970" s="17">
        <f t="shared" si="60"/>
        <v>4076</v>
      </c>
      <c r="L1970" s="38">
        <v>4076</v>
      </c>
      <c r="M1970" s="48">
        <f t="shared" si="61"/>
        <v>8152</v>
      </c>
      <c r="N1970" s="34" t="s">
        <v>7343</v>
      </c>
      <c r="O1970" s="48">
        <f>(45.5*M1970)/(SUM($M$16:$M$2953)+SUM(Comerciales!$O$16:$O$1436))</f>
        <v>3.8682844469755746E-7</v>
      </c>
      <c r="P1970" s="49"/>
      <c r="Q1970" s="59"/>
      <c r="R1970" s="59"/>
      <c r="S1970" s="49"/>
      <c r="T1970" s="49"/>
      <c r="U1970" s="49"/>
      <c r="V1970" s="49"/>
    </row>
    <row r="1971" spans="2:22" ht="24" customHeight="1" x14ac:dyDescent="0.35">
      <c r="B1971" s="3">
        <v>1956</v>
      </c>
      <c r="C1971" s="3" t="s">
        <v>2628</v>
      </c>
      <c r="D1971" s="3" t="s">
        <v>1714</v>
      </c>
      <c r="E1971" s="3" t="s">
        <v>6567</v>
      </c>
      <c r="F1971" s="3" t="s">
        <v>2417</v>
      </c>
      <c r="G1971" s="3" t="s">
        <v>11</v>
      </c>
      <c r="H1971" s="32" t="s">
        <v>2628</v>
      </c>
      <c r="I1971" s="33">
        <v>1</v>
      </c>
      <c r="J1971" s="17"/>
      <c r="K1971" s="17">
        <f t="shared" si="60"/>
        <v>0</v>
      </c>
      <c r="L1971" s="38" t="s">
        <v>2628</v>
      </c>
      <c r="M1971" s="48">
        <f t="shared" si="61"/>
        <v>100</v>
      </c>
      <c r="N1971" s="34" t="s">
        <v>7343</v>
      </c>
      <c r="O1971" s="48">
        <f>(45.5*M1971)/(SUM($M$16:$M$2953)+SUM(Comerciales!$O$16:$O$1436))</f>
        <v>4.745196819155514E-9</v>
      </c>
      <c r="P1971" s="49"/>
      <c r="Q1971" s="59"/>
      <c r="R1971" s="59"/>
      <c r="S1971" s="49"/>
      <c r="T1971" s="49"/>
      <c r="U1971" s="49"/>
      <c r="V1971" s="49"/>
    </row>
    <row r="1972" spans="2:22" ht="24" customHeight="1" x14ac:dyDescent="0.35">
      <c r="B1972" s="3">
        <v>1957</v>
      </c>
      <c r="C1972" s="3" t="s">
        <v>1715</v>
      </c>
      <c r="D1972" s="3" t="s">
        <v>1716</v>
      </c>
      <c r="E1972" s="3" t="s">
        <v>2434</v>
      </c>
      <c r="F1972" s="3" t="s">
        <v>6870</v>
      </c>
      <c r="G1972" s="3" t="s">
        <v>11</v>
      </c>
      <c r="H1972" s="32" t="s">
        <v>2320</v>
      </c>
      <c r="I1972" s="33">
        <v>4274.833333333333</v>
      </c>
      <c r="J1972" s="17">
        <v>4465</v>
      </c>
      <c r="K1972" s="17">
        <f t="shared" si="60"/>
        <v>4786</v>
      </c>
      <c r="L1972" s="38" t="s">
        <v>7053</v>
      </c>
      <c r="M1972" s="48">
        <f t="shared" si="61"/>
        <v>20459352.333333332</v>
      </c>
      <c r="N1972" s="34" t="s">
        <v>7343</v>
      </c>
      <c r="O1972" s="48">
        <f>(45.5*M1972)/(SUM($M$16:$M$2953)+SUM(Comerciales!$O$16:$O$1436))</f>
        <v>9.7083653614115262E-4</v>
      </c>
      <c r="P1972" s="49"/>
      <c r="Q1972" s="59"/>
      <c r="R1972" s="59"/>
      <c r="S1972" s="49"/>
      <c r="T1972" s="49"/>
      <c r="U1972" s="49"/>
      <c r="V1972" s="49"/>
    </row>
    <row r="1973" spans="2:22" ht="24" customHeight="1" x14ac:dyDescent="0.35">
      <c r="B1973" s="3">
        <v>1958</v>
      </c>
      <c r="C1973" s="3" t="s">
        <v>1715</v>
      </c>
      <c r="D1973" s="3" t="s">
        <v>1716</v>
      </c>
      <c r="E1973" s="3" t="s">
        <v>2451</v>
      </c>
      <c r="F1973" s="3" t="s">
        <v>2422</v>
      </c>
      <c r="G1973" s="3" t="s">
        <v>11</v>
      </c>
      <c r="H1973" s="32" t="s">
        <v>2320</v>
      </c>
      <c r="I1973" s="33">
        <v>1051</v>
      </c>
      <c r="J1973" s="17">
        <v>3658</v>
      </c>
      <c r="K1973" s="17">
        <f t="shared" si="60"/>
        <v>3921</v>
      </c>
      <c r="L1973" s="38" t="s">
        <v>7053</v>
      </c>
      <c r="M1973" s="48">
        <f t="shared" si="61"/>
        <v>4120971</v>
      </c>
      <c r="N1973" s="34" t="s">
        <v>7343</v>
      </c>
      <c r="O1973" s="48">
        <f>(45.5*M1973)/(SUM($M$16:$M$2953)+SUM(Comerciales!$O$16:$O$1436))</f>
        <v>1.9554818481032116E-4</v>
      </c>
      <c r="P1973" s="49"/>
      <c r="Q1973" s="59"/>
      <c r="R1973" s="59"/>
      <c r="S1973" s="49"/>
      <c r="T1973" s="49"/>
      <c r="U1973" s="49"/>
      <c r="V1973" s="49"/>
    </row>
    <row r="1974" spans="2:22" ht="24" customHeight="1" x14ac:dyDescent="0.35">
      <c r="B1974" s="3">
        <v>1959</v>
      </c>
      <c r="C1974" s="3" t="s">
        <v>735</v>
      </c>
      <c r="D1974" s="3" t="s">
        <v>5648</v>
      </c>
      <c r="E1974" s="3" t="s">
        <v>6568</v>
      </c>
      <c r="F1974" s="3" t="s">
        <v>2356</v>
      </c>
      <c r="G1974" s="3" t="s">
        <v>18</v>
      </c>
      <c r="H1974" s="32" t="s">
        <v>2349</v>
      </c>
      <c r="I1974" s="33">
        <v>9614.1666666666661</v>
      </c>
      <c r="J1974" s="17"/>
      <c r="K1974" s="17">
        <f t="shared" si="60"/>
        <v>0</v>
      </c>
      <c r="L1974" s="38" t="s">
        <v>7053</v>
      </c>
      <c r="M1974" s="48">
        <f t="shared" si="61"/>
        <v>961416.66666666663</v>
      </c>
      <c r="N1974" s="34" t="s">
        <v>7343</v>
      </c>
      <c r="O1974" s="48">
        <f>(45.5*M1974)/(SUM($M$16:$M$2953)+SUM(Comerciales!$O$16:$O$1436))</f>
        <v>4.5621113085497627E-5</v>
      </c>
      <c r="P1974" s="49"/>
      <c r="Q1974" s="59"/>
      <c r="R1974" s="59"/>
      <c r="S1974" s="49"/>
      <c r="T1974" s="49"/>
      <c r="U1974" s="49"/>
      <c r="V1974" s="49"/>
    </row>
    <row r="1975" spans="2:22" ht="24" customHeight="1" x14ac:dyDescent="0.35">
      <c r="B1975" s="3">
        <v>1960</v>
      </c>
      <c r="C1975" s="3" t="s">
        <v>1717</v>
      </c>
      <c r="D1975" s="3" t="s">
        <v>1718</v>
      </c>
      <c r="E1975" s="3" t="s">
        <v>3362</v>
      </c>
      <c r="F1975" s="3" t="s">
        <v>6944</v>
      </c>
      <c r="G1975" s="3" t="s">
        <v>11</v>
      </c>
      <c r="H1975" s="32" t="s">
        <v>2318</v>
      </c>
      <c r="I1975" s="33">
        <v>942594.83333333337</v>
      </c>
      <c r="J1975" s="17">
        <v>265</v>
      </c>
      <c r="K1975" s="17">
        <f t="shared" si="60"/>
        <v>284</v>
      </c>
      <c r="L1975" s="38" t="s">
        <v>7053</v>
      </c>
      <c r="M1975" s="48">
        <f t="shared" si="61"/>
        <v>267696932.66666669</v>
      </c>
      <c r="N1975" s="34" t="s">
        <v>7341</v>
      </c>
      <c r="O1975" s="48">
        <f>(45.5*M1975)/(SUM($M$16:$M$2953)+SUM(Comerciales!$O$16:$O$1436))</f>
        <v>1.2702746333875544E-2</v>
      </c>
      <c r="P1975" s="49"/>
      <c r="Q1975" s="59"/>
      <c r="R1975" s="59"/>
      <c r="S1975" s="49"/>
      <c r="T1975" s="49"/>
      <c r="U1975" s="49"/>
      <c r="V1975" s="49"/>
    </row>
    <row r="1976" spans="2:22" ht="24" customHeight="1" x14ac:dyDescent="0.35">
      <c r="B1976" s="3">
        <v>1961</v>
      </c>
      <c r="C1976" s="3" t="s">
        <v>1717</v>
      </c>
      <c r="D1976" s="3" t="s">
        <v>1718</v>
      </c>
      <c r="E1976" s="3" t="s">
        <v>3362</v>
      </c>
      <c r="F1976" s="3" t="s">
        <v>6881</v>
      </c>
      <c r="G1976" s="3" t="s">
        <v>11</v>
      </c>
      <c r="H1976" s="32" t="s">
        <v>2318</v>
      </c>
      <c r="I1976" s="33">
        <v>263419.16666666669</v>
      </c>
      <c r="J1976" s="17">
        <v>1250.6400000000001</v>
      </c>
      <c r="K1976" s="17">
        <f t="shared" si="60"/>
        <v>1341</v>
      </c>
      <c r="L1976" s="38" t="s">
        <v>7053</v>
      </c>
      <c r="M1976" s="48">
        <f t="shared" si="61"/>
        <v>353245102.5</v>
      </c>
      <c r="N1976" s="34" t="s">
        <v>7341</v>
      </c>
      <c r="O1976" s="48">
        <f>(45.5*M1976)/(SUM($M$16:$M$2953)+SUM(Comerciales!$O$16:$O$1436))</f>
        <v>1.6762175367652635E-2</v>
      </c>
      <c r="P1976" s="49"/>
      <c r="Q1976" s="59"/>
      <c r="R1976" s="59"/>
      <c r="S1976" s="49"/>
      <c r="T1976" s="49"/>
      <c r="U1976" s="49"/>
      <c r="V1976" s="49"/>
    </row>
    <row r="1977" spans="2:22" ht="24" customHeight="1" x14ac:dyDescent="0.35">
      <c r="B1977" s="3">
        <v>1962</v>
      </c>
      <c r="C1977" s="3" t="s">
        <v>1717</v>
      </c>
      <c r="D1977" s="3" t="s">
        <v>1718</v>
      </c>
      <c r="E1977" s="3" t="s">
        <v>2385</v>
      </c>
      <c r="F1977" s="3" t="s">
        <v>6945</v>
      </c>
      <c r="G1977" s="3" t="s">
        <v>11</v>
      </c>
      <c r="H1977" s="32" t="s">
        <v>2320</v>
      </c>
      <c r="I1977" s="33">
        <v>7021</v>
      </c>
      <c r="J1977" s="17">
        <v>8051.1</v>
      </c>
      <c r="K1977" s="17">
        <f t="shared" si="60"/>
        <v>8631</v>
      </c>
      <c r="L1977" s="38" t="s">
        <v>7053</v>
      </c>
      <c r="M1977" s="48">
        <f t="shared" si="61"/>
        <v>60598251</v>
      </c>
      <c r="N1977" s="34" t="s">
        <v>7343</v>
      </c>
      <c r="O1977" s="48">
        <f>(45.5*M1977)/(SUM($M$16:$M$2953)+SUM(Comerciales!$O$16:$O$1436))</f>
        <v>2.8755062789158742E-3</v>
      </c>
      <c r="P1977" s="49"/>
      <c r="Q1977" s="59"/>
      <c r="R1977" s="59"/>
      <c r="S1977" s="49"/>
      <c r="T1977" s="49"/>
      <c r="U1977" s="49"/>
      <c r="V1977" s="49"/>
    </row>
    <row r="1978" spans="2:22" ht="24" customHeight="1" x14ac:dyDescent="0.35">
      <c r="B1978" s="3">
        <v>1963</v>
      </c>
      <c r="C1978" s="3" t="s">
        <v>1717</v>
      </c>
      <c r="D1978" s="3" t="s">
        <v>1718</v>
      </c>
      <c r="E1978" s="3" t="s">
        <v>36</v>
      </c>
      <c r="F1978" s="3" t="s">
        <v>2422</v>
      </c>
      <c r="G1978" s="3" t="s">
        <v>11</v>
      </c>
      <c r="H1978" s="32" t="s">
        <v>2422</v>
      </c>
      <c r="I1978" s="33">
        <v>2</v>
      </c>
      <c r="J1978" s="17">
        <v>252</v>
      </c>
      <c r="K1978" s="17">
        <f t="shared" si="60"/>
        <v>270</v>
      </c>
      <c r="L1978" s="38" t="s">
        <v>7053</v>
      </c>
      <c r="M1978" s="48">
        <f t="shared" si="61"/>
        <v>540</v>
      </c>
      <c r="N1978" s="34" t="s">
        <v>7343</v>
      </c>
      <c r="O1978" s="48">
        <f>(45.5*M1978)/(SUM($M$16:$M$2953)+SUM(Comerciales!$O$16:$O$1436))</f>
        <v>2.5624062823439773E-8</v>
      </c>
      <c r="P1978" s="49"/>
      <c r="Q1978" s="59"/>
      <c r="R1978" s="59"/>
      <c r="S1978" s="49"/>
      <c r="T1978" s="49"/>
      <c r="U1978" s="49"/>
      <c r="V1978" s="49"/>
    </row>
    <row r="1979" spans="2:22" ht="24" customHeight="1" x14ac:dyDescent="0.35">
      <c r="B1979" s="3">
        <v>1964</v>
      </c>
      <c r="C1979" s="3" t="s">
        <v>729</v>
      </c>
      <c r="D1979" s="3" t="s">
        <v>5649</v>
      </c>
      <c r="E1979" s="3" t="s">
        <v>6569</v>
      </c>
      <c r="F1979" s="3" t="s">
        <v>3632</v>
      </c>
      <c r="G1979" s="3" t="s">
        <v>379</v>
      </c>
      <c r="H1979" s="32" t="s">
        <v>2360</v>
      </c>
      <c r="I1979" s="33">
        <v>97.5</v>
      </c>
      <c r="J1979" s="17"/>
      <c r="K1979" s="17">
        <f t="shared" si="60"/>
        <v>0</v>
      </c>
      <c r="L1979" s="38" t="s">
        <v>7053</v>
      </c>
      <c r="M1979" s="48">
        <f t="shared" si="61"/>
        <v>9750</v>
      </c>
      <c r="N1979" s="34" t="s">
        <v>7343</v>
      </c>
      <c r="O1979" s="48">
        <f>(45.5*M1979)/(SUM($M$16:$M$2953)+SUM(Comerciales!$O$16:$O$1436))</f>
        <v>4.6265668986766259E-7</v>
      </c>
      <c r="P1979" s="49"/>
      <c r="Q1979" s="59"/>
      <c r="R1979" s="59"/>
      <c r="S1979" s="49"/>
      <c r="T1979" s="49"/>
      <c r="U1979" s="49"/>
      <c r="V1979" s="49"/>
    </row>
    <row r="1980" spans="2:22" ht="24" customHeight="1" x14ac:dyDescent="0.35">
      <c r="B1980" s="3">
        <v>1965</v>
      </c>
      <c r="C1980" s="3" t="s">
        <v>2628</v>
      </c>
      <c r="D1980" s="3" t="s">
        <v>5650</v>
      </c>
      <c r="E1980" s="3" t="s">
        <v>6570</v>
      </c>
      <c r="F1980" s="3" t="s">
        <v>2422</v>
      </c>
      <c r="G1980" s="3" t="s">
        <v>11</v>
      </c>
      <c r="H1980" s="32" t="s">
        <v>2628</v>
      </c>
      <c r="I1980" s="33">
        <v>1</v>
      </c>
      <c r="J1980" s="17"/>
      <c r="K1980" s="17">
        <f t="shared" si="60"/>
        <v>0</v>
      </c>
      <c r="L1980" s="38" t="s">
        <v>2628</v>
      </c>
      <c r="M1980" s="48">
        <f t="shared" si="61"/>
        <v>100</v>
      </c>
      <c r="N1980" s="34" t="s">
        <v>7343</v>
      </c>
      <c r="O1980" s="48">
        <f>(45.5*M1980)/(SUM($M$16:$M$2953)+SUM(Comerciales!$O$16:$O$1436))</f>
        <v>4.745196819155514E-9</v>
      </c>
      <c r="P1980" s="49"/>
      <c r="Q1980" s="59"/>
      <c r="R1980" s="59"/>
      <c r="S1980" s="49"/>
      <c r="T1980" s="49"/>
      <c r="U1980" s="49"/>
      <c r="V1980" s="49"/>
    </row>
    <row r="1981" spans="2:22" ht="24" customHeight="1" x14ac:dyDescent="0.35">
      <c r="B1981" s="3">
        <v>1966</v>
      </c>
      <c r="C1981" s="3" t="s">
        <v>1719</v>
      </c>
      <c r="D1981" s="3" t="s">
        <v>1720</v>
      </c>
      <c r="E1981" s="3" t="s">
        <v>25</v>
      </c>
      <c r="F1981" s="3" t="s">
        <v>2422</v>
      </c>
      <c r="G1981" s="3" t="s">
        <v>11</v>
      </c>
      <c r="H1981" s="32" t="s">
        <v>2318</v>
      </c>
      <c r="I1981" s="33">
        <v>10550</v>
      </c>
      <c r="J1981" s="17">
        <v>97362</v>
      </c>
      <c r="K1981" s="17">
        <f t="shared" si="60"/>
        <v>97362</v>
      </c>
      <c r="L1981" s="38">
        <v>97362</v>
      </c>
      <c r="M1981" s="48">
        <f t="shared" si="61"/>
        <v>1027169100</v>
      </c>
      <c r="N1981" s="34" t="s">
        <v>7341</v>
      </c>
      <c r="O1981" s="48">
        <f>(45.5*M1981)/(SUM($M$16:$M$2953)+SUM(Comerciales!$O$16:$O$1436))</f>
        <v>4.8741195460548316E-2</v>
      </c>
      <c r="P1981" s="49"/>
      <c r="Q1981" s="59"/>
      <c r="R1981" s="59"/>
      <c r="S1981" s="49"/>
      <c r="T1981" s="49"/>
      <c r="U1981" s="49"/>
      <c r="V1981" s="49"/>
    </row>
    <row r="1982" spans="2:22" ht="24" customHeight="1" x14ac:dyDescent="0.35">
      <c r="B1982" s="3">
        <v>1967</v>
      </c>
      <c r="C1982" s="3" t="s">
        <v>1719</v>
      </c>
      <c r="D1982" s="3" t="s">
        <v>1720</v>
      </c>
      <c r="E1982" s="3" t="s">
        <v>35</v>
      </c>
      <c r="F1982" s="3" t="s">
        <v>2422</v>
      </c>
      <c r="G1982" s="3" t="s">
        <v>11</v>
      </c>
      <c r="H1982" s="32" t="s">
        <v>2318</v>
      </c>
      <c r="I1982" s="33">
        <v>473.33333333333331</v>
      </c>
      <c r="J1982" s="17">
        <v>73021.5</v>
      </c>
      <c r="K1982" s="17">
        <f t="shared" si="60"/>
        <v>73021.5</v>
      </c>
      <c r="L1982" s="38">
        <v>73021.5</v>
      </c>
      <c r="M1982" s="48">
        <f t="shared" si="61"/>
        <v>34563510</v>
      </c>
      <c r="N1982" s="34" t="s">
        <v>7341</v>
      </c>
      <c r="O1982" s="48">
        <f>(45.5*M1982)/(SUM($M$16:$M$2953)+SUM(Comerciales!$O$16:$O$1436))</f>
        <v>1.6401065771084978E-3</v>
      </c>
      <c r="P1982" s="49"/>
      <c r="Q1982" s="59"/>
      <c r="R1982" s="59"/>
      <c r="S1982" s="49"/>
      <c r="T1982" s="49"/>
      <c r="U1982" s="49"/>
      <c r="V1982" s="49"/>
    </row>
    <row r="1983" spans="2:22" ht="24" customHeight="1" x14ac:dyDescent="0.35">
      <c r="B1983" s="3">
        <v>1968</v>
      </c>
      <c r="C1983" s="3" t="s">
        <v>1721</v>
      </c>
      <c r="D1983" s="3" t="s">
        <v>1722</v>
      </c>
      <c r="E1983" s="3">
        <v>0.03</v>
      </c>
      <c r="F1983" s="3" t="s">
        <v>6928</v>
      </c>
      <c r="G1983" s="3" t="s">
        <v>3656</v>
      </c>
      <c r="H1983" s="32" t="s">
        <v>2360</v>
      </c>
      <c r="I1983" s="33">
        <v>2</v>
      </c>
      <c r="J1983" s="17">
        <v>245</v>
      </c>
      <c r="K1983" s="17">
        <f t="shared" si="60"/>
        <v>263</v>
      </c>
      <c r="L1983" s="38" t="s">
        <v>7053</v>
      </c>
      <c r="M1983" s="48">
        <f t="shared" si="61"/>
        <v>526</v>
      </c>
      <c r="N1983" s="34" t="s">
        <v>7343</v>
      </c>
      <c r="O1983" s="48">
        <f>(45.5*M1983)/(SUM($M$16:$M$2953)+SUM(Comerciales!$O$16:$O$1436))</f>
        <v>2.4959735268758E-8</v>
      </c>
      <c r="P1983" s="49"/>
      <c r="Q1983" s="59"/>
      <c r="R1983" s="59"/>
      <c r="S1983" s="49"/>
      <c r="T1983" s="49"/>
      <c r="U1983" s="49"/>
      <c r="V1983" s="49"/>
    </row>
    <row r="1984" spans="2:22" ht="24" customHeight="1" x14ac:dyDescent="0.35">
      <c r="B1984" s="3">
        <v>1969</v>
      </c>
      <c r="C1984" s="3" t="s">
        <v>1721</v>
      </c>
      <c r="D1984" s="3" t="s">
        <v>1722</v>
      </c>
      <c r="E1984" s="3" t="s">
        <v>26</v>
      </c>
      <c r="F1984" s="3" t="s">
        <v>6873</v>
      </c>
      <c r="G1984" s="3" t="s">
        <v>11</v>
      </c>
      <c r="H1984" s="32" t="s">
        <v>2628</v>
      </c>
      <c r="I1984" s="33">
        <v>1</v>
      </c>
      <c r="J1984" s="17"/>
      <c r="K1984" s="17">
        <f t="shared" si="60"/>
        <v>0</v>
      </c>
      <c r="L1984" s="38" t="s">
        <v>2628</v>
      </c>
      <c r="M1984" s="48">
        <f t="shared" si="61"/>
        <v>100</v>
      </c>
      <c r="N1984" s="34" t="s">
        <v>7343</v>
      </c>
      <c r="O1984" s="48">
        <f>(45.5*M1984)/(SUM($M$16:$M$2953)+SUM(Comerciales!$O$16:$O$1436))</f>
        <v>4.745196819155514E-9</v>
      </c>
      <c r="P1984" s="49"/>
      <c r="Q1984" s="59"/>
      <c r="R1984" s="59"/>
      <c r="S1984" s="49"/>
      <c r="T1984" s="49"/>
      <c r="U1984" s="49"/>
      <c r="V1984" s="49"/>
    </row>
    <row r="1985" spans="2:22" ht="24" customHeight="1" x14ac:dyDescent="0.35">
      <c r="B1985" s="3">
        <v>1970</v>
      </c>
      <c r="C1985" s="3" t="s">
        <v>1721</v>
      </c>
      <c r="D1985" s="3" t="s">
        <v>1722</v>
      </c>
      <c r="E1985" s="3" t="s">
        <v>3452</v>
      </c>
      <c r="F1985" s="3" t="s">
        <v>6946</v>
      </c>
      <c r="G1985" s="3" t="s">
        <v>11</v>
      </c>
      <c r="H1985" s="32" t="s">
        <v>2628</v>
      </c>
      <c r="I1985" s="33">
        <v>1</v>
      </c>
      <c r="J1985" s="17"/>
      <c r="K1985" s="17">
        <f t="shared" si="60"/>
        <v>0</v>
      </c>
      <c r="L1985" s="38" t="s">
        <v>2628</v>
      </c>
      <c r="M1985" s="48">
        <f t="shared" si="61"/>
        <v>100</v>
      </c>
      <c r="N1985" s="34" t="s">
        <v>7343</v>
      </c>
      <c r="O1985" s="48">
        <f>(45.5*M1985)/(SUM($M$16:$M$2953)+SUM(Comerciales!$O$16:$O$1436))</f>
        <v>4.745196819155514E-9</v>
      </c>
      <c r="P1985" s="49"/>
      <c r="Q1985" s="59"/>
      <c r="R1985" s="59"/>
      <c r="S1985" s="49"/>
      <c r="T1985" s="49"/>
      <c r="U1985" s="49"/>
      <c r="V1985" s="49"/>
    </row>
    <row r="1986" spans="2:22" ht="24" customHeight="1" x14ac:dyDescent="0.35">
      <c r="B1986" s="3">
        <v>1971</v>
      </c>
      <c r="C1986" s="3" t="s">
        <v>1723</v>
      </c>
      <c r="D1986" s="3" t="s">
        <v>1724</v>
      </c>
      <c r="E1986" s="3" t="s">
        <v>135</v>
      </c>
      <c r="F1986" s="3" t="s">
        <v>2422</v>
      </c>
      <c r="G1986" s="3" t="s">
        <v>11</v>
      </c>
      <c r="H1986" s="32" t="s">
        <v>2318</v>
      </c>
      <c r="I1986" s="33">
        <v>181604.08333333334</v>
      </c>
      <c r="J1986" s="17">
        <v>137</v>
      </c>
      <c r="K1986" s="17">
        <f t="shared" si="60"/>
        <v>147</v>
      </c>
      <c r="L1986" s="38" t="s">
        <v>7053</v>
      </c>
      <c r="M1986" s="48">
        <f t="shared" si="61"/>
        <v>26695800.25</v>
      </c>
      <c r="N1986" s="34" t="s">
        <v>7341</v>
      </c>
      <c r="O1986" s="48">
        <f>(45.5*M1986)/(SUM($M$16:$M$2953)+SUM(Comerciales!$O$16:$O$1436))</f>
        <v>1.2667682643111096E-3</v>
      </c>
      <c r="P1986" s="49"/>
      <c r="Q1986" s="59"/>
      <c r="R1986" s="59"/>
      <c r="S1986" s="49"/>
      <c r="T1986" s="49"/>
      <c r="U1986" s="49"/>
      <c r="V1986" s="49"/>
    </row>
    <row r="1987" spans="2:22" ht="24" customHeight="1" x14ac:dyDescent="0.35">
      <c r="B1987" s="3">
        <v>1972</v>
      </c>
      <c r="C1987" s="3" t="s">
        <v>1723</v>
      </c>
      <c r="D1987" s="3" t="s">
        <v>1724</v>
      </c>
      <c r="E1987" s="3" t="s">
        <v>6571</v>
      </c>
      <c r="F1987" s="3" t="s">
        <v>2356</v>
      </c>
      <c r="G1987" s="3" t="s">
        <v>18</v>
      </c>
      <c r="H1987" s="32" t="s">
        <v>2349</v>
      </c>
      <c r="I1987" s="33">
        <v>2</v>
      </c>
      <c r="J1987" s="17"/>
      <c r="K1987" s="17">
        <f t="shared" si="60"/>
        <v>0</v>
      </c>
      <c r="L1987" s="38" t="s">
        <v>7053</v>
      </c>
      <c r="M1987" s="48">
        <f t="shared" si="61"/>
        <v>200</v>
      </c>
      <c r="N1987" s="34" t="s">
        <v>7343</v>
      </c>
      <c r="O1987" s="48">
        <f>(45.5*M1987)/(SUM($M$16:$M$2953)+SUM(Comerciales!$O$16:$O$1436))</f>
        <v>9.4903936383110279E-9</v>
      </c>
      <c r="P1987" s="49"/>
      <c r="Q1987" s="59"/>
      <c r="R1987" s="59"/>
      <c r="S1987" s="49"/>
      <c r="T1987" s="49"/>
      <c r="U1987" s="49"/>
      <c r="V1987" s="49"/>
    </row>
    <row r="1988" spans="2:22" ht="24" customHeight="1" x14ac:dyDescent="0.35">
      <c r="B1988" s="3">
        <v>1973</v>
      </c>
      <c r="C1988" s="3" t="s">
        <v>1725</v>
      </c>
      <c r="D1988" s="3" t="s">
        <v>1726</v>
      </c>
      <c r="E1988" s="3" t="s">
        <v>6572</v>
      </c>
      <c r="F1988" s="3" t="s">
        <v>2356</v>
      </c>
      <c r="G1988" s="3" t="s">
        <v>18</v>
      </c>
      <c r="H1988" s="32" t="s">
        <v>2349</v>
      </c>
      <c r="I1988" s="33">
        <v>2</v>
      </c>
      <c r="J1988" s="17">
        <v>397423</v>
      </c>
      <c r="K1988" s="17">
        <f t="shared" si="60"/>
        <v>397423</v>
      </c>
      <c r="L1988" s="38">
        <v>397423</v>
      </c>
      <c r="M1988" s="48">
        <f t="shared" si="61"/>
        <v>794846</v>
      </c>
      <c r="N1988" s="34" t="s">
        <v>7341</v>
      </c>
      <c r="O1988" s="48">
        <f>(45.5*M1988)/(SUM($M$16:$M$2953)+SUM(Comerciales!$O$16:$O$1436))</f>
        <v>3.7717007109184835E-5</v>
      </c>
      <c r="P1988" s="49"/>
      <c r="Q1988" s="59"/>
      <c r="R1988" s="59"/>
      <c r="S1988" s="49"/>
      <c r="T1988" s="49"/>
      <c r="U1988" s="49"/>
      <c r="V1988" s="49"/>
    </row>
    <row r="1989" spans="2:22" ht="24" customHeight="1" x14ac:dyDescent="0.35">
      <c r="B1989" s="3">
        <v>1974</v>
      </c>
      <c r="C1989" s="3" t="s">
        <v>1727</v>
      </c>
      <c r="D1989" s="3" t="s">
        <v>1728</v>
      </c>
      <c r="E1989" s="3" t="s">
        <v>4032</v>
      </c>
      <c r="F1989" s="3" t="s">
        <v>2318</v>
      </c>
      <c r="G1989" s="3" t="s">
        <v>11</v>
      </c>
      <c r="H1989" s="32" t="s">
        <v>2318</v>
      </c>
      <c r="I1989" s="33">
        <v>510</v>
      </c>
      <c r="J1989" s="17">
        <v>149227.5</v>
      </c>
      <c r="K1989" s="17">
        <f t="shared" si="60"/>
        <v>149227.5</v>
      </c>
      <c r="L1989" s="38">
        <v>149227.5</v>
      </c>
      <c r="M1989" s="48">
        <f t="shared" si="61"/>
        <v>76106025</v>
      </c>
      <c r="N1989" s="34" t="s">
        <v>7341</v>
      </c>
      <c r="O1989" s="48">
        <f>(45.5*M1989)/(SUM($M$16:$M$2953)+SUM(Comerciales!$O$16:$O$1436))</f>
        <v>3.6113806774856999E-3</v>
      </c>
      <c r="P1989" s="49"/>
      <c r="Q1989" s="59"/>
      <c r="R1989" s="59"/>
      <c r="S1989" s="49"/>
      <c r="T1989" s="49"/>
      <c r="U1989" s="49"/>
      <c r="V1989" s="49"/>
    </row>
    <row r="1990" spans="2:22" ht="24" customHeight="1" x14ac:dyDescent="0.35">
      <c r="B1990" s="3">
        <v>1975</v>
      </c>
      <c r="C1990" s="3" t="s">
        <v>1727</v>
      </c>
      <c r="D1990" s="3" t="s">
        <v>1728</v>
      </c>
      <c r="E1990" s="3" t="s">
        <v>26</v>
      </c>
      <c r="F1990" s="3" t="s">
        <v>2318</v>
      </c>
      <c r="G1990" s="3" t="s">
        <v>11</v>
      </c>
      <c r="H1990" s="32" t="s">
        <v>2318</v>
      </c>
      <c r="I1990" s="33">
        <v>241</v>
      </c>
      <c r="J1990" s="17">
        <v>99485</v>
      </c>
      <c r="K1990" s="17">
        <f t="shared" si="60"/>
        <v>99485</v>
      </c>
      <c r="L1990" s="38">
        <v>99485</v>
      </c>
      <c r="M1990" s="48">
        <f t="shared" si="61"/>
        <v>23975885</v>
      </c>
      <c r="N1990" s="34" t="s">
        <v>7341</v>
      </c>
      <c r="O1990" s="48">
        <f>(45.5*M1990)/(SUM($M$16:$M$2953)+SUM(Comerciales!$O$16:$O$1436))</f>
        <v>1.1377029323843839E-3</v>
      </c>
      <c r="P1990" s="49"/>
      <c r="Q1990" s="59"/>
      <c r="R1990" s="59"/>
      <c r="S1990" s="49"/>
      <c r="T1990" s="49"/>
      <c r="U1990" s="49"/>
      <c r="V1990" s="49"/>
    </row>
    <row r="1991" spans="2:22" ht="24" customHeight="1" x14ac:dyDescent="0.35">
      <c r="B1991" s="3">
        <v>1976</v>
      </c>
      <c r="C1991" s="3" t="s">
        <v>1729</v>
      </c>
      <c r="D1991" s="3" t="s">
        <v>1730</v>
      </c>
      <c r="E1991" s="3" t="s">
        <v>6573</v>
      </c>
      <c r="F1991" s="3" t="s">
        <v>2417</v>
      </c>
      <c r="G1991" s="3" t="s">
        <v>11</v>
      </c>
      <c r="H1991" s="32" t="s">
        <v>2490</v>
      </c>
      <c r="I1991" s="33">
        <v>39598</v>
      </c>
      <c r="J1991" s="17">
        <v>4395</v>
      </c>
      <c r="K1991" s="17">
        <f t="shared" si="60"/>
        <v>4711</v>
      </c>
      <c r="L1991" s="38" t="s">
        <v>7053</v>
      </c>
      <c r="M1991" s="48">
        <f t="shared" si="61"/>
        <v>186546178</v>
      </c>
      <c r="N1991" s="34" t="s">
        <v>7341</v>
      </c>
      <c r="O1991" s="48">
        <f>(45.5*M1991)/(SUM($M$16:$M$2953)+SUM(Comerciales!$O$16:$O$1436))</f>
        <v>8.8519833047121833E-3</v>
      </c>
      <c r="P1991" s="49"/>
      <c r="Q1991" s="59"/>
      <c r="R1991" s="59"/>
      <c r="S1991" s="49"/>
      <c r="T1991" s="49"/>
      <c r="U1991" s="49"/>
      <c r="V1991" s="49"/>
    </row>
    <row r="1992" spans="2:22" ht="24" customHeight="1" x14ac:dyDescent="0.35">
      <c r="B1992" s="3">
        <v>1977</v>
      </c>
      <c r="C1992" s="3" t="s">
        <v>1731</v>
      </c>
      <c r="D1992" s="3" t="s">
        <v>1730</v>
      </c>
      <c r="E1992" s="3" t="s">
        <v>6574</v>
      </c>
      <c r="F1992" s="3" t="s">
        <v>2422</v>
      </c>
      <c r="G1992" s="3" t="s">
        <v>11</v>
      </c>
      <c r="H1992" s="32" t="s">
        <v>2318</v>
      </c>
      <c r="I1992" s="33">
        <v>1070.8333333333333</v>
      </c>
      <c r="J1992" s="17">
        <v>559</v>
      </c>
      <c r="K1992" s="17">
        <f t="shared" si="60"/>
        <v>599</v>
      </c>
      <c r="L1992" s="38" t="s">
        <v>7053</v>
      </c>
      <c r="M1992" s="48">
        <f t="shared" si="61"/>
        <v>641429.16666666663</v>
      </c>
      <c r="N1992" s="34" t="s">
        <v>7343</v>
      </c>
      <c r="O1992" s="48">
        <f>(45.5*M1992)/(SUM($M$16:$M$2953)+SUM(Comerciales!$O$16:$O$1436))</f>
        <v>3.0437076413802383E-5</v>
      </c>
      <c r="P1992" s="49"/>
      <c r="Q1992" s="59"/>
      <c r="R1992" s="59"/>
      <c r="S1992" s="49"/>
      <c r="T1992" s="49"/>
      <c r="U1992" s="49"/>
      <c r="V1992" s="49"/>
    </row>
    <row r="1993" spans="2:22" ht="24" customHeight="1" x14ac:dyDescent="0.35">
      <c r="B1993" s="3">
        <v>1978</v>
      </c>
      <c r="C1993" s="3" t="s">
        <v>1729</v>
      </c>
      <c r="D1993" s="3" t="s">
        <v>1730</v>
      </c>
      <c r="E1993" s="3" t="s">
        <v>6575</v>
      </c>
      <c r="F1993" s="3" t="s">
        <v>6896</v>
      </c>
      <c r="G1993" s="3" t="s">
        <v>77</v>
      </c>
      <c r="H1993" s="32" t="s">
        <v>6896</v>
      </c>
      <c r="I1993" s="33">
        <v>1035</v>
      </c>
      <c r="J1993" s="17">
        <v>730</v>
      </c>
      <c r="K1993" s="17">
        <f t="shared" si="60"/>
        <v>783</v>
      </c>
      <c r="L1993" s="38" t="s">
        <v>7053</v>
      </c>
      <c r="M1993" s="48">
        <f t="shared" si="61"/>
        <v>810405</v>
      </c>
      <c r="N1993" s="34" t="s">
        <v>7343</v>
      </c>
      <c r="O1993" s="48">
        <f>(45.5*M1993)/(SUM($M$16:$M$2953)+SUM(Comerciales!$O$16:$O$1436))</f>
        <v>3.8455312282277237E-5</v>
      </c>
      <c r="P1993" s="49"/>
      <c r="Q1993" s="59"/>
      <c r="R1993" s="59"/>
      <c r="S1993" s="49"/>
      <c r="T1993" s="49"/>
      <c r="U1993" s="49"/>
      <c r="V1993" s="49"/>
    </row>
    <row r="1994" spans="2:22" ht="24" customHeight="1" x14ac:dyDescent="0.35">
      <c r="B1994" s="3">
        <v>1979</v>
      </c>
      <c r="C1994" s="3" t="s">
        <v>1729</v>
      </c>
      <c r="D1994" s="3" t="s">
        <v>1730</v>
      </c>
      <c r="E1994" s="3" t="s">
        <v>4221</v>
      </c>
      <c r="F1994" s="3" t="s">
        <v>2350</v>
      </c>
      <c r="G1994" s="3" t="s">
        <v>77</v>
      </c>
      <c r="H1994" s="32" t="s">
        <v>2628</v>
      </c>
      <c r="I1994" s="33">
        <v>1</v>
      </c>
      <c r="J1994" s="17"/>
      <c r="K1994" s="17">
        <f t="shared" si="60"/>
        <v>0</v>
      </c>
      <c r="L1994" s="38" t="s">
        <v>2628</v>
      </c>
      <c r="M1994" s="48">
        <f t="shared" si="61"/>
        <v>100</v>
      </c>
      <c r="N1994" s="34" t="s">
        <v>7343</v>
      </c>
      <c r="O1994" s="48">
        <f>(45.5*M1994)/(SUM($M$16:$M$2953)+SUM(Comerciales!$O$16:$O$1436))</f>
        <v>4.745196819155514E-9</v>
      </c>
      <c r="P1994" s="49"/>
      <c r="Q1994" s="59"/>
      <c r="R1994" s="59"/>
      <c r="S1994" s="49"/>
      <c r="T1994" s="49"/>
      <c r="U1994" s="49"/>
      <c r="V1994" s="49"/>
    </row>
    <row r="1995" spans="2:22" ht="24" customHeight="1" x14ac:dyDescent="0.35">
      <c r="B1995" s="3">
        <v>1980</v>
      </c>
      <c r="C1995" s="3" t="s">
        <v>826</v>
      </c>
      <c r="D1995" s="3" t="s">
        <v>5651</v>
      </c>
      <c r="E1995" s="3" t="s">
        <v>6576</v>
      </c>
      <c r="F1995" s="3" t="s">
        <v>6896</v>
      </c>
      <c r="G1995" s="3" t="s">
        <v>77</v>
      </c>
      <c r="H1995" s="32" t="s">
        <v>6896</v>
      </c>
      <c r="I1995" s="33">
        <v>9</v>
      </c>
      <c r="J1995" s="17">
        <v>1602.38</v>
      </c>
      <c r="K1995" s="17">
        <f t="shared" si="60"/>
        <v>1718</v>
      </c>
      <c r="L1995" s="38" t="s">
        <v>7053</v>
      </c>
      <c r="M1995" s="48">
        <f t="shared" si="61"/>
        <v>15462</v>
      </c>
      <c r="N1995" s="34" t="s">
        <v>7343</v>
      </c>
      <c r="O1995" s="48">
        <f>(45.5*M1995)/(SUM($M$16:$M$2953)+SUM(Comerciales!$O$16:$O$1436))</f>
        <v>7.3370233217782552E-7</v>
      </c>
      <c r="P1995" s="49"/>
      <c r="Q1995" s="59"/>
      <c r="R1995" s="59"/>
      <c r="S1995" s="49"/>
      <c r="T1995" s="49"/>
      <c r="U1995" s="49"/>
      <c r="V1995" s="49"/>
    </row>
    <row r="1996" spans="2:22" ht="24" customHeight="1" x14ac:dyDescent="0.35">
      <c r="B1996" s="3">
        <v>1981</v>
      </c>
      <c r="C1996" s="3" t="s">
        <v>826</v>
      </c>
      <c r="D1996" s="3" t="s">
        <v>5652</v>
      </c>
      <c r="E1996" s="3" t="s">
        <v>6577</v>
      </c>
      <c r="F1996" s="3" t="s">
        <v>6896</v>
      </c>
      <c r="G1996" s="3" t="s">
        <v>77</v>
      </c>
      <c r="H1996" s="32" t="s">
        <v>6896</v>
      </c>
      <c r="I1996" s="33">
        <v>235</v>
      </c>
      <c r="J1996" s="17">
        <v>12020</v>
      </c>
      <c r="K1996" s="17">
        <f t="shared" si="60"/>
        <v>12885</v>
      </c>
      <c r="L1996" s="38" t="s">
        <v>7053</v>
      </c>
      <c r="M1996" s="48">
        <f t="shared" si="61"/>
        <v>3027975</v>
      </c>
      <c r="N1996" s="34" t="s">
        <v>7343</v>
      </c>
      <c r="O1996" s="48">
        <f>(45.5*M1996)/(SUM($M$16:$M$2953)+SUM(Comerciales!$O$16:$O$1436))</f>
        <v>1.4368337338482417E-4</v>
      </c>
      <c r="P1996" s="49"/>
      <c r="Q1996" s="59"/>
      <c r="R1996" s="59"/>
      <c r="S1996" s="49"/>
      <c r="T1996" s="49"/>
      <c r="U1996" s="49"/>
      <c r="V1996" s="49"/>
    </row>
    <row r="1997" spans="2:22" ht="24" customHeight="1" x14ac:dyDescent="0.35">
      <c r="B1997" s="3">
        <v>1982</v>
      </c>
      <c r="C1997" s="3" t="s">
        <v>1729</v>
      </c>
      <c r="D1997" s="3" t="s">
        <v>4162</v>
      </c>
      <c r="E1997" s="3" t="s">
        <v>3481</v>
      </c>
      <c r="F1997" s="3" t="s">
        <v>3632</v>
      </c>
      <c r="G1997" s="3" t="s">
        <v>3656</v>
      </c>
      <c r="H1997" s="32" t="s">
        <v>2360</v>
      </c>
      <c r="I1997" s="33">
        <v>64439.5</v>
      </c>
      <c r="J1997" s="17">
        <v>4445.83</v>
      </c>
      <c r="K1997" s="17">
        <f t="shared" si="60"/>
        <v>4766</v>
      </c>
      <c r="L1997" s="38" t="s">
        <v>7053</v>
      </c>
      <c r="M1997" s="48">
        <f t="shared" si="61"/>
        <v>307118657</v>
      </c>
      <c r="N1997" s="34" t="s">
        <v>7341</v>
      </c>
      <c r="O1997" s="48">
        <f>(45.5*M1997)/(SUM($M$16:$M$2953)+SUM(Comerciales!$O$16:$O$1436))</f>
        <v>1.4573384742997133E-2</v>
      </c>
      <c r="P1997" s="49"/>
      <c r="Q1997" s="59"/>
      <c r="R1997" s="59"/>
      <c r="S1997" s="49"/>
      <c r="T1997" s="49"/>
      <c r="U1997" s="49"/>
      <c r="V1997" s="49"/>
    </row>
    <row r="1998" spans="2:22" ht="24" customHeight="1" x14ac:dyDescent="0.35">
      <c r="B1998" s="3">
        <v>1983</v>
      </c>
      <c r="C1998" s="3" t="s">
        <v>1732</v>
      </c>
      <c r="D1998" s="3" t="s">
        <v>1733</v>
      </c>
      <c r="E1998" s="3" t="s">
        <v>22</v>
      </c>
      <c r="F1998" s="3" t="s">
        <v>2422</v>
      </c>
      <c r="G1998" s="3" t="s">
        <v>11</v>
      </c>
      <c r="H1998" s="32" t="s">
        <v>2318</v>
      </c>
      <c r="I1998" s="33">
        <v>168845.75</v>
      </c>
      <c r="J1998" s="17">
        <v>783</v>
      </c>
      <c r="K1998" s="17">
        <f t="shared" si="60"/>
        <v>839</v>
      </c>
      <c r="L1998" s="38" t="s">
        <v>7053</v>
      </c>
      <c r="M1998" s="48">
        <f t="shared" si="61"/>
        <v>141661584.25</v>
      </c>
      <c r="N1998" s="34" t="s">
        <v>7341</v>
      </c>
      <c r="O1998" s="48">
        <f>(45.5*M1998)/(SUM($M$16:$M$2953)+SUM(Comerciales!$O$16:$O$1436))</f>
        <v>6.7221209897963081E-3</v>
      </c>
      <c r="P1998" s="49"/>
      <c r="Q1998" s="59"/>
      <c r="R1998" s="59"/>
      <c r="S1998" s="49"/>
      <c r="T1998" s="49"/>
      <c r="U1998" s="49"/>
      <c r="V1998" s="49"/>
    </row>
    <row r="1999" spans="2:22" ht="24" customHeight="1" x14ac:dyDescent="0.35">
      <c r="B1999" s="3">
        <v>1984</v>
      </c>
      <c r="C1999" s="3" t="s">
        <v>1732</v>
      </c>
      <c r="D1999" s="3" t="s">
        <v>1733</v>
      </c>
      <c r="E1999" s="3" t="s">
        <v>3376</v>
      </c>
      <c r="F1999" s="3" t="s">
        <v>2417</v>
      </c>
      <c r="G1999" s="3" t="s">
        <v>11</v>
      </c>
      <c r="H1999" s="32" t="s">
        <v>2490</v>
      </c>
      <c r="I1999" s="33">
        <v>21800</v>
      </c>
      <c r="J1999" s="17">
        <v>677667</v>
      </c>
      <c r="K1999" s="17">
        <f t="shared" si="60"/>
        <v>726459</v>
      </c>
      <c r="L1999" s="38" t="s">
        <v>7053</v>
      </c>
      <c r="M1999" s="48">
        <f t="shared" si="61"/>
        <v>15836806200</v>
      </c>
      <c r="N1999" s="34" t="s">
        <v>7341</v>
      </c>
      <c r="O1999" s="48">
        <f>(45.5*M1999)/(SUM($M$16:$M$2953)+SUM(Comerciales!$O$16:$O$1436))</f>
        <v>0.75148762405822311</v>
      </c>
      <c r="P1999" s="49"/>
      <c r="Q1999" s="59"/>
      <c r="R1999" s="59"/>
      <c r="S1999" s="49"/>
      <c r="T1999" s="49"/>
      <c r="U1999" s="49"/>
      <c r="V1999" s="49"/>
    </row>
    <row r="2000" spans="2:22" ht="24" customHeight="1" x14ac:dyDescent="0.35">
      <c r="B2000" s="3">
        <v>1985</v>
      </c>
      <c r="C2000" s="3" t="s">
        <v>1732</v>
      </c>
      <c r="D2000" s="3" t="s">
        <v>1733</v>
      </c>
      <c r="E2000" s="3" t="s">
        <v>25</v>
      </c>
      <c r="F2000" s="3" t="s">
        <v>2317</v>
      </c>
      <c r="G2000" s="3" t="s">
        <v>11</v>
      </c>
      <c r="H2000" s="32" t="s">
        <v>2628</v>
      </c>
      <c r="I2000" s="33">
        <v>1</v>
      </c>
      <c r="J2000" s="17">
        <v>2402</v>
      </c>
      <c r="K2000" s="17">
        <f t="shared" ref="K2000:K2063" si="62">IF(ISNUMBER(L2000),MIN(L2000,ROUND((J2000*(1+$K$10)),0)),ROUND((J2000*(1+$K$10)),0))</f>
        <v>2575</v>
      </c>
      <c r="L2000" s="38" t="s">
        <v>2628</v>
      </c>
      <c r="M2000" s="48">
        <f t="shared" ref="M2000:M2063" si="63">IF(K2000=0,100*I2000,I2000*K2000)</f>
        <v>2575</v>
      </c>
      <c r="N2000" s="34" t="s">
        <v>7343</v>
      </c>
      <c r="O2000" s="48">
        <f>(45.5*M2000)/(SUM($M$16:$M$2953)+SUM(Comerciales!$O$16:$O$1436))</f>
        <v>1.2218881809325447E-7</v>
      </c>
      <c r="P2000" s="49"/>
      <c r="Q2000" s="59"/>
      <c r="R2000" s="59"/>
      <c r="S2000" s="49"/>
      <c r="T2000" s="49"/>
      <c r="U2000" s="49"/>
      <c r="V2000" s="49"/>
    </row>
    <row r="2001" spans="2:22" ht="24" customHeight="1" x14ac:dyDescent="0.35">
      <c r="B2001" s="3">
        <v>1986</v>
      </c>
      <c r="C2001" s="3" t="s">
        <v>1734</v>
      </c>
      <c r="D2001" s="3" t="s">
        <v>1735</v>
      </c>
      <c r="E2001" s="3" t="s">
        <v>26</v>
      </c>
      <c r="F2001" s="3" t="s">
        <v>2422</v>
      </c>
      <c r="G2001" s="3" t="s">
        <v>11</v>
      </c>
      <c r="H2001" s="32" t="s">
        <v>2318</v>
      </c>
      <c r="I2001" s="33">
        <v>177955</v>
      </c>
      <c r="J2001" s="17">
        <v>226</v>
      </c>
      <c r="K2001" s="17">
        <f t="shared" si="62"/>
        <v>242</v>
      </c>
      <c r="L2001" s="38" t="s">
        <v>7053</v>
      </c>
      <c r="M2001" s="48">
        <f t="shared" si="63"/>
        <v>43065110</v>
      </c>
      <c r="N2001" s="34" t="s">
        <v>7341</v>
      </c>
      <c r="O2001" s="48">
        <f>(45.5*M2001)/(SUM($M$16:$M$2953)+SUM(Comerciales!$O$16:$O$1436))</f>
        <v>2.0435242298858232E-3</v>
      </c>
      <c r="P2001" s="49"/>
      <c r="Q2001" s="59"/>
      <c r="R2001" s="59"/>
      <c r="S2001" s="49"/>
      <c r="T2001" s="49"/>
      <c r="U2001" s="49"/>
      <c r="V2001" s="49"/>
    </row>
    <row r="2002" spans="2:22" ht="24" customHeight="1" x14ac:dyDescent="0.35">
      <c r="B2002" s="3">
        <v>1987</v>
      </c>
      <c r="C2002" s="3" t="s">
        <v>1734</v>
      </c>
      <c r="D2002" s="3" t="s">
        <v>1735</v>
      </c>
      <c r="E2002" s="3" t="s">
        <v>191</v>
      </c>
      <c r="F2002" s="3" t="s">
        <v>2422</v>
      </c>
      <c r="G2002" s="3" t="s">
        <v>11</v>
      </c>
      <c r="H2002" s="32" t="s">
        <v>2318</v>
      </c>
      <c r="I2002" s="33">
        <v>2</v>
      </c>
      <c r="J2002" s="17">
        <v>1639</v>
      </c>
      <c r="K2002" s="17">
        <f t="shared" si="62"/>
        <v>1757</v>
      </c>
      <c r="L2002" s="38" t="s">
        <v>7053</v>
      </c>
      <c r="M2002" s="48">
        <f t="shared" si="63"/>
        <v>3514</v>
      </c>
      <c r="N2002" s="34" t="s">
        <v>7343</v>
      </c>
      <c r="O2002" s="48">
        <f>(45.5*M2002)/(SUM($M$16:$M$2953)+SUM(Comerciales!$O$16:$O$1436))</f>
        <v>1.6674621622512475E-7</v>
      </c>
      <c r="P2002" s="49"/>
      <c r="Q2002" s="59"/>
      <c r="R2002" s="59"/>
      <c r="S2002" s="49"/>
      <c r="T2002" s="49"/>
      <c r="U2002" s="49"/>
      <c r="V2002" s="49"/>
    </row>
    <row r="2003" spans="2:22" ht="24" customHeight="1" x14ac:dyDescent="0.35">
      <c r="B2003" s="3">
        <v>1988</v>
      </c>
      <c r="C2003" s="3" t="s">
        <v>729</v>
      </c>
      <c r="D2003" s="3" t="s">
        <v>1735</v>
      </c>
      <c r="E2003" s="3" t="s">
        <v>3357</v>
      </c>
      <c r="F2003" s="3" t="s">
        <v>2417</v>
      </c>
      <c r="G2003" s="3" t="s">
        <v>11</v>
      </c>
      <c r="H2003" s="32" t="s">
        <v>2490</v>
      </c>
      <c r="I2003" s="33">
        <v>1</v>
      </c>
      <c r="J2003" s="17">
        <v>1529</v>
      </c>
      <c r="K2003" s="17">
        <f t="shared" si="62"/>
        <v>1639</v>
      </c>
      <c r="L2003" s="38" t="s">
        <v>7053</v>
      </c>
      <c r="M2003" s="48">
        <f t="shared" si="63"/>
        <v>1639</v>
      </c>
      <c r="N2003" s="34" t="s">
        <v>7343</v>
      </c>
      <c r="O2003" s="48">
        <f>(45.5*M2003)/(SUM($M$16:$M$2953)+SUM(Comerciales!$O$16:$O$1436))</f>
        <v>7.7773775865958863E-8</v>
      </c>
      <c r="P2003" s="49"/>
      <c r="Q2003" s="59"/>
      <c r="R2003" s="59"/>
      <c r="S2003" s="49"/>
      <c r="T2003" s="49"/>
      <c r="U2003" s="49"/>
      <c r="V2003" s="49"/>
    </row>
    <row r="2004" spans="2:22" ht="24" customHeight="1" x14ac:dyDescent="0.35">
      <c r="B2004" s="3">
        <v>1989</v>
      </c>
      <c r="C2004" s="3" t="s">
        <v>1736</v>
      </c>
      <c r="D2004" s="3" t="s">
        <v>1737</v>
      </c>
      <c r="E2004" s="3" t="s">
        <v>1272</v>
      </c>
      <c r="F2004" s="3" t="s">
        <v>6947</v>
      </c>
      <c r="G2004" s="3" t="s">
        <v>3656</v>
      </c>
      <c r="H2004" s="32" t="s">
        <v>2360</v>
      </c>
      <c r="I2004" s="33">
        <v>4601.5555555555547</v>
      </c>
      <c r="J2004" s="17">
        <v>5467.5</v>
      </c>
      <c r="K2004" s="17">
        <f t="shared" si="62"/>
        <v>5861</v>
      </c>
      <c r="L2004" s="38" t="s">
        <v>7053</v>
      </c>
      <c r="M2004" s="48">
        <f t="shared" si="63"/>
        <v>26969717.111111108</v>
      </c>
      <c r="N2004" s="34" t="s">
        <v>7343</v>
      </c>
      <c r="O2004" s="48">
        <f>(45.5*M2004)/(SUM($M$16:$M$2953)+SUM(Comerciales!$O$16:$O$1436))</f>
        <v>1.2797661584916845E-3</v>
      </c>
      <c r="P2004" s="49"/>
      <c r="Q2004" s="59"/>
      <c r="R2004" s="59"/>
      <c r="S2004" s="49"/>
      <c r="T2004" s="49"/>
      <c r="U2004" s="49"/>
      <c r="V2004" s="49"/>
    </row>
    <row r="2005" spans="2:22" ht="24" customHeight="1" x14ac:dyDescent="0.35">
      <c r="B2005" s="3">
        <v>1990</v>
      </c>
      <c r="C2005" s="3" t="s">
        <v>1738</v>
      </c>
      <c r="D2005" s="3" t="s">
        <v>1739</v>
      </c>
      <c r="E2005" s="3" t="s">
        <v>6545</v>
      </c>
      <c r="F2005" s="3" t="s">
        <v>2356</v>
      </c>
      <c r="G2005" s="3" t="s">
        <v>18</v>
      </c>
      <c r="H2005" s="32" t="s">
        <v>2349</v>
      </c>
      <c r="I2005" s="33">
        <v>75.3</v>
      </c>
      <c r="J2005" s="17"/>
      <c r="K2005" s="17">
        <f t="shared" si="62"/>
        <v>0</v>
      </c>
      <c r="L2005" s="38" t="s">
        <v>7053</v>
      </c>
      <c r="M2005" s="48">
        <f t="shared" si="63"/>
        <v>7530</v>
      </c>
      <c r="N2005" s="34" t="s">
        <v>7343</v>
      </c>
      <c r="O2005" s="48">
        <f>(45.5*M2005)/(SUM($M$16:$M$2953)+SUM(Comerciales!$O$16:$O$1436))</f>
        <v>3.5731332048241019E-7</v>
      </c>
      <c r="P2005" s="49"/>
      <c r="Q2005" s="59"/>
      <c r="R2005" s="59"/>
      <c r="S2005" s="49"/>
      <c r="T2005" s="49"/>
      <c r="U2005" s="49"/>
      <c r="V2005" s="49"/>
    </row>
    <row r="2006" spans="2:22" ht="24" customHeight="1" x14ac:dyDescent="0.35">
      <c r="B2006" s="3">
        <v>1991</v>
      </c>
      <c r="C2006" s="3" t="s">
        <v>1738</v>
      </c>
      <c r="D2006" s="3" t="s">
        <v>1740</v>
      </c>
      <c r="E2006" s="3" t="s">
        <v>6578</v>
      </c>
      <c r="F2006" s="3" t="s">
        <v>3580</v>
      </c>
      <c r="G2006" s="3" t="s">
        <v>18</v>
      </c>
      <c r="H2006" s="32" t="s">
        <v>2349</v>
      </c>
      <c r="I2006" s="33">
        <v>5.5555555555555554</v>
      </c>
      <c r="J2006" s="17">
        <v>32000</v>
      </c>
      <c r="K2006" s="17">
        <f t="shared" si="62"/>
        <v>34304</v>
      </c>
      <c r="L2006" s="38" t="s">
        <v>7053</v>
      </c>
      <c r="M2006" s="48">
        <f t="shared" si="63"/>
        <v>190577.77777777778</v>
      </c>
      <c r="N2006" s="34" t="s">
        <v>7343</v>
      </c>
      <c r="O2006" s="48">
        <f>(45.5*M2006)/(SUM($M$16:$M$2953)+SUM(Comerciales!$O$16:$O$1436))</f>
        <v>9.043290649128376E-6</v>
      </c>
      <c r="P2006" s="49"/>
      <c r="Q2006" s="59"/>
      <c r="R2006" s="59"/>
      <c r="S2006" s="49"/>
      <c r="T2006" s="49"/>
      <c r="U2006" s="49"/>
      <c r="V2006" s="49"/>
    </row>
    <row r="2007" spans="2:22" ht="24" customHeight="1" x14ac:dyDescent="0.35">
      <c r="B2007" s="3">
        <v>1992</v>
      </c>
      <c r="C2007" s="3" t="s">
        <v>1738</v>
      </c>
      <c r="D2007" s="3" t="s">
        <v>1740</v>
      </c>
      <c r="E2007" s="3" t="s">
        <v>3348</v>
      </c>
      <c r="F2007" s="3" t="s">
        <v>3580</v>
      </c>
      <c r="G2007" s="3" t="s">
        <v>18</v>
      </c>
      <c r="H2007" s="32" t="s">
        <v>2628</v>
      </c>
      <c r="I2007" s="33">
        <v>1</v>
      </c>
      <c r="J2007" s="17">
        <v>20756</v>
      </c>
      <c r="K2007" s="17">
        <f t="shared" si="62"/>
        <v>22250</v>
      </c>
      <c r="L2007" s="38" t="s">
        <v>2628</v>
      </c>
      <c r="M2007" s="48">
        <f t="shared" si="63"/>
        <v>22250</v>
      </c>
      <c r="N2007" s="34" t="s">
        <v>7343</v>
      </c>
      <c r="O2007" s="48">
        <f>(45.5*M2007)/(SUM($M$16:$M$2953)+SUM(Comerciales!$O$16:$O$1436))</f>
        <v>1.0558062922621017E-6</v>
      </c>
      <c r="P2007" s="49"/>
      <c r="Q2007" s="59"/>
      <c r="R2007" s="59"/>
      <c r="S2007" s="49"/>
      <c r="T2007" s="49"/>
      <c r="U2007" s="49"/>
      <c r="V2007" s="49"/>
    </row>
    <row r="2008" spans="2:22" ht="24" customHeight="1" x14ac:dyDescent="0.35">
      <c r="B2008" s="3">
        <v>1993</v>
      </c>
      <c r="C2008" s="3" t="s">
        <v>1741</v>
      </c>
      <c r="D2008" s="3" t="s">
        <v>5653</v>
      </c>
      <c r="E2008" s="3" t="s">
        <v>6579</v>
      </c>
      <c r="F2008" s="3" t="s">
        <v>2356</v>
      </c>
      <c r="G2008" s="3" t="s">
        <v>18</v>
      </c>
      <c r="H2008" s="32" t="s">
        <v>2349</v>
      </c>
      <c r="I2008" s="33">
        <v>8</v>
      </c>
      <c r="J2008" s="17">
        <v>44136</v>
      </c>
      <c r="K2008" s="17">
        <f t="shared" si="62"/>
        <v>47314</v>
      </c>
      <c r="L2008" s="38" t="s">
        <v>7053</v>
      </c>
      <c r="M2008" s="48">
        <f t="shared" si="63"/>
        <v>378512</v>
      </c>
      <c r="N2008" s="34" t="s">
        <v>7341</v>
      </c>
      <c r="O2008" s="48">
        <f>(45.5*M2008)/(SUM($M$16:$M$2953)+SUM(Comerciales!$O$16:$O$1436))</f>
        <v>1.7961139384121916E-5</v>
      </c>
      <c r="P2008" s="49"/>
      <c r="Q2008" s="59"/>
      <c r="R2008" s="59"/>
      <c r="S2008" s="49"/>
      <c r="T2008" s="49"/>
      <c r="U2008" s="49"/>
      <c r="V2008" s="49"/>
    </row>
    <row r="2009" spans="2:22" ht="24" customHeight="1" x14ac:dyDescent="0.35">
      <c r="B2009" s="3">
        <v>1994</v>
      </c>
      <c r="C2009" s="3" t="s">
        <v>1742</v>
      </c>
      <c r="D2009" s="3" t="s">
        <v>1743</v>
      </c>
      <c r="E2009" s="3" t="s">
        <v>6580</v>
      </c>
      <c r="F2009" s="3" t="s">
        <v>2356</v>
      </c>
      <c r="G2009" s="3" t="s">
        <v>18</v>
      </c>
      <c r="H2009" s="32" t="s">
        <v>2349</v>
      </c>
      <c r="I2009" s="33">
        <v>43.583333333333336</v>
      </c>
      <c r="J2009" s="17">
        <v>5973983</v>
      </c>
      <c r="K2009" s="17">
        <f t="shared" si="62"/>
        <v>5973983</v>
      </c>
      <c r="L2009" s="38">
        <v>5973983</v>
      </c>
      <c r="M2009" s="48">
        <f t="shared" si="63"/>
        <v>260366092.41666669</v>
      </c>
      <c r="N2009" s="34" t="s">
        <v>7341</v>
      </c>
      <c r="O2009" s="48">
        <f>(45.5*M2009)/(SUM($M$16:$M$2953)+SUM(Comerciales!$O$16:$O$1436))</f>
        <v>1.2354883535515173E-2</v>
      </c>
      <c r="P2009" s="49"/>
      <c r="Q2009" s="59"/>
      <c r="R2009" s="59"/>
      <c r="S2009" s="49"/>
      <c r="T2009" s="49"/>
      <c r="U2009" s="49"/>
      <c r="V2009" s="49"/>
    </row>
    <row r="2010" spans="2:22" ht="24" customHeight="1" x14ac:dyDescent="0.35">
      <c r="B2010" s="3">
        <v>1995</v>
      </c>
      <c r="C2010" s="3" t="s">
        <v>1020</v>
      </c>
      <c r="D2010" s="3" t="s">
        <v>5654</v>
      </c>
      <c r="E2010" s="3" t="s">
        <v>6581</v>
      </c>
      <c r="F2010" s="3" t="s">
        <v>2422</v>
      </c>
      <c r="G2010" s="3" t="s">
        <v>11</v>
      </c>
      <c r="H2010" s="32" t="s">
        <v>2320</v>
      </c>
      <c r="I2010" s="33">
        <v>561</v>
      </c>
      <c r="J2010" s="17">
        <v>957.18464285714276</v>
      </c>
      <c r="K2010" s="17">
        <f t="shared" si="62"/>
        <v>957.18464285714276</v>
      </c>
      <c r="L2010" s="38">
        <v>957.18464285714276</v>
      </c>
      <c r="M2010" s="48">
        <f t="shared" si="63"/>
        <v>536980.58464285708</v>
      </c>
      <c r="N2010" s="34" t="s">
        <v>7343</v>
      </c>
      <c r="O2010" s="48">
        <f>(45.5*M2010)/(SUM($M$16:$M$2953)+SUM(Comerciales!$O$16:$O$1436))</f>
        <v>2.5480785621955535E-5</v>
      </c>
      <c r="P2010" s="49"/>
      <c r="Q2010" s="59"/>
      <c r="R2010" s="59"/>
      <c r="S2010" s="49"/>
      <c r="T2010" s="49"/>
      <c r="U2010" s="49"/>
      <c r="V2010" s="49"/>
    </row>
    <row r="2011" spans="2:22" ht="24" customHeight="1" x14ac:dyDescent="0.35">
      <c r="B2011" s="3">
        <v>1996</v>
      </c>
      <c r="C2011" s="3" t="s">
        <v>1020</v>
      </c>
      <c r="D2011" s="3" t="s">
        <v>5654</v>
      </c>
      <c r="E2011" s="3" t="s">
        <v>6582</v>
      </c>
      <c r="F2011" s="3" t="s">
        <v>2422</v>
      </c>
      <c r="G2011" s="3" t="s">
        <v>11</v>
      </c>
      <c r="H2011" s="32" t="s">
        <v>2628</v>
      </c>
      <c r="I2011" s="33">
        <v>1</v>
      </c>
      <c r="J2011" s="17"/>
      <c r="K2011" s="17">
        <f t="shared" si="62"/>
        <v>0</v>
      </c>
      <c r="L2011" s="38" t="s">
        <v>2628</v>
      </c>
      <c r="M2011" s="48">
        <f t="shared" si="63"/>
        <v>100</v>
      </c>
      <c r="N2011" s="34" t="s">
        <v>7343</v>
      </c>
      <c r="O2011" s="48">
        <f>(45.5*M2011)/(SUM($M$16:$M$2953)+SUM(Comerciales!$O$16:$O$1436))</f>
        <v>4.745196819155514E-9</v>
      </c>
      <c r="P2011" s="49"/>
      <c r="Q2011" s="59"/>
      <c r="R2011" s="59"/>
      <c r="S2011" s="49"/>
      <c r="T2011" s="49"/>
      <c r="U2011" s="49"/>
      <c r="V2011" s="49"/>
    </row>
    <row r="2012" spans="2:22" ht="24" customHeight="1" x14ac:dyDescent="0.35">
      <c r="B2012" s="3">
        <v>1997</v>
      </c>
      <c r="C2012" s="3" t="s">
        <v>1020</v>
      </c>
      <c r="D2012" s="3" t="s">
        <v>5654</v>
      </c>
      <c r="E2012" s="3" t="s">
        <v>6583</v>
      </c>
      <c r="F2012" s="3" t="s">
        <v>2422</v>
      </c>
      <c r="G2012" s="3" t="s">
        <v>11</v>
      </c>
      <c r="H2012" s="32" t="s">
        <v>2628</v>
      </c>
      <c r="I2012" s="33">
        <v>1</v>
      </c>
      <c r="J2012" s="17"/>
      <c r="K2012" s="17">
        <f t="shared" si="62"/>
        <v>0</v>
      </c>
      <c r="L2012" s="38" t="s">
        <v>2628</v>
      </c>
      <c r="M2012" s="48">
        <f t="shared" si="63"/>
        <v>100</v>
      </c>
      <c r="N2012" s="34" t="s">
        <v>7343</v>
      </c>
      <c r="O2012" s="48">
        <f>(45.5*M2012)/(SUM($M$16:$M$2953)+SUM(Comerciales!$O$16:$O$1436))</f>
        <v>4.745196819155514E-9</v>
      </c>
      <c r="P2012" s="49"/>
      <c r="Q2012" s="59"/>
      <c r="R2012" s="59"/>
      <c r="S2012" s="49"/>
      <c r="T2012" s="49"/>
      <c r="U2012" s="49"/>
      <c r="V2012" s="49"/>
    </row>
    <row r="2013" spans="2:22" ht="24" customHeight="1" x14ac:dyDescent="0.35">
      <c r="B2013" s="3">
        <v>1998</v>
      </c>
      <c r="C2013" s="3" t="s">
        <v>1020</v>
      </c>
      <c r="D2013" s="3" t="s">
        <v>5654</v>
      </c>
      <c r="E2013" s="3" t="s">
        <v>5996</v>
      </c>
      <c r="F2013" s="3" t="s">
        <v>2422</v>
      </c>
      <c r="G2013" s="3" t="s">
        <v>11</v>
      </c>
      <c r="H2013" s="32" t="s">
        <v>2628</v>
      </c>
      <c r="I2013" s="33">
        <v>1</v>
      </c>
      <c r="J2013" s="17"/>
      <c r="K2013" s="17">
        <f t="shared" si="62"/>
        <v>0</v>
      </c>
      <c r="L2013" s="38" t="s">
        <v>2628</v>
      </c>
      <c r="M2013" s="48">
        <f t="shared" si="63"/>
        <v>100</v>
      </c>
      <c r="N2013" s="34" t="s">
        <v>7343</v>
      </c>
      <c r="O2013" s="48">
        <f>(45.5*M2013)/(SUM($M$16:$M$2953)+SUM(Comerciales!$O$16:$O$1436))</f>
        <v>4.745196819155514E-9</v>
      </c>
      <c r="P2013" s="49"/>
      <c r="Q2013" s="59"/>
      <c r="R2013" s="59"/>
      <c r="S2013" s="49"/>
      <c r="T2013" s="49"/>
      <c r="U2013" s="49"/>
      <c r="V2013" s="49"/>
    </row>
    <row r="2014" spans="2:22" ht="24" customHeight="1" x14ac:dyDescent="0.35">
      <c r="B2014" s="3">
        <v>1999</v>
      </c>
      <c r="C2014" s="3" t="s">
        <v>1744</v>
      </c>
      <c r="D2014" s="3" t="s">
        <v>5655</v>
      </c>
      <c r="E2014" s="3" t="s">
        <v>6584</v>
      </c>
      <c r="F2014" s="3" t="s">
        <v>2356</v>
      </c>
      <c r="G2014" s="3" t="s">
        <v>18</v>
      </c>
      <c r="H2014" s="32" t="s">
        <v>2349</v>
      </c>
      <c r="I2014" s="33">
        <v>992.41666666666663</v>
      </c>
      <c r="J2014" s="17">
        <v>3294</v>
      </c>
      <c r="K2014" s="17">
        <f t="shared" si="62"/>
        <v>3531</v>
      </c>
      <c r="L2014" s="38" t="s">
        <v>7053</v>
      </c>
      <c r="M2014" s="48">
        <f t="shared" si="63"/>
        <v>3504223.25</v>
      </c>
      <c r="N2014" s="34" t="s">
        <v>7343</v>
      </c>
      <c r="O2014" s="48">
        <f>(45.5*M2014)/(SUM($M$16:$M$2953)+SUM(Comerciales!$O$16:$O$1436))</f>
        <v>1.6628229019510795E-4</v>
      </c>
      <c r="P2014" s="49"/>
      <c r="Q2014" s="59"/>
      <c r="R2014" s="59"/>
      <c r="S2014" s="49"/>
      <c r="T2014" s="49"/>
      <c r="U2014" s="49"/>
      <c r="V2014" s="49"/>
    </row>
    <row r="2015" spans="2:22" ht="24" customHeight="1" x14ac:dyDescent="0.35">
      <c r="B2015" s="3">
        <v>2000</v>
      </c>
      <c r="C2015" s="3" t="s">
        <v>1022</v>
      </c>
      <c r="D2015" s="3" t="s">
        <v>5656</v>
      </c>
      <c r="E2015" s="3" t="s">
        <v>3421</v>
      </c>
      <c r="F2015" s="3" t="s">
        <v>2356</v>
      </c>
      <c r="G2015" s="3" t="s">
        <v>18</v>
      </c>
      <c r="H2015" s="32" t="s">
        <v>2349</v>
      </c>
      <c r="I2015" s="33">
        <v>1352.0833333333333</v>
      </c>
      <c r="J2015" s="17">
        <v>9015.5</v>
      </c>
      <c r="K2015" s="17">
        <f t="shared" si="62"/>
        <v>9015.5</v>
      </c>
      <c r="L2015" s="38">
        <v>9015.5</v>
      </c>
      <c r="M2015" s="48">
        <f t="shared" si="63"/>
        <v>12189707.291666666</v>
      </c>
      <c r="N2015" s="34" t="s">
        <v>7343</v>
      </c>
      <c r="O2015" s="48">
        <f>(45.5*M2015)/(SUM($M$16:$M$2953)+SUM(Comerciales!$O$16:$O$1436))</f>
        <v>5.7842560266853425E-4</v>
      </c>
      <c r="P2015" s="49"/>
      <c r="Q2015" s="59"/>
      <c r="R2015" s="59"/>
      <c r="S2015" s="49"/>
      <c r="T2015" s="49"/>
      <c r="U2015" s="49"/>
      <c r="V2015" s="49"/>
    </row>
    <row r="2016" spans="2:22" ht="24" customHeight="1" x14ac:dyDescent="0.35">
      <c r="B2016" s="3">
        <v>2001</v>
      </c>
      <c r="C2016" s="3" t="s">
        <v>1040</v>
      </c>
      <c r="D2016" s="3" t="s">
        <v>5657</v>
      </c>
      <c r="E2016" s="3" t="s">
        <v>6585</v>
      </c>
      <c r="F2016" s="3" t="s">
        <v>2422</v>
      </c>
      <c r="G2016" s="3" t="s">
        <v>11</v>
      </c>
      <c r="H2016" s="32" t="s">
        <v>2320</v>
      </c>
      <c r="I2016" s="33">
        <v>2</v>
      </c>
      <c r="J2016" s="17">
        <v>389.9</v>
      </c>
      <c r="K2016" s="17">
        <f t="shared" si="62"/>
        <v>389.9</v>
      </c>
      <c r="L2016" s="38">
        <v>389.9</v>
      </c>
      <c r="M2016" s="48">
        <f t="shared" si="63"/>
        <v>779.8</v>
      </c>
      <c r="N2016" s="34" t="s">
        <v>7343</v>
      </c>
      <c r="O2016" s="48">
        <f>(45.5*M2016)/(SUM($M$16:$M$2953)+SUM(Comerciales!$O$16:$O$1436))</f>
        <v>3.7003044795774694E-8</v>
      </c>
      <c r="P2016" s="49"/>
      <c r="Q2016" s="59"/>
      <c r="R2016" s="59"/>
      <c r="S2016" s="49"/>
      <c r="T2016" s="49"/>
      <c r="U2016" s="49"/>
      <c r="V2016" s="49"/>
    </row>
    <row r="2017" spans="2:22" ht="24" customHeight="1" x14ac:dyDescent="0.35">
      <c r="B2017" s="3">
        <v>2002</v>
      </c>
      <c r="C2017" s="3" t="s">
        <v>1745</v>
      </c>
      <c r="D2017" s="3" t="s">
        <v>1746</v>
      </c>
      <c r="E2017" s="3" t="s">
        <v>2423</v>
      </c>
      <c r="F2017" s="3" t="s">
        <v>2422</v>
      </c>
      <c r="G2017" s="3" t="s">
        <v>11</v>
      </c>
      <c r="H2017" s="32" t="s">
        <v>2318</v>
      </c>
      <c r="I2017" s="33">
        <v>16776.166666666668</v>
      </c>
      <c r="J2017" s="17">
        <v>269</v>
      </c>
      <c r="K2017" s="17">
        <f t="shared" si="62"/>
        <v>288</v>
      </c>
      <c r="L2017" s="38" t="s">
        <v>7053</v>
      </c>
      <c r="M2017" s="48">
        <f t="shared" si="63"/>
        <v>4831536</v>
      </c>
      <c r="N2017" s="34" t="s">
        <v>7343</v>
      </c>
      <c r="O2017" s="48">
        <f>(45.5*M2017)/(SUM($M$16:$M$2953)+SUM(Comerciales!$O$16:$O$1436))</f>
        <v>2.2926589258835352E-4</v>
      </c>
      <c r="P2017" s="49"/>
      <c r="Q2017" s="59"/>
      <c r="R2017" s="59"/>
      <c r="S2017" s="49"/>
      <c r="T2017" s="49"/>
      <c r="U2017" s="49"/>
      <c r="V2017" s="49"/>
    </row>
    <row r="2018" spans="2:22" ht="24" customHeight="1" x14ac:dyDescent="0.35">
      <c r="B2018" s="3">
        <v>2003</v>
      </c>
      <c r="C2018" s="3" t="s">
        <v>2628</v>
      </c>
      <c r="D2018" s="3" t="s">
        <v>5658</v>
      </c>
      <c r="E2018" s="3" t="s">
        <v>1752</v>
      </c>
      <c r="F2018" s="3" t="s">
        <v>2616</v>
      </c>
      <c r="G2018" s="3" t="s">
        <v>11</v>
      </c>
      <c r="H2018" s="32" t="s">
        <v>3678</v>
      </c>
      <c r="I2018" s="33">
        <v>1</v>
      </c>
      <c r="J2018" s="17"/>
      <c r="K2018" s="17">
        <f t="shared" si="62"/>
        <v>0</v>
      </c>
      <c r="L2018" s="38" t="s">
        <v>7053</v>
      </c>
      <c r="M2018" s="48">
        <f t="shared" si="63"/>
        <v>100</v>
      </c>
      <c r="N2018" s="34" t="s">
        <v>7343</v>
      </c>
      <c r="O2018" s="48">
        <f>(45.5*M2018)/(SUM($M$16:$M$2953)+SUM(Comerciales!$O$16:$O$1436))</f>
        <v>4.745196819155514E-9</v>
      </c>
      <c r="P2018" s="49"/>
      <c r="Q2018" s="59"/>
      <c r="R2018" s="59"/>
      <c r="S2018" s="49"/>
      <c r="T2018" s="49"/>
      <c r="U2018" s="49"/>
      <c r="V2018" s="49"/>
    </row>
    <row r="2019" spans="2:22" ht="24" customHeight="1" x14ac:dyDescent="0.35">
      <c r="B2019" s="3">
        <v>2004</v>
      </c>
      <c r="C2019" s="3" t="s">
        <v>2628</v>
      </c>
      <c r="D2019" s="3" t="s">
        <v>5659</v>
      </c>
      <c r="E2019" s="3" t="s">
        <v>2628</v>
      </c>
      <c r="F2019" s="3" t="s">
        <v>3582</v>
      </c>
      <c r="G2019" s="3" t="s">
        <v>11</v>
      </c>
      <c r="H2019" s="32" t="s">
        <v>2351</v>
      </c>
      <c r="I2019" s="33">
        <v>13</v>
      </c>
      <c r="J2019" s="17"/>
      <c r="K2019" s="17">
        <f t="shared" si="62"/>
        <v>0</v>
      </c>
      <c r="L2019" s="38" t="s">
        <v>7053</v>
      </c>
      <c r="M2019" s="48">
        <f t="shared" si="63"/>
        <v>1300</v>
      </c>
      <c r="N2019" s="34" t="s">
        <v>7343</v>
      </c>
      <c r="O2019" s="48">
        <f>(45.5*M2019)/(SUM($M$16:$M$2953)+SUM(Comerciales!$O$16:$O$1436))</f>
        <v>6.1687558649021672E-8</v>
      </c>
      <c r="P2019" s="49"/>
      <c r="Q2019" s="59"/>
      <c r="R2019" s="59"/>
      <c r="S2019" s="49"/>
      <c r="T2019" s="49"/>
      <c r="U2019" s="49"/>
      <c r="V2019" s="49"/>
    </row>
    <row r="2020" spans="2:22" ht="24" customHeight="1" x14ac:dyDescent="0.35">
      <c r="B2020" s="3">
        <v>2005</v>
      </c>
      <c r="C2020" s="3" t="s">
        <v>2628</v>
      </c>
      <c r="D2020" s="3" t="s">
        <v>1747</v>
      </c>
      <c r="E2020" s="3" t="s">
        <v>3483</v>
      </c>
      <c r="F2020" s="3" t="s">
        <v>3626</v>
      </c>
      <c r="G2020" s="3" t="s">
        <v>3650</v>
      </c>
      <c r="H2020" s="32" t="s">
        <v>2490</v>
      </c>
      <c r="I2020" s="33">
        <v>50450</v>
      </c>
      <c r="J2020" s="17">
        <v>96</v>
      </c>
      <c r="K2020" s="17">
        <f t="shared" si="62"/>
        <v>103</v>
      </c>
      <c r="L2020" s="38" t="s">
        <v>7053</v>
      </c>
      <c r="M2020" s="48">
        <f t="shared" si="63"/>
        <v>5196350</v>
      </c>
      <c r="N2020" s="34" t="s">
        <v>7341</v>
      </c>
      <c r="O2020" s="48">
        <f>(45.5*M2020)/(SUM($M$16:$M$2953)+SUM(Comerciales!$O$16:$O$1436))</f>
        <v>2.4657703491218756E-4</v>
      </c>
      <c r="P2020" s="49"/>
      <c r="Q2020" s="59"/>
      <c r="R2020" s="59"/>
      <c r="S2020" s="49"/>
      <c r="T2020" s="49"/>
      <c r="U2020" s="49"/>
      <c r="V2020" s="49"/>
    </row>
    <row r="2021" spans="2:22" ht="24" customHeight="1" x14ac:dyDescent="0.35">
      <c r="B2021" s="3">
        <v>2006</v>
      </c>
      <c r="C2021" s="3" t="s">
        <v>2628</v>
      </c>
      <c r="D2021" s="3" t="s">
        <v>1747</v>
      </c>
      <c r="E2021" s="3" t="s">
        <v>3482</v>
      </c>
      <c r="F2021" s="3" t="s">
        <v>3626</v>
      </c>
      <c r="G2021" s="3" t="s">
        <v>3650</v>
      </c>
      <c r="H2021" s="32" t="s">
        <v>2490</v>
      </c>
      <c r="I2021" s="33">
        <v>26958.75</v>
      </c>
      <c r="J2021" s="17">
        <v>5573.88</v>
      </c>
      <c r="K2021" s="17">
        <f t="shared" si="62"/>
        <v>5975</v>
      </c>
      <c r="L2021" s="38" t="s">
        <v>7053</v>
      </c>
      <c r="M2021" s="48">
        <f t="shared" si="63"/>
        <v>161078531.25</v>
      </c>
      <c r="N2021" s="34" t="s">
        <v>7341</v>
      </c>
      <c r="O2021" s="48">
        <f>(45.5*M2021)/(SUM($M$16:$M$2953)+SUM(Comerciales!$O$16:$O$1436))</f>
        <v>7.6434933412174201E-3</v>
      </c>
      <c r="P2021" s="49"/>
      <c r="Q2021" s="59"/>
      <c r="R2021" s="59"/>
      <c r="S2021" s="49"/>
      <c r="T2021" s="49"/>
      <c r="U2021" s="49"/>
      <c r="V2021" s="49"/>
    </row>
    <row r="2022" spans="2:22" ht="24" customHeight="1" x14ac:dyDescent="0.35">
      <c r="B2022" s="3">
        <v>2007</v>
      </c>
      <c r="C2022" s="3" t="s">
        <v>2628</v>
      </c>
      <c r="D2022" s="3" t="s">
        <v>1747</v>
      </c>
      <c r="E2022" s="3" t="s">
        <v>6586</v>
      </c>
      <c r="F2022" s="3" t="s">
        <v>3626</v>
      </c>
      <c r="G2022" s="3" t="s">
        <v>3650</v>
      </c>
      <c r="H2022" s="32" t="s">
        <v>7045</v>
      </c>
      <c r="I2022" s="33">
        <v>1464</v>
      </c>
      <c r="J2022" s="17"/>
      <c r="K2022" s="17">
        <f t="shared" si="62"/>
        <v>0</v>
      </c>
      <c r="L2022" s="38" t="s">
        <v>7053</v>
      </c>
      <c r="M2022" s="48">
        <f t="shared" si="63"/>
        <v>146400</v>
      </c>
      <c r="N2022" s="34" t="s">
        <v>7343</v>
      </c>
      <c r="O2022" s="48">
        <f>(45.5*M2022)/(SUM($M$16:$M$2953)+SUM(Comerciales!$O$16:$O$1436))</f>
        <v>6.9469681432436718E-6</v>
      </c>
      <c r="P2022" s="49"/>
      <c r="Q2022" s="59"/>
      <c r="R2022" s="59"/>
      <c r="S2022" s="49"/>
      <c r="T2022" s="49"/>
      <c r="U2022" s="49"/>
      <c r="V2022" s="49"/>
    </row>
    <row r="2023" spans="2:22" ht="24" customHeight="1" x14ac:dyDescent="0.35">
      <c r="B2023" s="3">
        <v>2008</v>
      </c>
      <c r="C2023" s="3" t="s">
        <v>2628</v>
      </c>
      <c r="D2023" s="3" t="s">
        <v>5660</v>
      </c>
      <c r="E2023" s="3" t="s">
        <v>6587</v>
      </c>
      <c r="F2023" s="3" t="s">
        <v>3626</v>
      </c>
      <c r="G2023" s="3" t="s">
        <v>3650</v>
      </c>
      <c r="H2023" s="32" t="s">
        <v>7045</v>
      </c>
      <c r="I2023" s="33">
        <v>1</v>
      </c>
      <c r="J2023" s="17"/>
      <c r="K2023" s="17">
        <f t="shared" si="62"/>
        <v>0</v>
      </c>
      <c r="L2023" s="38" t="s">
        <v>7053</v>
      </c>
      <c r="M2023" s="48">
        <f t="shared" si="63"/>
        <v>100</v>
      </c>
      <c r="N2023" s="34" t="s">
        <v>7343</v>
      </c>
      <c r="O2023" s="48">
        <f>(45.5*M2023)/(SUM($M$16:$M$2953)+SUM(Comerciales!$O$16:$O$1436))</f>
        <v>4.745196819155514E-9</v>
      </c>
      <c r="P2023" s="49"/>
      <c r="Q2023" s="59"/>
      <c r="R2023" s="59"/>
      <c r="S2023" s="49"/>
      <c r="T2023" s="49"/>
      <c r="U2023" s="49"/>
      <c r="V2023" s="49"/>
    </row>
    <row r="2024" spans="2:22" ht="24" customHeight="1" x14ac:dyDescent="0.35">
      <c r="B2024" s="3">
        <v>2009</v>
      </c>
      <c r="C2024" s="3" t="s">
        <v>2676</v>
      </c>
      <c r="D2024" s="3" t="s">
        <v>3170</v>
      </c>
      <c r="E2024" s="3" t="s">
        <v>218</v>
      </c>
      <c r="F2024" s="3" t="s">
        <v>3584</v>
      </c>
      <c r="G2024" s="3" t="s">
        <v>11</v>
      </c>
      <c r="H2024" s="32" t="s">
        <v>2592</v>
      </c>
      <c r="I2024" s="33">
        <v>1</v>
      </c>
      <c r="J2024" s="17"/>
      <c r="K2024" s="17">
        <f t="shared" si="62"/>
        <v>0</v>
      </c>
      <c r="L2024" s="38" t="s">
        <v>7053</v>
      </c>
      <c r="M2024" s="48">
        <f t="shared" si="63"/>
        <v>100</v>
      </c>
      <c r="N2024" s="34" t="s">
        <v>7343</v>
      </c>
      <c r="O2024" s="48">
        <f>(45.5*M2024)/(SUM($M$16:$M$2953)+SUM(Comerciales!$O$16:$O$1436))</f>
        <v>4.745196819155514E-9</v>
      </c>
      <c r="P2024" s="49"/>
      <c r="Q2024" s="59"/>
      <c r="R2024" s="59"/>
      <c r="S2024" s="49"/>
      <c r="T2024" s="49"/>
      <c r="U2024" s="49"/>
      <c r="V2024" s="49"/>
    </row>
    <row r="2025" spans="2:22" ht="24" customHeight="1" x14ac:dyDescent="0.35">
      <c r="B2025" s="3">
        <v>2010</v>
      </c>
      <c r="C2025" s="3" t="s">
        <v>2628</v>
      </c>
      <c r="D2025" s="3" t="s">
        <v>5661</v>
      </c>
      <c r="E2025" s="3" t="s">
        <v>218</v>
      </c>
      <c r="F2025" s="3" t="s">
        <v>3584</v>
      </c>
      <c r="G2025" s="3" t="s">
        <v>11</v>
      </c>
      <c r="H2025" s="32" t="s">
        <v>2592</v>
      </c>
      <c r="I2025" s="33">
        <v>180.41666666666666</v>
      </c>
      <c r="J2025" s="17"/>
      <c r="K2025" s="17">
        <f t="shared" si="62"/>
        <v>0</v>
      </c>
      <c r="L2025" s="38" t="s">
        <v>7053</v>
      </c>
      <c r="M2025" s="48">
        <f t="shared" si="63"/>
        <v>18041.666666666664</v>
      </c>
      <c r="N2025" s="34" t="s">
        <v>7343</v>
      </c>
      <c r="O2025" s="48">
        <f>(45.5*M2025)/(SUM($M$16:$M$2953)+SUM(Comerciales!$O$16:$O$1436))</f>
        <v>8.5611259278930711E-7</v>
      </c>
      <c r="P2025" s="49"/>
      <c r="Q2025" s="59"/>
      <c r="R2025" s="59"/>
      <c r="S2025" s="49"/>
      <c r="T2025" s="49"/>
      <c r="U2025" s="49"/>
      <c r="V2025" s="49"/>
    </row>
    <row r="2026" spans="2:22" ht="24" customHeight="1" x14ac:dyDescent="0.35">
      <c r="B2026" s="3">
        <v>2011</v>
      </c>
      <c r="C2026" s="3" t="s">
        <v>2628</v>
      </c>
      <c r="D2026" s="3" t="s">
        <v>1748</v>
      </c>
      <c r="E2026" s="3" t="s">
        <v>3484</v>
      </c>
      <c r="F2026" s="3" t="s">
        <v>3626</v>
      </c>
      <c r="G2026" s="3" t="s">
        <v>11</v>
      </c>
      <c r="H2026" s="32" t="s">
        <v>2490</v>
      </c>
      <c r="I2026" s="33">
        <v>416386.66666666669</v>
      </c>
      <c r="J2026" s="17">
        <v>128</v>
      </c>
      <c r="K2026" s="17">
        <f t="shared" si="62"/>
        <v>137</v>
      </c>
      <c r="L2026" s="38" t="s">
        <v>7053</v>
      </c>
      <c r="M2026" s="48">
        <f t="shared" si="63"/>
        <v>57044973.333333336</v>
      </c>
      <c r="N2026" s="34" t="s">
        <v>7341</v>
      </c>
      <c r="O2026" s="48">
        <f>(45.5*M2026)/(SUM($M$16:$M$2953)+SUM(Comerciales!$O$16:$O$1436))</f>
        <v>2.7068962601014446E-3</v>
      </c>
      <c r="P2026" s="49"/>
      <c r="Q2026" s="59"/>
      <c r="R2026" s="59"/>
      <c r="S2026" s="49"/>
      <c r="T2026" s="49"/>
      <c r="U2026" s="49"/>
      <c r="V2026" s="49"/>
    </row>
    <row r="2027" spans="2:22" ht="24" customHeight="1" x14ac:dyDescent="0.35">
      <c r="B2027" s="3">
        <v>2012</v>
      </c>
      <c r="C2027" s="3" t="s">
        <v>2628</v>
      </c>
      <c r="D2027" s="3" t="s">
        <v>5662</v>
      </c>
      <c r="E2027" s="3" t="s">
        <v>3484</v>
      </c>
      <c r="F2027" s="3" t="s">
        <v>3626</v>
      </c>
      <c r="G2027" s="3" t="s">
        <v>11</v>
      </c>
      <c r="H2027" s="32" t="s">
        <v>2490</v>
      </c>
      <c r="I2027" s="33">
        <v>569543.33333333337</v>
      </c>
      <c r="J2027" s="17"/>
      <c r="K2027" s="17">
        <f t="shared" si="62"/>
        <v>0</v>
      </c>
      <c r="L2027" s="38" t="s">
        <v>7053</v>
      </c>
      <c r="M2027" s="48">
        <f t="shared" si="63"/>
        <v>56954333.333333336</v>
      </c>
      <c r="N2027" s="34" t="s">
        <v>7341</v>
      </c>
      <c r="O2027" s="48">
        <f>(45.5*M2027)/(SUM($M$16:$M$2953)+SUM(Comerciales!$O$16:$O$1436))</f>
        <v>2.7025952137045622E-3</v>
      </c>
      <c r="P2027" s="49"/>
      <c r="Q2027" s="59"/>
      <c r="R2027" s="59"/>
      <c r="S2027" s="49"/>
      <c r="T2027" s="49"/>
      <c r="U2027" s="49"/>
      <c r="V2027" s="49"/>
    </row>
    <row r="2028" spans="2:22" ht="24" customHeight="1" x14ac:dyDescent="0.35">
      <c r="B2028" s="3">
        <v>2013</v>
      </c>
      <c r="C2028" s="3" t="s">
        <v>2628</v>
      </c>
      <c r="D2028" s="3" t="s">
        <v>1749</v>
      </c>
      <c r="E2028" s="3" t="s">
        <v>3486</v>
      </c>
      <c r="F2028" s="3" t="s">
        <v>3626</v>
      </c>
      <c r="G2028" s="3" t="s">
        <v>3650</v>
      </c>
      <c r="H2028" s="32" t="s">
        <v>2490</v>
      </c>
      <c r="I2028" s="33">
        <v>650545.45454545447</v>
      </c>
      <c r="J2028" s="17">
        <v>98</v>
      </c>
      <c r="K2028" s="17">
        <f t="shared" si="62"/>
        <v>105</v>
      </c>
      <c r="L2028" s="38" t="s">
        <v>7053</v>
      </c>
      <c r="M2028" s="48">
        <f t="shared" si="63"/>
        <v>68307272.727272719</v>
      </c>
      <c r="N2028" s="34" t="s">
        <v>7341</v>
      </c>
      <c r="O2028" s="48">
        <f>(45.5*M2028)/(SUM($M$16:$M$2953)+SUM(Comerciales!$O$16:$O$1436))</f>
        <v>3.2413145327064266E-3</v>
      </c>
      <c r="P2028" s="49"/>
      <c r="Q2028" s="59"/>
      <c r="R2028" s="59"/>
      <c r="S2028" s="49"/>
      <c r="T2028" s="49"/>
      <c r="U2028" s="49"/>
      <c r="V2028" s="49"/>
    </row>
    <row r="2029" spans="2:22" ht="24" customHeight="1" x14ac:dyDescent="0.35">
      <c r="B2029" s="3">
        <v>2014</v>
      </c>
      <c r="C2029" s="3" t="s">
        <v>2628</v>
      </c>
      <c r="D2029" s="3" t="s">
        <v>1749</v>
      </c>
      <c r="E2029" s="3" t="s">
        <v>6588</v>
      </c>
      <c r="F2029" s="3" t="s">
        <v>3582</v>
      </c>
      <c r="G2029" s="3" t="s">
        <v>11</v>
      </c>
      <c r="H2029" s="32" t="s">
        <v>2360</v>
      </c>
      <c r="I2029" s="33">
        <v>271888.33333333337</v>
      </c>
      <c r="J2029" s="17">
        <v>171.39</v>
      </c>
      <c r="K2029" s="17">
        <f t="shared" si="62"/>
        <v>184</v>
      </c>
      <c r="L2029" s="38" t="s">
        <v>7053</v>
      </c>
      <c r="M2029" s="48">
        <f t="shared" si="63"/>
        <v>50027453.333333343</v>
      </c>
      <c r="N2029" s="34" t="s">
        <v>7341</v>
      </c>
      <c r="O2029" s="48">
        <f>(45.5*M2029)/(SUM($M$16:$M$2953)+SUM(Comerciales!$O$16:$O$1436))</f>
        <v>2.3739011242778427E-3</v>
      </c>
      <c r="P2029" s="49"/>
      <c r="Q2029" s="59"/>
      <c r="R2029" s="59"/>
      <c r="S2029" s="49"/>
      <c r="T2029" s="49"/>
      <c r="U2029" s="49"/>
      <c r="V2029" s="49"/>
    </row>
    <row r="2030" spans="2:22" ht="24" customHeight="1" x14ac:dyDescent="0.35">
      <c r="B2030" s="3">
        <v>2015</v>
      </c>
      <c r="C2030" s="3" t="s">
        <v>2628</v>
      </c>
      <c r="D2030" s="3" t="s">
        <v>1749</v>
      </c>
      <c r="E2030" s="3" t="s">
        <v>6589</v>
      </c>
      <c r="F2030" s="3" t="s">
        <v>3626</v>
      </c>
      <c r="G2030" s="3" t="s">
        <v>11</v>
      </c>
      <c r="H2030" s="32" t="s">
        <v>7045</v>
      </c>
      <c r="I2030" s="33">
        <v>5901.083333333333</v>
      </c>
      <c r="J2030" s="17"/>
      <c r="K2030" s="17">
        <f t="shared" si="62"/>
        <v>0</v>
      </c>
      <c r="L2030" s="38" t="s">
        <v>7053</v>
      </c>
      <c r="M2030" s="48">
        <f t="shared" si="63"/>
        <v>590108.33333333326</v>
      </c>
      <c r="N2030" s="34" t="s">
        <v>7343</v>
      </c>
      <c r="O2030" s="48">
        <f>(45.5*M2030)/(SUM($M$16:$M$2953)+SUM(Comerciales!$O$16:$O$1436))</f>
        <v>2.8001801862904945E-5</v>
      </c>
      <c r="P2030" s="49"/>
      <c r="Q2030" s="59"/>
      <c r="R2030" s="59"/>
      <c r="S2030" s="49"/>
      <c r="T2030" s="49"/>
      <c r="U2030" s="49"/>
      <c r="V2030" s="49"/>
    </row>
    <row r="2031" spans="2:22" ht="24" customHeight="1" x14ac:dyDescent="0.35">
      <c r="B2031" s="3">
        <v>2016</v>
      </c>
      <c r="C2031" s="3" t="s">
        <v>2628</v>
      </c>
      <c r="D2031" s="3" t="s">
        <v>5663</v>
      </c>
      <c r="E2031" s="3" t="s">
        <v>3486</v>
      </c>
      <c r="F2031" s="3" t="s">
        <v>3626</v>
      </c>
      <c r="G2031" s="3" t="s">
        <v>3650</v>
      </c>
      <c r="H2031" s="32" t="s">
        <v>2490</v>
      </c>
      <c r="I2031" s="33">
        <v>324000</v>
      </c>
      <c r="J2031" s="17"/>
      <c r="K2031" s="17">
        <f t="shared" si="62"/>
        <v>0</v>
      </c>
      <c r="L2031" s="38" t="s">
        <v>7053</v>
      </c>
      <c r="M2031" s="48">
        <f t="shared" si="63"/>
        <v>32400000</v>
      </c>
      <c r="N2031" s="34" t="s">
        <v>7341</v>
      </c>
      <c r="O2031" s="48">
        <f>(45.5*M2031)/(SUM($M$16:$M$2953)+SUM(Comerciales!$O$16:$O$1436))</f>
        <v>1.5374437694063864E-3</v>
      </c>
      <c r="P2031" s="49"/>
      <c r="Q2031" s="59"/>
      <c r="R2031" s="59"/>
      <c r="S2031" s="49"/>
      <c r="T2031" s="49"/>
      <c r="U2031" s="49"/>
      <c r="V2031" s="49"/>
    </row>
    <row r="2032" spans="2:22" ht="24" customHeight="1" x14ac:dyDescent="0.35">
      <c r="B2032" s="3">
        <v>2017</v>
      </c>
      <c r="C2032" s="3" t="s">
        <v>2628</v>
      </c>
      <c r="D2032" s="3" t="s">
        <v>5664</v>
      </c>
      <c r="E2032" s="3" t="s">
        <v>2628</v>
      </c>
      <c r="F2032" s="3" t="s">
        <v>2616</v>
      </c>
      <c r="G2032" s="3" t="s">
        <v>11</v>
      </c>
      <c r="H2032" s="32" t="s">
        <v>2490</v>
      </c>
      <c r="I2032" s="33">
        <v>1</v>
      </c>
      <c r="J2032" s="17"/>
      <c r="K2032" s="17">
        <f t="shared" si="62"/>
        <v>0</v>
      </c>
      <c r="L2032" s="38" t="s">
        <v>7053</v>
      </c>
      <c r="M2032" s="48">
        <f t="shared" si="63"/>
        <v>100</v>
      </c>
      <c r="N2032" s="34" t="s">
        <v>7343</v>
      </c>
      <c r="O2032" s="48">
        <f>(45.5*M2032)/(SUM($M$16:$M$2953)+SUM(Comerciales!$O$16:$O$1436))</f>
        <v>4.745196819155514E-9</v>
      </c>
      <c r="P2032" s="49"/>
      <c r="Q2032" s="59"/>
      <c r="R2032" s="59"/>
      <c r="S2032" s="49"/>
      <c r="T2032" s="49"/>
      <c r="U2032" s="49"/>
      <c r="V2032" s="49"/>
    </row>
    <row r="2033" spans="2:22" ht="24" customHeight="1" x14ac:dyDescent="0.35">
      <c r="B2033" s="3">
        <v>2018</v>
      </c>
      <c r="C2033" s="3" t="s">
        <v>2628</v>
      </c>
      <c r="D2033" s="3" t="s">
        <v>1751</v>
      </c>
      <c r="E2033" s="3" t="s">
        <v>3487</v>
      </c>
      <c r="F2033" s="3" t="s">
        <v>3626</v>
      </c>
      <c r="G2033" s="3" t="s">
        <v>11</v>
      </c>
      <c r="H2033" s="32" t="s">
        <v>2490</v>
      </c>
      <c r="I2033" s="33">
        <v>1262653.3333333333</v>
      </c>
      <c r="J2033" s="17">
        <v>67</v>
      </c>
      <c r="K2033" s="17">
        <f t="shared" si="62"/>
        <v>72</v>
      </c>
      <c r="L2033" s="38" t="s">
        <v>7053</v>
      </c>
      <c r="M2033" s="48">
        <f t="shared" si="63"/>
        <v>90911040</v>
      </c>
      <c r="N2033" s="34" t="s">
        <v>7341</v>
      </c>
      <c r="O2033" s="48">
        <f>(45.5*M2033)/(SUM($M$16:$M$2953)+SUM(Comerciales!$O$16:$O$1436))</f>
        <v>4.3139077783411967E-3</v>
      </c>
      <c r="P2033" s="49"/>
      <c r="Q2033" s="59"/>
      <c r="R2033" s="59"/>
      <c r="S2033" s="49"/>
      <c r="T2033" s="49"/>
      <c r="U2033" s="49"/>
      <c r="V2033" s="49"/>
    </row>
    <row r="2034" spans="2:22" ht="24" customHeight="1" x14ac:dyDescent="0.35">
      <c r="B2034" s="3">
        <v>2019</v>
      </c>
      <c r="C2034" s="3" t="s">
        <v>2628</v>
      </c>
      <c r="D2034" s="3" t="s">
        <v>1751</v>
      </c>
      <c r="E2034" s="3" t="s">
        <v>1752</v>
      </c>
      <c r="F2034" s="3" t="s">
        <v>3582</v>
      </c>
      <c r="G2034" s="3" t="s">
        <v>11</v>
      </c>
      <c r="H2034" s="32" t="s">
        <v>2360</v>
      </c>
      <c r="I2034" s="33">
        <v>70100</v>
      </c>
      <c r="J2034" s="17">
        <v>36708.93</v>
      </c>
      <c r="K2034" s="17">
        <f t="shared" si="62"/>
        <v>39352</v>
      </c>
      <c r="L2034" s="38" t="s">
        <v>7053</v>
      </c>
      <c r="M2034" s="48">
        <f t="shared" si="63"/>
        <v>2758575200</v>
      </c>
      <c r="N2034" s="34" t="s">
        <v>7341</v>
      </c>
      <c r="O2034" s="48">
        <f>(45.5*M2034)/(SUM($M$16:$M$2953)+SUM(Comerciales!$O$16:$O$1436))</f>
        <v>0.13089982264441286</v>
      </c>
      <c r="P2034" s="49"/>
      <c r="Q2034" s="59"/>
      <c r="R2034" s="59"/>
      <c r="S2034" s="49"/>
      <c r="T2034" s="49"/>
      <c r="U2034" s="49"/>
      <c r="V2034" s="49"/>
    </row>
    <row r="2035" spans="2:22" ht="24" customHeight="1" x14ac:dyDescent="0.35">
      <c r="B2035" s="3">
        <v>2020</v>
      </c>
      <c r="C2035" s="3" t="s">
        <v>2628</v>
      </c>
      <c r="D2035" s="3" t="s">
        <v>3172</v>
      </c>
      <c r="E2035" s="3" t="s">
        <v>218</v>
      </c>
      <c r="F2035" s="3" t="s">
        <v>2376</v>
      </c>
      <c r="G2035" s="3" t="s">
        <v>11</v>
      </c>
      <c r="H2035" s="32" t="s">
        <v>2351</v>
      </c>
      <c r="I2035" s="33">
        <v>175.25</v>
      </c>
      <c r="J2035" s="17"/>
      <c r="K2035" s="17">
        <f t="shared" si="62"/>
        <v>0</v>
      </c>
      <c r="L2035" s="38" t="s">
        <v>7053</v>
      </c>
      <c r="M2035" s="48">
        <f t="shared" si="63"/>
        <v>17525</v>
      </c>
      <c r="N2035" s="34" t="s">
        <v>7343</v>
      </c>
      <c r="O2035" s="48">
        <f>(45.5*M2035)/(SUM($M$16:$M$2953)+SUM(Comerciales!$O$16:$O$1436))</f>
        <v>8.315957425570038E-7</v>
      </c>
      <c r="P2035" s="49"/>
      <c r="Q2035" s="59"/>
      <c r="R2035" s="59"/>
      <c r="S2035" s="49"/>
      <c r="T2035" s="49"/>
      <c r="U2035" s="49"/>
      <c r="V2035" s="49"/>
    </row>
    <row r="2036" spans="2:22" ht="24" customHeight="1" x14ac:dyDescent="0.35">
      <c r="B2036" s="3">
        <v>2021</v>
      </c>
      <c r="C2036" s="3" t="s">
        <v>2628</v>
      </c>
      <c r="D2036" s="3" t="s">
        <v>3172</v>
      </c>
      <c r="E2036" s="3" t="s">
        <v>218</v>
      </c>
      <c r="F2036" s="3" t="s">
        <v>2376</v>
      </c>
      <c r="G2036" s="3" t="s">
        <v>11</v>
      </c>
      <c r="H2036" s="32" t="s">
        <v>2351</v>
      </c>
      <c r="I2036" s="33">
        <v>40</v>
      </c>
      <c r="J2036" s="17"/>
      <c r="K2036" s="17">
        <f t="shared" si="62"/>
        <v>0</v>
      </c>
      <c r="L2036" s="38" t="s">
        <v>7053</v>
      </c>
      <c r="M2036" s="48">
        <f t="shared" si="63"/>
        <v>4000</v>
      </c>
      <c r="N2036" s="34" t="s">
        <v>7343</v>
      </c>
      <c r="O2036" s="48">
        <f>(45.5*M2036)/(SUM($M$16:$M$2953)+SUM(Comerciales!$O$16:$O$1436))</f>
        <v>1.8980787276622054E-7</v>
      </c>
      <c r="P2036" s="49"/>
      <c r="Q2036" s="59"/>
      <c r="R2036" s="59"/>
      <c r="S2036" s="49"/>
      <c r="T2036" s="49"/>
      <c r="U2036" s="49"/>
      <c r="V2036" s="49"/>
    </row>
    <row r="2037" spans="2:22" ht="24" customHeight="1" x14ac:dyDescent="0.35">
      <c r="B2037" s="3">
        <v>2022</v>
      </c>
      <c r="C2037" s="3" t="s">
        <v>2628</v>
      </c>
      <c r="D2037" s="3" t="s">
        <v>3173</v>
      </c>
      <c r="E2037" s="3" t="s">
        <v>218</v>
      </c>
      <c r="F2037" s="3" t="s">
        <v>3584</v>
      </c>
      <c r="G2037" s="3" t="s">
        <v>11</v>
      </c>
      <c r="H2037" s="32" t="s">
        <v>2592</v>
      </c>
      <c r="I2037" s="33">
        <v>1464</v>
      </c>
      <c r="J2037" s="17"/>
      <c r="K2037" s="17">
        <f t="shared" si="62"/>
        <v>0</v>
      </c>
      <c r="L2037" s="38" t="s">
        <v>7053</v>
      </c>
      <c r="M2037" s="48">
        <f t="shared" si="63"/>
        <v>146400</v>
      </c>
      <c r="N2037" s="34" t="s">
        <v>7343</v>
      </c>
      <c r="O2037" s="48">
        <f>(45.5*M2037)/(SUM($M$16:$M$2953)+SUM(Comerciales!$O$16:$O$1436))</f>
        <v>6.9469681432436718E-6</v>
      </c>
      <c r="P2037" s="49"/>
      <c r="Q2037" s="59"/>
      <c r="R2037" s="59"/>
      <c r="S2037" s="49"/>
      <c r="T2037" s="49"/>
      <c r="U2037" s="49"/>
      <c r="V2037" s="49"/>
    </row>
    <row r="2038" spans="2:22" ht="24" customHeight="1" x14ac:dyDescent="0.35">
      <c r="B2038" s="3">
        <v>2023</v>
      </c>
      <c r="C2038" s="3" t="s">
        <v>2628</v>
      </c>
      <c r="D2038" s="3" t="s">
        <v>3174</v>
      </c>
      <c r="E2038" s="3" t="s">
        <v>218</v>
      </c>
      <c r="F2038" s="3" t="s">
        <v>3586</v>
      </c>
      <c r="G2038" s="3" t="s">
        <v>11</v>
      </c>
      <c r="H2038" s="32" t="s">
        <v>2592</v>
      </c>
      <c r="I2038" s="33">
        <v>236.75</v>
      </c>
      <c r="J2038" s="17"/>
      <c r="K2038" s="17">
        <f t="shared" si="62"/>
        <v>0</v>
      </c>
      <c r="L2038" s="38" t="s">
        <v>7053</v>
      </c>
      <c r="M2038" s="48">
        <f t="shared" si="63"/>
        <v>23675</v>
      </c>
      <c r="N2038" s="34" t="s">
        <v>7343</v>
      </c>
      <c r="O2038" s="48">
        <f>(45.5*M2038)/(SUM($M$16:$M$2953)+SUM(Comerciales!$O$16:$O$1436))</f>
        <v>1.1234253469350678E-6</v>
      </c>
      <c r="P2038" s="49"/>
      <c r="Q2038" s="59"/>
      <c r="R2038" s="59"/>
      <c r="S2038" s="49"/>
      <c r="T2038" s="49"/>
      <c r="U2038" s="49"/>
      <c r="V2038" s="49"/>
    </row>
    <row r="2039" spans="2:22" ht="24" customHeight="1" x14ac:dyDescent="0.35">
      <c r="B2039" s="3">
        <v>2024</v>
      </c>
      <c r="C2039" s="3" t="s">
        <v>2628</v>
      </c>
      <c r="D2039" s="3" t="s">
        <v>1753</v>
      </c>
      <c r="E2039" s="3" t="s">
        <v>6590</v>
      </c>
      <c r="F2039" s="3" t="s">
        <v>2616</v>
      </c>
      <c r="G2039" s="3" t="s">
        <v>11</v>
      </c>
      <c r="H2039" s="32" t="s">
        <v>2490</v>
      </c>
      <c r="I2039" s="33">
        <v>569543.33333333337</v>
      </c>
      <c r="J2039" s="17"/>
      <c r="K2039" s="17">
        <f t="shared" si="62"/>
        <v>0</v>
      </c>
      <c r="L2039" s="38" t="s">
        <v>7053</v>
      </c>
      <c r="M2039" s="48">
        <f t="shared" si="63"/>
        <v>56954333.333333336</v>
      </c>
      <c r="N2039" s="34" t="s">
        <v>7341</v>
      </c>
      <c r="O2039" s="48">
        <f>(45.5*M2039)/(SUM($M$16:$M$2953)+SUM(Comerciales!$O$16:$O$1436))</f>
        <v>2.7025952137045622E-3</v>
      </c>
      <c r="P2039" s="49"/>
      <c r="Q2039" s="59"/>
      <c r="R2039" s="59"/>
      <c r="S2039" s="49"/>
      <c r="T2039" s="49"/>
      <c r="U2039" s="49"/>
      <c r="V2039" s="49"/>
    </row>
    <row r="2040" spans="2:22" ht="24" customHeight="1" x14ac:dyDescent="0.35">
      <c r="B2040" s="3">
        <v>2025</v>
      </c>
      <c r="C2040" s="3" t="s">
        <v>2628</v>
      </c>
      <c r="D2040" s="3" t="s">
        <v>1753</v>
      </c>
      <c r="E2040" s="3" t="s">
        <v>1754</v>
      </c>
      <c r="F2040" s="3" t="s">
        <v>3582</v>
      </c>
      <c r="G2040" s="3" t="s">
        <v>11</v>
      </c>
      <c r="H2040" s="32" t="s">
        <v>2360</v>
      </c>
      <c r="I2040" s="33">
        <v>29833.333333333332</v>
      </c>
      <c r="J2040" s="17">
        <v>21302.93</v>
      </c>
      <c r="K2040" s="17">
        <f t="shared" si="62"/>
        <v>22837</v>
      </c>
      <c r="L2040" s="38" t="s">
        <v>7053</v>
      </c>
      <c r="M2040" s="48">
        <f t="shared" si="63"/>
        <v>681303833.33333325</v>
      </c>
      <c r="N2040" s="34" t="s">
        <v>7341</v>
      </c>
      <c r="O2040" s="48">
        <f>(45.5*M2040)/(SUM($M$16:$M$2953)+SUM(Comerciales!$O$16:$O$1436))</f>
        <v>3.2329207828117913E-2</v>
      </c>
      <c r="P2040" s="49"/>
      <c r="Q2040" s="59"/>
      <c r="R2040" s="59"/>
      <c r="S2040" s="49"/>
      <c r="T2040" s="49"/>
      <c r="U2040" s="49"/>
      <c r="V2040" s="49"/>
    </row>
    <row r="2041" spans="2:22" ht="24" customHeight="1" x14ac:dyDescent="0.35">
      <c r="B2041" s="3">
        <v>2026</v>
      </c>
      <c r="C2041" s="3" t="s">
        <v>2628</v>
      </c>
      <c r="D2041" s="3" t="s">
        <v>5665</v>
      </c>
      <c r="E2041" s="3" t="s">
        <v>2628</v>
      </c>
      <c r="F2041" s="3" t="s">
        <v>3582</v>
      </c>
      <c r="G2041" s="3" t="s">
        <v>11</v>
      </c>
      <c r="H2041" s="32" t="s">
        <v>2360</v>
      </c>
      <c r="I2041" s="33">
        <v>1</v>
      </c>
      <c r="J2041" s="17"/>
      <c r="K2041" s="17">
        <f t="shared" si="62"/>
        <v>0</v>
      </c>
      <c r="L2041" s="38" t="s">
        <v>7053</v>
      </c>
      <c r="M2041" s="48">
        <f t="shared" si="63"/>
        <v>100</v>
      </c>
      <c r="N2041" s="34" t="s">
        <v>7343</v>
      </c>
      <c r="O2041" s="48">
        <f>(45.5*M2041)/(SUM($M$16:$M$2953)+SUM(Comerciales!$O$16:$O$1436))</f>
        <v>4.745196819155514E-9</v>
      </c>
      <c r="P2041" s="49"/>
      <c r="Q2041" s="59"/>
      <c r="R2041" s="59"/>
      <c r="S2041" s="49"/>
      <c r="T2041" s="49"/>
      <c r="U2041" s="49"/>
      <c r="V2041" s="49"/>
    </row>
    <row r="2042" spans="2:22" ht="24" customHeight="1" x14ac:dyDescent="0.35">
      <c r="B2042" s="3">
        <v>2027</v>
      </c>
      <c r="C2042" s="3" t="s">
        <v>2628</v>
      </c>
      <c r="D2042" s="3" t="s">
        <v>5666</v>
      </c>
      <c r="E2042" s="3" t="s">
        <v>2628</v>
      </c>
      <c r="F2042" s="3" t="s">
        <v>3582</v>
      </c>
      <c r="G2042" s="3" t="s">
        <v>11</v>
      </c>
      <c r="H2042" s="32" t="s">
        <v>2360</v>
      </c>
      <c r="I2042" s="33">
        <v>29833.333333333332</v>
      </c>
      <c r="J2042" s="17"/>
      <c r="K2042" s="17">
        <f t="shared" si="62"/>
        <v>0</v>
      </c>
      <c r="L2042" s="38" t="s">
        <v>7053</v>
      </c>
      <c r="M2042" s="48">
        <f t="shared" si="63"/>
        <v>2983333.333333333</v>
      </c>
      <c r="N2042" s="34" t="s">
        <v>7341</v>
      </c>
      <c r="O2042" s="48">
        <f>(45.5*M2042)/(SUM($M$16:$M$2953)+SUM(Comerciales!$O$16:$O$1436))</f>
        <v>1.4156503843813949E-4</v>
      </c>
      <c r="P2042" s="49"/>
      <c r="Q2042" s="59"/>
      <c r="R2042" s="59"/>
      <c r="S2042" s="49"/>
      <c r="T2042" s="49"/>
      <c r="U2042" s="49"/>
      <c r="V2042" s="49"/>
    </row>
    <row r="2043" spans="2:22" ht="24" customHeight="1" x14ac:dyDescent="0.35">
      <c r="B2043" s="3">
        <v>2028</v>
      </c>
      <c r="C2043" s="3" t="s">
        <v>2628</v>
      </c>
      <c r="D2043" s="3" t="s">
        <v>3175</v>
      </c>
      <c r="E2043" s="3" t="s">
        <v>218</v>
      </c>
      <c r="F2043" s="3" t="s">
        <v>2376</v>
      </c>
      <c r="G2043" s="3" t="s">
        <v>11</v>
      </c>
      <c r="H2043" s="32" t="s">
        <v>2351</v>
      </c>
      <c r="I2043" s="33">
        <v>46</v>
      </c>
      <c r="J2043" s="17"/>
      <c r="K2043" s="17">
        <f t="shared" si="62"/>
        <v>0</v>
      </c>
      <c r="L2043" s="38" t="s">
        <v>7053</v>
      </c>
      <c r="M2043" s="48">
        <f t="shared" si="63"/>
        <v>4600</v>
      </c>
      <c r="N2043" s="34" t="s">
        <v>7343</v>
      </c>
      <c r="O2043" s="48">
        <f>(45.5*M2043)/(SUM($M$16:$M$2953)+SUM(Comerciales!$O$16:$O$1436))</f>
        <v>2.1827905368115361E-7</v>
      </c>
      <c r="P2043" s="49"/>
      <c r="Q2043" s="59"/>
      <c r="R2043" s="59"/>
      <c r="S2043" s="49"/>
      <c r="T2043" s="49"/>
      <c r="U2043" s="49"/>
      <c r="V2043" s="49"/>
    </row>
    <row r="2044" spans="2:22" ht="24" customHeight="1" x14ac:dyDescent="0.35">
      <c r="B2044" s="3">
        <v>2029</v>
      </c>
      <c r="C2044" s="3" t="s">
        <v>2628</v>
      </c>
      <c r="D2044" s="3" t="s">
        <v>5667</v>
      </c>
      <c r="E2044" s="3" t="s">
        <v>6591</v>
      </c>
      <c r="F2044" s="3" t="s">
        <v>3582</v>
      </c>
      <c r="G2044" s="3" t="s">
        <v>11</v>
      </c>
      <c r="H2044" s="32" t="s">
        <v>2360</v>
      </c>
      <c r="I2044" s="33">
        <v>81492.5</v>
      </c>
      <c r="J2044" s="17"/>
      <c r="K2044" s="17">
        <f t="shared" si="62"/>
        <v>0</v>
      </c>
      <c r="L2044" s="38" t="s">
        <v>7053</v>
      </c>
      <c r="M2044" s="48">
        <f t="shared" si="63"/>
        <v>8149250</v>
      </c>
      <c r="N2044" s="34" t="s">
        <v>7341</v>
      </c>
      <c r="O2044" s="48">
        <f>(45.5*M2044)/(SUM($M$16:$M$2953)+SUM(Comerciales!$O$16:$O$1436))</f>
        <v>3.866979517850307E-4</v>
      </c>
      <c r="P2044" s="49"/>
      <c r="Q2044" s="59"/>
      <c r="R2044" s="59"/>
      <c r="S2044" s="49"/>
      <c r="T2044" s="49"/>
      <c r="U2044" s="49"/>
      <c r="V2044" s="49"/>
    </row>
    <row r="2045" spans="2:22" ht="24" customHeight="1" x14ac:dyDescent="0.35">
      <c r="B2045" s="3">
        <v>2030</v>
      </c>
      <c r="C2045" s="3" t="s">
        <v>2628</v>
      </c>
      <c r="D2045" s="3" t="s">
        <v>5668</v>
      </c>
      <c r="E2045" s="3" t="s">
        <v>2628</v>
      </c>
      <c r="F2045" s="3" t="s">
        <v>3582</v>
      </c>
      <c r="G2045" s="3" t="s">
        <v>11</v>
      </c>
      <c r="H2045" s="32" t="s">
        <v>4235</v>
      </c>
      <c r="I2045" s="33">
        <v>325.5</v>
      </c>
      <c r="J2045" s="17"/>
      <c r="K2045" s="17">
        <f t="shared" si="62"/>
        <v>0</v>
      </c>
      <c r="L2045" s="38" t="s">
        <v>7053</v>
      </c>
      <c r="M2045" s="48">
        <f t="shared" si="63"/>
        <v>32550</v>
      </c>
      <c r="N2045" s="34" t="s">
        <v>7343</v>
      </c>
      <c r="O2045" s="48">
        <f>(45.5*M2045)/(SUM($M$16:$M$2953)+SUM(Comerciales!$O$16:$O$1436))</f>
        <v>1.5445615646351196E-6</v>
      </c>
      <c r="P2045" s="49"/>
      <c r="Q2045" s="59"/>
      <c r="R2045" s="59"/>
      <c r="S2045" s="49"/>
      <c r="T2045" s="49"/>
      <c r="U2045" s="49"/>
      <c r="V2045" s="49"/>
    </row>
    <row r="2046" spans="2:22" ht="24" customHeight="1" x14ac:dyDescent="0.35">
      <c r="B2046" s="3">
        <v>2031</v>
      </c>
      <c r="C2046" s="3" t="s">
        <v>2628</v>
      </c>
      <c r="D2046" s="3" t="s">
        <v>5669</v>
      </c>
      <c r="E2046" s="3" t="s">
        <v>2628</v>
      </c>
      <c r="F2046" s="3" t="s">
        <v>3582</v>
      </c>
      <c r="G2046" s="3" t="s">
        <v>11</v>
      </c>
      <c r="H2046" s="32" t="s">
        <v>2360</v>
      </c>
      <c r="I2046" s="33">
        <v>2400</v>
      </c>
      <c r="J2046" s="17"/>
      <c r="K2046" s="17">
        <f t="shared" si="62"/>
        <v>0</v>
      </c>
      <c r="L2046" s="38" t="s">
        <v>7053</v>
      </c>
      <c r="M2046" s="48">
        <f t="shared" si="63"/>
        <v>240000</v>
      </c>
      <c r="N2046" s="34" t="s">
        <v>7343</v>
      </c>
      <c r="O2046" s="48">
        <f>(45.5*M2046)/(SUM($M$16:$M$2953)+SUM(Comerciales!$O$16:$O$1436))</f>
        <v>1.1388472365973232E-5</v>
      </c>
      <c r="P2046" s="49"/>
      <c r="Q2046" s="59"/>
      <c r="R2046" s="59"/>
      <c r="S2046" s="49"/>
      <c r="T2046" s="49"/>
      <c r="U2046" s="49"/>
      <c r="V2046" s="49"/>
    </row>
    <row r="2047" spans="2:22" ht="24" customHeight="1" x14ac:dyDescent="0.35">
      <c r="B2047" s="3">
        <v>2032</v>
      </c>
      <c r="C2047" s="3" t="s">
        <v>2628</v>
      </c>
      <c r="D2047" s="3" t="s">
        <v>5670</v>
      </c>
      <c r="E2047" s="3" t="s">
        <v>6592</v>
      </c>
      <c r="F2047" s="3" t="s">
        <v>3626</v>
      </c>
      <c r="G2047" s="3" t="s">
        <v>3650</v>
      </c>
      <c r="H2047" s="32" t="s">
        <v>2490</v>
      </c>
      <c r="I2047" s="33">
        <v>74400</v>
      </c>
      <c r="J2047" s="17"/>
      <c r="K2047" s="17">
        <f t="shared" si="62"/>
        <v>0</v>
      </c>
      <c r="L2047" s="38" t="s">
        <v>7053</v>
      </c>
      <c r="M2047" s="48">
        <f t="shared" si="63"/>
        <v>7440000</v>
      </c>
      <c r="N2047" s="34" t="s">
        <v>7341</v>
      </c>
      <c r="O2047" s="48">
        <f>(45.5*M2047)/(SUM($M$16:$M$2953)+SUM(Comerciales!$O$16:$O$1436))</f>
        <v>3.5304264334517019E-4</v>
      </c>
      <c r="P2047" s="49"/>
      <c r="Q2047" s="59"/>
      <c r="R2047" s="59"/>
      <c r="S2047" s="49"/>
      <c r="T2047" s="49"/>
      <c r="U2047" s="49"/>
      <c r="V2047" s="49"/>
    </row>
    <row r="2048" spans="2:22" ht="24" customHeight="1" x14ac:dyDescent="0.35">
      <c r="B2048" s="3">
        <v>2033</v>
      </c>
      <c r="C2048" s="3" t="s">
        <v>2628</v>
      </c>
      <c r="D2048" s="3" t="s">
        <v>5671</v>
      </c>
      <c r="E2048" s="3" t="s">
        <v>6592</v>
      </c>
      <c r="F2048" s="3" t="s">
        <v>3626</v>
      </c>
      <c r="G2048" s="3" t="s">
        <v>3650</v>
      </c>
      <c r="H2048" s="32" t="s">
        <v>2490</v>
      </c>
      <c r="I2048" s="33">
        <v>43654.545454545456</v>
      </c>
      <c r="J2048" s="17"/>
      <c r="K2048" s="17">
        <f t="shared" si="62"/>
        <v>0</v>
      </c>
      <c r="L2048" s="38" t="s">
        <v>7053</v>
      </c>
      <c r="M2048" s="48">
        <f t="shared" si="63"/>
        <v>4365454.5454545459</v>
      </c>
      <c r="N2048" s="34" t="s">
        <v>7341</v>
      </c>
      <c r="O2048" s="48">
        <f>(45.5*M2048)/(SUM($M$16:$M$2953)+SUM(Comerciales!$O$16:$O$1436))</f>
        <v>2.071494102325889E-4</v>
      </c>
      <c r="P2048" s="49"/>
      <c r="Q2048" s="59"/>
      <c r="R2048" s="59"/>
      <c r="S2048" s="49"/>
      <c r="T2048" s="49"/>
      <c r="U2048" s="49"/>
      <c r="V2048" s="49"/>
    </row>
    <row r="2049" spans="2:22" ht="24" customHeight="1" x14ac:dyDescent="0.35">
      <c r="B2049" s="3">
        <v>2034</v>
      </c>
      <c r="C2049" s="3" t="s">
        <v>2628</v>
      </c>
      <c r="D2049" s="3" t="s">
        <v>5672</v>
      </c>
      <c r="E2049" s="3" t="s">
        <v>6592</v>
      </c>
      <c r="F2049" s="3" t="s">
        <v>3626</v>
      </c>
      <c r="G2049" s="3" t="s">
        <v>3650</v>
      </c>
      <c r="H2049" s="32" t="s">
        <v>2490</v>
      </c>
      <c r="I2049" s="33">
        <v>375645</v>
      </c>
      <c r="J2049" s="17"/>
      <c r="K2049" s="17">
        <f t="shared" si="62"/>
        <v>0</v>
      </c>
      <c r="L2049" s="38" t="s">
        <v>7053</v>
      </c>
      <c r="M2049" s="48">
        <f t="shared" si="63"/>
        <v>37564500</v>
      </c>
      <c r="N2049" s="34" t="s">
        <v>7341</v>
      </c>
      <c r="O2049" s="48">
        <f>(45.5*M2049)/(SUM($M$16:$M$2953)+SUM(Comerciales!$O$16:$O$1436))</f>
        <v>1.7825094591316728E-3</v>
      </c>
      <c r="P2049" s="49"/>
      <c r="Q2049" s="59"/>
      <c r="R2049" s="59"/>
      <c r="S2049" s="49"/>
      <c r="T2049" s="49"/>
      <c r="U2049" s="49"/>
      <c r="V2049" s="49"/>
    </row>
    <row r="2050" spans="2:22" ht="24" customHeight="1" x14ac:dyDescent="0.35">
      <c r="B2050" s="3">
        <v>2035</v>
      </c>
      <c r="C2050" s="3" t="s">
        <v>2628</v>
      </c>
      <c r="D2050" s="3" t="s">
        <v>5673</v>
      </c>
      <c r="E2050" s="3" t="s">
        <v>6592</v>
      </c>
      <c r="F2050" s="3" t="s">
        <v>3626</v>
      </c>
      <c r="G2050" s="3" t="s">
        <v>3650</v>
      </c>
      <c r="H2050" s="32" t="s">
        <v>2490</v>
      </c>
      <c r="I2050" s="33">
        <v>2746.5833333333335</v>
      </c>
      <c r="J2050" s="17"/>
      <c r="K2050" s="17">
        <f t="shared" si="62"/>
        <v>0</v>
      </c>
      <c r="L2050" s="38" t="s">
        <v>7053</v>
      </c>
      <c r="M2050" s="48">
        <f t="shared" si="63"/>
        <v>274658.33333333337</v>
      </c>
      <c r="N2050" s="34" t="s">
        <v>7343</v>
      </c>
      <c r="O2050" s="48">
        <f>(45.5*M2050)/(SUM($M$16:$M$2953)+SUM(Comerciales!$O$16:$O$1436))</f>
        <v>1.3033078496878882E-5</v>
      </c>
      <c r="P2050" s="49"/>
      <c r="Q2050" s="59"/>
      <c r="R2050" s="59"/>
      <c r="S2050" s="49"/>
      <c r="T2050" s="49"/>
      <c r="U2050" s="49"/>
      <c r="V2050" s="49"/>
    </row>
    <row r="2051" spans="2:22" ht="24" customHeight="1" x14ac:dyDescent="0.35">
      <c r="B2051" s="3">
        <v>2036</v>
      </c>
      <c r="C2051" s="3" t="s">
        <v>2628</v>
      </c>
      <c r="D2051" s="3" t="s">
        <v>5674</v>
      </c>
      <c r="E2051" s="3" t="s">
        <v>6593</v>
      </c>
      <c r="F2051" s="3" t="s">
        <v>3582</v>
      </c>
      <c r="G2051" s="3" t="s">
        <v>11</v>
      </c>
      <c r="H2051" s="32" t="s">
        <v>2393</v>
      </c>
      <c r="I2051" s="33">
        <v>60</v>
      </c>
      <c r="J2051" s="17"/>
      <c r="K2051" s="17">
        <f t="shared" si="62"/>
        <v>0</v>
      </c>
      <c r="L2051" s="38" t="s">
        <v>7053</v>
      </c>
      <c r="M2051" s="48">
        <f t="shared" si="63"/>
        <v>6000</v>
      </c>
      <c r="N2051" s="34" t="s">
        <v>7343</v>
      </c>
      <c r="O2051" s="48">
        <f>(45.5*M2051)/(SUM($M$16:$M$2953)+SUM(Comerciales!$O$16:$O$1436))</f>
        <v>2.8471180914933081E-7</v>
      </c>
      <c r="P2051" s="49"/>
      <c r="Q2051" s="59"/>
      <c r="R2051" s="59"/>
      <c r="S2051" s="49"/>
      <c r="T2051" s="49"/>
      <c r="U2051" s="49"/>
      <c r="V2051" s="49"/>
    </row>
    <row r="2052" spans="2:22" ht="24" customHeight="1" x14ac:dyDescent="0.35">
      <c r="B2052" s="3">
        <v>2037</v>
      </c>
      <c r="C2052" s="3" t="s">
        <v>2628</v>
      </c>
      <c r="D2052" s="3" t="s">
        <v>5675</v>
      </c>
      <c r="E2052" s="3" t="s">
        <v>3490</v>
      </c>
      <c r="F2052" s="3" t="s">
        <v>3626</v>
      </c>
      <c r="G2052" s="3" t="s">
        <v>3650</v>
      </c>
      <c r="H2052" s="32" t="s">
        <v>2490</v>
      </c>
      <c r="I2052" s="33">
        <v>347545.45454545459</v>
      </c>
      <c r="J2052" s="17"/>
      <c r="K2052" s="17">
        <f t="shared" si="62"/>
        <v>0</v>
      </c>
      <c r="L2052" s="38" t="s">
        <v>7053</v>
      </c>
      <c r="M2052" s="48">
        <f t="shared" si="63"/>
        <v>34754545.454545461</v>
      </c>
      <c r="N2052" s="34" t="s">
        <v>7341</v>
      </c>
      <c r="O2052" s="48">
        <f>(45.5*M2052)/(SUM($M$16:$M$2953)+SUM(Comerciales!$O$16:$O$1436))</f>
        <v>1.6491715854210483E-3</v>
      </c>
      <c r="P2052" s="49"/>
      <c r="Q2052" s="59"/>
      <c r="R2052" s="59"/>
      <c r="S2052" s="49"/>
      <c r="T2052" s="49"/>
      <c r="U2052" s="49"/>
      <c r="V2052" s="49"/>
    </row>
    <row r="2053" spans="2:22" ht="24" customHeight="1" x14ac:dyDescent="0.35">
      <c r="B2053" s="3">
        <v>2038</v>
      </c>
      <c r="C2053" s="3" t="s">
        <v>2628</v>
      </c>
      <c r="D2053" s="3" t="s">
        <v>5676</v>
      </c>
      <c r="E2053" s="3" t="s">
        <v>6594</v>
      </c>
      <c r="F2053" s="3" t="s">
        <v>2616</v>
      </c>
      <c r="G2053" s="3" t="s">
        <v>11</v>
      </c>
      <c r="H2053" s="32" t="s">
        <v>2334</v>
      </c>
      <c r="I2053" s="33">
        <v>1464</v>
      </c>
      <c r="J2053" s="17"/>
      <c r="K2053" s="17">
        <f t="shared" si="62"/>
        <v>0</v>
      </c>
      <c r="L2053" s="38" t="s">
        <v>7053</v>
      </c>
      <c r="M2053" s="48">
        <f t="shared" si="63"/>
        <v>146400</v>
      </c>
      <c r="N2053" s="34" t="s">
        <v>7343</v>
      </c>
      <c r="O2053" s="48">
        <f>(45.5*M2053)/(SUM($M$16:$M$2953)+SUM(Comerciales!$O$16:$O$1436))</f>
        <v>6.9469681432436718E-6</v>
      </c>
      <c r="P2053" s="49"/>
      <c r="Q2053" s="59"/>
      <c r="R2053" s="59"/>
      <c r="S2053" s="49"/>
      <c r="T2053" s="49"/>
      <c r="U2053" s="49"/>
      <c r="V2053" s="49"/>
    </row>
    <row r="2054" spans="2:22" ht="24" customHeight="1" x14ac:dyDescent="0.35">
      <c r="B2054" s="3">
        <v>2039</v>
      </c>
      <c r="C2054" s="3" t="s">
        <v>2628</v>
      </c>
      <c r="D2054" s="3" t="s">
        <v>1755</v>
      </c>
      <c r="E2054" s="3" t="s">
        <v>1756</v>
      </c>
      <c r="F2054" s="3" t="s">
        <v>3582</v>
      </c>
      <c r="G2054" s="3" t="s">
        <v>11</v>
      </c>
      <c r="H2054" s="32" t="s">
        <v>7045</v>
      </c>
      <c r="I2054" s="33">
        <v>72.272727272727266</v>
      </c>
      <c r="J2054" s="17"/>
      <c r="K2054" s="17">
        <f t="shared" si="62"/>
        <v>0</v>
      </c>
      <c r="L2054" s="38" t="s">
        <v>7053</v>
      </c>
      <c r="M2054" s="48">
        <f t="shared" si="63"/>
        <v>7227.272727272727</v>
      </c>
      <c r="N2054" s="34" t="s">
        <v>7343</v>
      </c>
      <c r="O2054" s="48">
        <f>(45.5*M2054)/(SUM($M$16:$M$2953)+SUM(Comerciales!$O$16:$O$1436))</f>
        <v>3.4294831556623937E-7</v>
      </c>
      <c r="P2054" s="49"/>
      <c r="Q2054" s="59"/>
      <c r="R2054" s="59"/>
      <c r="S2054" s="49"/>
      <c r="T2054" s="49"/>
      <c r="U2054" s="49"/>
      <c r="V2054" s="49"/>
    </row>
    <row r="2055" spans="2:22" ht="24" customHeight="1" x14ac:dyDescent="0.35">
      <c r="B2055" s="3">
        <v>2040</v>
      </c>
      <c r="C2055" s="3" t="s">
        <v>2628</v>
      </c>
      <c r="D2055" s="3" t="s">
        <v>1757</v>
      </c>
      <c r="E2055" s="3" t="s">
        <v>1758</v>
      </c>
      <c r="F2055" s="3" t="s">
        <v>3626</v>
      </c>
      <c r="G2055" s="3" t="s">
        <v>11</v>
      </c>
      <c r="H2055" s="32" t="s">
        <v>2490</v>
      </c>
      <c r="I2055" s="33">
        <v>79450</v>
      </c>
      <c r="J2055" s="17">
        <v>7047.12</v>
      </c>
      <c r="K2055" s="17">
        <f t="shared" si="62"/>
        <v>7555</v>
      </c>
      <c r="L2055" s="38" t="s">
        <v>7053</v>
      </c>
      <c r="M2055" s="48">
        <f t="shared" si="63"/>
        <v>600244750</v>
      </c>
      <c r="N2055" s="34" t="s">
        <v>7341</v>
      </c>
      <c r="O2055" s="48">
        <f>(45.5*M2055)/(SUM($M$16:$M$2953)+SUM(Comerciales!$O$16:$O$1436))</f>
        <v>2.8482794784147964E-2</v>
      </c>
      <c r="P2055" s="49"/>
      <c r="Q2055" s="59"/>
      <c r="R2055" s="59"/>
      <c r="S2055" s="49"/>
      <c r="T2055" s="49"/>
      <c r="U2055" s="49"/>
      <c r="V2055" s="49"/>
    </row>
    <row r="2056" spans="2:22" ht="24" customHeight="1" x14ac:dyDescent="0.35">
      <c r="B2056" s="3">
        <v>2041</v>
      </c>
      <c r="C2056" s="3" t="s">
        <v>2628</v>
      </c>
      <c r="D2056" s="3" t="s">
        <v>1757</v>
      </c>
      <c r="E2056" s="3" t="s">
        <v>1760</v>
      </c>
      <c r="F2056" s="3" t="s">
        <v>3582</v>
      </c>
      <c r="G2056" s="3" t="s">
        <v>11</v>
      </c>
      <c r="H2056" s="32" t="s">
        <v>4235</v>
      </c>
      <c r="I2056" s="33">
        <v>50.666666666666664</v>
      </c>
      <c r="J2056" s="17"/>
      <c r="K2056" s="17">
        <f t="shared" si="62"/>
        <v>0</v>
      </c>
      <c r="L2056" s="38" t="s">
        <v>7053</v>
      </c>
      <c r="M2056" s="48">
        <f t="shared" si="63"/>
        <v>5066.6666666666661</v>
      </c>
      <c r="N2056" s="34" t="s">
        <v>7343</v>
      </c>
      <c r="O2056" s="48">
        <f>(45.5*M2056)/(SUM($M$16:$M$2953)+SUM(Comerciales!$O$16:$O$1436))</f>
        <v>2.4042330550387931E-7</v>
      </c>
      <c r="P2056" s="49"/>
      <c r="Q2056" s="59"/>
      <c r="R2056" s="59"/>
      <c r="S2056" s="49"/>
      <c r="T2056" s="49"/>
      <c r="U2056" s="49"/>
      <c r="V2056" s="49"/>
    </row>
    <row r="2057" spans="2:22" ht="24" customHeight="1" x14ac:dyDescent="0.35">
      <c r="B2057" s="3">
        <v>2042</v>
      </c>
      <c r="C2057" s="3" t="s">
        <v>511</v>
      </c>
      <c r="D2057" s="3" t="s">
        <v>1757</v>
      </c>
      <c r="E2057" s="3" t="s">
        <v>1759</v>
      </c>
      <c r="F2057" s="3" t="s">
        <v>3582</v>
      </c>
      <c r="G2057" s="3" t="s">
        <v>11</v>
      </c>
      <c r="H2057" s="32" t="s">
        <v>4235</v>
      </c>
      <c r="I2057" s="33">
        <v>1</v>
      </c>
      <c r="J2057" s="17"/>
      <c r="K2057" s="17">
        <f t="shared" si="62"/>
        <v>0</v>
      </c>
      <c r="L2057" s="38" t="s">
        <v>7053</v>
      </c>
      <c r="M2057" s="48">
        <f t="shared" si="63"/>
        <v>100</v>
      </c>
      <c r="N2057" s="34" t="s">
        <v>7343</v>
      </c>
      <c r="O2057" s="48">
        <f>(45.5*M2057)/(SUM($M$16:$M$2953)+SUM(Comerciales!$O$16:$O$1436))</f>
        <v>4.745196819155514E-9</v>
      </c>
      <c r="P2057" s="49"/>
      <c r="Q2057" s="59"/>
      <c r="R2057" s="59"/>
      <c r="S2057" s="49"/>
      <c r="T2057" s="49"/>
      <c r="U2057" s="49"/>
      <c r="V2057" s="49"/>
    </row>
    <row r="2058" spans="2:22" ht="24" customHeight="1" x14ac:dyDescent="0.35">
      <c r="B2058" s="3">
        <v>2043</v>
      </c>
      <c r="C2058" s="3" t="s">
        <v>2628</v>
      </c>
      <c r="D2058" s="3" t="s">
        <v>1761</v>
      </c>
      <c r="E2058" s="3" t="s">
        <v>1763</v>
      </c>
      <c r="F2058" s="3" t="s">
        <v>3582</v>
      </c>
      <c r="G2058" s="3" t="s">
        <v>11</v>
      </c>
      <c r="H2058" s="32" t="s">
        <v>2360</v>
      </c>
      <c r="I2058" s="33">
        <v>14325.81818181818</v>
      </c>
      <c r="J2058" s="17">
        <v>1774</v>
      </c>
      <c r="K2058" s="17">
        <f t="shared" si="62"/>
        <v>1902</v>
      </c>
      <c r="L2058" s="38" t="s">
        <v>7053</v>
      </c>
      <c r="M2058" s="48">
        <f t="shared" si="63"/>
        <v>27247706.18181818</v>
      </c>
      <c r="N2058" s="34" t="s">
        <v>7343</v>
      </c>
      <c r="O2058" s="48">
        <f>(45.5*M2058)/(SUM($M$16:$M$2953)+SUM(Comerciales!$O$16:$O$1436))</f>
        <v>1.2929572870324765E-3</v>
      </c>
      <c r="P2058" s="49"/>
      <c r="Q2058" s="59"/>
      <c r="R2058" s="59"/>
      <c r="S2058" s="49"/>
      <c r="T2058" s="49"/>
      <c r="U2058" s="49"/>
      <c r="V2058" s="49"/>
    </row>
    <row r="2059" spans="2:22" ht="24" customHeight="1" x14ac:dyDescent="0.35">
      <c r="B2059" s="3">
        <v>2044</v>
      </c>
      <c r="C2059" s="3" t="s">
        <v>2628</v>
      </c>
      <c r="D2059" s="3" t="s">
        <v>1761</v>
      </c>
      <c r="E2059" s="3" t="s">
        <v>1762</v>
      </c>
      <c r="F2059" s="3" t="s">
        <v>3582</v>
      </c>
      <c r="G2059" s="3" t="s">
        <v>11</v>
      </c>
      <c r="H2059" s="32" t="s">
        <v>2360</v>
      </c>
      <c r="I2059" s="33">
        <v>2800</v>
      </c>
      <c r="J2059" s="17">
        <v>6673.5</v>
      </c>
      <c r="K2059" s="17">
        <f t="shared" si="62"/>
        <v>7154</v>
      </c>
      <c r="L2059" s="38" t="s">
        <v>7053</v>
      </c>
      <c r="M2059" s="48">
        <f t="shared" si="63"/>
        <v>20031200</v>
      </c>
      <c r="N2059" s="34" t="s">
        <v>7343</v>
      </c>
      <c r="O2059" s="48">
        <f>(45.5*M2059)/(SUM($M$16:$M$2953)+SUM(Comerciales!$O$16:$O$1436))</f>
        <v>9.5051986523867925E-4</v>
      </c>
      <c r="P2059" s="49"/>
      <c r="Q2059" s="59"/>
      <c r="R2059" s="59"/>
      <c r="S2059" s="49"/>
      <c r="T2059" s="49"/>
      <c r="U2059" s="49"/>
      <c r="V2059" s="49"/>
    </row>
    <row r="2060" spans="2:22" ht="24" customHeight="1" x14ac:dyDescent="0.35">
      <c r="B2060" s="3">
        <v>2045</v>
      </c>
      <c r="C2060" s="3" t="s">
        <v>2628</v>
      </c>
      <c r="D2060" s="3" t="s">
        <v>3176</v>
      </c>
      <c r="E2060" s="3" t="s">
        <v>218</v>
      </c>
      <c r="F2060" s="3" t="s">
        <v>3584</v>
      </c>
      <c r="G2060" s="3" t="s">
        <v>11</v>
      </c>
      <c r="H2060" s="32" t="s">
        <v>2490</v>
      </c>
      <c r="I2060" s="33">
        <v>27860.666666666668</v>
      </c>
      <c r="J2060" s="17">
        <v>1022648</v>
      </c>
      <c r="K2060" s="17">
        <f t="shared" si="62"/>
        <v>1096279</v>
      </c>
      <c r="L2060" s="38" t="s">
        <v>7053</v>
      </c>
      <c r="M2060" s="48">
        <f t="shared" si="63"/>
        <v>30543063792.666668</v>
      </c>
      <c r="N2060" s="34" t="s">
        <v>7341</v>
      </c>
      <c r="O2060" s="48">
        <f>(45.5*M2060)/(SUM($M$16:$M$2953)+SUM(Comerciales!$O$16:$O$1436))</f>
        <v>1.4493284915622582</v>
      </c>
      <c r="P2060" s="49"/>
      <c r="Q2060" s="59"/>
      <c r="R2060" s="59"/>
      <c r="S2060" s="49"/>
      <c r="T2060" s="49"/>
      <c r="U2060" s="49"/>
      <c r="V2060" s="49"/>
    </row>
    <row r="2061" spans="2:22" ht="24" customHeight="1" x14ac:dyDescent="0.35">
      <c r="B2061" s="3">
        <v>2046</v>
      </c>
      <c r="C2061" s="3" t="s">
        <v>2628</v>
      </c>
      <c r="D2061" s="3" t="s">
        <v>1764</v>
      </c>
      <c r="E2061" s="3" t="s">
        <v>3489</v>
      </c>
      <c r="F2061" s="3" t="s">
        <v>3626</v>
      </c>
      <c r="G2061" s="3" t="s">
        <v>11</v>
      </c>
      <c r="H2061" s="32" t="s">
        <v>2490</v>
      </c>
      <c r="I2061" s="33">
        <v>17760</v>
      </c>
      <c r="J2061" s="17">
        <v>6250</v>
      </c>
      <c r="K2061" s="17">
        <f t="shared" si="62"/>
        <v>6700</v>
      </c>
      <c r="L2061" s="38" t="s">
        <v>7053</v>
      </c>
      <c r="M2061" s="48">
        <f t="shared" si="63"/>
        <v>118992000</v>
      </c>
      <c r="N2061" s="34" t="s">
        <v>7341</v>
      </c>
      <c r="O2061" s="48">
        <f>(45.5*M2061)/(SUM($M$16:$M$2953)+SUM(Comerciales!$O$16:$O$1436))</f>
        <v>5.6464045990495286E-3</v>
      </c>
      <c r="P2061" s="49"/>
      <c r="Q2061" s="59"/>
      <c r="R2061" s="59"/>
      <c r="S2061" s="49"/>
      <c r="T2061" s="49"/>
      <c r="U2061" s="49"/>
      <c r="V2061" s="49"/>
    </row>
    <row r="2062" spans="2:22" ht="24" customHeight="1" x14ac:dyDescent="0.35">
      <c r="B2062" s="3">
        <v>2047</v>
      </c>
      <c r="C2062" s="3" t="s">
        <v>2628</v>
      </c>
      <c r="D2062" s="3" t="s">
        <v>1764</v>
      </c>
      <c r="E2062" s="3" t="s">
        <v>1765</v>
      </c>
      <c r="F2062" s="3" t="s">
        <v>3582</v>
      </c>
      <c r="G2062" s="3" t="s">
        <v>11</v>
      </c>
      <c r="H2062" s="32" t="s">
        <v>4235</v>
      </c>
      <c r="I2062" s="33">
        <v>110.18181818181819</v>
      </c>
      <c r="J2062" s="17"/>
      <c r="K2062" s="17">
        <f t="shared" si="62"/>
        <v>0</v>
      </c>
      <c r="L2062" s="38" t="s">
        <v>7053</v>
      </c>
      <c r="M2062" s="48">
        <f t="shared" si="63"/>
        <v>11018.181818181818</v>
      </c>
      <c r="N2062" s="34" t="s">
        <v>7343</v>
      </c>
      <c r="O2062" s="48">
        <f>(45.5*M2062)/(SUM($M$16:$M$2953)+SUM(Comerciales!$O$16:$O$1436))</f>
        <v>5.2283441316513479E-7</v>
      </c>
      <c r="P2062" s="49"/>
      <c r="Q2062" s="59"/>
      <c r="R2062" s="59"/>
      <c r="S2062" s="49"/>
      <c r="T2062" s="49"/>
      <c r="U2062" s="49"/>
      <c r="V2062" s="49"/>
    </row>
    <row r="2063" spans="2:22" ht="24" customHeight="1" x14ac:dyDescent="0.35">
      <c r="B2063" s="3">
        <v>2048</v>
      </c>
      <c r="C2063" s="3" t="s">
        <v>1766</v>
      </c>
      <c r="D2063" s="3" t="s">
        <v>1767</v>
      </c>
      <c r="E2063" s="3" t="s">
        <v>1768</v>
      </c>
      <c r="F2063" s="3" t="s">
        <v>3582</v>
      </c>
      <c r="G2063" s="3" t="s">
        <v>3650</v>
      </c>
      <c r="H2063" s="32" t="s">
        <v>4235</v>
      </c>
      <c r="I2063" s="33">
        <v>1</v>
      </c>
      <c r="J2063" s="17"/>
      <c r="K2063" s="17">
        <f t="shared" si="62"/>
        <v>0</v>
      </c>
      <c r="L2063" s="38" t="s">
        <v>7053</v>
      </c>
      <c r="M2063" s="48">
        <f t="shared" si="63"/>
        <v>100</v>
      </c>
      <c r="N2063" s="34" t="s">
        <v>7343</v>
      </c>
      <c r="O2063" s="48">
        <f>(45.5*M2063)/(SUM($M$16:$M$2953)+SUM(Comerciales!$O$16:$O$1436))</f>
        <v>4.745196819155514E-9</v>
      </c>
      <c r="P2063" s="49"/>
      <c r="Q2063" s="59"/>
      <c r="R2063" s="59"/>
      <c r="S2063" s="49"/>
      <c r="T2063" s="49"/>
      <c r="U2063" s="49"/>
      <c r="V2063" s="49"/>
    </row>
    <row r="2064" spans="2:22" ht="24" customHeight="1" x14ac:dyDescent="0.35">
      <c r="B2064" s="3">
        <v>2049</v>
      </c>
      <c r="C2064" s="3" t="s">
        <v>2628</v>
      </c>
      <c r="D2064" s="3" t="s">
        <v>1769</v>
      </c>
      <c r="E2064" s="3" t="s">
        <v>1770</v>
      </c>
      <c r="F2064" s="3" t="s">
        <v>3582</v>
      </c>
      <c r="G2064" s="3" t="s">
        <v>11</v>
      </c>
      <c r="H2064" s="32" t="s">
        <v>2360</v>
      </c>
      <c r="I2064" s="33">
        <v>130200</v>
      </c>
      <c r="J2064" s="17">
        <v>261.75</v>
      </c>
      <c r="K2064" s="17">
        <f t="shared" ref="K2064:K2127" si="64">IF(ISNUMBER(L2064),MIN(L2064,ROUND((J2064*(1+$K$10)),0)),ROUND((J2064*(1+$K$10)),0))</f>
        <v>281</v>
      </c>
      <c r="L2064" s="38" t="s">
        <v>7053</v>
      </c>
      <c r="M2064" s="48">
        <f t="shared" ref="M2064:M2127" si="65">IF(K2064=0,100*I2064,I2064*K2064)</f>
        <v>36586200</v>
      </c>
      <c r="N2064" s="34" t="s">
        <v>7341</v>
      </c>
      <c r="O2064" s="48">
        <f>(45.5*M2064)/(SUM($M$16:$M$2953)+SUM(Comerciales!$O$16:$O$1436))</f>
        <v>1.7360871986498744E-3</v>
      </c>
      <c r="P2064" s="49"/>
      <c r="Q2064" s="59"/>
      <c r="R2064" s="59"/>
      <c r="S2064" s="49"/>
      <c r="T2064" s="49"/>
      <c r="U2064" s="49"/>
      <c r="V2064" s="49"/>
    </row>
    <row r="2065" spans="2:22" ht="24" customHeight="1" x14ac:dyDescent="0.35">
      <c r="B2065" s="3">
        <v>2050</v>
      </c>
      <c r="C2065" s="3" t="s">
        <v>2628</v>
      </c>
      <c r="D2065" s="3" t="s">
        <v>5677</v>
      </c>
      <c r="E2065" s="3" t="s">
        <v>6593</v>
      </c>
      <c r="F2065" s="3" t="s">
        <v>3582</v>
      </c>
      <c r="G2065" s="3" t="s">
        <v>11</v>
      </c>
      <c r="H2065" s="32" t="s">
        <v>2360</v>
      </c>
      <c r="I2065" s="33">
        <v>6800</v>
      </c>
      <c r="J2065" s="17"/>
      <c r="K2065" s="17">
        <f t="shared" si="64"/>
        <v>0</v>
      </c>
      <c r="L2065" s="38" t="s">
        <v>7053</v>
      </c>
      <c r="M2065" s="48">
        <f t="shared" si="65"/>
        <v>680000</v>
      </c>
      <c r="N2065" s="34" t="s">
        <v>7343</v>
      </c>
      <c r="O2065" s="48">
        <f>(45.5*M2065)/(SUM($M$16:$M$2953)+SUM(Comerciales!$O$16:$O$1436))</f>
        <v>3.2267338370257494E-5</v>
      </c>
      <c r="P2065" s="49"/>
      <c r="Q2065" s="59"/>
      <c r="R2065" s="59"/>
      <c r="S2065" s="49"/>
      <c r="T2065" s="49"/>
      <c r="U2065" s="49"/>
      <c r="V2065" s="49"/>
    </row>
    <row r="2066" spans="2:22" ht="24" customHeight="1" x14ac:dyDescent="0.35">
      <c r="B2066" s="3">
        <v>2051</v>
      </c>
      <c r="C2066" s="3" t="s">
        <v>2628</v>
      </c>
      <c r="D2066" s="3" t="s">
        <v>5678</v>
      </c>
      <c r="E2066" s="3" t="s">
        <v>1752</v>
      </c>
      <c r="F2066" s="3" t="s">
        <v>2616</v>
      </c>
      <c r="G2066" s="3" t="s">
        <v>11</v>
      </c>
      <c r="H2066" s="32" t="s">
        <v>2490</v>
      </c>
      <c r="I2066" s="33">
        <v>201318.33333333334</v>
      </c>
      <c r="J2066" s="17"/>
      <c r="K2066" s="17">
        <f t="shared" si="64"/>
        <v>0</v>
      </c>
      <c r="L2066" s="38" t="s">
        <v>7053</v>
      </c>
      <c r="M2066" s="48">
        <f t="shared" si="65"/>
        <v>20131833.333333336</v>
      </c>
      <c r="N2066" s="34" t="s">
        <v>7341</v>
      </c>
      <c r="O2066" s="48">
        <f>(45.5*M2066)/(SUM($M$16:$M$2953)+SUM(Comerciales!$O$16:$O$1436))</f>
        <v>9.5529511497102282E-4</v>
      </c>
      <c r="P2066" s="49"/>
      <c r="Q2066" s="59"/>
      <c r="R2066" s="59"/>
      <c r="S2066" s="49"/>
      <c r="T2066" s="49"/>
      <c r="U2066" s="49"/>
      <c r="V2066" s="49"/>
    </row>
    <row r="2067" spans="2:22" ht="24" customHeight="1" x14ac:dyDescent="0.35">
      <c r="B2067" s="3">
        <v>2052</v>
      </c>
      <c r="C2067" s="3" t="s">
        <v>2628</v>
      </c>
      <c r="D2067" s="3" t="s">
        <v>5679</v>
      </c>
      <c r="E2067" s="3" t="s">
        <v>2628</v>
      </c>
      <c r="F2067" s="3" t="s">
        <v>2616</v>
      </c>
      <c r="G2067" s="3" t="s">
        <v>11</v>
      </c>
      <c r="H2067" s="32" t="s">
        <v>3714</v>
      </c>
      <c r="I2067" s="33">
        <v>242.5</v>
      </c>
      <c r="J2067" s="17"/>
      <c r="K2067" s="17">
        <f t="shared" si="64"/>
        <v>0</v>
      </c>
      <c r="L2067" s="38" t="s">
        <v>7053</v>
      </c>
      <c r="M2067" s="48">
        <f t="shared" si="65"/>
        <v>24250</v>
      </c>
      <c r="N2067" s="34" t="s">
        <v>7343</v>
      </c>
      <c r="O2067" s="48">
        <f>(45.5*M2067)/(SUM($M$16:$M$2953)+SUM(Comerciales!$O$16:$O$1436))</f>
        <v>1.150710228645212E-6</v>
      </c>
      <c r="P2067" s="49"/>
      <c r="Q2067" s="59"/>
      <c r="R2067" s="59"/>
      <c r="S2067" s="49"/>
      <c r="T2067" s="49"/>
      <c r="U2067" s="49"/>
      <c r="V2067" s="49"/>
    </row>
    <row r="2068" spans="2:22" ht="24" customHeight="1" x14ac:dyDescent="0.35">
      <c r="B2068" s="3">
        <v>2053</v>
      </c>
      <c r="C2068" s="3" t="s">
        <v>1772</v>
      </c>
      <c r="D2068" s="3" t="s">
        <v>1773</v>
      </c>
      <c r="E2068" s="3" t="s">
        <v>6595</v>
      </c>
      <c r="F2068" s="3" t="s">
        <v>2349</v>
      </c>
      <c r="G2068" s="3" t="s">
        <v>18</v>
      </c>
      <c r="H2068" s="32" t="s">
        <v>2349</v>
      </c>
      <c r="I2068" s="33">
        <v>7.4444444444444446</v>
      </c>
      <c r="J2068" s="17">
        <v>14455100</v>
      </c>
      <c r="K2068" s="17">
        <f t="shared" si="64"/>
        <v>14455100</v>
      </c>
      <c r="L2068" s="38">
        <v>14455100</v>
      </c>
      <c r="M2068" s="48">
        <f t="shared" si="65"/>
        <v>107610188.8888889</v>
      </c>
      <c r="N2068" s="34" t="s">
        <v>7341</v>
      </c>
      <c r="O2068" s="48">
        <f>(45.5*M2068)/(SUM($M$16:$M$2953)+SUM(Comerciales!$O$16:$O$1436))</f>
        <v>5.1063152602427954E-3</v>
      </c>
      <c r="P2068" s="49"/>
      <c r="Q2068" s="59"/>
      <c r="R2068" s="59"/>
      <c r="S2068" s="49"/>
      <c r="T2068" s="49"/>
      <c r="U2068" s="49"/>
      <c r="V2068" s="49"/>
    </row>
    <row r="2069" spans="2:22" ht="24" customHeight="1" x14ac:dyDescent="0.35">
      <c r="B2069" s="3">
        <v>2054</v>
      </c>
      <c r="C2069" s="3" t="s">
        <v>1774</v>
      </c>
      <c r="D2069" s="3" t="s">
        <v>1775</v>
      </c>
      <c r="E2069" s="3" t="s">
        <v>4222</v>
      </c>
      <c r="F2069" s="3" t="s">
        <v>2349</v>
      </c>
      <c r="G2069" s="3" t="s">
        <v>18</v>
      </c>
      <c r="H2069" s="32" t="s">
        <v>2349</v>
      </c>
      <c r="I2069" s="33">
        <v>107.75</v>
      </c>
      <c r="J2069" s="17">
        <v>5379563</v>
      </c>
      <c r="K2069" s="17">
        <f t="shared" si="64"/>
        <v>5766892</v>
      </c>
      <c r="L2069" s="38">
        <v>22854600</v>
      </c>
      <c r="M2069" s="48">
        <f t="shared" si="65"/>
        <v>621382613</v>
      </c>
      <c r="N2069" s="34" t="s">
        <v>7341</v>
      </c>
      <c r="O2069" s="48">
        <f>(45.5*M2069)/(SUM($M$16:$M$2953)+SUM(Comerciales!$O$16:$O$1436))</f>
        <v>2.9485827986861415E-2</v>
      </c>
      <c r="P2069" s="49"/>
      <c r="Q2069" s="59"/>
      <c r="R2069" s="59"/>
      <c r="S2069" s="49"/>
      <c r="T2069" s="49"/>
      <c r="U2069" s="49"/>
      <c r="V2069" s="49"/>
    </row>
    <row r="2070" spans="2:22" ht="24" customHeight="1" x14ac:dyDescent="0.35">
      <c r="B2070" s="3">
        <v>2055</v>
      </c>
      <c r="C2070" s="3" t="s">
        <v>1776</v>
      </c>
      <c r="D2070" s="3" t="s">
        <v>5680</v>
      </c>
      <c r="E2070" s="3" t="s">
        <v>10</v>
      </c>
      <c r="F2070" s="3" t="s">
        <v>2356</v>
      </c>
      <c r="G2070" s="3" t="s">
        <v>18</v>
      </c>
      <c r="H2070" s="32" t="s">
        <v>2349</v>
      </c>
      <c r="I2070" s="33">
        <v>149.58333333333334</v>
      </c>
      <c r="J2070" s="17">
        <v>3586375.8000000003</v>
      </c>
      <c r="K2070" s="17">
        <f t="shared" si="64"/>
        <v>3586375.8000000003</v>
      </c>
      <c r="L2070" s="38">
        <v>3586375.8000000003</v>
      </c>
      <c r="M2070" s="48">
        <f t="shared" si="65"/>
        <v>536462046.75000006</v>
      </c>
      <c r="N2070" s="34" t="s">
        <v>7341</v>
      </c>
      <c r="O2070" s="48">
        <f>(45.5*M2070)/(SUM($M$16:$M$2953)+SUM(Comerciales!$O$16:$O$1436))</f>
        <v>2.5456179978357567E-2</v>
      </c>
      <c r="P2070" s="49"/>
      <c r="Q2070" s="59"/>
      <c r="R2070" s="59"/>
      <c r="S2070" s="49"/>
      <c r="T2070" s="49"/>
      <c r="U2070" s="49"/>
      <c r="V2070" s="49"/>
    </row>
    <row r="2071" spans="2:22" ht="24" customHeight="1" x14ac:dyDescent="0.35">
      <c r="B2071" s="3">
        <v>2056</v>
      </c>
      <c r="C2071" s="3" t="s">
        <v>1776</v>
      </c>
      <c r="D2071" s="3" t="s">
        <v>5680</v>
      </c>
      <c r="E2071" s="3" t="s">
        <v>135</v>
      </c>
      <c r="F2071" s="3" t="s">
        <v>2356</v>
      </c>
      <c r="G2071" s="3" t="s">
        <v>18</v>
      </c>
      <c r="H2071" s="32" t="s">
        <v>3713</v>
      </c>
      <c r="I2071" s="33">
        <v>106</v>
      </c>
      <c r="J2071" s="17">
        <v>255022.91999999998</v>
      </c>
      <c r="K2071" s="17">
        <f t="shared" si="64"/>
        <v>255022.91999999998</v>
      </c>
      <c r="L2071" s="38">
        <v>255022.91999999998</v>
      </c>
      <c r="M2071" s="48">
        <f t="shared" si="65"/>
        <v>27032429.52</v>
      </c>
      <c r="N2071" s="34" t="s">
        <v>7341</v>
      </c>
      <c r="O2071" s="48">
        <f>(45.5*M2071)/(SUM($M$16:$M$2953)+SUM(Comerciales!$O$16:$O$1436))</f>
        <v>1.2827419857234961E-3</v>
      </c>
      <c r="P2071" s="49"/>
      <c r="Q2071" s="59"/>
      <c r="R2071" s="59"/>
      <c r="S2071" s="49"/>
      <c r="T2071" s="49"/>
      <c r="U2071" s="49"/>
      <c r="V2071" s="49"/>
    </row>
    <row r="2072" spans="2:22" ht="24" customHeight="1" x14ac:dyDescent="0.35">
      <c r="B2072" s="3">
        <v>2057</v>
      </c>
      <c r="C2072" s="3" t="s">
        <v>1776</v>
      </c>
      <c r="D2072" s="3" t="s">
        <v>5680</v>
      </c>
      <c r="E2072" s="3" t="s">
        <v>6596</v>
      </c>
      <c r="F2072" s="3" t="s">
        <v>2356</v>
      </c>
      <c r="G2072" s="3" t="s">
        <v>18</v>
      </c>
      <c r="H2072" s="32" t="s">
        <v>2349</v>
      </c>
      <c r="I2072" s="33">
        <v>35.200000000000003</v>
      </c>
      <c r="J2072" s="17">
        <v>17931.879000000001</v>
      </c>
      <c r="K2072" s="17">
        <f t="shared" si="64"/>
        <v>17931.879000000001</v>
      </c>
      <c r="L2072" s="38">
        <v>17931.879000000001</v>
      </c>
      <c r="M2072" s="48">
        <f t="shared" si="65"/>
        <v>631202.14080000005</v>
      </c>
      <c r="N2072" s="34" t="s">
        <v>7343</v>
      </c>
      <c r="O2072" s="48">
        <f>(45.5*M2072)/(SUM($M$16:$M$2953)+SUM(Comerciales!$O$16:$O$1436))</f>
        <v>2.9951783907683109E-5</v>
      </c>
      <c r="P2072" s="49"/>
      <c r="Q2072" s="59"/>
      <c r="R2072" s="59"/>
      <c r="S2072" s="49"/>
      <c r="T2072" s="49"/>
      <c r="U2072" s="49"/>
      <c r="V2072" s="49"/>
    </row>
    <row r="2073" spans="2:22" ht="24" customHeight="1" x14ac:dyDescent="0.35">
      <c r="B2073" s="3">
        <v>2058</v>
      </c>
      <c r="C2073" s="3" t="s">
        <v>2677</v>
      </c>
      <c r="D2073" s="3" t="s">
        <v>3179</v>
      </c>
      <c r="E2073" s="3" t="s">
        <v>3491</v>
      </c>
      <c r="F2073" s="3" t="s">
        <v>3597</v>
      </c>
      <c r="G2073" s="3" t="s">
        <v>18</v>
      </c>
      <c r="H2073" s="32" t="s">
        <v>2356</v>
      </c>
      <c r="I2073" s="33">
        <v>5.333333333333333</v>
      </c>
      <c r="J2073" s="17"/>
      <c r="K2073" s="17">
        <f t="shared" si="64"/>
        <v>0</v>
      </c>
      <c r="L2073" s="38" t="s">
        <v>7053</v>
      </c>
      <c r="M2073" s="48">
        <f t="shared" si="65"/>
        <v>533.33333333333326</v>
      </c>
      <c r="N2073" s="34" t="s">
        <v>7343</v>
      </c>
      <c r="O2073" s="48">
        <f>(45.5*M2073)/(SUM($M$16:$M$2953)+SUM(Comerciales!$O$16:$O$1436))</f>
        <v>2.5307716368829402E-8</v>
      </c>
      <c r="P2073" s="49"/>
      <c r="Q2073" s="59"/>
      <c r="R2073" s="59"/>
      <c r="S2073" s="49"/>
      <c r="T2073" s="49"/>
      <c r="U2073" s="49"/>
      <c r="V2073" s="49"/>
    </row>
    <row r="2074" spans="2:22" ht="24" customHeight="1" x14ac:dyDescent="0.35">
      <c r="B2074" s="3">
        <v>2059</v>
      </c>
      <c r="C2074" s="3" t="s">
        <v>1779</v>
      </c>
      <c r="D2074" s="3" t="s">
        <v>1780</v>
      </c>
      <c r="E2074" s="3" t="s">
        <v>36</v>
      </c>
      <c r="F2074" s="3" t="s">
        <v>2317</v>
      </c>
      <c r="G2074" s="3" t="s">
        <v>11</v>
      </c>
      <c r="H2074" s="32" t="s">
        <v>2317</v>
      </c>
      <c r="I2074" s="33">
        <v>379554.45454545453</v>
      </c>
      <c r="J2074" s="17">
        <v>4301.5</v>
      </c>
      <c r="K2074" s="17">
        <f t="shared" si="64"/>
        <v>4301.5</v>
      </c>
      <c r="L2074" s="38">
        <v>4301.5</v>
      </c>
      <c r="M2074" s="48">
        <f t="shared" si="65"/>
        <v>1632653486.2272727</v>
      </c>
      <c r="N2074" s="34" t="s">
        <v>7341</v>
      </c>
      <c r="O2074" s="48">
        <f>(45.5*M2074)/(SUM($M$16:$M$2953)+SUM(Comerciales!$O$16:$O$1436))</f>
        <v>7.7472621296288152E-2</v>
      </c>
      <c r="P2074" s="49"/>
      <c r="Q2074" s="59"/>
      <c r="R2074" s="59"/>
      <c r="S2074" s="49"/>
      <c r="T2074" s="49"/>
      <c r="U2074" s="49"/>
      <c r="V2074" s="49"/>
    </row>
    <row r="2075" spans="2:22" ht="24" customHeight="1" x14ac:dyDescent="0.35">
      <c r="B2075" s="3">
        <v>2060</v>
      </c>
      <c r="C2075" s="3" t="s">
        <v>1779</v>
      </c>
      <c r="D2075" s="3" t="s">
        <v>1780</v>
      </c>
      <c r="E2075" s="3" t="s">
        <v>114</v>
      </c>
      <c r="F2075" s="3" t="s">
        <v>2317</v>
      </c>
      <c r="G2075" s="3" t="s">
        <v>11</v>
      </c>
      <c r="H2075" s="32" t="s">
        <v>2317</v>
      </c>
      <c r="I2075" s="33">
        <v>40372.5</v>
      </c>
      <c r="J2075" s="17">
        <v>2150.75</v>
      </c>
      <c r="K2075" s="17">
        <f t="shared" si="64"/>
        <v>2150.75</v>
      </c>
      <c r="L2075" s="38">
        <v>2150.75</v>
      </c>
      <c r="M2075" s="48">
        <f t="shared" si="65"/>
        <v>86831154.375</v>
      </c>
      <c r="N2075" s="34" t="s">
        <v>7341</v>
      </c>
      <c r="O2075" s="48">
        <f>(45.5*M2075)/(SUM($M$16:$M$2953)+SUM(Comerciales!$O$16:$O$1436))</f>
        <v>4.1203091754385135E-3</v>
      </c>
      <c r="P2075" s="49"/>
      <c r="Q2075" s="59"/>
      <c r="R2075" s="59"/>
      <c r="S2075" s="49"/>
      <c r="T2075" s="49"/>
      <c r="U2075" s="49"/>
      <c r="V2075" s="49"/>
    </row>
    <row r="2076" spans="2:22" ht="24" customHeight="1" x14ac:dyDescent="0.35">
      <c r="B2076" s="3">
        <v>2061</v>
      </c>
      <c r="C2076" s="3" t="s">
        <v>1779</v>
      </c>
      <c r="D2076" s="3" t="s">
        <v>1780</v>
      </c>
      <c r="E2076" s="3" t="s">
        <v>36</v>
      </c>
      <c r="F2076" s="3" t="s">
        <v>6948</v>
      </c>
      <c r="G2076" s="3" t="s">
        <v>18</v>
      </c>
      <c r="H2076" s="32" t="s">
        <v>2349</v>
      </c>
      <c r="I2076" s="33">
        <v>24</v>
      </c>
      <c r="J2076" s="17">
        <v>58391.8</v>
      </c>
      <c r="K2076" s="17">
        <f t="shared" si="64"/>
        <v>58391.8</v>
      </c>
      <c r="L2076" s="38">
        <v>58391.8</v>
      </c>
      <c r="M2076" s="48">
        <f t="shared" si="65"/>
        <v>1401403.2000000002</v>
      </c>
      <c r="N2076" s="34" t="s">
        <v>7341</v>
      </c>
      <c r="O2076" s="48">
        <f>(45.5*M2076)/(SUM($M$16:$M$2953)+SUM(Comerciales!$O$16:$O$1436))</f>
        <v>6.6499340069943588E-5</v>
      </c>
      <c r="P2076" s="49"/>
      <c r="Q2076" s="59"/>
      <c r="R2076" s="59"/>
      <c r="S2076" s="49"/>
      <c r="T2076" s="49"/>
      <c r="U2076" s="49"/>
      <c r="V2076" s="49"/>
    </row>
    <row r="2077" spans="2:22" ht="24" customHeight="1" x14ac:dyDescent="0.35">
      <c r="B2077" s="3">
        <v>2062</v>
      </c>
      <c r="C2077" s="3" t="s">
        <v>1781</v>
      </c>
      <c r="D2077" s="3" t="s">
        <v>1782</v>
      </c>
      <c r="E2077" s="3" t="s">
        <v>2413</v>
      </c>
      <c r="F2077" s="3" t="s">
        <v>2422</v>
      </c>
      <c r="G2077" s="3" t="s">
        <v>11</v>
      </c>
      <c r="H2077" s="32" t="s">
        <v>2318</v>
      </c>
      <c r="I2077" s="33">
        <v>3225.0833333333335</v>
      </c>
      <c r="J2077" s="17">
        <v>198790.5</v>
      </c>
      <c r="K2077" s="17">
        <f t="shared" si="64"/>
        <v>198790.5</v>
      </c>
      <c r="L2077" s="38">
        <v>198790.5</v>
      </c>
      <c r="M2077" s="48">
        <f t="shared" si="65"/>
        <v>641115928.375</v>
      </c>
      <c r="N2077" s="34" t="s">
        <v>7341</v>
      </c>
      <c r="O2077" s="48">
        <f>(45.5*M2077)/(SUM($M$16:$M$2953)+SUM(Comerciales!$O$16:$O$1436))</f>
        <v>3.042221264034984E-2</v>
      </c>
      <c r="P2077" s="49"/>
      <c r="Q2077" s="59"/>
      <c r="R2077" s="59"/>
      <c r="S2077" s="49"/>
      <c r="T2077" s="49"/>
      <c r="U2077" s="49"/>
      <c r="V2077" s="49"/>
    </row>
    <row r="2078" spans="2:22" ht="24" customHeight="1" x14ac:dyDescent="0.35">
      <c r="B2078" s="3">
        <v>2063</v>
      </c>
      <c r="C2078" s="3" t="s">
        <v>1781</v>
      </c>
      <c r="D2078" s="3" t="s">
        <v>1782</v>
      </c>
      <c r="E2078" s="3" t="s">
        <v>2401</v>
      </c>
      <c r="F2078" s="3" t="s">
        <v>2422</v>
      </c>
      <c r="G2078" s="3" t="s">
        <v>11</v>
      </c>
      <c r="H2078" s="32" t="s">
        <v>2318</v>
      </c>
      <c r="I2078" s="33">
        <v>797.66666666666663</v>
      </c>
      <c r="J2078" s="17">
        <v>132527</v>
      </c>
      <c r="K2078" s="17">
        <f t="shared" si="64"/>
        <v>132527</v>
      </c>
      <c r="L2078" s="38">
        <v>132527</v>
      </c>
      <c r="M2078" s="48">
        <f t="shared" si="65"/>
        <v>105712370.33333333</v>
      </c>
      <c r="N2078" s="34" t="s">
        <v>7341</v>
      </c>
      <c r="O2078" s="48">
        <f>(45.5*M2078)/(SUM($M$16:$M$2953)+SUM(Comerciales!$O$16:$O$1436))</f>
        <v>5.0162600345112296E-3</v>
      </c>
      <c r="P2078" s="49"/>
      <c r="Q2078" s="59"/>
      <c r="R2078" s="59"/>
      <c r="S2078" s="49"/>
      <c r="T2078" s="49"/>
      <c r="U2078" s="49"/>
      <c r="V2078" s="49"/>
    </row>
    <row r="2079" spans="2:22" ht="24" customHeight="1" x14ac:dyDescent="0.35">
      <c r="B2079" s="3">
        <v>2064</v>
      </c>
      <c r="C2079" s="3" t="s">
        <v>257</v>
      </c>
      <c r="D2079" s="3" t="s">
        <v>5681</v>
      </c>
      <c r="E2079" s="3" t="s">
        <v>6597</v>
      </c>
      <c r="F2079" s="3" t="s">
        <v>2422</v>
      </c>
      <c r="G2079" s="3" t="s">
        <v>11</v>
      </c>
      <c r="H2079" s="32" t="s">
        <v>2318</v>
      </c>
      <c r="I2079" s="33">
        <v>14977.75</v>
      </c>
      <c r="J2079" s="17">
        <v>4953</v>
      </c>
      <c r="K2079" s="17">
        <f t="shared" si="64"/>
        <v>5310</v>
      </c>
      <c r="L2079" s="38" t="s">
        <v>7053</v>
      </c>
      <c r="M2079" s="48">
        <f t="shared" si="65"/>
        <v>79531852.5</v>
      </c>
      <c r="N2079" s="34" t="s">
        <v>7343</v>
      </c>
      <c r="O2079" s="48">
        <f>(45.5*M2079)/(SUM($M$16:$M$2953)+SUM(Comerciales!$O$16:$O$1436))</f>
        <v>3.7739429350454549E-3</v>
      </c>
      <c r="P2079" s="49"/>
      <c r="Q2079" s="59"/>
      <c r="R2079" s="59"/>
      <c r="S2079" s="49"/>
      <c r="T2079" s="49"/>
      <c r="U2079" s="49"/>
      <c r="V2079" s="49"/>
    </row>
    <row r="2080" spans="2:22" ht="24" customHeight="1" x14ac:dyDescent="0.35">
      <c r="B2080" s="3">
        <v>2065</v>
      </c>
      <c r="C2080" s="3" t="s">
        <v>257</v>
      </c>
      <c r="D2080" s="3" t="s">
        <v>5681</v>
      </c>
      <c r="E2080" s="3" t="s">
        <v>2484</v>
      </c>
      <c r="F2080" s="3" t="s">
        <v>2422</v>
      </c>
      <c r="G2080" s="3" t="s">
        <v>11</v>
      </c>
      <c r="H2080" s="32" t="s">
        <v>2318</v>
      </c>
      <c r="I2080" s="33">
        <v>9838.75</v>
      </c>
      <c r="J2080" s="17">
        <v>1004</v>
      </c>
      <c r="K2080" s="17">
        <f t="shared" si="64"/>
        <v>1076</v>
      </c>
      <c r="L2080" s="38" t="s">
        <v>7053</v>
      </c>
      <c r="M2080" s="48">
        <f t="shared" si="65"/>
        <v>10586495</v>
      </c>
      <c r="N2080" s="34" t="s">
        <v>7343</v>
      </c>
      <c r="O2080" s="48">
        <f>(45.5*M2080)/(SUM($M$16:$M$2953)+SUM(Comerciales!$O$16:$O$1436))</f>
        <v>5.0235002400005752E-4</v>
      </c>
      <c r="P2080" s="49"/>
      <c r="Q2080" s="59"/>
      <c r="R2080" s="59"/>
      <c r="S2080" s="49"/>
      <c r="T2080" s="49"/>
      <c r="U2080" s="49"/>
      <c r="V2080" s="49"/>
    </row>
    <row r="2081" spans="2:22" ht="24" customHeight="1" x14ac:dyDescent="0.35">
      <c r="B2081" s="3">
        <v>2066</v>
      </c>
      <c r="C2081" s="3" t="s">
        <v>257</v>
      </c>
      <c r="D2081" s="3" t="s">
        <v>5681</v>
      </c>
      <c r="E2081" s="3" t="s">
        <v>6598</v>
      </c>
      <c r="F2081" s="3" t="s">
        <v>2422</v>
      </c>
      <c r="G2081" s="3" t="s">
        <v>11</v>
      </c>
      <c r="H2081" s="32" t="s">
        <v>2320</v>
      </c>
      <c r="I2081" s="33">
        <v>8788.5833333333339</v>
      </c>
      <c r="J2081" s="17">
        <v>3199</v>
      </c>
      <c r="K2081" s="17">
        <f t="shared" si="64"/>
        <v>3429</v>
      </c>
      <c r="L2081" s="38" t="s">
        <v>7053</v>
      </c>
      <c r="M2081" s="48">
        <f t="shared" si="65"/>
        <v>30136052.250000004</v>
      </c>
      <c r="N2081" s="34" t="s">
        <v>7343</v>
      </c>
      <c r="O2081" s="48">
        <f>(45.5*M2081)/(SUM($M$16:$M$2953)+SUM(Comerciales!$O$16:$O$1436))</f>
        <v>1.4300149927860438E-3</v>
      </c>
      <c r="P2081" s="49"/>
      <c r="Q2081" s="59"/>
      <c r="R2081" s="59"/>
      <c r="S2081" s="49"/>
      <c r="T2081" s="49"/>
      <c r="U2081" s="49"/>
      <c r="V2081" s="49"/>
    </row>
    <row r="2082" spans="2:22" ht="24" customHeight="1" x14ac:dyDescent="0.35">
      <c r="B2082" s="3">
        <v>2067</v>
      </c>
      <c r="C2082" s="3" t="s">
        <v>1279</v>
      </c>
      <c r="D2082" s="3" t="s">
        <v>5682</v>
      </c>
      <c r="E2082" s="3" t="s">
        <v>6599</v>
      </c>
      <c r="F2082" s="3" t="s">
        <v>2422</v>
      </c>
      <c r="G2082" s="3" t="s">
        <v>11</v>
      </c>
      <c r="H2082" s="32" t="s">
        <v>2320</v>
      </c>
      <c r="I2082" s="33">
        <v>4767.666666666667</v>
      </c>
      <c r="J2082" s="17">
        <v>798</v>
      </c>
      <c r="K2082" s="17">
        <f t="shared" si="64"/>
        <v>855</v>
      </c>
      <c r="L2082" s="38" t="s">
        <v>7053</v>
      </c>
      <c r="M2082" s="48">
        <f t="shared" si="65"/>
        <v>4076355.0000000005</v>
      </c>
      <c r="N2082" s="34" t="s">
        <v>7343</v>
      </c>
      <c r="O2082" s="48">
        <f>(45.5*M2082)/(SUM($M$16:$M$2953)+SUM(Comerciales!$O$16:$O$1436))</f>
        <v>1.9343106779748677E-4</v>
      </c>
      <c r="P2082" s="49"/>
      <c r="Q2082" s="59"/>
      <c r="R2082" s="59"/>
      <c r="S2082" s="49"/>
      <c r="T2082" s="49"/>
      <c r="U2082" s="49"/>
      <c r="V2082" s="49"/>
    </row>
    <row r="2083" spans="2:22" ht="24" customHeight="1" x14ac:dyDescent="0.35">
      <c r="B2083" s="3">
        <v>2068</v>
      </c>
      <c r="C2083" s="3" t="s">
        <v>1279</v>
      </c>
      <c r="D2083" s="3" t="s">
        <v>5682</v>
      </c>
      <c r="E2083" s="3" t="s">
        <v>6249</v>
      </c>
      <c r="F2083" s="3" t="s">
        <v>2422</v>
      </c>
      <c r="G2083" s="3" t="s">
        <v>11</v>
      </c>
      <c r="H2083" s="32" t="s">
        <v>2318</v>
      </c>
      <c r="I2083" s="33">
        <v>3237.5</v>
      </c>
      <c r="J2083" s="17">
        <v>1799</v>
      </c>
      <c r="K2083" s="17">
        <f t="shared" si="64"/>
        <v>1929</v>
      </c>
      <c r="L2083" s="38" t="s">
        <v>7053</v>
      </c>
      <c r="M2083" s="48">
        <f t="shared" si="65"/>
        <v>6245137.5</v>
      </c>
      <c r="N2083" s="34" t="s">
        <v>7343</v>
      </c>
      <c r="O2083" s="48">
        <f>(45.5*M2083)/(SUM($M$16:$M$2953)+SUM(Comerciales!$O$16:$O$1436))</f>
        <v>2.9634406600188818E-4</v>
      </c>
      <c r="P2083" s="49"/>
      <c r="Q2083" s="59"/>
      <c r="R2083" s="59"/>
      <c r="S2083" s="49"/>
      <c r="T2083" s="49"/>
      <c r="U2083" s="49"/>
      <c r="V2083" s="49"/>
    </row>
    <row r="2084" spans="2:22" ht="24" customHeight="1" x14ac:dyDescent="0.35">
      <c r="B2084" s="3">
        <v>2069</v>
      </c>
      <c r="C2084" s="3" t="s">
        <v>1783</v>
      </c>
      <c r="D2084" s="3" t="s">
        <v>4012</v>
      </c>
      <c r="E2084" s="3" t="s">
        <v>2321</v>
      </c>
      <c r="F2084" s="3" t="s">
        <v>2422</v>
      </c>
      <c r="G2084" s="3" t="s">
        <v>11</v>
      </c>
      <c r="H2084" s="32" t="s">
        <v>2318</v>
      </c>
      <c r="I2084" s="33">
        <v>33730.166666666664</v>
      </c>
      <c r="J2084" s="17">
        <v>891</v>
      </c>
      <c r="K2084" s="17">
        <f t="shared" si="64"/>
        <v>891</v>
      </c>
      <c r="L2084" s="38">
        <v>891</v>
      </c>
      <c r="M2084" s="48">
        <f t="shared" si="65"/>
        <v>30053578.499999996</v>
      </c>
      <c r="N2084" s="34" t="s">
        <v>7341</v>
      </c>
      <c r="O2084" s="48">
        <f>(45.5*M2084)/(SUM($M$16:$M$2953)+SUM(Comerciales!$O$16:$O$1436))</f>
        <v>1.426101451024405E-3</v>
      </c>
      <c r="P2084" s="49"/>
      <c r="Q2084" s="59"/>
      <c r="R2084" s="59"/>
      <c r="S2084" s="49"/>
      <c r="T2084" s="49"/>
      <c r="U2084" s="49"/>
      <c r="V2084" s="49"/>
    </row>
    <row r="2085" spans="2:22" ht="24" customHeight="1" x14ac:dyDescent="0.35">
      <c r="B2085" s="3">
        <v>2070</v>
      </c>
      <c r="C2085" s="3" t="s">
        <v>1783</v>
      </c>
      <c r="D2085" s="3" t="s">
        <v>4012</v>
      </c>
      <c r="E2085" s="3" t="s">
        <v>2329</v>
      </c>
      <c r="F2085" s="3" t="s">
        <v>2422</v>
      </c>
      <c r="G2085" s="3" t="s">
        <v>11</v>
      </c>
      <c r="H2085" s="32" t="s">
        <v>2318</v>
      </c>
      <c r="I2085" s="33">
        <v>28177</v>
      </c>
      <c r="J2085" s="17">
        <v>1782</v>
      </c>
      <c r="K2085" s="17">
        <f t="shared" si="64"/>
        <v>1782</v>
      </c>
      <c r="L2085" s="38">
        <v>1782</v>
      </c>
      <c r="M2085" s="48">
        <f t="shared" si="65"/>
        <v>50211414</v>
      </c>
      <c r="N2085" s="34" t="s">
        <v>7341</v>
      </c>
      <c r="O2085" s="48">
        <f>(45.5*M2085)/(SUM($M$16:$M$2953)+SUM(Comerciales!$O$16:$O$1436))</f>
        <v>2.3826304199810063E-3</v>
      </c>
      <c r="P2085" s="49"/>
      <c r="Q2085" s="59"/>
      <c r="R2085" s="59"/>
      <c r="S2085" s="49"/>
      <c r="T2085" s="49"/>
      <c r="U2085" s="49"/>
      <c r="V2085" s="49"/>
    </row>
    <row r="2086" spans="2:22" ht="24" customHeight="1" x14ac:dyDescent="0.35">
      <c r="B2086" s="3">
        <v>2071</v>
      </c>
      <c r="C2086" s="3" t="s">
        <v>1786</v>
      </c>
      <c r="D2086" s="3" t="s">
        <v>4173</v>
      </c>
      <c r="E2086" s="3">
        <v>6.0000000000000001E-3</v>
      </c>
      <c r="F2086" s="3" t="s">
        <v>3573</v>
      </c>
      <c r="G2086" s="3" t="s">
        <v>3654</v>
      </c>
      <c r="H2086" s="32" t="s">
        <v>2347</v>
      </c>
      <c r="I2086" s="33">
        <v>42683.333333333328</v>
      </c>
      <c r="J2086" s="17">
        <v>6440</v>
      </c>
      <c r="K2086" s="17">
        <f t="shared" si="64"/>
        <v>6904</v>
      </c>
      <c r="L2086" s="38" t="s">
        <v>7053</v>
      </c>
      <c r="M2086" s="48">
        <f t="shared" si="65"/>
        <v>294685733.33333331</v>
      </c>
      <c r="N2086" s="34" t="s">
        <v>7341</v>
      </c>
      <c r="O2086" s="48">
        <f>(45.5*M2086)/(SUM($M$16:$M$2953)+SUM(Comerciales!$O$16:$O$1436))</f>
        <v>1.3983418044638431E-2</v>
      </c>
      <c r="P2086" s="49"/>
      <c r="Q2086" s="59"/>
      <c r="R2086" s="59"/>
      <c r="S2086" s="49"/>
      <c r="T2086" s="49"/>
      <c r="U2086" s="49"/>
      <c r="V2086" s="49"/>
    </row>
    <row r="2087" spans="2:22" ht="24" customHeight="1" x14ac:dyDescent="0.35">
      <c r="B2087" s="3">
        <v>2072</v>
      </c>
      <c r="C2087" s="3" t="s">
        <v>1785</v>
      </c>
      <c r="D2087" s="3" t="s">
        <v>4173</v>
      </c>
      <c r="E2087" s="3" t="s">
        <v>1272</v>
      </c>
      <c r="F2087" s="3" t="s">
        <v>2616</v>
      </c>
      <c r="G2087" s="3" t="s">
        <v>3657</v>
      </c>
      <c r="H2087" s="32" t="s">
        <v>2490</v>
      </c>
      <c r="I2087" s="33">
        <v>28306.25</v>
      </c>
      <c r="J2087" s="17">
        <v>5526.5</v>
      </c>
      <c r="K2087" s="17">
        <f t="shared" si="64"/>
        <v>5924</v>
      </c>
      <c r="L2087" s="38" t="s">
        <v>7053</v>
      </c>
      <c r="M2087" s="48">
        <f t="shared" si="65"/>
        <v>167686225</v>
      </c>
      <c r="N2087" s="34" t="s">
        <v>7341</v>
      </c>
      <c r="O2087" s="48">
        <f>(45.5*M2087)/(SUM($M$16:$M$2953)+SUM(Comerciales!$O$16:$O$1436))</f>
        <v>7.9570414148619571E-3</v>
      </c>
      <c r="P2087" s="49"/>
      <c r="Q2087" s="59"/>
      <c r="R2087" s="59"/>
      <c r="S2087" s="49"/>
      <c r="T2087" s="49"/>
      <c r="U2087" s="49"/>
      <c r="V2087" s="49"/>
    </row>
    <row r="2088" spans="2:22" ht="24" customHeight="1" x14ac:dyDescent="0.35">
      <c r="B2088" s="3">
        <v>2073</v>
      </c>
      <c r="C2088" s="3" t="s">
        <v>2628</v>
      </c>
      <c r="D2088" s="3" t="s">
        <v>4173</v>
      </c>
      <c r="E2088" s="3">
        <v>1E-3</v>
      </c>
      <c r="F2088" s="3" t="s">
        <v>6949</v>
      </c>
      <c r="G2088" s="3" t="s">
        <v>159</v>
      </c>
      <c r="H2088" s="32" t="s">
        <v>2628</v>
      </c>
      <c r="I2088" s="33">
        <v>1</v>
      </c>
      <c r="J2088" s="17">
        <v>12835</v>
      </c>
      <c r="K2088" s="17">
        <f t="shared" si="64"/>
        <v>13759</v>
      </c>
      <c r="L2088" s="38" t="s">
        <v>2628</v>
      </c>
      <c r="M2088" s="48">
        <f t="shared" si="65"/>
        <v>13759</v>
      </c>
      <c r="N2088" s="34" t="s">
        <v>7343</v>
      </c>
      <c r="O2088" s="48">
        <f>(45.5*M2088)/(SUM($M$16:$M$2953)+SUM(Comerciales!$O$16:$O$1436))</f>
        <v>6.5289163034760713E-7</v>
      </c>
      <c r="P2088" s="49"/>
      <c r="Q2088" s="59"/>
      <c r="R2088" s="59"/>
      <c r="S2088" s="49"/>
      <c r="T2088" s="49"/>
      <c r="U2088" s="49"/>
      <c r="V2088" s="49"/>
    </row>
    <row r="2089" spans="2:22" ht="24" customHeight="1" x14ac:dyDescent="0.35">
      <c r="B2089" s="3">
        <v>2074</v>
      </c>
      <c r="C2089" s="3" t="s">
        <v>1787</v>
      </c>
      <c r="D2089" s="3" t="s">
        <v>1788</v>
      </c>
      <c r="E2089" s="3" t="s">
        <v>6600</v>
      </c>
      <c r="F2089" s="3" t="s">
        <v>2356</v>
      </c>
      <c r="G2089" s="3" t="s">
        <v>3670</v>
      </c>
      <c r="H2089" s="32" t="s">
        <v>3713</v>
      </c>
      <c r="I2089" s="33">
        <v>1370.25</v>
      </c>
      <c r="J2089" s="17">
        <v>1230333</v>
      </c>
      <c r="K2089" s="17">
        <f t="shared" si="64"/>
        <v>1230333</v>
      </c>
      <c r="L2089" s="38">
        <v>1230333</v>
      </c>
      <c r="M2089" s="48">
        <f t="shared" si="65"/>
        <v>1685863793.25</v>
      </c>
      <c r="N2089" s="34" t="s">
        <v>7341</v>
      </c>
      <c r="O2089" s="48">
        <f>(45.5*M2089)/(SUM($M$16:$M$2953)+SUM(Comerciales!$O$16:$O$1436))</f>
        <v>7.9997555092593486E-2</v>
      </c>
      <c r="P2089" s="49"/>
      <c r="Q2089" s="59"/>
      <c r="R2089" s="59"/>
      <c r="S2089" s="49"/>
      <c r="T2089" s="49"/>
      <c r="U2089" s="49"/>
      <c r="V2089" s="49"/>
    </row>
    <row r="2090" spans="2:22" ht="24" customHeight="1" x14ac:dyDescent="0.35">
      <c r="B2090" s="3">
        <v>2075</v>
      </c>
      <c r="C2090" s="3" t="s">
        <v>1787</v>
      </c>
      <c r="D2090" s="3" t="s">
        <v>1788</v>
      </c>
      <c r="E2090" s="3" t="s">
        <v>6601</v>
      </c>
      <c r="F2090" s="3" t="s">
        <v>2356</v>
      </c>
      <c r="G2090" s="3" t="s">
        <v>3670</v>
      </c>
      <c r="H2090" s="32" t="s">
        <v>2443</v>
      </c>
      <c r="I2090" s="33">
        <v>5.1818181818181817</v>
      </c>
      <c r="J2090" s="17">
        <v>615166.5</v>
      </c>
      <c r="K2090" s="17">
        <f t="shared" si="64"/>
        <v>615166.5</v>
      </c>
      <c r="L2090" s="38">
        <v>615166.5</v>
      </c>
      <c r="M2090" s="48">
        <f t="shared" si="65"/>
        <v>3187680.9545454546</v>
      </c>
      <c r="N2090" s="34" t="s">
        <v>7341</v>
      </c>
      <c r="O2090" s="48">
        <f>(45.5*M2090)/(SUM($M$16:$M$2953)+SUM(Comerciales!$O$16:$O$1436))</f>
        <v>1.5126173525991702E-4</v>
      </c>
      <c r="P2090" s="49"/>
      <c r="Q2090" s="59"/>
      <c r="R2090" s="59"/>
      <c r="S2090" s="49"/>
      <c r="T2090" s="49"/>
      <c r="U2090" s="49"/>
      <c r="V2090" s="49"/>
    </row>
    <row r="2091" spans="2:22" ht="24" customHeight="1" x14ac:dyDescent="0.35">
      <c r="B2091" s="3">
        <v>2076</v>
      </c>
      <c r="C2091" s="3" t="s">
        <v>1789</v>
      </c>
      <c r="D2091" s="3" t="s">
        <v>1790</v>
      </c>
      <c r="E2091" s="3" t="s">
        <v>2521</v>
      </c>
      <c r="F2091" s="3" t="s">
        <v>2422</v>
      </c>
      <c r="G2091" s="3" t="s">
        <v>11</v>
      </c>
      <c r="H2091" s="32" t="s">
        <v>2318</v>
      </c>
      <c r="I2091" s="33">
        <v>9131</v>
      </c>
      <c r="J2091" s="17">
        <v>2393</v>
      </c>
      <c r="K2091" s="17">
        <f t="shared" si="64"/>
        <v>2565</v>
      </c>
      <c r="L2091" s="38" t="s">
        <v>7053</v>
      </c>
      <c r="M2091" s="48">
        <f t="shared" si="65"/>
        <v>23421015</v>
      </c>
      <c r="N2091" s="34" t="s">
        <v>7343</v>
      </c>
      <c r="O2091" s="48">
        <f>(45.5*M2091)/(SUM($M$16:$M$2953)+SUM(Comerciales!$O$16:$O$1436))</f>
        <v>1.1113732587939356E-3</v>
      </c>
      <c r="P2091" s="49"/>
      <c r="Q2091" s="59"/>
      <c r="R2091" s="59"/>
      <c r="S2091" s="49"/>
      <c r="T2091" s="49"/>
      <c r="U2091" s="49"/>
      <c r="V2091" s="49"/>
    </row>
    <row r="2092" spans="2:22" ht="24" customHeight="1" x14ac:dyDescent="0.35">
      <c r="B2092" s="3">
        <v>2077</v>
      </c>
      <c r="C2092" s="3" t="s">
        <v>1789</v>
      </c>
      <c r="D2092" s="3" t="s">
        <v>1790</v>
      </c>
      <c r="E2092" s="3" t="s">
        <v>1791</v>
      </c>
      <c r="F2092" s="3" t="s">
        <v>2422</v>
      </c>
      <c r="G2092" s="3" t="s">
        <v>11</v>
      </c>
      <c r="H2092" s="32" t="s">
        <v>2320</v>
      </c>
      <c r="I2092" s="33">
        <v>2020</v>
      </c>
      <c r="J2092" s="17">
        <v>1987</v>
      </c>
      <c r="K2092" s="17">
        <f t="shared" si="64"/>
        <v>2130</v>
      </c>
      <c r="L2092" s="38" t="s">
        <v>7053</v>
      </c>
      <c r="M2092" s="48">
        <f t="shared" si="65"/>
        <v>4302600</v>
      </c>
      <c r="N2092" s="34" t="s">
        <v>7343</v>
      </c>
      <c r="O2092" s="48">
        <f>(45.5*M2092)/(SUM($M$16:$M$2953)+SUM(Comerciales!$O$16:$O$1436))</f>
        <v>2.0416683834098513E-4</v>
      </c>
      <c r="P2092" s="49"/>
      <c r="Q2092" s="59"/>
      <c r="R2092" s="59"/>
      <c r="S2092" s="49"/>
      <c r="T2092" s="49"/>
      <c r="U2092" s="49"/>
      <c r="V2092" s="49"/>
    </row>
    <row r="2093" spans="2:22" ht="24" customHeight="1" x14ac:dyDescent="0.35">
      <c r="B2093" s="3">
        <v>2078</v>
      </c>
      <c r="C2093" s="3" t="s">
        <v>2628</v>
      </c>
      <c r="D2093" s="3" t="s">
        <v>1792</v>
      </c>
      <c r="E2093" s="3" t="s">
        <v>218</v>
      </c>
      <c r="F2093" s="3" t="s">
        <v>2318</v>
      </c>
      <c r="G2093" s="3" t="s">
        <v>11</v>
      </c>
      <c r="H2093" s="32" t="s">
        <v>2628</v>
      </c>
      <c r="I2093" s="33">
        <v>11340</v>
      </c>
      <c r="J2093" s="17">
        <v>2009</v>
      </c>
      <c r="K2093" s="17">
        <f t="shared" si="64"/>
        <v>2154</v>
      </c>
      <c r="L2093" s="38" t="s">
        <v>2628</v>
      </c>
      <c r="M2093" s="48">
        <f t="shared" si="65"/>
        <v>24426360</v>
      </c>
      <c r="N2093" s="34" t="s">
        <v>7343</v>
      </c>
      <c r="O2093" s="48">
        <f>(45.5*M2093)/(SUM($M$16:$M$2953)+SUM(Comerciales!$O$16:$O$1436))</f>
        <v>1.1590788577554747E-3</v>
      </c>
      <c r="P2093" s="49"/>
      <c r="Q2093" s="59"/>
      <c r="R2093" s="59"/>
      <c r="S2093" s="49"/>
      <c r="T2093" s="49"/>
      <c r="U2093" s="49"/>
      <c r="V2093" s="49"/>
    </row>
    <row r="2094" spans="2:22" ht="24" customHeight="1" x14ac:dyDescent="0.35">
      <c r="B2094" s="3">
        <v>2079</v>
      </c>
      <c r="C2094" s="3" t="s">
        <v>1793</v>
      </c>
      <c r="D2094" s="3" t="s">
        <v>1794</v>
      </c>
      <c r="E2094" s="3" t="s">
        <v>2321</v>
      </c>
      <c r="F2094" s="3" t="s">
        <v>2422</v>
      </c>
      <c r="G2094" s="3" t="s">
        <v>11</v>
      </c>
      <c r="H2094" s="32" t="s">
        <v>2318</v>
      </c>
      <c r="I2094" s="33">
        <v>2026635.8333333333</v>
      </c>
      <c r="J2094" s="17">
        <v>968.8</v>
      </c>
      <c r="K2094" s="17">
        <f t="shared" si="64"/>
        <v>968.8</v>
      </c>
      <c r="L2094" s="38">
        <v>968.8</v>
      </c>
      <c r="M2094" s="48">
        <f t="shared" si="65"/>
        <v>1963404795.3333333</v>
      </c>
      <c r="N2094" s="34" t="s">
        <v>7341</v>
      </c>
      <c r="O2094" s="48">
        <f>(45.5*M2094)/(SUM($M$16:$M$2953)+SUM(Comerciales!$O$16:$O$1436))</f>
        <v>9.3167421895304151E-2</v>
      </c>
      <c r="P2094" s="49"/>
      <c r="Q2094" s="59"/>
      <c r="R2094" s="59"/>
      <c r="S2094" s="49"/>
      <c r="T2094" s="49"/>
      <c r="U2094" s="49"/>
      <c r="V2094" s="49"/>
    </row>
    <row r="2095" spans="2:22" ht="24" customHeight="1" x14ac:dyDescent="0.35">
      <c r="B2095" s="3">
        <v>2080</v>
      </c>
      <c r="C2095" s="3" t="s">
        <v>1793</v>
      </c>
      <c r="D2095" s="3" t="s">
        <v>1794</v>
      </c>
      <c r="E2095" s="3" t="s">
        <v>68</v>
      </c>
      <c r="F2095" s="3" t="s">
        <v>2356</v>
      </c>
      <c r="G2095" s="3" t="s">
        <v>18</v>
      </c>
      <c r="H2095" s="32" t="s">
        <v>2349</v>
      </c>
      <c r="I2095" s="33">
        <v>21513</v>
      </c>
      <c r="J2095" s="17">
        <v>3392.5</v>
      </c>
      <c r="K2095" s="17">
        <f t="shared" si="64"/>
        <v>3637</v>
      </c>
      <c r="L2095" s="38" t="s">
        <v>7053</v>
      </c>
      <c r="M2095" s="48">
        <f t="shared" si="65"/>
        <v>78242781</v>
      </c>
      <c r="N2095" s="34" t="s">
        <v>7343</v>
      </c>
      <c r="O2095" s="48">
        <f>(45.5*M2095)/(SUM($M$16:$M$2953)+SUM(Comerciales!$O$16:$O$1436))</f>
        <v>3.7127739552308145E-3</v>
      </c>
      <c r="P2095" s="49"/>
      <c r="Q2095" s="59"/>
      <c r="R2095" s="59"/>
      <c r="S2095" s="49"/>
      <c r="T2095" s="49"/>
      <c r="U2095" s="49"/>
      <c r="V2095" s="49"/>
    </row>
    <row r="2096" spans="2:22" ht="24" customHeight="1" x14ac:dyDescent="0.35">
      <c r="B2096" s="3">
        <v>2081</v>
      </c>
      <c r="C2096" s="3" t="s">
        <v>1793</v>
      </c>
      <c r="D2096" s="3" t="s">
        <v>1794</v>
      </c>
      <c r="E2096" s="3" t="s">
        <v>2323</v>
      </c>
      <c r="F2096" s="3" t="s">
        <v>2422</v>
      </c>
      <c r="G2096" s="3" t="s">
        <v>11</v>
      </c>
      <c r="H2096" s="32" t="s">
        <v>2320</v>
      </c>
      <c r="I2096" s="33">
        <v>29</v>
      </c>
      <c r="J2096" s="17">
        <v>1444</v>
      </c>
      <c r="K2096" s="17">
        <f t="shared" si="64"/>
        <v>1548</v>
      </c>
      <c r="L2096" s="38" t="s">
        <v>7053</v>
      </c>
      <c r="M2096" s="48">
        <f t="shared" si="65"/>
        <v>44892</v>
      </c>
      <c r="N2096" s="34" t="s">
        <v>7343</v>
      </c>
      <c r="O2096" s="48">
        <f>(45.5*M2096)/(SUM($M$16:$M$2953)+SUM(Comerciales!$O$16:$O$1436))</f>
        <v>2.1302137560552933E-6</v>
      </c>
      <c r="P2096" s="49"/>
      <c r="Q2096" s="59"/>
      <c r="R2096" s="59"/>
      <c r="S2096" s="49"/>
      <c r="T2096" s="49"/>
      <c r="U2096" s="49"/>
      <c r="V2096" s="49"/>
    </row>
    <row r="2097" spans="2:22" ht="24" customHeight="1" x14ac:dyDescent="0.35">
      <c r="B2097" s="3">
        <v>2082</v>
      </c>
      <c r="C2097" s="3" t="s">
        <v>2628</v>
      </c>
      <c r="D2097" s="3" t="s">
        <v>1794</v>
      </c>
      <c r="E2097" s="3" t="s">
        <v>3459</v>
      </c>
      <c r="F2097" s="3" t="s">
        <v>2417</v>
      </c>
      <c r="G2097" s="3" t="s">
        <v>11</v>
      </c>
      <c r="H2097" s="32" t="s">
        <v>2628</v>
      </c>
      <c r="I2097" s="33">
        <v>8</v>
      </c>
      <c r="J2097" s="17"/>
      <c r="K2097" s="17">
        <f t="shared" si="64"/>
        <v>0</v>
      </c>
      <c r="L2097" s="38" t="s">
        <v>2628</v>
      </c>
      <c r="M2097" s="48">
        <f t="shared" si="65"/>
        <v>800</v>
      </c>
      <c r="N2097" s="34" t="s">
        <v>7343</v>
      </c>
      <c r="O2097" s="48">
        <f>(45.5*M2097)/(SUM($M$16:$M$2953)+SUM(Comerciales!$O$16:$O$1436))</f>
        <v>3.7961574553244112E-8</v>
      </c>
      <c r="P2097" s="49"/>
      <c r="Q2097" s="59"/>
      <c r="R2097" s="59"/>
      <c r="S2097" s="49"/>
      <c r="T2097" s="49"/>
      <c r="U2097" s="49"/>
      <c r="V2097" s="49"/>
    </row>
    <row r="2098" spans="2:22" ht="24" customHeight="1" x14ac:dyDescent="0.35">
      <c r="B2098" s="3">
        <v>2083</v>
      </c>
      <c r="C2098" s="3" t="s">
        <v>729</v>
      </c>
      <c r="D2098" s="3" t="s">
        <v>1794</v>
      </c>
      <c r="E2098" s="3" t="s">
        <v>3492</v>
      </c>
      <c r="F2098" s="3" t="s">
        <v>2616</v>
      </c>
      <c r="G2098" s="3" t="s">
        <v>11</v>
      </c>
      <c r="H2098" s="32" t="s">
        <v>2490</v>
      </c>
      <c r="I2098" s="33">
        <v>1</v>
      </c>
      <c r="J2098" s="17"/>
      <c r="K2098" s="17">
        <f t="shared" si="64"/>
        <v>0</v>
      </c>
      <c r="L2098" s="38" t="s">
        <v>7053</v>
      </c>
      <c r="M2098" s="48">
        <f t="shared" si="65"/>
        <v>100</v>
      </c>
      <c r="N2098" s="34" t="s">
        <v>7343</v>
      </c>
      <c r="O2098" s="48">
        <f>(45.5*M2098)/(SUM($M$16:$M$2953)+SUM(Comerciales!$O$16:$O$1436))</f>
        <v>4.745196819155514E-9</v>
      </c>
      <c r="P2098" s="49"/>
      <c r="Q2098" s="59"/>
      <c r="R2098" s="59"/>
      <c r="S2098" s="49"/>
      <c r="T2098" s="49"/>
      <c r="U2098" s="49"/>
      <c r="V2098" s="49"/>
    </row>
    <row r="2099" spans="2:22" ht="24" customHeight="1" x14ac:dyDescent="0.35">
      <c r="B2099" s="3">
        <v>2084</v>
      </c>
      <c r="C2099" s="3" t="s">
        <v>1795</v>
      </c>
      <c r="D2099" s="3" t="s">
        <v>5683</v>
      </c>
      <c r="E2099" s="3" t="s">
        <v>6602</v>
      </c>
      <c r="F2099" s="3" t="s">
        <v>2422</v>
      </c>
      <c r="G2099" s="3" t="s">
        <v>11</v>
      </c>
      <c r="H2099" s="32" t="s">
        <v>2318</v>
      </c>
      <c r="I2099" s="33">
        <v>134901.16666666666</v>
      </c>
      <c r="J2099" s="17">
        <v>832</v>
      </c>
      <c r="K2099" s="17">
        <f t="shared" si="64"/>
        <v>892</v>
      </c>
      <c r="L2099" s="38" t="s">
        <v>7053</v>
      </c>
      <c r="M2099" s="48">
        <f t="shared" si="65"/>
        <v>120331840.66666666</v>
      </c>
      <c r="N2099" s="34" t="s">
        <v>7341</v>
      </c>
      <c r="O2099" s="48">
        <f>(45.5*M2099)/(SUM($M$16:$M$2953)+SUM(Comerciales!$O$16:$O$1436))</f>
        <v>5.7099826757459468E-3</v>
      </c>
      <c r="P2099" s="49"/>
      <c r="Q2099" s="59"/>
      <c r="R2099" s="59"/>
      <c r="S2099" s="49"/>
      <c r="T2099" s="49"/>
      <c r="U2099" s="49"/>
      <c r="V2099" s="49"/>
    </row>
    <row r="2100" spans="2:22" ht="24" customHeight="1" x14ac:dyDescent="0.35">
      <c r="B2100" s="3">
        <v>2085</v>
      </c>
      <c r="C2100" s="3" t="s">
        <v>1795</v>
      </c>
      <c r="D2100" s="3" t="s">
        <v>5683</v>
      </c>
      <c r="E2100" s="3" t="s">
        <v>6264</v>
      </c>
      <c r="F2100" s="3" t="s">
        <v>2356</v>
      </c>
      <c r="G2100" s="3" t="s">
        <v>18</v>
      </c>
      <c r="H2100" s="32" t="s">
        <v>2349</v>
      </c>
      <c r="I2100" s="33">
        <v>20070</v>
      </c>
      <c r="J2100" s="17">
        <v>3375</v>
      </c>
      <c r="K2100" s="17">
        <f t="shared" si="64"/>
        <v>3618</v>
      </c>
      <c r="L2100" s="38" t="s">
        <v>7053</v>
      </c>
      <c r="M2100" s="48">
        <f t="shared" si="65"/>
        <v>72613260</v>
      </c>
      <c r="N2100" s="34" t="s">
        <v>7343</v>
      </c>
      <c r="O2100" s="48">
        <f>(45.5*M2100)/(SUM($M$16:$M$2953)+SUM(Comerciales!$O$16:$O$1436))</f>
        <v>3.445642103805123E-3</v>
      </c>
      <c r="P2100" s="49"/>
      <c r="Q2100" s="59"/>
      <c r="R2100" s="59"/>
      <c r="S2100" s="49"/>
      <c r="T2100" s="49"/>
      <c r="U2100" s="49"/>
      <c r="V2100" s="49"/>
    </row>
    <row r="2101" spans="2:22" ht="24" customHeight="1" x14ac:dyDescent="0.35">
      <c r="B2101" s="3">
        <v>2086</v>
      </c>
      <c r="C2101" s="3" t="s">
        <v>1795</v>
      </c>
      <c r="D2101" s="3" t="s">
        <v>5683</v>
      </c>
      <c r="E2101" s="3" t="s">
        <v>3414</v>
      </c>
      <c r="F2101" s="3" t="s">
        <v>2422</v>
      </c>
      <c r="G2101" s="3" t="s">
        <v>11</v>
      </c>
      <c r="H2101" s="32" t="s">
        <v>2320</v>
      </c>
      <c r="I2101" s="33">
        <v>19865.285714285714</v>
      </c>
      <c r="J2101" s="17">
        <v>1988</v>
      </c>
      <c r="K2101" s="17">
        <f t="shared" si="64"/>
        <v>2131</v>
      </c>
      <c r="L2101" s="38" t="s">
        <v>7053</v>
      </c>
      <c r="M2101" s="48">
        <f t="shared" si="65"/>
        <v>42332923.857142858</v>
      </c>
      <c r="N2101" s="34" t="s">
        <v>7343</v>
      </c>
      <c r="O2101" s="48">
        <f>(45.5*M2101)/(SUM($M$16:$M$2953)+SUM(Comerciales!$O$16:$O$1436))</f>
        <v>2.0087805563246686E-3</v>
      </c>
      <c r="P2101" s="49"/>
      <c r="Q2101" s="59"/>
      <c r="R2101" s="59"/>
      <c r="S2101" s="49"/>
      <c r="T2101" s="49"/>
      <c r="U2101" s="49"/>
      <c r="V2101" s="49"/>
    </row>
    <row r="2102" spans="2:22" ht="24" customHeight="1" x14ac:dyDescent="0.35">
      <c r="B2102" s="3">
        <v>2087</v>
      </c>
      <c r="C2102" s="3" t="s">
        <v>1796</v>
      </c>
      <c r="D2102" s="3" t="s">
        <v>1797</v>
      </c>
      <c r="E2102" s="3" t="s">
        <v>2563</v>
      </c>
      <c r="F2102" s="3" t="s">
        <v>2318</v>
      </c>
      <c r="G2102" s="3" t="s">
        <v>11</v>
      </c>
      <c r="H2102" s="32" t="s">
        <v>2318</v>
      </c>
      <c r="I2102" s="33">
        <v>36626.666666666664</v>
      </c>
      <c r="J2102" s="17">
        <v>3530.4</v>
      </c>
      <c r="K2102" s="17">
        <f t="shared" si="64"/>
        <v>3530.4</v>
      </c>
      <c r="L2102" s="38">
        <v>3530.4</v>
      </c>
      <c r="M2102" s="48">
        <f t="shared" si="65"/>
        <v>129306784</v>
      </c>
      <c r="N2102" s="34" t="s">
        <v>7341</v>
      </c>
      <c r="O2102" s="48">
        <f>(45.5*M2102)/(SUM($M$16:$M$2953)+SUM(Comerciales!$O$16:$O$1436))</f>
        <v>6.1358614013202906E-3</v>
      </c>
      <c r="P2102" s="49"/>
      <c r="Q2102" s="59"/>
      <c r="R2102" s="59"/>
      <c r="S2102" s="49"/>
      <c r="T2102" s="49"/>
      <c r="U2102" s="49"/>
      <c r="V2102" s="49"/>
    </row>
    <row r="2103" spans="2:22" ht="24" customHeight="1" x14ac:dyDescent="0.35">
      <c r="B2103" s="3">
        <v>2088</v>
      </c>
      <c r="C2103" s="3" t="s">
        <v>1815</v>
      </c>
      <c r="D2103" s="3" t="s">
        <v>5684</v>
      </c>
      <c r="E2103" s="3" t="s">
        <v>6603</v>
      </c>
      <c r="F2103" s="3" t="s">
        <v>2422</v>
      </c>
      <c r="G2103" s="3" t="s">
        <v>11</v>
      </c>
      <c r="H2103" s="32" t="s">
        <v>2320</v>
      </c>
      <c r="I2103" s="33">
        <v>193</v>
      </c>
      <c r="J2103" s="17">
        <v>4939.63</v>
      </c>
      <c r="K2103" s="17">
        <f t="shared" si="64"/>
        <v>5295</v>
      </c>
      <c r="L2103" s="38" t="s">
        <v>7053</v>
      </c>
      <c r="M2103" s="48">
        <f t="shared" si="65"/>
        <v>1021935</v>
      </c>
      <c r="N2103" s="34" t="s">
        <v>7343</v>
      </c>
      <c r="O2103" s="48">
        <f>(45.5*M2103)/(SUM($M$16:$M$2953)+SUM(Comerciales!$O$16:$O$1436))</f>
        <v>4.8492827113836896E-5</v>
      </c>
      <c r="P2103" s="49"/>
      <c r="Q2103" s="59"/>
      <c r="R2103" s="59"/>
      <c r="S2103" s="49"/>
      <c r="T2103" s="49"/>
      <c r="U2103" s="49"/>
      <c r="V2103" s="49"/>
    </row>
    <row r="2104" spans="2:22" ht="24" customHeight="1" x14ac:dyDescent="0.35">
      <c r="B2104" s="3">
        <v>2089</v>
      </c>
      <c r="C2104" s="3" t="s">
        <v>1815</v>
      </c>
      <c r="D2104" s="3" t="s">
        <v>5684</v>
      </c>
      <c r="E2104" s="3" t="s">
        <v>6477</v>
      </c>
      <c r="F2104" s="3" t="s">
        <v>2422</v>
      </c>
      <c r="G2104" s="3" t="s">
        <v>11</v>
      </c>
      <c r="H2104" s="32" t="s">
        <v>2320</v>
      </c>
      <c r="I2104" s="33">
        <v>31</v>
      </c>
      <c r="J2104" s="17">
        <v>4576.5</v>
      </c>
      <c r="K2104" s="17">
        <f t="shared" si="64"/>
        <v>4906</v>
      </c>
      <c r="L2104" s="38" t="s">
        <v>7053</v>
      </c>
      <c r="M2104" s="48">
        <f t="shared" si="65"/>
        <v>152086</v>
      </c>
      <c r="N2104" s="34" t="s">
        <v>7343</v>
      </c>
      <c r="O2104" s="48">
        <f>(45.5*M2104)/(SUM($M$16:$M$2953)+SUM(Comerciales!$O$16:$O$1436))</f>
        <v>7.2167800343808543E-6</v>
      </c>
      <c r="P2104" s="49"/>
      <c r="Q2104" s="59"/>
      <c r="R2104" s="59"/>
      <c r="S2104" s="49"/>
      <c r="T2104" s="49"/>
      <c r="U2104" s="49"/>
      <c r="V2104" s="49"/>
    </row>
    <row r="2105" spans="2:22" ht="24" customHeight="1" x14ac:dyDescent="0.35">
      <c r="B2105" s="3">
        <v>2090</v>
      </c>
      <c r="C2105" s="3" t="s">
        <v>2628</v>
      </c>
      <c r="D2105" s="3" t="s">
        <v>5684</v>
      </c>
      <c r="E2105" s="3" t="s">
        <v>6604</v>
      </c>
      <c r="F2105" s="3" t="s">
        <v>2356</v>
      </c>
      <c r="G2105" s="3" t="s">
        <v>18</v>
      </c>
      <c r="H2105" s="32" t="s">
        <v>2628</v>
      </c>
      <c r="I2105" s="33">
        <v>1</v>
      </c>
      <c r="J2105" s="17"/>
      <c r="K2105" s="17">
        <f t="shared" si="64"/>
        <v>0</v>
      </c>
      <c r="L2105" s="38" t="s">
        <v>2628</v>
      </c>
      <c r="M2105" s="48">
        <f t="shared" si="65"/>
        <v>100</v>
      </c>
      <c r="N2105" s="34" t="s">
        <v>7343</v>
      </c>
      <c r="O2105" s="48">
        <f>(45.5*M2105)/(SUM($M$16:$M$2953)+SUM(Comerciales!$O$16:$O$1436))</f>
        <v>4.745196819155514E-9</v>
      </c>
      <c r="P2105" s="49"/>
      <c r="Q2105" s="59"/>
      <c r="R2105" s="59"/>
      <c r="S2105" s="49"/>
      <c r="T2105" s="49"/>
      <c r="U2105" s="49"/>
      <c r="V2105" s="49"/>
    </row>
    <row r="2106" spans="2:22" ht="24" customHeight="1" x14ac:dyDescent="0.35">
      <c r="B2106" s="3">
        <v>2091</v>
      </c>
      <c r="C2106" s="3" t="s">
        <v>1798</v>
      </c>
      <c r="D2106" s="3" t="s">
        <v>1799</v>
      </c>
      <c r="E2106" s="3" t="s">
        <v>194</v>
      </c>
      <c r="F2106" s="3" t="s">
        <v>2422</v>
      </c>
      <c r="G2106" s="3" t="s">
        <v>11</v>
      </c>
      <c r="H2106" s="32" t="s">
        <v>2318</v>
      </c>
      <c r="I2106" s="33">
        <v>11</v>
      </c>
      <c r="J2106" s="17"/>
      <c r="K2106" s="17">
        <f t="shared" si="64"/>
        <v>0</v>
      </c>
      <c r="L2106" s="38" t="s">
        <v>7053</v>
      </c>
      <c r="M2106" s="48">
        <f t="shared" si="65"/>
        <v>1100</v>
      </c>
      <c r="N2106" s="34" t="s">
        <v>7343</v>
      </c>
      <c r="O2106" s="48">
        <f>(45.5*M2106)/(SUM($M$16:$M$2953)+SUM(Comerciales!$O$16:$O$1436))</f>
        <v>5.2197165010710649E-8</v>
      </c>
      <c r="P2106" s="49"/>
      <c r="Q2106" s="59"/>
      <c r="R2106" s="59"/>
      <c r="S2106" s="49"/>
      <c r="T2106" s="49"/>
      <c r="U2106" s="49"/>
      <c r="V2106" s="49"/>
    </row>
    <row r="2107" spans="2:22" ht="24" customHeight="1" x14ac:dyDescent="0.35">
      <c r="B2107" s="3">
        <v>2092</v>
      </c>
      <c r="C2107" s="3" t="s">
        <v>1800</v>
      </c>
      <c r="D2107" s="3" t="s">
        <v>1801</v>
      </c>
      <c r="E2107" s="3" t="s">
        <v>2488</v>
      </c>
      <c r="F2107" s="3" t="s">
        <v>2422</v>
      </c>
      <c r="G2107" s="3" t="s">
        <v>11</v>
      </c>
      <c r="H2107" s="32" t="s">
        <v>2318</v>
      </c>
      <c r="I2107" s="33">
        <v>4497.5</v>
      </c>
      <c r="J2107" s="17">
        <v>993133.6</v>
      </c>
      <c r="K2107" s="17">
        <f t="shared" si="64"/>
        <v>993133.6</v>
      </c>
      <c r="L2107" s="38">
        <v>993133.6</v>
      </c>
      <c r="M2107" s="48">
        <f t="shared" si="65"/>
        <v>4466618366</v>
      </c>
      <c r="N2107" s="34" t="s">
        <v>7341</v>
      </c>
      <c r="O2107" s="48">
        <f>(45.5*M2107)/(SUM($M$16:$M$2953)+SUM(Comerciales!$O$16:$O$1436))</f>
        <v>0.21194983262724798</v>
      </c>
      <c r="P2107" s="49"/>
      <c r="Q2107" s="59"/>
      <c r="R2107" s="59"/>
      <c r="S2107" s="49"/>
      <c r="T2107" s="49"/>
      <c r="U2107" s="49"/>
      <c r="V2107" s="49"/>
    </row>
    <row r="2108" spans="2:22" ht="24" customHeight="1" x14ac:dyDescent="0.35">
      <c r="B2108" s="3">
        <v>2093</v>
      </c>
      <c r="C2108" s="3" t="s">
        <v>1800</v>
      </c>
      <c r="D2108" s="3" t="s">
        <v>1801</v>
      </c>
      <c r="E2108" s="3" t="s">
        <v>2329</v>
      </c>
      <c r="F2108" s="3" t="s">
        <v>2422</v>
      </c>
      <c r="G2108" s="3" t="s">
        <v>11</v>
      </c>
      <c r="H2108" s="32" t="s">
        <v>2320</v>
      </c>
      <c r="I2108" s="33">
        <v>181</v>
      </c>
      <c r="J2108" s="17">
        <v>490074.5</v>
      </c>
      <c r="K2108" s="17">
        <f t="shared" si="64"/>
        <v>525360</v>
      </c>
      <c r="L2108" s="38" t="s">
        <v>7053</v>
      </c>
      <c r="M2108" s="48">
        <f t="shared" si="65"/>
        <v>95090160</v>
      </c>
      <c r="N2108" s="34" t="s">
        <v>7341</v>
      </c>
      <c r="O2108" s="48">
        <f>(45.5*M2108)/(SUM($M$16:$M$2953)+SUM(Comerciales!$O$16:$O$1436))</f>
        <v>4.5122152476498884E-3</v>
      </c>
      <c r="P2108" s="49"/>
      <c r="Q2108" s="59"/>
      <c r="R2108" s="59"/>
      <c r="S2108" s="49"/>
      <c r="T2108" s="49"/>
      <c r="U2108" s="49"/>
      <c r="V2108" s="49"/>
    </row>
    <row r="2109" spans="2:22" ht="24" customHeight="1" x14ac:dyDescent="0.35">
      <c r="B2109" s="3">
        <v>2094</v>
      </c>
      <c r="C2109" s="3" t="s">
        <v>1802</v>
      </c>
      <c r="D2109" s="3" t="s">
        <v>1803</v>
      </c>
      <c r="E2109" s="3" t="s">
        <v>2329</v>
      </c>
      <c r="F2109" s="3" t="s">
        <v>2422</v>
      </c>
      <c r="G2109" s="3" t="s">
        <v>11</v>
      </c>
      <c r="H2109" s="32" t="s">
        <v>2320</v>
      </c>
      <c r="I2109" s="33">
        <v>16810</v>
      </c>
      <c r="J2109" s="17">
        <v>980.26</v>
      </c>
      <c r="K2109" s="17">
        <f t="shared" si="64"/>
        <v>1051</v>
      </c>
      <c r="L2109" s="38" t="s">
        <v>7053</v>
      </c>
      <c r="M2109" s="48">
        <f t="shared" si="65"/>
        <v>17667310</v>
      </c>
      <c r="N2109" s="34" t="s">
        <v>7343</v>
      </c>
      <c r="O2109" s="48">
        <f>(45.5*M2109)/(SUM($M$16:$M$2953)+SUM(Comerciales!$O$16:$O$1436))</f>
        <v>8.3834863215034394E-4</v>
      </c>
      <c r="P2109" s="49"/>
      <c r="Q2109" s="59"/>
      <c r="R2109" s="59"/>
      <c r="S2109" s="49"/>
      <c r="T2109" s="49"/>
      <c r="U2109" s="49"/>
      <c r="V2109" s="49"/>
    </row>
    <row r="2110" spans="2:22" ht="24" customHeight="1" x14ac:dyDescent="0.35">
      <c r="B2110" s="3">
        <v>2095</v>
      </c>
      <c r="C2110" s="3" t="s">
        <v>1804</v>
      </c>
      <c r="D2110" s="3" t="s">
        <v>7074</v>
      </c>
      <c r="E2110" s="3" t="s">
        <v>1470</v>
      </c>
      <c r="F2110" s="3" t="s">
        <v>2604</v>
      </c>
      <c r="G2110" s="3" t="s">
        <v>6993</v>
      </c>
      <c r="H2110" s="32" t="s">
        <v>3675</v>
      </c>
      <c r="I2110" s="33">
        <v>17797.833333333332</v>
      </c>
      <c r="J2110" s="17">
        <v>2269.9499999999998</v>
      </c>
      <c r="K2110" s="17">
        <f t="shared" si="64"/>
        <v>2433</v>
      </c>
      <c r="L2110" s="38" t="s">
        <v>7053</v>
      </c>
      <c r="M2110" s="48">
        <f t="shared" si="65"/>
        <v>43302128.5</v>
      </c>
      <c r="N2110" s="34" t="s">
        <v>7343</v>
      </c>
      <c r="O2110" s="48">
        <f>(45.5*M2110)/(SUM($M$16:$M$2953)+SUM(Comerciales!$O$16:$O$1436))</f>
        <v>2.0547712242086329E-3</v>
      </c>
      <c r="P2110" s="49"/>
      <c r="Q2110" s="59"/>
      <c r="R2110" s="59"/>
      <c r="S2110" s="49"/>
      <c r="T2110" s="49"/>
      <c r="U2110" s="49"/>
      <c r="V2110" s="49"/>
    </row>
    <row r="2111" spans="2:22" ht="24" customHeight="1" x14ac:dyDescent="0.35">
      <c r="B2111" s="3">
        <v>2096</v>
      </c>
      <c r="C2111" s="3" t="s">
        <v>1805</v>
      </c>
      <c r="D2111" s="3" t="s">
        <v>1806</v>
      </c>
      <c r="E2111" s="3" t="s">
        <v>6071</v>
      </c>
      <c r="F2111" s="3" t="s">
        <v>2356</v>
      </c>
      <c r="G2111" s="3" t="s">
        <v>18</v>
      </c>
      <c r="H2111" s="32" t="s">
        <v>2349</v>
      </c>
      <c r="I2111" s="33">
        <v>90.909090909090907</v>
      </c>
      <c r="J2111" s="17">
        <v>61168</v>
      </c>
      <c r="K2111" s="17">
        <f t="shared" si="64"/>
        <v>61168</v>
      </c>
      <c r="L2111" s="38">
        <v>61168</v>
      </c>
      <c r="M2111" s="48">
        <f t="shared" si="65"/>
        <v>5560727.2727272725</v>
      </c>
      <c r="N2111" s="34" t="s">
        <v>7341</v>
      </c>
      <c r="O2111" s="48">
        <f>(45.5*M2111)/(SUM($M$16:$M$2953)+SUM(Comerciales!$O$16:$O$1436))</f>
        <v>2.6386745366736771E-4</v>
      </c>
      <c r="P2111" s="49"/>
      <c r="Q2111" s="59"/>
      <c r="R2111" s="59"/>
      <c r="S2111" s="49"/>
      <c r="T2111" s="49"/>
      <c r="U2111" s="49"/>
      <c r="V2111" s="49"/>
    </row>
    <row r="2112" spans="2:22" ht="24" customHeight="1" x14ac:dyDescent="0.35">
      <c r="B2112" s="3">
        <v>2097</v>
      </c>
      <c r="C2112" s="3" t="s">
        <v>1805</v>
      </c>
      <c r="D2112" s="3" t="s">
        <v>1806</v>
      </c>
      <c r="E2112" s="3" t="s">
        <v>26</v>
      </c>
      <c r="F2112" s="3" t="s">
        <v>6889</v>
      </c>
      <c r="G2112" s="3" t="s">
        <v>80</v>
      </c>
      <c r="H2112" s="32" t="s">
        <v>2628</v>
      </c>
      <c r="I2112" s="33">
        <v>53</v>
      </c>
      <c r="J2112" s="17">
        <v>122336</v>
      </c>
      <c r="K2112" s="17">
        <f t="shared" si="64"/>
        <v>122336</v>
      </c>
      <c r="L2112" s="38">
        <v>122336</v>
      </c>
      <c r="M2112" s="48">
        <f t="shared" si="65"/>
        <v>6483808</v>
      </c>
      <c r="N2112" s="34" t="s">
        <v>7341</v>
      </c>
      <c r="O2112" s="48">
        <f>(45.5*M2112)/(SUM($M$16:$M$2953)+SUM(Comerciales!$O$16:$O$1436))</f>
        <v>3.0766945097615074E-4</v>
      </c>
      <c r="P2112" s="49"/>
      <c r="Q2112" s="59"/>
      <c r="R2112" s="59"/>
      <c r="S2112" s="49"/>
      <c r="T2112" s="49"/>
      <c r="U2112" s="49"/>
      <c r="V2112" s="49"/>
    </row>
    <row r="2113" spans="2:22" ht="24" customHeight="1" x14ac:dyDescent="0.35">
      <c r="B2113" s="3">
        <v>2098</v>
      </c>
      <c r="C2113" s="3" t="s">
        <v>1807</v>
      </c>
      <c r="D2113" s="3" t="s">
        <v>1808</v>
      </c>
      <c r="E2113" s="3" t="s">
        <v>2331</v>
      </c>
      <c r="F2113" s="3" t="s">
        <v>2422</v>
      </c>
      <c r="G2113" s="3" t="s">
        <v>11</v>
      </c>
      <c r="H2113" s="32" t="s">
        <v>2318</v>
      </c>
      <c r="I2113" s="33">
        <v>50751.5</v>
      </c>
      <c r="J2113" s="17">
        <v>2660</v>
      </c>
      <c r="K2113" s="17">
        <f t="shared" si="64"/>
        <v>2852</v>
      </c>
      <c r="L2113" s="38" t="s">
        <v>7053</v>
      </c>
      <c r="M2113" s="48">
        <f t="shared" si="65"/>
        <v>144743278</v>
      </c>
      <c r="N2113" s="34" t="s">
        <v>7341</v>
      </c>
      <c r="O2113" s="48">
        <f>(45.5*M2113)/(SUM($M$16:$M$2953)+SUM(Comerciales!$O$16:$O$1436))</f>
        <v>6.8683534235974225E-3</v>
      </c>
      <c r="P2113" s="49"/>
      <c r="Q2113" s="59"/>
      <c r="R2113" s="59"/>
      <c r="S2113" s="49"/>
      <c r="T2113" s="49"/>
      <c r="U2113" s="49"/>
      <c r="V2113" s="49"/>
    </row>
    <row r="2114" spans="2:22" ht="24" customHeight="1" x14ac:dyDescent="0.35">
      <c r="B2114" s="3">
        <v>2099</v>
      </c>
      <c r="C2114" s="3" t="s">
        <v>1809</v>
      </c>
      <c r="D2114" s="3" t="s">
        <v>1810</v>
      </c>
      <c r="E2114" s="3" t="s">
        <v>2331</v>
      </c>
      <c r="F2114" s="3" t="s">
        <v>2422</v>
      </c>
      <c r="G2114" s="3" t="s">
        <v>11</v>
      </c>
      <c r="H2114" s="32" t="s">
        <v>2318</v>
      </c>
      <c r="I2114" s="33">
        <v>123020.83333333333</v>
      </c>
      <c r="J2114" s="17">
        <v>1386</v>
      </c>
      <c r="K2114" s="17">
        <f t="shared" si="64"/>
        <v>1386</v>
      </c>
      <c r="L2114" s="38">
        <v>1386</v>
      </c>
      <c r="M2114" s="48">
        <f t="shared" si="65"/>
        <v>170506875</v>
      </c>
      <c r="N2114" s="34" t="s">
        <v>7341</v>
      </c>
      <c r="O2114" s="48">
        <f>(45.5*M2114)/(SUM($M$16:$M$2953)+SUM(Comerciales!$O$16:$O$1436))</f>
        <v>8.0908868089414679E-3</v>
      </c>
      <c r="P2114" s="49"/>
      <c r="Q2114" s="59"/>
      <c r="R2114" s="59"/>
      <c r="S2114" s="49"/>
      <c r="T2114" s="49"/>
      <c r="U2114" s="49"/>
      <c r="V2114" s="49"/>
    </row>
    <row r="2115" spans="2:22" ht="24" customHeight="1" x14ac:dyDescent="0.35">
      <c r="B2115" s="3">
        <v>2100</v>
      </c>
      <c r="C2115" s="3" t="s">
        <v>1809</v>
      </c>
      <c r="D2115" s="3" t="s">
        <v>1810</v>
      </c>
      <c r="E2115" s="3" t="s">
        <v>5978</v>
      </c>
      <c r="F2115" s="3" t="s">
        <v>2417</v>
      </c>
      <c r="G2115" s="3" t="s">
        <v>11</v>
      </c>
      <c r="H2115" s="32" t="s">
        <v>2490</v>
      </c>
      <c r="I2115" s="33">
        <v>62882.666666666664</v>
      </c>
      <c r="J2115" s="17">
        <v>307.2</v>
      </c>
      <c r="K2115" s="17">
        <f t="shared" si="64"/>
        <v>307.2</v>
      </c>
      <c r="L2115" s="38">
        <v>307.2</v>
      </c>
      <c r="M2115" s="48">
        <f t="shared" si="65"/>
        <v>19317555.199999999</v>
      </c>
      <c r="N2115" s="34" t="s">
        <v>7341</v>
      </c>
      <c r="O2115" s="48">
        <f>(45.5*M2115)/(SUM($M$16:$M$2953)+SUM(Comerciales!$O$16:$O$1436))</f>
        <v>9.1665601488901056E-4</v>
      </c>
      <c r="P2115" s="49"/>
      <c r="Q2115" s="59"/>
      <c r="R2115" s="59"/>
      <c r="S2115" s="49"/>
      <c r="T2115" s="49"/>
      <c r="U2115" s="49"/>
      <c r="V2115" s="49"/>
    </row>
    <row r="2116" spans="2:22" ht="24" customHeight="1" x14ac:dyDescent="0.35">
      <c r="B2116" s="3">
        <v>2101</v>
      </c>
      <c r="C2116" s="3" t="s">
        <v>1809</v>
      </c>
      <c r="D2116" s="3" t="s">
        <v>1810</v>
      </c>
      <c r="E2116" s="3" t="s">
        <v>2414</v>
      </c>
      <c r="F2116" s="3" t="s">
        <v>2422</v>
      </c>
      <c r="G2116" s="3" t="s">
        <v>11</v>
      </c>
      <c r="H2116" s="32" t="s">
        <v>2318</v>
      </c>
      <c r="I2116" s="33">
        <v>1450.25</v>
      </c>
      <c r="J2116" s="17">
        <v>693</v>
      </c>
      <c r="K2116" s="17">
        <f t="shared" si="64"/>
        <v>693</v>
      </c>
      <c r="L2116" s="38">
        <v>693</v>
      </c>
      <c r="M2116" s="48">
        <f t="shared" si="65"/>
        <v>1005023.25</v>
      </c>
      <c r="N2116" s="34" t="s">
        <v>7343</v>
      </c>
      <c r="O2116" s="48">
        <f>(45.5*M2116)/(SUM($M$16:$M$2953)+SUM(Comerciales!$O$16:$O$1436))</f>
        <v>4.7690331290773364E-5</v>
      </c>
      <c r="P2116" s="49"/>
      <c r="Q2116" s="59"/>
      <c r="R2116" s="59"/>
      <c r="S2116" s="49"/>
      <c r="T2116" s="49"/>
      <c r="U2116" s="49"/>
      <c r="V2116" s="49"/>
    </row>
    <row r="2117" spans="2:22" ht="24" customHeight="1" x14ac:dyDescent="0.35">
      <c r="B2117" s="3">
        <v>2102</v>
      </c>
      <c r="C2117" s="3" t="s">
        <v>1811</v>
      </c>
      <c r="D2117" s="3" t="s">
        <v>5685</v>
      </c>
      <c r="E2117" s="3" t="s">
        <v>2323</v>
      </c>
      <c r="F2117" s="3" t="s">
        <v>3710</v>
      </c>
      <c r="G2117" s="3" t="s">
        <v>11</v>
      </c>
      <c r="H2117" s="32" t="s">
        <v>2318</v>
      </c>
      <c r="I2117" s="33">
        <v>75064.5</v>
      </c>
      <c r="J2117" s="17">
        <v>2900.6</v>
      </c>
      <c r="K2117" s="17">
        <f t="shared" si="64"/>
        <v>2900.6</v>
      </c>
      <c r="L2117" s="38">
        <v>2900.6</v>
      </c>
      <c r="M2117" s="48">
        <f t="shared" si="65"/>
        <v>217732088.69999999</v>
      </c>
      <c r="N2117" s="34" t="s">
        <v>7341</v>
      </c>
      <c r="O2117" s="48">
        <f>(45.5*M2117)/(SUM($M$16:$M$2953)+SUM(Comerciales!$O$16:$O$1436))</f>
        <v>1.0331816147273262E-2</v>
      </c>
      <c r="P2117" s="49"/>
      <c r="Q2117" s="59"/>
      <c r="R2117" s="59"/>
      <c r="S2117" s="49"/>
      <c r="T2117" s="49"/>
      <c r="U2117" s="49"/>
      <c r="V2117" s="49"/>
    </row>
    <row r="2118" spans="2:22" ht="24" customHeight="1" x14ac:dyDescent="0.35">
      <c r="B2118" s="3">
        <v>2103</v>
      </c>
      <c r="C2118" s="3" t="s">
        <v>1811</v>
      </c>
      <c r="D2118" s="3" t="s">
        <v>5685</v>
      </c>
      <c r="E2118" s="3" t="s">
        <v>2387</v>
      </c>
      <c r="F2118" s="3" t="s">
        <v>2422</v>
      </c>
      <c r="G2118" s="3" t="s">
        <v>11</v>
      </c>
      <c r="H2118" s="32" t="s">
        <v>2318</v>
      </c>
      <c r="I2118" s="33">
        <v>36273.909090909088</v>
      </c>
      <c r="J2118" s="17">
        <v>333.7</v>
      </c>
      <c r="K2118" s="17">
        <f t="shared" si="64"/>
        <v>333.7</v>
      </c>
      <c r="L2118" s="38">
        <v>333.7</v>
      </c>
      <c r="M2118" s="48">
        <f t="shared" si="65"/>
        <v>12104603.463636363</v>
      </c>
      <c r="N2118" s="34" t="s">
        <v>7341</v>
      </c>
      <c r="O2118" s="48">
        <f>(45.5*M2118)/(SUM($M$16:$M$2953)+SUM(Comerciales!$O$16:$O$1436))</f>
        <v>5.7438725852786078E-4</v>
      </c>
      <c r="P2118" s="49"/>
      <c r="Q2118" s="59"/>
      <c r="R2118" s="59"/>
      <c r="S2118" s="49"/>
      <c r="T2118" s="49"/>
      <c r="U2118" s="49"/>
      <c r="V2118" s="49"/>
    </row>
    <row r="2119" spans="2:22" ht="24" customHeight="1" x14ac:dyDescent="0.35">
      <c r="B2119" s="3">
        <v>2104</v>
      </c>
      <c r="C2119" s="3" t="s">
        <v>1811</v>
      </c>
      <c r="D2119" s="3" t="s">
        <v>5685</v>
      </c>
      <c r="E2119" s="3" t="s">
        <v>6503</v>
      </c>
      <c r="F2119" s="3" t="s">
        <v>2616</v>
      </c>
      <c r="G2119" s="3" t="s">
        <v>11</v>
      </c>
      <c r="H2119" s="32" t="s">
        <v>2490</v>
      </c>
      <c r="I2119" s="33">
        <v>3921</v>
      </c>
      <c r="J2119" s="17">
        <v>11709.57</v>
      </c>
      <c r="K2119" s="17">
        <f t="shared" si="64"/>
        <v>12553</v>
      </c>
      <c r="L2119" s="38" t="s">
        <v>7053</v>
      </c>
      <c r="M2119" s="48">
        <f t="shared" si="65"/>
        <v>49220313</v>
      </c>
      <c r="N2119" s="34" t="s">
        <v>7343</v>
      </c>
      <c r="O2119" s="48">
        <f>(45.5*M2119)/(SUM($M$16:$M$2953)+SUM(Comerciales!$O$16:$O$1436))</f>
        <v>2.3356007268543876E-3</v>
      </c>
      <c r="P2119" s="49"/>
      <c r="Q2119" s="59"/>
      <c r="R2119" s="59"/>
      <c r="S2119" s="49"/>
      <c r="T2119" s="49"/>
      <c r="U2119" s="49"/>
      <c r="V2119" s="49"/>
    </row>
    <row r="2120" spans="2:22" ht="24" customHeight="1" x14ac:dyDescent="0.35">
      <c r="B2120" s="3">
        <v>2105</v>
      </c>
      <c r="C2120" s="3" t="s">
        <v>1812</v>
      </c>
      <c r="D2120" s="3" t="s">
        <v>5686</v>
      </c>
      <c r="E2120" s="3" t="s">
        <v>2323</v>
      </c>
      <c r="F2120" s="3" t="s">
        <v>6902</v>
      </c>
      <c r="G2120" s="3" t="s">
        <v>11</v>
      </c>
      <c r="H2120" s="32" t="s">
        <v>2318</v>
      </c>
      <c r="I2120" s="33">
        <v>621.16666666666663</v>
      </c>
      <c r="J2120" s="17">
        <v>595.24</v>
      </c>
      <c r="K2120" s="17">
        <f t="shared" si="64"/>
        <v>638</v>
      </c>
      <c r="L2120" s="38" t="s">
        <v>7053</v>
      </c>
      <c r="M2120" s="48">
        <f t="shared" si="65"/>
        <v>396304.33333333331</v>
      </c>
      <c r="N2120" s="34" t="s">
        <v>7343</v>
      </c>
      <c r="O2120" s="48">
        <f>(45.5*M2120)/(SUM($M$16:$M$2953)+SUM(Comerciales!$O$16:$O$1436))</f>
        <v>1.8805420619508794E-5</v>
      </c>
      <c r="P2120" s="49"/>
      <c r="Q2120" s="59"/>
      <c r="R2120" s="59"/>
      <c r="S2120" s="49"/>
      <c r="T2120" s="49"/>
      <c r="U2120" s="49"/>
      <c r="V2120" s="49"/>
    </row>
    <row r="2121" spans="2:22" ht="24" customHeight="1" x14ac:dyDescent="0.35">
      <c r="B2121" s="3">
        <v>2106</v>
      </c>
      <c r="C2121" s="3" t="s">
        <v>2628</v>
      </c>
      <c r="D2121" s="3" t="s">
        <v>5686</v>
      </c>
      <c r="E2121" s="3" t="s">
        <v>2321</v>
      </c>
      <c r="F2121" s="3" t="s">
        <v>6902</v>
      </c>
      <c r="G2121" s="3" t="s">
        <v>11</v>
      </c>
      <c r="H2121" s="32" t="s">
        <v>2628</v>
      </c>
      <c r="I2121" s="33">
        <v>1</v>
      </c>
      <c r="J2121" s="17">
        <v>8279.76</v>
      </c>
      <c r="K2121" s="17">
        <f t="shared" si="64"/>
        <v>8876</v>
      </c>
      <c r="L2121" s="38" t="s">
        <v>2628</v>
      </c>
      <c r="M2121" s="48">
        <f t="shared" si="65"/>
        <v>8876</v>
      </c>
      <c r="N2121" s="34" t="s">
        <v>7343</v>
      </c>
      <c r="O2121" s="48">
        <f>(45.5*M2121)/(SUM($M$16:$M$2953)+SUM(Comerciales!$O$16:$O$1436))</f>
        <v>4.2118366966824339E-7</v>
      </c>
      <c r="P2121" s="49"/>
      <c r="Q2121" s="59"/>
      <c r="R2121" s="59"/>
      <c r="S2121" s="49"/>
      <c r="T2121" s="49"/>
      <c r="U2121" s="49"/>
      <c r="V2121" s="49"/>
    </row>
    <row r="2122" spans="2:22" ht="24" customHeight="1" x14ac:dyDescent="0.35">
      <c r="B2122" s="3">
        <v>2107</v>
      </c>
      <c r="C2122" s="3" t="s">
        <v>2628</v>
      </c>
      <c r="D2122" s="3" t="s">
        <v>5686</v>
      </c>
      <c r="E2122" s="3" t="s">
        <v>2329</v>
      </c>
      <c r="F2122" s="3" t="s">
        <v>6902</v>
      </c>
      <c r="G2122" s="3" t="s">
        <v>11</v>
      </c>
      <c r="H2122" s="32" t="s">
        <v>2628</v>
      </c>
      <c r="I2122" s="33">
        <v>1</v>
      </c>
      <c r="J2122" s="17">
        <v>10064.290000000001</v>
      </c>
      <c r="K2122" s="17">
        <f t="shared" si="64"/>
        <v>10789</v>
      </c>
      <c r="L2122" s="38" t="s">
        <v>2628</v>
      </c>
      <c r="M2122" s="48">
        <f t="shared" si="65"/>
        <v>10789</v>
      </c>
      <c r="N2122" s="34" t="s">
        <v>7343</v>
      </c>
      <c r="O2122" s="48">
        <f>(45.5*M2122)/(SUM($M$16:$M$2953)+SUM(Comerciales!$O$16:$O$1436))</f>
        <v>5.119592848186884E-7</v>
      </c>
      <c r="P2122" s="49"/>
      <c r="Q2122" s="59"/>
      <c r="R2122" s="59"/>
      <c r="S2122" s="49"/>
      <c r="T2122" s="49"/>
      <c r="U2122" s="49"/>
      <c r="V2122" s="49"/>
    </row>
    <row r="2123" spans="2:22" ht="24" customHeight="1" x14ac:dyDescent="0.35">
      <c r="B2123" s="3">
        <v>2108</v>
      </c>
      <c r="C2123" s="3" t="s">
        <v>1812</v>
      </c>
      <c r="D2123" s="3" t="s">
        <v>5687</v>
      </c>
      <c r="E2123" s="3" t="s">
        <v>3303</v>
      </c>
      <c r="F2123" s="3" t="s">
        <v>2356</v>
      </c>
      <c r="G2123" s="3" t="s">
        <v>18</v>
      </c>
      <c r="H2123" s="32" t="s">
        <v>2349</v>
      </c>
      <c r="I2123" s="33">
        <v>2</v>
      </c>
      <c r="J2123" s="17">
        <v>10431.6</v>
      </c>
      <c r="K2123" s="17">
        <f t="shared" si="64"/>
        <v>11183</v>
      </c>
      <c r="L2123" s="38" t="s">
        <v>7053</v>
      </c>
      <c r="M2123" s="48">
        <f t="shared" si="65"/>
        <v>22366</v>
      </c>
      <c r="N2123" s="34" t="s">
        <v>7343</v>
      </c>
      <c r="O2123" s="48">
        <f>(45.5*M2123)/(SUM($M$16:$M$2953)+SUM(Comerciales!$O$16:$O$1436))</f>
        <v>1.0613107205723222E-6</v>
      </c>
      <c r="P2123" s="49"/>
      <c r="Q2123" s="59"/>
      <c r="R2123" s="59"/>
      <c r="S2123" s="49"/>
      <c r="T2123" s="49"/>
      <c r="U2123" s="49"/>
      <c r="V2123" s="49"/>
    </row>
    <row r="2124" spans="2:22" ht="24" customHeight="1" x14ac:dyDescent="0.35">
      <c r="B2124" s="3">
        <v>2109</v>
      </c>
      <c r="C2124" s="3" t="s">
        <v>2628</v>
      </c>
      <c r="D2124" s="3" t="s">
        <v>5688</v>
      </c>
      <c r="E2124" s="3" t="s">
        <v>6242</v>
      </c>
      <c r="F2124" s="3" t="s">
        <v>2422</v>
      </c>
      <c r="G2124" s="3" t="s">
        <v>11</v>
      </c>
      <c r="H2124" s="32" t="s">
        <v>2628</v>
      </c>
      <c r="I2124" s="33">
        <v>1</v>
      </c>
      <c r="J2124" s="17">
        <v>5688</v>
      </c>
      <c r="K2124" s="17">
        <f t="shared" si="64"/>
        <v>6098</v>
      </c>
      <c r="L2124" s="38" t="s">
        <v>2628</v>
      </c>
      <c r="M2124" s="48">
        <f t="shared" si="65"/>
        <v>6098</v>
      </c>
      <c r="N2124" s="34" t="s">
        <v>7343</v>
      </c>
      <c r="O2124" s="48">
        <f>(45.5*M2124)/(SUM($M$16:$M$2953)+SUM(Comerciales!$O$16:$O$1436))</f>
        <v>2.8936210203210323E-7</v>
      </c>
      <c r="P2124" s="49"/>
      <c r="Q2124" s="59"/>
      <c r="R2124" s="59"/>
      <c r="S2124" s="49"/>
      <c r="T2124" s="49"/>
      <c r="U2124" s="49"/>
      <c r="V2124" s="49"/>
    </row>
    <row r="2125" spans="2:22" ht="24" customHeight="1" x14ac:dyDescent="0.35">
      <c r="B2125" s="3">
        <v>2110</v>
      </c>
      <c r="C2125" s="3" t="s">
        <v>2628</v>
      </c>
      <c r="D2125" s="3" t="s">
        <v>5688</v>
      </c>
      <c r="E2125" s="3" t="s">
        <v>3513</v>
      </c>
      <c r="F2125" s="3" t="s">
        <v>2422</v>
      </c>
      <c r="G2125" s="3" t="s">
        <v>11</v>
      </c>
      <c r="H2125" s="32" t="s">
        <v>2628</v>
      </c>
      <c r="I2125" s="33">
        <v>1</v>
      </c>
      <c r="J2125" s="17">
        <v>9394</v>
      </c>
      <c r="K2125" s="17">
        <f t="shared" si="64"/>
        <v>10070</v>
      </c>
      <c r="L2125" s="38" t="s">
        <v>2628</v>
      </c>
      <c r="M2125" s="48">
        <f t="shared" si="65"/>
        <v>10070</v>
      </c>
      <c r="N2125" s="34" t="s">
        <v>7343</v>
      </c>
      <c r="O2125" s="48">
        <f>(45.5*M2125)/(SUM($M$16:$M$2953)+SUM(Comerciales!$O$16:$O$1436))</f>
        <v>4.7784131968896026E-7</v>
      </c>
      <c r="P2125" s="49"/>
      <c r="Q2125" s="59"/>
      <c r="R2125" s="59"/>
      <c r="S2125" s="49"/>
      <c r="T2125" s="49"/>
      <c r="U2125" s="49"/>
      <c r="V2125" s="49"/>
    </row>
    <row r="2126" spans="2:22" ht="24" customHeight="1" x14ac:dyDescent="0.35">
      <c r="B2126" s="3">
        <v>2111</v>
      </c>
      <c r="C2126" s="3" t="s">
        <v>2628</v>
      </c>
      <c r="D2126" s="3" t="s">
        <v>5688</v>
      </c>
      <c r="E2126" s="3" t="s">
        <v>6605</v>
      </c>
      <c r="F2126" s="3" t="s">
        <v>2422</v>
      </c>
      <c r="G2126" s="3" t="s">
        <v>11</v>
      </c>
      <c r="H2126" s="32" t="s">
        <v>2628</v>
      </c>
      <c r="I2126" s="33">
        <v>1</v>
      </c>
      <c r="J2126" s="17">
        <v>12400</v>
      </c>
      <c r="K2126" s="17">
        <f t="shared" si="64"/>
        <v>13293</v>
      </c>
      <c r="L2126" s="38" t="s">
        <v>2628</v>
      </c>
      <c r="M2126" s="48">
        <f t="shared" si="65"/>
        <v>13293</v>
      </c>
      <c r="N2126" s="34" t="s">
        <v>7343</v>
      </c>
      <c r="O2126" s="48">
        <f>(45.5*M2126)/(SUM($M$16:$M$2953)+SUM(Comerciales!$O$16:$O$1436))</f>
        <v>6.3077901317034241E-7</v>
      </c>
      <c r="P2126" s="49"/>
      <c r="Q2126" s="59"/>
      <c r="R2126" s="59"/>
      <c r="S2126" s="49"/>
      <c r="T2126" s="49"/>
      <c r="U2126" s="49"/>
      <c r="V2126" s="49"/>
    </row>
    <row r="2127" spans="2:22" ht="24" customHeight="1" x14ac:dyDescent="0.35">
      <c r="B2127" s="3">
        <v>2112</v>
      </c>
      <c r="C2127" s="3" t="s">
        <v>2628</v>
      </c>
      <c r="D2127" s="3" t="s">
        <v>5689</v>
      </c>
      <c r="E2127" s="3" t="s">
        <v>6606</v>
      </c>
      <c r="F2127" s="3" t="s">
        <v>6910</v>
      </c>
      <c r="G2127" s="3" t="s">
        <v>2429</v>
      </c>
      <c r="H2127" s="32" t="s">
        <v>2628</v>
      </c>
      <c r="I2127" s="33">
        <v>1</v>
      </c>
      <c r="J2127" s="17"/>
      <c r="K2127" s="17">
        <f t="shared" si="64"/>
        <v>0</v>
      </c>
      <c r="L2127" s="38" t="s">
        <v>2628</v>
      </c>
      <c r="M2127" s="48">
        <f t="shared" si="65"/>
        <v>100</v>
      </c>
      <c r="N2127" s="34" t="s">
        <v>7343</v>
      </c>
      <c r="O2127" s="48">
        <f>(45.5*M2127)/(SUM($M$16:$M$2953)+SUM(Comerciales!$O$16:$O$1436))</f>
        <v>4.745196819155514E-9</v>
      </c>
      <c r="P2127" s="49"/>
      <c r="Q2127" s="59"/>
      <c r="R2127" s="59"/>
      <c r="S2127" s="49"/>
      <c r="T2127" s="49"/>
      <c r="U2127" s="49"/>
      <c r="V2127" s="49"/>
    </row>
    <row r="2128" spans="2:22" ht="24" customHeight="1" x14ac:dyDescent="0.35">
      <c r="B2128" s="3">
        <v>2113</v>
      </c>
      <c r="C2128" s="3" t="s">
        <v>2628</v>
      </c>
      <c r="D2128" s="3" t="s">
        <v>5690</v>
      </c>
      <c r="E2128" s="3" t="s">
        <v>6457</v>
      </c>
      <c r="F2128" s="3" t="s">
        <v>6950</v>
      </c>
      <c r="G2128" s="3" t="s">
        <v>11</v>
      </c>
      <c r="H2128" s="32" t="s">
        <v>2628</v>
      </c>
      <c r="I2128" s="33">
        <v>1</v>
      </c>
      <c r="J2128" s="17"/>
      <c r="K2128" s="17">
        <f t="shared" ref="K2128:K2191" si="66">IF(ISNUMBER(L2128),MIN(L2128,ROUND((J2128*(1+$K$10)),0)),ROUND((J2128*(1+$K$10)),0))</f>
        <v>0</v>
      </c>
      <c r="L2128" s="38" t="s">
        <v>2628</v>
      </c>
      <c r="M2128" s="48">
        <f t="shared" ref="M2128:M2191" si="67">IF(K2128=0,100*I2128,I2128*K2128)</f>
        <v>100</v>
      </c>
      <c r="N2128" s="34" t="s">
        <v>7343</v>
      </c>
      <c r="O2128" s="48">
        <f>(45.5*M2128)/(SUM($M$16:$M$2953)+SUM(Comerciales!$O$16:$O$1436))</f>
        <v>4.745196819155514E-9</v>
      </c>
      <c r="P2128" s="49"/>
      <c r="Q2128" s="59"/>
      <c r="R2128" s="59"/>
      <c r="S2128" s="49"/>
      <c r="T2128" s="49"/>
      <c r="U2128" s="49"/>
      <c r="V2128" s="49"/>
    </row>
    <row r="2129" spans="2:22" ht="24" customHeight="1" x14ac:dyDescent="0.35">
      <c r="B2129" s="3">
        <v>2114</v>
      </c>
      <c r="C2129" s="3" t="s">
        <v>2628</v>
      </c>
      <c r="D2129" s="3" t="s">
        <v>5691</v>
      </c>
      <c r="E2129" s="3" t="s">
        <v>6607</v>
      </c>
      <c r="F2129" s="3" t="s">
        <v>6950</v>
      </c>
      <c r="G2129" s="3" t="s">
        <v>3645</v>
      </c>
      <c r="H2129" s="32" t="s">
        <v>2628</v>
      </c>
      <c r="I2129" s="33">
        <v>1</v>
      </c>
      <c r="J2129" s="17"/>
      <c r="K2129" s="17">
        <f t="shared" si="66"/>
        <v>0</v>
      </c>
      <c r="L2129" s="38" t="s">
        <v>2628</v>
      </c>
      <c r="M2129" s="48">
        <f t="shared" si="67"/>
        <v>100</v>
      </c>
      <c r="N2129" s="34" t="s">
        <v>7343</v>
      </c>
      <c r="O2129" s="48">
        <f>(45.5*M2129)/(SUM($M$16:$M$2953)+SUM(Comerciales!$O$16:$O$1436))</f>
        <v>4.745196819155514E-9</v>
      </c>
      <c r="P2129" s="49"/>
      <c r="Q2129" s="59"/>
      <c r="R2129" s="59"/>
      <c r="S2129" s="49"/>
      <c r="T2129" s="49"/>
      <c r="U2129" s="49"/>
      <c r="V2129" s="49"/>
    </row>
    <row r="2130" spans="2:22" ht="24" customHeight="1" x14ac:dyDescent="0.35">
      <c r="B2130" s="3">
        <v>2115</v>
      </c>
      <c r="C2130" s="3" t="s">
        <v>2628</v>
      </c>
      <c r="D2130" s="3" t="s">
        <v>5692</v>
      </c>
      <c r="E2130" s="3" t="s">
        <v>6607</v>
      </c>
      <c r="F2130" s="3" t="s">
        <v>6950</v>
      </c>
      <c r="G2130" s="3" t="s">
        <v>3645</v>
      </c>
      <c r="H2130" s="32" t="s">
        <v>2628</v>
      </c>
      <c r="I2130" s="33">
        <v>1</v>
      </c>
      <c r="J2130" s="17"/>
      <c r="K2130" s="17">
        <f t="shared" si="66"/>
        <v>0</v>
      </c>
      <c r="L2130" s="38" t="s">
        <v>2628</v>
      </c>
      <c r="M2130" s="48">
        <f t="shared" si="67"/>
        <v>100</v>
      </c>
      <c r="N2130" s="34" t="s">
        <v>7343</v>
      </c>
      <c r="O2130" s="48">
        <f>(45.5*M2130)/(SUM($M$16:$M$2953)+SUM(Comerciales!$O$16:$O$1436))</f>
        <v>4.745196819155514E-9</v>
      </c>
      <c r="P2130" s="49"/>
      <c r="Q2130" s="59"/>
      <c r="R2130" s="59"/>
      <c r="S2130" s="49"/>
      <c r="T2130" s="49"/>
      <c r="U2130" s="49"/>
      <c r="V2130" s="49"/>
    </row>
    <row r="2131" spans="2:22" ht="24" customHeight="1" x14ac:dyDescent="0.35">
      <c r="B2131" s="3">
        <v>2116</v>
      </c>
      <c r="C2131" s="3" t="s">
        <v>1813</v>
      </c>
      <c r="D2131" s="3" t="s">
        <v>4175</v>
      </c>
      <c r="E2131" s="3" t="s">
        <v>1814</v>
      </c>
      <c r="F2131" s="3" t="s">
        <v>2616</v>
      </c>
      <c r="G2131" s="3" t="s">
        <v>3645</v>
      </c>
      <c r="H2131" s="32" t="s">
        <v>2490</v>
      </c>
      <c r="I2131" s="33">
        <v>15885.5</v>
      </c>
      <c r="J2131" s="17">
        <v>2953</v>
      </c>
      <c r="K2131" s="17">
        <f t="shared" si="66"/>
        <v>3166</v>
      </c>
      <c r="L2131" s="38" t="s">
        <v>7053</v>
      </c>
      <c r="M2131" s="48">
        <f t="shared" si="67"/>
        <v>50293493</v>
      </c>
      <c r="N2131" s="34" t="s">
        <v>7343</v>
      </c>
      <c r="O2131" s="48">
        <f>(45.5*M2131)/(SUM($M$16:$M$2953)+SUM(Comerciales!$O$16:$O$1436))</f>
        <v>2.3865252300782009E-3</v>
      </c>
      <c r="P2131" s="49"/>
      <c r="Q2131" s="59"/>
      <c r="R2131" s="59"/>
      <c r="S2131" s="49"/>
      <c r="T2131" s="49"/>
      <c r="U2131" s="49"/>
      <c r="V2131" s="49"/>
    </row>
    <row r="2132" spans="2:22" ht="24" customHeight="1" x14ac:dyDescent="0.35">
      <c r="B2132" s="3">
        <v>2117</v>
      </c>
      <c r="C2132" s="3" t="s">
        <v>1813</v>
      </c>
      <c r="D2132" s="3" t="s">
        <v>4175</v>
      </c>
      <c r="E2132" s="3" t="s">
        <v>1426</v>
      </c>
      <c r="F2132" s="3" t="s">
        <v>2616</v>
      </c>
      <c r="G2132" s="3" t="s">
        <v>3645</v>
      </c>
      <c r="H2132" s="32" t="s">
        <v>2490</v>
      </c>
      <c r="I2132" s="33">
        <v>9542.5</v>
      </c>
      <c r="J2132" s="17">
        <v>2621</v>
      </c>
      <c r="K2132" s="17">
        <f t="shared" si="66"/>
        <v>2810</v>
      </c>
      <c r="L2132" s="38" t="s">
        <v>7053</v>
      </c>
      <c r="M2132" s="48">
        <f t="shared" si="67"/>
        <v>26814425</v>
      </c>
      <c r="N2132" s="34" t="s">
        <v>7343</v>
      </c>
      <c r="O2132" s="48">
        <f>(45.5*M2132)/(SUM($M$16:$M$2953)+SUM(Comerciales!$O$16:$O$1436))</f>
        <v>1.2723972421748409E-3</v>
      </c>
      <c r="P2132" s="49"/>
      <c r="Q2132" s="59"/>
      <c r="R2132" s="59"/>
      <c r="S2132" s="49"/>
      <c r="T2132" s="49"/>
      <c r="U2132" s="49"/>
      <c r="V2132" s="49"/>
    </row>
    <row r="2133" spans="2:22" ht="24" customHeight="1" x14ac:dyDescent="0.35">
      <c r="B2133" s="3">
        <v>2118</v>
      </c>
      <c r="C2133" s="3" t="s">
        <v>1816</v>
      </c>
      <c r="D2133" s="3" t="s">
        <v>5693</v>
      </c>
      <c r="E2133" s="3" t="s">
        <v>6608</v>
      </c>
      <c r="F2133" s="3" t="s">
        <v>2501</v>
      </c>
      <c r="G2133" s="3" t="s">
        <v>3657</v>
      </c>
      <c r="H2133" s="32" t="s">
        <v>2360</v>
      </c>
      <c r="I2133" s="33">
        <v>1533.6666666666665</v>
      </c>
      <c r="J2133" s="17">
        <v>1188</v>
      </c>
      <c r="K2133" s="17">
        <f t="shared" si="66"/>
        <v>1274</v>
      </c>
      <c r="L2133" s="38" t="s">
        <v>7053</v>
      </c>
      <c r="M2133" s="48">
        <f t="shared" si="67"/>
        <v>1953891.3333333333</v>
      </c>
      <c r="N2133" s="34" t="s">
        <v>7343</v>
      </c>
      <c r="O2133" s="48">
        <f>(45.5*M2133)/(SUM($M$16:$M$2953)+SUM(Comerciales!$O$16:$O$1436))</f>
        <v>9.2715989399088573E-5</v>
      </c>
      <c r="P2133" s="49"/>
      <c r="Q2133" s="59"/>
      <c r="R2133" s="59"/>
      <c r="S2133" s="49"/>
      <c r="T2133" s="49"/>
      <c r="U2133" s="49"/>
      <c r="V2133" s="49"/>
    </row>
    <row r="2134" spans="2:22" ht="24" customHeight="1" x14ac:dyDescent="0.35">
      <c r="B2134" s="3">
        <v>2119</v>
      </c>
      <c r="C2134" s="3" t="s">
        <v>1817</v>
      </c>
      <c r="D2134" s="3" t="s">
        <v>5694</v>
      </c>
      <c r="E2134" s="3" t="s">
        <v>6609</v>
      </c>
      <c r="F2134" s="3" t="s">
        <v>2356</v>
      </c>
      <c r="G2134" s="3" t="s">
        <v>18</v>
      </c>
      <c r="H2134" s="32" t="s">
        <v>2349</v>
      </c>
      <c r="I2134" s="33">
        <v>311.16666666666669</v>
      </c>
      <c r="J2134" s="17">
        <v>3425.48</v>
      </c>
      <c r="K2134" s="17">
        <f t="shared" si="66"/>
        <v>3672</v>
      </c>
      <c r="L2134" s="38" t="s">
        <v>7053</v>
      </c>
      <c r="M2134" s="48">
        <f t="shared" si="67"/>
        <v>1142604</v>
      </c>
      <c r="N2134" s="34" t="s">
        <v>7343</v>
      </c>
      <c r="O2134" s="48">
        <f>(45.5*M2134)/(SUM($M$16:$M$2953)+SUM(Comerciales!$O$16:$O$1436))</f>
        <v>5.4218808663543661E-5</v>
      </c>
      <c r="P2134" s="49"/>
      <c r="Q2134" s="59"/>
      <c r="R2134" s="59"/>
      <c r="S2134" s="49"/>
      <c r="T2134" s="49"/>
      <c r="U2134" s="49"/>
      <c r="V2134" s="49"/>
    </row>
    <row r="2135" spans="2:22" ht="24" customHeight="1" x14ac:dyDescent="0.35">
      <c r="B2135" s="3">
        <v>2120</v>
      </c>
      <c r="C2135" s="3" t="s">
        <v>2628</v>
      </c>
      <c r="D2135" s="3" t="s">
        <v>5694</v>
      </c>
      <c r="E2135" s="3" t="s">
        <v>6610</v>
      </c>
      <c r="F2135" s="3" t="s">
        <v>2356</v>
      </c>
      <c r="G2135" s="3" t="s">
        <v>18</v>
      </c>
      <c r="H2135" s="32" t="s">
        <v>2628</v>
      </c>
      <c r="I2135" s="33">
        <v>1</v>
      </c>
      <c r="J2135" s="17"/>
      <c r="K2135" s="17">
        <f t="shared" si="66"/>
        <v>0</v>
      </c>
      <c r="L2135" s="38" t="s">
        <v>2628</v>
      </c>
      <c r="M2135" s="48">
        <f t="shared" si="67"/>
        <v>100</v>
      </c>
      <c r="N2135" s="34" t="s">
        <v>7343</v>
      </c>
      <c r="O2135" s="48">
        <f>(45.5*M2135)/(SUM($M$16:$M$2953)+SUM(Comerciales!$O$16:$O$1436))</f>
        <v>4.745196819155514E-9</v>
      </c>
      <c r="P2135" s="49"/>
      <c r="Q2135" s="59"/>
      <c r="R2135" s="59"/>
      <c r="S2135" s="49"/>
      <c r="T2135" s="49"/>
      <c r="U2135" s="49"/>
      <c r="V2135" s="49"/>
    </row>
    <row r="2136" spans="2:22" ht="24" customHeight="1" x14ac:dyDescent="0.35">
      <c r="B2136" s="3">
        <v>2121</v>
      </c>
      <c r="C2136" s="3" t="s">
        <v>1818</v>
      </c>
      <c r="D2136" s="3" t="s">
        <v>1819</v>
      </c>
      <c r="E2136" s="3" t="s">
        <v>2401</v>
      </c>
      <c r="F2136" s="3" t="s">
        <v>2356</v>
      </c>
      <c r="G2136" s="3" t="s">
        <v>18</v>
      </c>
      <c r="H2136" s="32" t="s">
        <v>2349</v>
      </c>
      <c r="I2136" s="33">
        <v>181.08333333333334</v>
      </c>
      <c r="J2136" s="17">
        <v>54870</v>
      </c>
      <c r="K2136" s="17">
        <f t="shared" si="66"/>
        <v>54870</v>
      </c>
      <c r="L2136" s="38">
        <v>54870</v>
      </c>
      <c r="M2136" s="48">
        <f t="shared" si="67"/>
        <v>9936042.5</v>
      </c>
      <c r="N2136" s="34" t="s">
        <v>7341</v>
      </c>
      <c r="O2136" s="48">
        <f>(45.5*M2136)/(SUM($M$16:$M$2953)+SUM(Comerciales!$O$16:$O$1436))</f>
        <v>4.7148477265993998E-4</v>
      </c>
      <c r="P2136" s="49"/>
      <c r="Q2136" s="59"/>
      <c r="R2136" s="59"/>
      <c r="S2136" s="49"/>
      <c r="T2136" s="49"/>
      <c r="U2136" s="49"/>
      <c r="V2136" s="49"/>
    </row>
    <row r="2137" spans="2:22" ht="24" customHeight="1" x14ac:dyDescent="0.35">
      <c r="B2137" s="3">
        <v>2122</v>
      </c>
      <c r="C2137" s="3" t="s">
        <v>1818</v>
      </c>
      <c r="D2137" s="3" t="s">
        <v>1819</v>
      </c>
      <c r="E2137" s="3" t="s">
        <v>6611</v>
      </c>
      <c r="F2137" s="3" t="s">
        <v>2356</v>
      </c>
      <c r="G2137" s="3" t="s">
        <v>18</v>
      </c>
      <c r="H2137" s="32" t="s">
        <v>2349</v>
      </c>
      <c r="I2137" s="33">
        <v>5</v>
      </c>
      <c r="J2137" s="17">
        <v>16461</v>
      </c>
      <c r="K2137" s="17">
        <f t="shared" si="66"/>
        <v>16461</v>
      </c>
      <c r="L2137" s="38">
        <v>16461</v>
      </c>
      <c r="M2137" s="48">
        <f t="shared" si="67"/>
        <v>82305</v>
      </c>
      <c r="N2137" s="34" t="s">
        <v>7343</v>
      </c>
      <c r="O2137" s="48">
        <f>(45.5*M2137)/(SUM($M$16:$M$2953)+SUM(Comerciales!$O$16:$O$1436))</f>
        <v>3.9055342420059458E-6</v>
      </c>
      <c r="P2137" s="49"/>
      <c r="Q2137" s="59"/>
      <c r="R2137" s="59"/>
      <c r="S2137" s="49"/>
      <c r="T2137" s="49"/>
      <c r="U2137" s="49"/>
      <c r="V2137" s="49"/>
    </row>
    <row r="2138" spans="2:22" ht="24" customHeight="1" x14ac:dyDescent="0.35">
      <c r="B2138" s="3">
        <v>2123</v>
      </c>
      <c r="C2138" s="3" t="s">
        <v>1820</v>
      </c>
      <c r="D2138" s="3" t="s">
        <v>1821</v>
      </c>
      <c r="E2138" s="3" t="s">
        <v>6612</v>
      </c>
      <c r="F2138" s="3" t="s">
        <v>2422</v>
      </c>
      <c r="G2138" s="3" t="s">
        <v>11</v>
      </c>
      <c r="H2138" s="32" t="s">
        <v>2318</v>
      </c>
      <c r="I2138" s="33">
        <v>1674.8333333333333</v>
      </c>
      <c r="J2138" s="17">
        <v>663485</v>
      </c>
      <c r="K2138" s="17">
        <f t="shared" si="66"/>
        <v>663485</v>
      </c>
      <c r="L2138" s="38">
        <v>663485</v>
      </c>
      <c r="M2138" s="48">
        <f t="shared" si="67"/>
        <v>1111226794.1666665</v>
      </c>
      <c r="N2138" s="34" t="s">
        <v>7341</v>
      </c>
      <c r="O2138" s="48">
        <f>(45.5*M2138)/(SUM($M$16:$M$2953)+SUM(Comerciales!$O$16:$O$1436))</f>
        <v>5.2729898490400447E-2</v>
      </c>
      <c r="P2138" s="49"/>
      <c r="Q2138" s="59"/>
      <c r="R2138" s="59"/>
      <c r="S2138" s="49"/>
      <c r="T2138" s="49"/>
      <c r="U2138" s="49"/>
      <c r="V2138" s="49"/>
    </row>
    <row r="2139" spans="2:22" ht="24" customHeight="1" x14ac:dyDescent="0.35">
      <c r="B2139" s="3">
        <v>2124</v>
      </c>
      <c r="C2139" s="3" t="s">
        <v>1820</v>
      </c>
      <c r="D2139" s="3" t="s">
        <v>1821</v>
      </c>
      <c r="E2139" s="3" t="s">
        <v>2401</v>
      </c>
      <c r="F2139" s="3" t="s">
        <v>2422</v>
      </c>
      <c r="G2139" s="3" t="s">
        <v>11</v>
      </c>
      <c r="H2139" s="32" t="s">
        <v>2318</v>
      </c>
      <c r="I2139" s="33">
        <v>1172.5833333333333</v>
      </c>
      <c r="J2139" s="17">
        <v>530788</v>
      </c>
      <c r="K2139" s="17">
        <f t="shared" si="66"/>
        <v>530788</v>
      </c>
      <c r="L2139" s="38">
        <v>530788</v>
      </c>
      <c r="M2139" s="48">
        <f t="shared" si="67"/>
        <v>622393162.33333325</v>
      </c>
      <c r="N2139" s="34" t="s">
        <v>7341</v>
      </c>
      <c r="O2139" s="48">
        <f>(45.5*M2139)/(SUM($M$16:$M$2953)+SUM(Comerciales!$O$16:$O$1436))</f>
        <v>2.9533780541682743E-2</v>
      </c>
      <c r="P2139" s="49"/>
      <c r="Q2139" s="59"/>
      <c r="R2139" s="59"/>
      <c r="S2139" s="49"/>
      <c r="T2139" s="49"/>
      <c r="U2139" s="49"/>
      <c r="V2139" s="49"/>
    </row>
    <row r="2140" spans="2:22" ht="24" customHeight="1" x14ac:dyDescent="0.35">
      <c r="B2140" s="3">
        <v>2125</v>
      </c>
      <c r="C2140" s="3" t="s">
        <v>1820</v>
      </c>
      <c r="D2140" s="3" t="s">
        <v>1821</v>
      </c>
      <c r="E2140" s="3" t="s">
        <v>2441</v>
      </c>
      <c r="F2140" s="3" t="s">
        <v>2422</v>
      </c>
      <c r="G2140" s="3" t="s">
        <v>11</v>
      </c>
      <c r="H2140" s="32" t="s">
        <v>2320</v>
      </c>
      <c r="I2140" s="33">
        <v>46.81818181818182</v>
      </c>
      <c r="J2140" s="17">
        <v>398091</v>
      </c>
      <c r="K2140" s="17">
        <f t="shared" si="66"/>
        <v>398091</v>
      </c>
      <c r="L2140" s="38">
        <v>398091</v>
      </c>
      <c r="M2140" s="48">
        <f t="shared" si="67"/>
        <v>18637896.81818182</v>
      </c>
      <c r="N2140" s="34" t="s">
        <v>7341</v>
      </c>
      <c r="O2140" s="48">
        <f>(45.5*M2140)/(SUM($M$16:$M$2953)+SUM(Comerciales!$O$16:$O$1436))</f>
        <v>8.8440488697385047E-4</v>
      </c>
      <c r="P2140" s="49"/>
      <c r="Q2140" s="59"/>
      <c r="R2140" s="59"/>
      <c r="S2140" s="49"/>
      <c r="T2140" s="49"/>
      <c r="U2140" s="49"/>
      <c r="V2140" s="49"/>
    </row>
    <row r="2141" spans="2:22" ht="24" customHeight="1" x14ac:dyDescent="0.35">
      <c r="B2141" s="3">
        <v>2126</v>
      </c>
      <c r="C2141" s="3" t="s">
        <v>1822</v>
      </c>
      <c r="D2141" s="3" t="s">
        <v>1823</v>
      </c>
      <c r="E2141" s="3" t="s">
        <v>2582</v>
      </c>
      <c r="F2141" s="3" t="s">
        <v>3613</v>
      </c>
      <c r="G2141" s="3" t="s">
        <v>11</v>
      </c>
      <c r="H2141" s="32" t="s">
        <v>2318</v>
      </c>
      <c r="I2141" s="33">
        <v>3017.5</v>
      </c>
      <c r="J2141" s="17">
        <v>10205.400000000001</v>
      </c>
      <c r="K2141" s="17">
        <f t="shared" si="66"/>
        <v>10205.400000000001</v>
      </c>
      <c r="L2141" s="38">
        <v>10205.400000000001</v>
      </c>
      <c r="M2141" s="48">
        <f t="shared" si="67"/>
        <v>30794794.500000004</v>
      </c>
      <c r="N2141" s="34" t="s">
        <v>7343</v>
      </c>
      <c r="O2141" s="48">
        <f>(45.5*M2141)/(SUM($M$16:$M$2953)+SUM(Comerciales!$O$16:$O$1436))</f>
        <v>1.4612736090794773E-3</v>
      </c>
      <c r="P2141" s="49"/>
      <c r="Q2141" s="59"/>
      <c r="R2141" s="59"/>
      <c r="S2141" s="49"/>
      <c r="T2141" s="49"/>
      <c r="U2141" s="49"/>
      <c r="V2141" s="49"/>
    </row>
    <row r="2142" spans="2:22" ht="24" customHeight="1" x14ac:dyDescent="0.35">
      <c r="B2142" s="3">
        <v>2127</v>
      </c>
      <c r="C2142" s="3" t="s">
        <v>1822</v>
      </c>
      <c r="D2142" s="3" t="s">
        <v>1823</v>
      </c>
      <c r="E2142" s="3" t="s">
        <v>2406</v>
      </c>
      <c r="F2142" s="3" t="s">
        <v>3613</v>
      </c>
      <c r="G2142" s="3" t="s">
        <v>11</v>
      </c>
      <c r="H2142" s="32" t="s">
        <v>2320</v>
      </c>
      <c r="I2142" s="33">
        <v>2009.1666666666667</v>
      </c>
      <c r="J2142" s="17">
        <v>5102.7000000000007</v>
      </c>
      <c r="K2142" s="17">
        <f t="shared" si="66"/>
        <v>5102.7000000000007</v>
      </c>
      <c r="L2142" s="38">
        <v>5102.7000000000007</v>
      </c>
      <c r="M2142" s="48">
        <f t="shared" si="67"/>
        <v>10252174.750000002</v>
      </c>
      <c r="N2142" s="34" t="s">
        <v>7343</v>
      </c>
      <c r="O2142" s="48">
        <f>(45.5*M2142)/(SUM($M$16:$M$2953)+SUM(Comerciales!$O$16:$O$1436))</f>
        <v>4.8648587013126477E-4</v>
      </c>
      <c r="P2142" s="49"/>
      <c r="Q2142" s="59"/>
      <c r="R2142" s="59"/>
      <c r="S2142" s="49"/>
      <c r="T2142" s="49"/>
      <c r="U2142" s="49"/>
      <c r="V2142" s="49"/>
    </row>
    <row r="2143" spans="2:22" ht="24" customHeight="1" x14ac:dyDescent="0.35">
      <c r="B2143" s="3">
        <v>2128</v>
      </c>
      <c r="C2143" s="3" t="s">
        <v>1822</v>
      </c>
      <c r="D2143" s="3" t="s">
        <v>1823</v>
      </c>
      <c r="E2143" s="3" t="s">
        <v>6613</v>
      </c>
      <c r="F2143" s="3" t="s">
        <v>6951</v>
      </c>
      <c r="G2143" s="3" t="s">
        <v>3667</v>
      </c>
      <c r="H2143" s="32" t="s">
        <v>2443</v>
      </c>
      <c r="I2143" s="33">
        <v>1057.0833333333333</v>
      </c>
      <c r="J2143" s="17">
        <v>1138343</v>
      </c>
      <c r="K2143" s="17">
        <f t="shared" si="66"/>
        <v>1138343</v>
      </c>
      <c r="L2143" s="38">
        <v>1138343</v>
      </c>
      <c r="M2143" s="48">
        <f t="shared" si="67"/>
        <v>1203323412.9166665</v>
      </c>
      <c r="N2143" s="34" t="s">
        <v>7341</v>
      </c>
      <c r="O2143" s="48">
        <f>(45.5*M2143)/(SUM($M$16:$M$2953)+SUM(Comerciales!$O$16:$O$1436))</f>
        <v>5.710006431387523E-2</v>
      </c>
      <c r="P2143" s="49"/>
      <c r="Q2143" s="59"/>
      <c r="R2143" s="59"/>
      <c r="S2143" s="49"/>
      <c r="T2143" s="49"/>
      <c r="U2143" s="49"/>
      <c r="V2143" s="49"/>
    </row>
    <row r="2144" spans="2:22" ht="24" customHeight="1" x14ac:dyDescent="0.35">
      <c r="B2144" s="3">
        <v>2129</v>
      </c>
      <c r="C2144" s="3" t="s">
        <v>1822</v>
      </c>
      <c r="D2144" s="3" t="s">
        <v>1823</v>
      </c>
      <c r="E2144" s="3" t="s">
        <v>6614</v>
      </c>
      <c r="F2144" s="3" t="s">
        <v>6951</v>
      </c>
      <c r="G2144" s="3" t="s">
        <v>3667</v>
      </c>
      <c r="H2144" s="32" t="s">
        <v>2443</v>
      </c>
      <c r="I2144" s="33">
        <v>314.66666666666669</v>
      </c>
      <c r="J2144" s="17">
        <v>1707514.5</v>
      </c>
      <c r="K2144" s="17">
        <f t="shared" si="66"/>
        <v>1707514.5</v>
      </c>
      <c r="L2144" s="38">
        <v>1707514.5</v>
      </c>
      <c r="M2144" s="48">
        <f t="shared" si="67"/>
        <v>537297896</v>
      </c>
      <c r="N2144" s="34" t="s">
        <v>7341</v>
      </c>
      <c r="O2144" s="48">
        <f>(45.5*M2144)/(SUM($M$16:$M$2953)+SUM(Comerciales!$O$16:$O$1436))</f>
        <v>2.5495842670381498E-2</v>
      </c>
      <c r="P2144" s="49"/>
      <c r="Q2144" s="59"/>
      <c r="R2144" s="59"/>
      <c r="S2144" s="49"/>
      <c r="T2144" s="49"/>
      <c r="U2144" s="49"/>
      <c r="V2144" s="49"/>
    </row>
    <row r="2145" spans="2:22" ht="24" customHeight="1" x14ac:dyDescent="0.35">
      <c r="B2145" s="3">
        <v>2130</v>
      </c>
      <c r="C2145" s="3" t="s">
        <v>1822</v>
      </c>
      <c r="D2145" s="3" t="s">
        <v>1823</v>
      </c>
      <c r="E2145" s="3" t="s">
        <v>6615</v>
      </c>
      <c r="F2145" s="3" t="s">
        <v>2356</v>
      </c>
      <c r="G2145" s="3" t="s">
        <v>3667</v>
      </c>
      <c r="H2145" s="32" t="s">
        <v>2443</v>
      </c>
      <c r="I2145" s="33">
        <v>170.25</v>
      </c>
      <c r="J2145" s="17">
        <v>853757.25</v>
      </c>
      <c r="K2145" s="17">
        <f t="shared" si="66"/>
        <v>853757.25</v>
      </c>
      <c r="L2145" s="38">
        <v>853757.25</v>
      </c>
      <c r="M2145" s="48">
        <f t="shared" si="67"/>
        <v>145352171.8125</v>
      </c>
      <c r="N2145" s="34" t="s">
        <v>7341</v>
      </c>
      <c r="O2145" s="48">
        <f>(45.5*M2145)/(SUM($M$16:$M$2953)+SUM(Comerciales!$O$16:$O$1436))</f>
        <v>6.897246633420207E-3</v>
      </c>
      <c r="P2145" s="49"/>
      <c r="Q2145" s="59"/>
      <c r="R2145" s="59"/>
      <c r="S2145" s="49"/>
      <c r="T2145" s="49"/>
      <c r="U2145" s="49"/>
      <c r="V2145" s="49"/>
    </row>
    <row r="2146" spans="2:22" ht="24" customHeight="1" x14ac:dyDescent="0.35">
      <c r="B2146" s="3">
        <v>2131</v>
      </c>
      <c r="C2146" s="3" t="s">
        <v>2628</v>
      </c>
      <c r="D2146" s="3" t="s">
        <v>1823</v>
      </c>
      <c r="E2146" s="3" t="s">
        <v>3495</v>
      </c>
      <c r="F2146" s="3" t="s">
        <v>2356</v>
      </c>
      <c r="G2146" s="3" t="s">
        <v>18</v>
      </c>
      <c r="H2146" s="32" t="s">
        <v>2628</v>
      </c>
      <c r="I2146" s="33">
        <v>21</v>
      </c>
      <c r="J2146" s="17">
        <v>2403130</v>
      </c>
      <c r="K2146" s="17">
        <f t="shared" si="66"/>
        <v>2576155</v>
      </c>
      <c r="L2146" s="38" t="s">
        <v>2628</v>
      </c>
      <c r="M2146" s="48">
        <f t="shared" si="67"/>
        <v>54099255</v>
      </c>
      <c r="N2146" s="34" t="s">
        <v>7341</v>
      </c>
      <c r="O2146" s="48">
        <f>(45.5*M2146)/(SUM($M$16:$M$2953)+SUM(Comerciales!$O$16:$O$1436))</f>
        <v>2.5671161274468299E-3</v>
      </c>
      <c r="P2146" s="49"/>
      <c r="Q2146" s="59"/>
      <c r="R2146" s="59"/>
      <c r="S2146" s="49"/>
      <c r="T2146" s="49"/>
      <c r="U2146" s="49"/>
      <c r="V2146" s="49"/>
    </row>
    <row r="2147" spans="2:22" ht="24" customHeight="1" x14ac:dyDescent="0.35">
      <c r="B2147" s="3">
        <v>2132</v>
      </c>
      <c r="C2147" s="3" t="s">
        <v>1824</v>
      </c>
      <c r="D2147" s="3" t="s">
        <v>1825</v>
      </c>
      <c r="E2147" s="3" t="s">
        <v>2355</v>
      </c>
      <c r="F2147" s="3" t="s">
        <v>2356</v>
      </c>
      <c r="G2147" s="3" t="s">
        <v>18</v>
      </c>
      <c r="H2147" s="32" t="s">
        <v>2349</v>
      </c>
      <c r="I2147" s="33">
        <v>213.33333333333334</v>
      </c>
      <c r="J2147" s="17">
        <v>1740813.4999999998</v>
      </c>
      <c r="K2147" s="17">
        <f t="shared" si="66"/>
        <v>1740813.4999999998</v>
      </c>
      <c r="L2147" s="38">
        <v>1740813.4999999998</v>
      </c>
      <c r="M2147" s="48">
        <f t="shared" si="67"/>
        <v>371373546.66666663</v>
      </c>
      <c r="N2147" s="34" t="s">
        <v>7341</v>
      </c>
      <c r="O2147" s="48">
        <f>(45.5*M2147)/(SUM($M$16:$M$2953)+SUM(Comerciales!$O$16:$O$1436))</f>
        <v>1.7622405723611682E-2</v>
      </c>
      <c r="P2147" s="49"/>
      <c r="Q2147" s="59"/>
      <c r="R2147" s="59"/>
      <c r="S2147" s="49"/>
      <c r="T2147" s="49"/>
      <c r="U2147" s="49"/>
      <c r="V2147" s="49"/>
    </row>
    <row r="2148" spans="2:22" ht="24" customHeight="1" x14ac:dyDescent="0.35">
      <c r="B2148" s="3">
        <v>2133</v>
      </c>
      <c r="C2148" s="3" t="s">
        <v>1824</v>
      </c>
      <c r="D2148" s="3" t="s">
        <v>1825</v>
      </c>
      <c r="E2148" s="3" t="s">
        <v>2401</v>
      </c>
      <c r="F2148" s="3" t="s">
        <v>2356</v>
      </c>
      <c r="G2148" s="3" t="s">
        <v>18</v>
      </c>
      <c r="H2148" s="32" t="s">
        <v>2349</v>
      </c>
      <c r="I2148" s="33">
        <v>156.16666666666666</v>
      </c>
      <c r="J2148" s="17">
        <v>3481626.9999999995</v>
      </c>
      <c r="K2148" s="17">
        <f t="shared" si="66"/>
        <v>3481626.9999999995</v>
      </c>
      <c r="L2148" s="38">
        <v>3481626.9999999995</v>
      </c>
      <c r="M2148" s="48">
        <f t="shared" si="67"/>
        <v>543714083.16666651</v>
      </c>
      <c r="N2148" s="34" t="s">
        <v>7341</v>
      </c>
      <c r="O2148" s="48">
        <f>(45.5*M2148)/(SUM($M$16:$M$2953)+SUM(Comerciales!$O$16:$O$1436))</f>
        <v>2.580030337972522E-2</v>
      </c>
      <c r="P2148" s="49"/>
      <c r="Q2148" s="59"/>
      <c r="R2148" s="59"/>
      <c r="S2148" s="49"/>
      <c r="T2148" s="49"/>
      <c r="U2148" s="49"/>
      <c r="V2148" s="49"/>
    </row>
    <row r="2149" spans="2:22" ht="24" customHeight="1" x14ac:dyDescent="0.35">
      <c r="B2149" s="3">
        <v>2134</v>
      </c>
      <c r="C2149" s="3" t="s">
        <v>1826</v>
      </c>
      <c r="D2149" s="3" t="s">
        <v>5695</v>
      </c>
      <c r="E2149" s="3" t="s">
        <v>6616</v>
      </c>
      <c r="F2149" s="3" t="s">
        <v>2356</v>
      </c>
      <c r="G2149" s="3" t="s">
        <v>18</v>
      </c>
      <c r="H2149" s="32" t="s">
        <v>2349</v>
      </c>
      <c r="I2149" s="33">
        <v>52.75</v>
      </c>
      <c r="J2149" s="17">
        <v>180173.9425</v>
      </c>
      <c r="K2149" s="17">
        <f t="shared" si="66"/>
        <v>180173.9425</v>
      </c>
      <c r="L2149" s="38">
        <v>180173.9425</v>
      </c>
      <c r="M2149" s="48">
        <f t="shared" si="67"/>
        <v>9504175.4668749999</v>
      </c>
      <c r="N2149" s="34" t="s">
        <v>7341</v>
      </c>
      <c r="O2149" s="48">
        <f>(45.5*M2149)/(SUM($M$16:$M$2953)+SUM(Comerciales!$O$16:$O$1436))</f>
        <v>4.5099183194111119E-4</v>
      </c>
      <c r="P2149" s="49"/>
      <c r="Q2149" s="59"/>
      <c r="R2149" s="59"/>
      <c r="S2149" s="49"/>
      <c r="T2149" s="49"/>
      <c r="U2149" s="49"/>
      <c r="V2149" s="49"/>
    </row>
    <row r="2150" spans="2:22" ht="24" customHeight="1" x14ac:dyDescent="0.35">
      <c r="B2150" s="3">
        <v>2135</v>
      </c>
      <c r="C2150" s="3" t="s">
        <v>2628</v>
      </c>
      <c r="D2150" s="3" t="s">
        <v>5696</v>
      </c>
      <c r="E2150" s="3" t="s">
        <v>2414</v>
      </c>
      <c r="F2150" s="3" t="s">
        <v>2317</v>
      </c>
      <c r="G2150" s="3" t="s">
        <v>11</v>
      </c>
      <c r="H2150" s="32" t="s">
        <v>2628</v>
      </c>
      <c r="I2150" s="33">
        <v>1</v>
      </c>
      <c r="J2150" s="17"/>
      <c r="K2150" s="17">
        <f t="shared" si="66"/>
        <v>0</v>
      </c>
      <c r="L2150" s="38" t="s">
        <v>2628</v>
      </c>
      <c r="M2150" s="48">
        <f t="shared" si="67"/>
        <v>100</v>
      </c>
      <c r="N2150" s="34" t="s">
        <v>7343</v>
      </c>
      <c r="O2150" s="48">
        <f>(45.5*M2150)/(SUM($M$16:$M$2953)+SUM(Comerciales!$O$16:$O$1436))</f>
        <v>4.745196819155514E-9</v>
      </c>
      <c r="P2150" s="49"/>
      <c r="Q2150" s="59"/>
      <c r="R2150" s="59"/>
      <c r="S2150" s="49"/>
      <c r="T2150" s="49"/>
      <c r="U2150" s="49"/>
      <c r="V2150" s="49"/>
    </row>
    <row r="2151" spans="2:22" ht="24" customHeight="1" x14ac:dyDescent="0.35">
      <c r="B2151" s="3">
        <v>2136</v>
      </c>
      <c r="C2151" s="3" t="s">
        <v>2628</v>
      </c>
      <c r="D2151" s="3" t="s">
        <v>5697</v>
      </c>
      <c r="E2151" s="3" t="s">
        <v>6617</v>
      </c>
      <c r="F2151" s="3" t="s">
        <v>2422</v>
      </c>
      <c r="G2151" s="3" t="s">
        <v>11</v>
      </c>
      <c r="H2151" s="32" t="s">
        <v>2318</v>
      </c>
      <c r="I2151" s="33">
        <v>3950.7777777777778</v>
      </c>
      <c r="J2151" s="17"/>
      <c r="K2151" s="17">
        <f t="shared" si="66"/>
        <v>0</v>
      </c>
      <c r="L2151" s="38" t="s">
        <v>7053</v>
      </c>
      <c r="M2151" s="48">
        <f t="shared" si="67"/>
        <v>395077.77777777781</v>
      </c>
      <c r="N2151" s="34" t="s">
        <v>7343</v>
      </c>
      <c r="O2151" s="48">
        <f>(45.5*M2151)/(SUM($M$16:$M$2953)+SUM(Comerciales!$O$16:$O$1436))</f>
        <v>1.8747218144301402E-5</v>
      </c>
      <c r="P2151" s="49"/>
      <c r="Q2151" s="59"/>
      <c r="R2151" s="59"/>
      <c r="S2151" s="49"/>
      <c r="T2151" s="49"/>
      <c r="U2151" s="49"/>
      <c r="V2151" s="49"/>
    </row>
    <row r="2152" spans="2:22" ht="24" customHeight="1" x14ac:dyDescent="0.35">
      <c r="B2152" s="3">
        <v>2137</v>
      </c>
      <c r="C2152" s="3" t="s">
        <v>1832</v>
      </c>
      <c r="D2152" s="3" t="s">
        <v>1833</v>
      </c>
      <c r="E2152" s="3" t="s">
        <v>6618</v>
      </c>
      <c r="F2152" s="3" t="s">
        <v>2356</v>
      </c>
      <c r="G2152" s="3" t="s">
        <v>18</v>
      </c>
      <c r="H2152" s="32" t="s">
        <v>2356</v>
      </c>
      <c r="I2152" s="33">
        <v>3</v>
      </c>
      <c r="J2152" s="17"/>
      <c r="K2152" s="17">
        <f t="shared" si="66"/>
        <v>0</v>
      </c>
      <c r="L2152" s="38" t="s">
        <v>7053</v>
      </c>
      <c r="M2152" s="48">
        <f t="shared" si="67"/>
        <v>300</v>
      </c>
      <c r="N2152" s="34" t="s">
        <v>7343</v>
      </c>
      <c r="O2152" s="48">
        <f>(45.5*M2152)/(SUM($M$16:$M$2953)+SUM(Comerciales!$O$16:$O$1436))</f>
        <v>1.4235590457466541E-8</v>
      </c>
      <c r="P2152" s="49"/>
      <c r="Q2152" s="59"/>
      <c r="R2152" s="59"/>
      <c r="S2152" s="49"/>
      <c r="T2152" s="49"/>
      <c r="U2152" s="49"/>
      <c r="V2152" s="49"/>
    </row>
    <row r="2153" spans="2:22" ht="24" customHeight="1" x14ac:dyDescent="0.35">
      <c r="B2153" s="3">
        <v>2138</v>
      </c>
      <c r="C2153" s="3" t="s">
        <v>1834</v>
      </c>
      <c r="D2153" s="3" t="s">
        <v>1835</v>
      </c>
      <c r="E2153" s="3" t="s">
        <v>6619</v>
      </c>
      <c r="F2153" s="3" t="s">
        <v>2356</v>
      </c>
      <c r="G2153" s="3" t="s">
        <v>18</v>
      </c>
      <c r="H2153" s="32" t="s">
        <v>2349</v>
      </c>
      <c r="I2153" s="33">
        <v>2</v>
      </c>
      <c r="J2153" s="17">
        <v>1607630</v>
      </c>
      <c r="K2153" s="17">
        <f t="shared" si="66"/>
        <v>1607630</v>
      </c>
      <c r="L2153" s="38">
        <v>1607630</v>
      </c>
      <c r="M2153" s="48">
        <f t="shared" si="67"/>
        <v>3215260</v>
      </c>
      <c r="N2153" s="34" t="s">
        <v>7341</v>
      </c>
      <c r="O2153" s="48">
        <f>(45.5*M2153)/(SUM($M$16:$M$2953)+SUM(Comerciales!$O$16:$O$1436))</f>
        <v>1.5257041524757958E-4</v>
      </c>
      <c r="P2153" s="49"/>
      <c r="Q2153" s="59"/>
      <c r="R2153" s="59"/>
      <c r="S2153" s="49"/>
      <c r="T2153" s="49"/>
      <c r="U2153" s="49"/>
      <c r="V2153" s="49"/>
    </row>
    <row r="2154" spans="2:22" ht="24" customHeight="1" x14ac:dyDescent="0.35">
      <c r="B2154" s="3">
        <v>2139</v>
      </c>
      <c r="C2154" s="3" t="s">
        <v>1836</v>
      </c>
      <c r="D2154" s="3" t="s">
        <v>1837</v>
      </c>
      <c r="E2154" s="3" t="s">
        <v>68</v>
      </c>
      <c r="F2154" s="3" t="s">
        <v>2422</v>
      </c>
      <c r="G2154" s="3" t="s">
        <v>11</v>
      </c>
      <c r="H2154" s="32" t="s">
        <v>2318</v>
      </c>
      <c r="I2154" s="33">
        <v>366613.91666666669</v>
      </c>
      <c r="J2154" s="17">
        <v>321</v>
      </c>
      <c r="K2154" s="17">
        <f t="shared" si="66"/>
        <v>344</v>
      </c>
      <c r="L2154" s="38" t="s">
        <v>7053</v>
      </c>
      <c r="M2154" s="48">
        <f t="shared" si="67"/>
        <v>126115187.33333334</v>
      </c>
      <c r="N2154" s="34" t="s">
        <v>7341</v>
      </c>
      <c r="O2154" s="48">
        <f>(45.5*M2154)/(SUM($M$16:$M$2953)+SUM(Comerciales!$O$16:$O$1436))</f>
        <v>5.9844138578133508E-3</v>
      </c>
      <c r="P2154" s="49"/>
      <c r="Q2154" s="59"/>
      <c r="R2154" s="59"/>
      <c r="S2154" s="49"/>
      <c r="T2154" s="49"/>
      <c r="U2154" s="49"/>
      <c r="V2154" s="49"/>
    </row>
    <row r="2155" spans="2:22" ht="24" customHeight="1" x14ac:dyDescent="0.35">
      <c r="B2155" s="3">
        <v>2140</v>
      </c>
      <c r="C2155" s="3" t="s">
        <v>1836</v>
      </c>
      <c r="D2155" s="3" t="s">
        <v>1837</v>
      </c>
      <c r="E2155" s="3" t="s">
        <v>10</v>
      </c>
      <c r="F2155" s="3" t="s">
        <v>2422</v>
      </c>
      <c r="G2155" s="3" t="s">
        <v>11</v>
      </c>
      <c r="H2155" s="32" t="s">
        <v>2318</v>
      </c>
      <c r="I2155" s="33">
        <v>109301.08333333333</v>
      </c>
      <c r="J2155" s="17">
        <v>46</v>
      </c>
      <c r="K2155" s="17">
        <f t="shared" si="66"/>
        <v>49</v>
      </c>
      <c r="L2155" s="38" t="s">
        <v>7053</v>
      </c>
      <c r="M2155" s="48">
        <f t="shared" si="67"/>
        <v>5355753.083333333</v>
      </c>
      <c r="N2155" s="34" t="s">
        <v>7341</v>
      </c>
      <c r="O2155" s="48">
        <f>(45.5*M2155)/(SUM($M$16:$M$2953)+SUM(Comerciales!$O$16:$O$1436))</f>
        <v>2.5414102495215665E-4</v>
      </c>
      <c r="P2155" s="49"/>
      <c r="Q2155" s="59"/>
      <c r="R2155" s="59"/>
      <c r="S2155" s="49"/>
      <c r="T2155" s="49"/>
      <c r="U2155" s="49"/>
      <c r="V2155" s="49"/>
    </row>
    <row r="2156" spans="2:22" ht="24" customHeight="1" x14ac:dyDescent="0.35">
      <c r="B2156" s="3">
        <v>2141</v>
      </c>
      <c r="C2156" s="3" t="s">
        <v>119</v>
      </c>
      <c r="D2156" s="3" t="s">
        <v>5698</v>
      </c>
      <c r="E2156" s="3" t="s">
        <v>6267</v>
      </c>
      <c r="F2156" s="3" t="s">
        <v>119</v>
      </c>
      <c r="G2156" s="3" t="s">
        <v>119</v>
      </c>
      <c r="H2156" s="32" t="s">
        <v>6267</v>
      </c>
      <c r="I2156" s="33">
        <v>1</v>
      </c>
      <c r="J2156" s="17"/>
      <c r="K2156" s="17">
        <f t="shared" si="66"/>
        <v>0</v>
      </c>
      <c r="L2156" s="38" t="s">
        <v>2628</v>
      </c>
      <c r="M2156" s="48">
        <f t="shared" si="67"/>
        <v>100</v>
      </c>
      <c r="N2156" s="34" t="s">
        <v>7343</v>
      </c>
      <c r="O2156" s="48">
        <f>(45.5*M2156)/(SUM($M$16:$M$2953)+SUM(Comerciales!$O$16:$O$1436))</f>
        <v>4.745196819155514E-9</v>
      </c>
      <c r="P2156" s="49"/>
      <c r="Q2156" s="59"/>
      <c r="R2156" s="59"/>
      <c r="S2156" s="49"/>
      <c r="T2156" s="49"/>
      <c r="U2156" s="49"/>
      <c r="V2156" s="49"/>
    </row>
    <row r="2157" spans="2:22" ht="24" customHeight="1" x14ac:dyDescent="0.35">
      <c r="B2157" s="3">
        <v>2142</v>
      </c>
      <c r="C2157" s="3" t="s">
        <v>119</v>
      </c>
      <c r="D2157" s="3" t="s">
        <v>5699</v>
      </c>
      <c r="E2157" s="3" t="s">
        <v>6267</v>
      </c>
      <c r="F2157" s="3" t="s">
        <v>119</v>
      </c>
      <c r="G2157" s="3" t="s">
        <v>119</v>
      </c>
      <c r="H2157" s="32" t="s">
        <v>6267</v>
      </c>
      <c r="I2157" s="33">
        <v>1</v>
      </c>
      <c r="J2157" s="17"/>
      <c r="K2157" s="17">
        <f t="shared" si="66"/>
        <v>0</v>
      </c>
      <c r="L2157" s="38" t="s">
        <v>2628</v>
      </c>
      <c r="M2157" s="48">
        <f t="shared" si="67"/>
        <v>100</v>
      </c>
      <c r="N2157" s="34" t="s">
        <v>7343</v>
      </c>
      <c r="O2157" s="48">
        <f>(45.5*M2157)/(SUM($M$16:$M$2953)+SUM(Comerciales!$O$16:$O$1436))</f>
        <v>4.745196819155514E-9</v>
      </c>
      <c r="P2157" s="49"/>
      <c r="Q2157" s="59"/>
      <c r="R2157" s="59"/>
      <c r="S2157" s="49"/>
      <c r="T2157" s="49"/>
      <c r="U2157" s="49"/>
      <c r="V2157" s="49"/>
    </row>
    <row r="2158" spans="2:22" ht="24" customHeight="1" x14ac:dyDescent="0.35">
      <c r="B2158" s="3">
        <v>2143</v>
      </c>
      <c r="C2158" s="3" t="s">
        <v>2628</v>
      </c>
      <c r="D2158" s="3" t="s">
        <v>5700</v>
      </c>
      <c r="E2158" s="3" t="s">
        <v>369</v>
      </c>
      <c r="F2158" s="3" t="s">
        <v>2350</v>
      </c>
      <c r="G2158" s="3" t="s">
        <v>2429</v>
      </c>
      <c r="H2158" s="32" t="s">
        <v>2628</v>
      </c>
      <c r="I2158" s="33">
        <v>1</v>
      </c>
      <c r="J2158" s="17"/>
      <c r="K2158" s="17">
        <f t="shared" si="66"/>
        <v>0</v>
      </c>
      <c r="L2158" s="38" t="s">
        <v>2628</v>
      </c>
      <c r="M2158" s="48">
        <f t="shared" si="67"/>
        <v>100</v>
      </c>
      <c r="N2158" s="34" t="s">
        <v>7343</v>
      </c>
      <c r="O2158" s="48">
        <f>(45.5*M2158)/(SUM($M$16:$M$2953)+SUM(Comerciales!$O$16:$O$1436))</f>
        <v>4.745196819155514E-9</v>
      </c>
      <c r="P2158" s="49"/>
      <c r="Q2158" s="59"/>
      <c r="R2158" s="59"/>
      <c r="S2158" s="49"/>
      <c r="T2158" s="49"/>
      <c r="U2158" s="49"/>
      <c r="V2158" s="49"/>
    </row>
    <row r="2159" spans="2:22" ht="24" customHeight="1" x14ac:dyDescent="0.35">
      <c r="B2159" s="3">
        <v>2144</v>
      </c>
      <c r="C2159" s="3" t="s">
        <v>1838</v>
      </c>
      <c r="D2159" s="3" t="s">
        <v>5701</v>
      </c>
      <c r="E2159" s="3" t="s">
        <v>6620</v>
      </c>
      <c r="F2159" s="3" t="s">
        <v>2616</v>
      </c>
      <c r="G2159" s="3" t="s">
        <v>11</v>
      </c>
      <c r="H2159" s="32" t="s">
        <v>2490</v>
      </c>
      <c r="I2159" s="33">
        <v>336</v>
      </c>
      <c r="J2159" s="17">
        <v>12887</v>
      </c>
      <c r="K2159" s="17">
        <f t="shared" si="66"/>
        <v>13815</v>
      </c>
      <c r="L2159" s="38" t="s">
        <v>7053</v>
      </c>
      <c r="M2159" s="48">
        <f t="shared" si="67"/>
        <v>4641840</v>
      </c>
      <c r="N2159" s="34" t="s">
        <v>7343</v>
      </c>
      <c r="O2159" s="48">
        <f>(45.5*M2159)/(SUM($M$16:$M$2953)+SUM(Comerciales!$O$16:$O$1436))</f>
        <v>2.202644440302883E-4</v>
      </c>
      <c r="P2159" s="49"/>
      <c r="Q2159" s="59"/>
      <c r="R2159" s="59"/>
      <c r="S2159" s="49"/>
      <c r="T2159" s="49"/>
      <c r="U2159" s="49"/>
      <c r="V2159" s="49"/>
    </row>
    <row r="2160" spans="2:22" ht="24" customHeight="1" x14ac:dyDescent="0.35">
      <c r="B2160" s="3">
        <v>2145</v>
      </c>
      <c r="C2160" s="3" t="s">
        <v>2628</v>
      </c>
      <c r="D2160" s="3" t="s">
        <v>5702</v>
      </c>
      <c r="E2160" s="3" t="s">
        <v>68</v>
      </c>
      <c r="F2160" s="3" t="s">
        <v>2389</v>
      </c>
      <c r="G2160" s="3" t="s">
        <v>18</v>
      </c>
      <c r="H2160" s="32" t="s">
        <v>2628</v>
      </c>
      <c r="I2160" s="33">
        <v>1</v>
      </c>
      <c r="J2160" s="17"/>
      <c r="K2160" s="17">
        <f t="shared" si="66"/>
        <v>0</v>
      </c>
      <c r="L2160" s="38" t="s">
        <v>2628</v>
      </c>
      <c r="M2160" s="48">
        <f t="shared" si="67"/>
        <v>100</v>
      </c>
      <c r="N2160" s="34" t="s">
        <v>7343</v>
      </c>
      <c r="O2160" s="48">
        <f>(45.5*M2160)/(SUM($M$16:$M$2953)+SUM(Comerciales!$O$16:$O$1436))</f>
        <v>4.745196819155514E-9</v>
      </c>
      <c r="P2160" s="49"/>
      <c r="Q2160" s="59"/>
      <c r="R2160" s="59"/>
      <c r="S2160" s="49"/>
      <c r="T2160" s="49"/>
      <c r="U2160" s="49"/>
      <c r="V2160" s="49"/>
    </row>
    <row r="2161" spans="2:22" ht="24" customHeight="1" x14ac:dyDescent="0.35">
      <c r="B2161" s="3">
        <v>2146</v>
      </c>
      <c r="C2161" s="3" t="s">
        <v>2628</v>
      </c>
      <c r="D2161" s="3" t="s">
        <v>1840</v>
      </c>
      <c r="E2161" s="3" t="s">
        <v>4223</v>
      </c>
      <c r="F2161" s="3" t="s">
        <v>2356</v>
      </c>
      <c r="G2161" s="3" t="s">
        <v>18</v>
      </c>
      <c r="H2161" s="32" t="s">
        <v>2628</v>
      </c>
      <c r="I2161" s="33">
        <v>252</v>
      </c>
      <c r="J2161" s="17">
        <v>86780</v>
      </c>
      <c r="K2161" s="17">
        <f t="shared" si="66"/>
        <v>93028</v>
      </c>
      <c r="L2161" s="38" t="s">
        <v>2628</v>
      </c>
      <c r="M2161" s="48">
        <f t="shared" si="67"/>
        <v>23443056</v>
      </c>
      <c r="N2161" s="34" t="s">
        <v>7341</v>
      </c>
      <c r="O2161" s="48">
        <f>(45.5*M2161)/(SUM($M$16:$M$2953)+SUM(Comerciales!$O$16:$O$1436))</f>
        <v>1.1124191476248458E-3</v>
      </c>
      <c r="P2161" s="49"/>
      <c r="Q2161" s="59"/>
      <c r="R2161" s="59"/>
      <c r="S2161" s="49"/>
      <c r="T2161" s="49"/>
      <c r="U2161" s="49"/>
      <c r="V2161" s="49"/>
    </row>
    <row r="2162" spans="2:22" ht="24" customHeight="1" x14ac:dyDescent="0.35">
      <c r="B2162" s="3">
        <v>2147</v>
      </c>
      <c r="C2162" s="3" t="s">
        <v>1839</v>
      </c>
      <c r="D2162" s="3" t="s">
        <v>1840</v>
      </c>
      <c r="E2162" s="3" t="s">
        <v>1841</v>
      </c>
      <c r="F2162" s="3" t="s">
        <v>2422</v>
      </c>
      <c r="G2162" s="3" t="s">
        <v>11</v>
      </c>
      <c r="H2162" s="32" t="s">
        <v>2318</v>
      </c>
      <c r="I2162" s="33">
        <v>64.285714285714292</v>
      </c>
      <c r="J2162" s="17">
        <v>18226.627179999999</v>
      </c>
      <c r="K2162" s="17">
        <f t="shared" si="66"/>
        <v>18226.627179999999</v>
      </c>
      <c r="L2162" s="38">
        <v>18226.627179999999</v>
      </c>
      <c r="M2162" s="48">
        <f t="shared" si="67"/>
        <v>1171711.7472857144</v>
      </c>
      <c r="N2162" s="34" t="s">
        <v>7343</v>
      </c>
      <c r="O2162" s="48">
        <f>(45.5*M2162)/(SUM($M$16:$M$2953)+SUM(Comerciales!$O$16:$O$1436))</f>
        <v>5.5600028561873206E-5</v>
      </c>
      <c r="P2162" s="49"/>
      <c r="Q2162" s="59"/>
      <c r="R2162" s="59"/>
      <c r="S2162" s="49"/>
      <c r="T2162" s="49"/>
      <c r="U2162" s="49"/>
      <c r="V2162" s="49"/>
    </row>
    <row r="2163" spans="2:22" ht="24" customHeight="1" x14ac:dyDescent="0.35">
      <c r="B2163" s="3">
        <v>2148</v>
      </c>
      <c r="C2163" s="3" t="s">
        <v>1839</v>
      </c>
      <c r="D2163" s="3" t="s">
        <v>1840</v>
      </c>
      <c r="E2163" s="3" t="s">
        <v>601</v>
      </c>
      <c r="F2163" s="3" t="s">
        <v>2422</v>
      </c>
      <c r="G2163" s="3" t="s">
        <v>11</v>
      </c>
      <c r="H2163" s="32" t="s">
        <v>2318</v>
      </c>
      <c r="I2163" s="33">
        <v>48.416666666666664</v>
      </c>
      <c r="J2163" s="17">
        <v>9113.3135899999997</v>
      </c>
      <c r="K2163" s="17">
        <f t="shared" si="66"/>
        <v>9113.3135899999997</v>
      </c>
      <c r="L2163" s="38">
        <v>9113.3135899999997</v>
      </c>
      <c r="M2163" s="48">
        <f t="shared" si="67"/>
        <v>441236.26631583332</v>
      </c>
      <c r="N2163" s="34" t="s">
        <v>7343</v>
      </c>
      <c r="O2163" s="48">
        <f>(45.5*M2163)/(SUM($M$16:$M$2953)+SUM(Comerciales!$O$16:$O$1436))</f>
        <v>2.0937529274179473E-5</v>
      </c>
      <c r="P2163" s="49"/>
      <c r="Q2163" s="59"/>
      <c r="R2163" s="59"/>
      <c r="S2163" s="49"/>
      <c r="T2163" s="49"/>
      <c r="U2163" s="49"/>
      <c r="V2163" s="49"/>
    </row>
    <row r="2164" spans="2:22" ht="24" customHeight="1" x14ac:dyDescent="0.35">
      <c r="B2164" s="3">
        <v>2149</v>
      </c>
      <c r="C2164" s="3" t="s">
        <v>1842</v>
      </c>
      <c r="D2164" s="3" t="s">
        <v>5703</v>
      </c>
      <c r="E2164" s="3" t="s">
        <v>2384</v>
      </c>
      <c r="F2164" s="3" t="s">
        <v>3613</v>
      </c>
      <c r="G2164" s="3" t="s">
        <v>11</v>
      </c>
      <c r="H2164" s="32" t="s">
        <v>2318</v>
      </c>
      <c r="I2164" s="33">
        <v>20597.5</v>
      </c>
      <c r="J2164" s="17">
        <v>9846</v>
      </c>
      <c r="K2164" s="17">
        <f t="shared" si="66"/>
        <v>10555</v>
      </c>
      <c r="L2164" s="38" t="s">
        <v>7053</v>
      </c>
      <c r="M2164" s="48">
        <f t="shared" si="67"/>
        <v>217406612.5</v>
      </c>
      <c r="N2164" s="34" t="s">
        <v>7341</v>
      </c>
      <c r="O2164" s="48">
        <f>(45.5*M2164)/(SUM($M$16:$M$2953)+SUM(Comerciales!$O$16:$O$1436))</f>
        <v>1.0316371660983753E-2</v>
      </c>
      <c r="P2164" s="49"/>
      <c r="Q2164" s="59"/>
      <c r="R2164" s="59"/>
      <c r="S2164" s="49"/>
      <c r="T2164" s="49"/>
      <c r="U2164" s="49"/>
      <c r="V2164" s="49"/>
    </row>
    <row r="2165" spans="2:22" ht="24" customHeight="1" x14ac:dyDescent="0.35">
      <c r="B2165" s="3">
        <v>2150</v>
      </c>
      <c r="C2165" s="3" t="s">
        <v>1842</v>
      </c>
      <c r="D2165" s="3" t="s">
        <v>5703</v>
      </c>
      <c r="E2165" s="3" t="s">
        <v>2595</v>
      </c>
      <c r="F2165" s="3" t="s">
        <v>3613</v>
      </c>
      <c r="G2165" s="3" t="s">
        <v>11</v>
      </c>
      <c r="H2165" s="32" t="s">
        <v>2318</v>
      </c>
      <c r="I2165" s="33">
        <v>18599.909090909092</v>
      </c>
      <c r="J2165" s="17">
        <v>7139.5</v>
      </c>
      <c r="K2165" s="17">
        <f t="shared" si="66"/>
        <v>7654</v>
      </c>
      <c r="L2165" s="38" t="s">
        <v>7053</v>
      </c>
      <c r="M2165" s="48">
        <f t="shared" si="67"/>
        <v>142363704.18181819</v>
      </c>
      <c r="N2165" s="34" t="s">
        <v>7341</v>
      </c>
      <c r="O2165" s="48">
        <f>(45.5*M2165)/(SUM($M$16:$M$2953)+SUM(Comerciales!$O$16:$O$1436))</f>
        <v>6.7554379624676017E-3</v>
      </c>
      <c r="P2165" s="49"/>
      <c r="Q2165" s="59"/>
      <c r="R2165" s="59"/>
      <c r="S2165" s="49"/>
      <c r="T2165" s="49"/>
      <c r="U2165" s="49"/>
      <c r="V2165" s="49"/>
    </row>
    <row r="2166" spans="2:22" ht="24" customHeight="1" x14ac:dyDescent="0.35">
      <c r="B2166" s="3">
        <v>2151</v>
      </c>
      <c r="C2166" s="3" t="s">
        <v>1843</v>
      </c>
      <c r="D2166" s="3" t="s">
        <v>1844</v>
      </c>
      <c r="E2166" s="3" t="s">
        <v>2329</v>
      </c>
      <c r="F2166" s="3" t="s">
        <v>3713</v>
      </c>
      <c r="G2166" s="3" t="s">
        <v>18</v>
      </c>
      <c r="H2166" s="32" t="s">
        <v>2349</v>
      </c>
      <c r="I2166" s="33">
        <v>9</v>
      </c>
      <c r="J2166" s="17">
        <v>12464751.200000001</v>
      </c>
      <c r="K2166" s="17">
        <f t="shared" si="66"/>
        <v>12464751.200000001</v>
      </c>
      <c r="L2166" s="38">
        <v>12464751.200000001</v>
      </c>
      <c r="M2166" s="48">
        <f t="shared" si="67"/>
        <v>112182760.80000001</v>
      </c>
      <c r="N2166" s="34" t="s">
        <v>7341</v>
      </c>
      <c r="O2166" s="48">
        <f>(45.5*M2166)/(SUM($M$16:$M$2953)+SUM(Comerciales!$O$16:$O$1436))</f>
        <v>5.3232927971224387E-3</v>
      </c>
      <c r="P2166" s="49"/>
      <c r="Q2166" s="59"/>
      <c r="R2166" s="59"/>
      <c r="S2166" s="49"/>
      <c r="T2166" s="49"/>
      <c r="U2166" s="49"/>
      <c r="V2166" s="49"/>
    </row>
    <row r="2167" spans="2:22" ht="24" customHeight="1" x14ac:dyDescent="0.35">
      <c r="B2167" s="3">
        <v>2152</v>
      </c>
      <c r="C2167" s="3" t="s">
        <v>2678</v>
      </c>
      <c r="D2167" s="3" t="s">
        <v>1846</v>
      </c>
      <c r="E2167" s="3" t="s">
        <v>2371</v>
      </c>
      <c r="F2167" s="3" t="s">
        <v>2422</v>
      </c>
      <c r="G2167" s="3" t="s">
        <v>11</v>
      </c>
      <c r="H2167" s="32" t="s">
        <v>2318</v>
      </c>
      <c r="I2167" s="33">
        <v>158</v>
      </c>
      <c r="J2167" s="17">
        <v>79480</v>
      </c>
      <c r="K2167" s="17">
        <f t="shared" si="66"/>
        <v>79480</v>
      </c>
      <c r="L2167" s="38">
        <v>79480</v>
      </c>
      <c r="M2167" s="48">
        <f t="shared" si="67"/>
        <v>12557840</v>
      </c>
      <c r="N2167" s="34" t="s">
        <v>7341</v>
      </c>
      <c r="O2167" s="48">
        <f>(45.5*M2167)/(SUM($M$16:$M$2953)+SUM(Comerciales!$O$16:$O$1436))</f>
        <v>5.9589422423463869E-4</v>
      </c>
      <c r="P2167" s="49"/>
      <c r="Q2167" s="59"/>
      <c r="R2167" s="59"/>
      <c r="S2167" s="49"/>
      <c r="T2167" s="49"/>
      <c r="U2167" s="49"/>
      <c r="V2167" s="49"/>
    </row>
    <row r="2168" spans="2:22" ht="24" customHeight="1" x14ac:dyDescent="0.35">
      <c r="B2168" s="3">
        <v>2153</v>
      </c>
      <c r="C2168" s="3" t="s">
        <v>2678</v>
      </c>
      <c r="D2168" s="3" t="s">
        <v>1846</v>
      </c>
      <c r="E2168" s="3" t="s">
        <v>2423</v>
      </c>
      <c r="F2168" s="3" t="s">
        <v>2422</v>
      </c>
      <c r="G2168" s="3" t="s">
        <v>11</v>
      </c>
      <c r="H2168" s="32" t="s">
        <v>2318</v>
      </c>
      <c r="I2168" s="33">
        <v>80</v>
      </c>
      <c r="J2168" s="17">
        <v>158960</v>
      </c>
      <c r="K2168" s="17">
        <f t="shared" si="66"/>
        <v>158960</v>
      </c>
      <c r="L2168" s="38">
        <v>158960</v>
      </c>
      <c r="M2168" s="48">
        <f t="shared" si="67"/>
        <v>12716800</v>
      </c>
      <c r="N2168" s="34" t="s">
        <v>7341</v>
      </c>
      <c r="O2168" s="48">
        <f>(45.5*M2168)/(SUM($M$16:$M$2953)+SUM(Comerciales!$O$16:$O$1436))</f>
        <v>6.0343718909836833E-4</v>
      </c>
      <c r="P2168" s="49"/>
      <c r="Q2168" s="59"/>
      <c r="R2168" s="59"/>
      <c r="S2168" s="49"/>
      <c r="T2168" s="49"/>
      <c r="U2168" s="49"/>
      <c r="V2168" s="49"/>
    </row>
    <row r="2169" spans="2:22" ht="24" customHeight="1" x14ac:dyDescent="0.35">
      <c r="B2169" s="3">
        <v>2154</v>
      </c>
      <c r="C2169" s="3" t="s">
        <v>1847</v>
      </c>
      <c r="D2169" s="3" t="s">
        <v>5704</v>
      </c>
      <c r="E2169" s="3" t="s">
        <v>6621</v>
      </c>
      <c r="F2169" s="3" t="s">
        <v>3713</v>
      </c>
      <c r="G2169" s="3" t="s">
        <v>18</v>
      </c>
      <c r="H2169" s="32" t="s">
        <v>2349</v>
      </c>
      <c r="I2169" s="33">
        <v>2.666666666666667</v>
      </c>
      <c r="J2169" s="17">
        <v>6212887.5</v>
      </c>
      <c r="K2169" s="17">
        <f t="shared" si="66"/>
        <v>6212887.5</v>
      </c>
      <c r="L2169" s="38">
        <v>6212887.5</v>
      </c>
      <c r="M2169" s="48">
        <f t="shared" si="67"/>
        <v>16567700.000000002</v>
      </c>
      <c r="N2169" s="34" t="s">
        <v>7341</v>
      </c>
      <c r="O2169" s="48">
        <f>(45.5*M2169)/(SUM($M$16:$M$2953)+SUM(Comerciales!$O$16:$O$1436))</f>
        <v>7.8616997340722817E-4</v>
      </c>
      <c r="P2169" s="49"/>
      <c r="Q2169" s="59"/>
      <c r="R2169" s="59"/>
      <c r="S2169" s="49"/>
      <c r="T2169" s="49"/>
      <c r="U2169" s="49"/>
      <c r="V2169" s="49"/>
    </row>
    <row r="2170" spans="2:22" ht="24" customHeight="1" x14ac:dyDescent="0.35">
      <c r="B2170" s="3">
        <v>2155</v>
      </c>
      <c r="C2170" s="3" t="s">
        <v>1848</v>
      </c>
      <c r="D2170" s="3" t="s">
        <v>5705</v>
      </c>
      <c r="E2170" s="3" t="s">
        <v>6622</v>
      </c>
      <c r="F2170" s="3" t="s">
        <v>3713</v>
      </c>
      <c r="G2170" s="3" t="s">
        <v>18</v>
      </c>
      <c r="H2170" s="32" t="s">
        <v>2349</v>
      </c>
      <c r="I2170" s="33">
        <v>125.5</v>
      </c>
      <c r="J2170" s="17">
        <v>3049856.16</v>
      </c>
      <c r="K2170" s="17">
        <f t="shared" si="66"/>
        <v>3049856.16</v>
      </c>
      <c r="L2170" s="38">
        <v>3049856.16</v>
      </c>
      <c r="M2170" s="48">
        <f t="shared" si="67"/>
        <v>382756948.08000004</v>
      </c>
      <c r="N2170" s="34" t="s">
        <v>7341</v>
      </c>
      <c r="O2170" s="48">
        <f>(45.5*M2170)/(SUM($M$16:$M$2953)+SUM(Comerciales!$O$16:$O$1436))</f>
        <v>1.8162570525388885E-2</v>
      </c>
      <c r="P2170" s="49"/>
      <c r="Q2170" s="59"/>
      <c r="R2170" s="59"/>
      <c r="S2170" s="49"/>
      <c r="T2170" s="49"/>
      <c r="U2170" s="49"/>
      <c r="V2170" s="49"/>
    </row>
    <row r="2171" spans="2:22" ht="24" customHeight="1" x14ac:dyDescent="0.35">
      <c r="B2171" s="3">
        <v>2156</v>
      </c>
      <c r="C2171" s="3" t="s">
        <v>2628</v>
      </c>
      <c r="D2171" s="3" t="s">
        <v>5706</v>
      </c>
      <c r="E2171" s="3" t="s">
        <v>6623</v>
      </c>
      <c r="F2171" s="3" t="s">
        <v>6952</v>
      </c>
      <c r="G2171" s="3" t="s">
        <v>7018</v>
      </c>
      <c r="H2171" s="32" t="s">
        <v>2628</v>
      </c>
      <c r="I2171" s="33">
        <v>1</v>
      </c>
      <c r="J2171" s="17">
        <v>3049856.16</v>
      </c>
      <c r="K2171" s="17">
        <f t="shared" si="66"/>
        <v>3269446</v>
      </c>
      <c r="L2171" s="38" t="s">
        <v>7052</v>
      </c>
      <c r="M2171" s="48">
        <f t="shared" si="67"/>
        <v>3269446</v>
      </c>
      <c r="N2171" s="34" t="s">
        <v>7341</v>
      </c>
      <c r="O2171" s="48">
        <f>(45.5*M2171)/(SUM($M$16:$M$2953)+SUM(Comerciales!$O$16:$O$1436))</f>
        <v>1.5514164759600717E-4</v>
      </c>
      <c r="P2171" s="49"/>
      <c r="Q2171" s="59"/>
      <c r="R2171" s="59"/>
      <c r="S2171" s="49"/>
      <c r="T2171" s="49"/>
      <c r="U2171" s="49"/>
      <c r="V2171" s="49"/>
    </row>
    <row r="2172" spans="2:22" ht="24" customHeight="1" x14ac:dyDescent="0.35">
      <c r="B2172" s="3">
        <v>2157</v>
      </c>
      <c r="C2172" s="3" t="s">
        <v>1849</v>
      </c>
      <c r="D2172" s="3" t="s">
        <v>1850</v>
      </c>
      <c r="E2172" s="3" t="s">
        <v>6624</v>
      </c>
      <c r="F2172" s="3" t="s">
        <v>3713</v>
      </c>
      <c r="G2172" s="3" t="s">
        <v>18</v>
      </c>
      <c r="H2172" s="32" t="s">
        <v>2349</v>
      </c>
      <c r="I2172" s="33">
        <v>40.333333333333336</v>
      </c>
      <c r="J2172" s="17">
        <v>13763776</v>
      </c>
      <c r="K2172" s="17">
        <f t="shared" si="66"/>
        <v>13763776</v>
      </c>
      <c r="L2172" s="38">
        <v>13763776</v>
      </c>
      <c r="M2172" s="48">
        <f t="shared" si="67"/>
        <v>555138965.33333337</v>
      </c>
      <c r="N2172" s="34" t="s">
        <v>7341</v>
      </c>
      <c r="O2172" s="48">
        <f>(45.5*M2172)/(SUM($M$16:$M$2953)+SUM(Comerciales!$O$16:$O$1436))</f>
        <v>2.6342436524890163E-2</v>
      </c>
      <c r="P2172" s="49"/>
      <c r="Q2172" s="59"/>
      <c r="R2172" s="59"/>
      <c r="S2172" s="49"/>
      <c r="T2172" s="49"/>
      <c r="U2172" s="49"/>
      <c r="V2172" s="49"/>
    </row>
    <row r="2173" spans="2:22" ht="24" customHeight="1" x14ac:dyDescent="0.35">
      <c r="B2173" s="3">
        <v>2158</v>
      </c>
      <c r="C2173" s="3" t="s">
        <v>1851</v>
      </c>
      <c r="D2173" s="3" t="s">
        <v>1852</v>
      </c>
      <c r="E2173" s="3" t="s">
        <v>26</v>
      </c>
      <c r="F2173" s="3" t="s">
        <v>6889</v>
      </c>
      <c r="G2173" s="3" t="s">
        <v>80</v>
      </c>
      <c r="H2173" s="32" t="s">
        <v>2628</v>
      </c>
      <c r="I2173" s="33">
        <v>15</v>
      </c>
      <c r="J2173" s="17">
        <v>860528</v>
      </c>
      <c r="K2173" s="17">
        <f t="shared" si="66"/>
        <v>860528</v>
      </c>
      <c r="L2173" s="38">
        <v>860528</v>
      </c>
      <c r="M2173" s="48">
        <f t="shared" si="67"/>
        <v>12907920</v>
      </c>
      <c r="N2173" s="34" t="s">
        <v>7341</v>
      </c>
      <c r="O2173" s="48">
        <f>(45.5*M2173)/(SUM($M$16:$M$2953)+SUM(Comerciales!$O$16:$O$1436))</f>
        <v>6.1250620925913841E-4</v>
      </c>
      <c r="P2173" s="49"/>
      <c r="Q2173" s="59"/>
      <c r="R2173" s="59"/>
      <c r="S2173" s="49"/>
      <c r="T2173" s="49"/>
      <c r="U2173" s="49"/>
      <c r="V2173" s="49"/>
    </row>
    <row r="2174" spans="2:22" ht="24" customHeight="1" x14ac:dyDescent="0.35">
      <c r="B2174" s="3">
        <v>2159</v>
      </c>
      <c r="C2174" s="3" t="s">
        <v>1851</v>
      </c>
      <c r="D2174" s="3" t="s">
        <v>1852</v>
      </c>
      <c r="E2174" s="3" t="s">
        <v>2397</v>
      </c>
      <c r="F2174" s="3" t="s">
        <v>3713</v>
      </c>
      <c r="G2174" s="3" t="s">
        <v>18</v>
      </c>
      <c r="H2174" s="32" t="s">
        <v>2349</v>
      </c>
      <c r="I2174" s="33">
        <v>4.9166666666666661</v>
      </c>
      <c r="J2174" s="17">
        <v>4302640</v>
      </c>
      <c r="K2174" s="17">
        <f t="shared" si="66"/>
        <v>4302640</v>
      </c>
      <c r="L2174" s="38">
        <v>4302640</v>
      </c>
      <c r="M2174" s="48">
        <f t="shared" si="67"/>
        <v>21154646.666666664</v>
      </c>
      <c r="N2174" s="34" t="s">
        <v>7341</v>
      </c>
      <c r="O2174" s="48">
        <f>(45.5*M2174)/(SUM($M$16:$M$2953)+SUM(Comerciales!$O$16:$O$1436))</f>
        <v>1.0038296207302544E-3</v>
      </c>
      <c r="P2174" s="49"/>
      <c r="Q2174" s="59"/>
      <c r="R2174" s="59"/>
      <c r="S2174" s="49"/>
      <c r="T2174" s="49"/>
      <c r="U2174" s="49"/>
      <c r="V2174" s="49"/>
    </row>
    <row r="2175" spans="2:22" ht="24" customHeight="1" x14ac:dyDescent="0.35">
      <c r="B2175" s="3">
        <v>2160</v>
      </c>
      <c r="C2175" s="3" t="s">
        <v>1853</v>
      </c>
      <c r="D2175" s="3" t="s">
        <v>1854</v>
      </c>
      <c r="E2175" s="3" t="s">
        <v>2516</v>
      </c>
      <c r="F2175" s="3" t="s">
        <v>2422</v>
      </c>
      <c r="G2175" s="3" t="s">
        <v>11</v>
      </c>
      <c r="H2175" s="32" t="s">
        <v>2318</v>
      </c>
      <c r="I2175" s="33">
        <v>2</v>
      </c>
      <c r="J2175" s="17">
        <v>2866.67</v>
      </c>
      <c r="K2175" s="17">
        <f t="shared" si="66"/>
        <v>3073</v>
      </c>
      <c r="L2175" s="38" t="s">
        <v>7053</v>
      </c>
      <c r="M2175" s="48">
        <f t="shared" si="67"/>
        <v>6146</v>
      </c>
      <c r="N2175" s="34" t="s">
        <v>7343</v>
      </c>
      <c r="O2175" s="48">
        <f>(45.5*M2175)/(SUM($M$16:$M$2953)+SUM(Comerciales!$O$16:$O$1436))</f>
        <v>2.9163979650529786E-7</v>
      </c>
      <c r="P2175" s="49"/>
      <c r="Q2175" s="59"/>
      <c r="R2175" s="59"/>
      <c r="S2175" s="49"/>
      <c r="T2175" s="49"/>
      <c r="U2175" s="49"/>
      <c r="V2175" s="49"/>
    </row>
    <row r="2176" spans="2:22" ht="24" customHeight="1" x14ac:dyDescent="0.35">
      <c r="B2176" s="3">
        <v>2161</v>
      </c>
      <c r="C2176" s="3" t="s">
        <v>1855</v>
      </c>
      <c r="D2176" s="3" t="s">
        <v>7075</v>
      </c>
      <c r="E2176" s="3" t="s">
        <v>6625</v>
      </c>
      <c r="F2176" s="3" t="s">
        <v>7114</v>
      </c>
      <c r="G2176" s="3" t="s">
        <v>341</v>
      </c>
      <c r="H2176" s="32" t="s">
        <v>3675</v>
      </c>
      <c r="I2176" s="33">
        <v>2029.75</v>
      </c>
      <c r="J2176" s="17"/>
      <c r="K2176" s="17">
        <f t="shared" si="66"/>
        <v>0</v>
      </c>
      <c r="L2176" s="38" t="s">
        <v>7053</v>
      </c>
      <c r="M2176" s="48">
        <f t="shared" si="67"/>
        <v>202975</v>
      </c>
      <c r="N2176" s="34" t="s">
        <v>7343</v>
      </c>
      <c r="O2176" s="48">
        <f>(45.5*M2176)/(SUM($M$16:$M$2953)+SUM(Comerciales!$O$16:$O$1436))</f>
        <v>9.6315632436809044E-6</v>
      </c>
      <c r="P2176" s="49"/>
      <c r="Q2176" s="59"/>
      <c r="R2176" s="59"/>
      <c r="S2176" s="49"/>
      <c r="T2176" s="49"/>
      <c r="U2176" s="49"/>
      <c r="V2176" s="49"/>
    </row>
    <row r="2177" spans="2:22" ht="24" customHeight="1" x14ac:dyDescent="0.35">
      <c r="B2177" s="3">
        <v>2162</v>
      </c>
      <c r="C2177" s="3" t="s">
        <v>1855</v>
      </c>
      <c r="D2177" s="3" t="s">
        <v>7075</v>
      </c>
      <c r="E2177" s="3" t="s">
        <v>3499</v>
      </c>
      <c r="F2177" s="3" t="s">
        <v>7114</v>
      </c>
      <c r="G2177" s="3" t="s">
        <v>341</v>
      </c>
      <c r="H2177" s="32" t="s">
        <v>3675</v>
      </c>
      <c r="I2177" s="33">
        <v>871.66666666666674</v>
      </c>
      <c r="J2177" s="17">
        <v>3329</v>
      </c>
      <c r="K2177" s="17">
        <f t="shared" si="66"/>
        <v>3569</v>
      </c>
      <c r="L2177" s="38" t="s">
        <v>7053</v>
      </c>
      <c r="M2177" s="48">
        <f t="shared" si="67"/>
        <v>3110978.3333333335</v>
      </c>
      <c r="N2177" s="34" t="s">
        <v>7343</v>
      </c>
      <c r="O2177" s="48">
        <f>(45.5*M2177)/(SUM($M$16:$M$2953)+SUM(Comerciales!$O$16:$O$1436))</f>
        <v>1.4762204491795057E-4</v>
      </c>
      <c r="P2177" s="49"/>
      <c r="Q2177" s="59"/>
      <c r="R2177" s="59"/>
      <c r="S2177" s="49"/>
      <c r="T2177" s="49"/>
      <c r="U2177" s="49"/>
      <c r="V2177" s="49"/>
    </row>
    <row r="2178" spans="2:22" ht="24" customHeight="1" x14ac:dyDescent="0.35">
      <c r="B2178" s="3">
        <v>2163</v>
      </c>
      <c r="C2178" s="3" t="s">
        <v>1856</v>
      </c>
      <c r="D2178" s="3" t="s">
        <v>7290</v>
      </c>
      <c r="E2178" s="3" t="s">
        <v>6626</v>
      </c>
      <c r="F2178" s="3" t="s">
        <v>2356</v>
      </c>
      <c r="G2178" s="3" t="s">
        <v>3667</v>
      </c>
      <c r="H2178" s="32" t="s">
        <v>2349</v>
      </c>
      <c r="I2178" s="33">
        <v>16.2</v>
      </c>
      <c r="J2178" s="17">
        <v>4441</v>
      </c>
      <c r="K2178" s="17">
        <f t="shared" si="66"/>
        <v>4761</v>
      </c>
      <c r="L2178" s="38" t="s">
        <v>7053</v>
      </c>
      <c r="M2178" s="48">
        <f t="shared" si="67"/>
        <v>77128.2</v>
      </c>
      <c r="N2178" s="34" t="s">
        <v>7343</v>
      </c>
      <c r="O2178" s="48">
        <f>(45.5*M2178)/(SUM($M$16:$M$2953)+SUM(Comerciales!$O$16:$O$1436))</f>
        <v>3.659884893071903E-6</v>
      </c>
      <c r="P2178" s="49"/>
      <c r="Q2178" s="59"/>
      <c r="R2178" s="59"/>
      <c r="S2178" s="49"/>
      <c r="T2178" s="49"/>
      <c r="U2178" s="49"/>
      <c r="V2178" s="49"/>
    </row>
    <row r="2179" spans="2:22" ht="24" customHeight="1" x14ac:dyDescent="0.35">
      <c r="B2179" s="3">
        <v>2164</v>
      </c>
      <c r="C2179" s="3" t="s">
        <v>1856</v>
      </c>
      <c r="D2179" s="3" t="s">
        <v>7290</v>
      </c>
      <c r="E2179" s="3" t="s">
        <v>6627</v>
      </c>
      <c r="F2179" s="3" t="s">
        <v>2356</v>
      </c>
      <c r="G2179" s="3" t="s">
        <v>3667</v>
      </c>
      <c r="H2179" s="32" t="s">
        <v>2356</v>
      </c>
      <c r="I2179" s="33">
        <v>2</v>
      </c>
      <c r="J2179" s="17">
        <v>4731</v>
      </c>
      <c r="K2179" s="17">
        <f t="shared" si="66"/>
        <v>5072</v>
      </c>
      <c r="L2179" s="38" t="s">
        <v>7053</v>
      </c>
      <c r="M2179" s="48">
        <f t="shared" si="67"/>
        <v>10144</v>
      </c>
      <c r="N2179" s="34" t="s">
        <v>7343</v>
      </c>
      <c r="O2179" s="48">
        <f>(45.5*M2179)/(SUM($M$16:$M$2953)+SUM(Comerciales!$O$16:$O$1436))</f>
        <v>4.8135276533513529E-7</v>
      </c>
      <c r="P2179" s="49"/>
      <c r="Q2179" s="59"/>
      <c r="R2179" s="59"/>
      <c r="S2179" s="49"/>
      <c r="T2179" s="49"/>
      <c r="U2179" s="49"/>
      <c r="V2179" s="49"/>
    </row>
    <row r="2180" spans="2:22" ht="24" customHeight="1" x14ac:dyDescent="0.35">
      <c r="B2180" s="3">
        <v>2165</v>
      </c>
      <c r="C2180" s="3" t="s">
        <v>1857</v>
      </c>
      <c r="D2180" s="3" t="s">
        <v>1858</v>
      </c>
      <c r="E2180" s="3" t="s">
        <v>6628</v>
      </c>
      <c r="F2180" s="3" t="s">
        <v>2356</v>
      </c>
      <c r="G2180" s="3" t="s">
        <v>18</v>
      </c>
      <c r="H2180" s="32" t="s">
        <v>2349</v>
      </c>
      <c r="I2180" s="33">
        <v>3424.5833333333335</v>
      </c>
      <c r="J2180" s="17">
        <v>2075.5</v>
      </c>
      <c r="K2180" s="17">
        <f t="shared" si="66"/>
        <v>2225</v>
      </c>
      <c r="L2180" s="38" t="s">
        <v>7053</v>
      </c>
      <c r="M2180" s="48">
        <f t="shared" si="67"/>
        <v>7619697.916666667</v>
      </c>
      <c r="N2180" s="34" t="s">
        <v>7343</v>
      </c>
      <c r="O2180" s="48">
        <f>(45.5*M2180)/(SUM($M$16:$M$2953)+SUM(Comerciales!$O$16:$O$1436))</f>
        <v>3.6156966317092563E-4</v>
      </c>
      <c r="P2180" s="49"/>
      <c r="Q2180" s="59"/>
      <c r="R2180" s="59"/>
      <c r="S2180" s="49"/>
      <c r="T2180" s="49"/>
      <c r="U2180" s="49"/>
      <c r="V2180" s="49"/>
    </row>
    <row r="2181" spans="2:22" ht="24" customHeight="1" x14ac:dyDescent="0.35">
      <c r="B2181" s="3">
        <v>2166</v>
      </c>
      <c r="C2181" s="3" t="s">
        <v>1857</v>
      </c>
      <c r="D2181" s="3" t="s">
        <v>1858</v>
      </c>
      <c r="E2181" s="3" t="s">
        <v>6629</v>
      </c>
      <c r="F2181" s="3" t="s">
        <v>2356</v>
      </c>
      <c r="G2181" s="3" t="s">
        <v>18</v>
      </c>
      <c r="H2181" s="32" t="s">
        <v>2356</v>
      </c>
      <c r="I2181" s="33">
        <v>199.66666666666669</v>
      </c>
      <c r="J2181" s="17"/>
      <c r="K2181" s="17">
        <f t="shared" si="66"/>
        <v>0</v>
      </c>
      <c r="L2181" s="38" t="s">
        <v>7053</v>
      </c>
      <c r="M2181" s="48">
        <f t="shared" si="67"/>
        <v>19966.666666666668</v>
      </c>
      <c r="N2181" s="34" t="s">
        <v>7343</v>
      </c>
      <c r="O2181" s="48">
        <f>(45.5*M2181)/(SUM($M$16:$M$2953)+SUM(Comerciales!$O$16:$O$1436))</f>
        <v>9.474576315580509E-7</v>
      </c>
      <c r="P2181" s="49"/>
      <c r="Q2181" s="59"/>
      <c r="R2181" s="59"/>
      <c r="S2181" s="49"/>
      <c r="T2181" s="49"/>
      <c r="U2181" s="49"/>
      <c r="V2181" s="49"/>
    </row>
    <row r="2182" spans="2:22" ht="24" customHeight="1" x14ac:dyDescent="0.35">
      <c r="B2182" s="3">
        <v>2167</v>
      </c>
      <c r="C2182" s="3" t="s">
        <v>1859</v>
      </c>
      <c r="D2182" s="3" t="s">
        <v>7291</v>
      </c>
      <c r="E2182" s="3" t="s">
        <v>6630</v>
      </c>
      <c r="F2182" s="3" t="s">
        <v>2422</v>
      </c>
      <c r="G2182" s="3" t="s">
        <v>11</v>
      </c>
      <c r="H2182" s="32" t="s">
        <v>2318</v>
      </c>
      <c r="I2182" s="33">
        <v>2</v>
      </c>
      <c r="J2182" s="17">
        <v>520</v>
      </c>
      <c r="K2182" s="17">
        <f t="shared" si="66"/>
        <v>557</v>
      </c>
      <c r="L2182" s="38" t="s">
        <v>7053</v>
      </c>
      <c r="M2182" s="48">
        <f t="shared" si="67"/>
        <v>1114</v>
      </c>
      <c r="N2182" s="34" t="s">
        <v>7343</v>
      </c>
      <c r="O2182" s="48">
        <f>(45.5*M2182)/(SUM($M$16:$M$2953)+SUM(Comerciales!$O$16:$O$1436))</f>
        <v>5.2861492565392418E-8</v>
      </c>
      <c r="P2182" s="49"/>
      <c r="Q2182" s="59"/>
      <c r="R2182" s="59"/>
      <c r="S2182" s="49"/>
      <c r="T2182" s="49"/>
      <c r="U2182" s="49"/>
      <c r="V2182" s="49"/>
    </row>
    <row r="2183" spans="2:22" ht="24" customHeight="1" x14ac:dyDescent="0.35">
      <c r="B2183" s="3">
        <v>2168</v>
      </c>
      <c r="C2183" s="3" t="s">
        <v>1859</v>
      </c>
      <c r="D2183" s="3" t="s">
        <v>7291</v>
      </c>
      <c r="E2183" s="3" t="s">
        <v>6137</v>
      </c>
      <c r="F2183" s="3" t="s">
        <v>2417</v>
      </c>
      <c r="G2183" s="3" t="s">
        <v>11</v>
      </c>
      <c r="H2183" s="32" t="s">
        <v>2490</v>
      </c>
      <c r="I2183" s="33">
        <v>2</v>
      </c>
      <c r="J2183" s="17">
        <v>6846.45</v>
      </c>
      <c r="K2183" s="17">
        <f t="shared" si="66"/>
        <v>7339</v>
      </c>
      <c r="L2183" s="38" t="s">
        <v>7053</v>
      </c>
      <c r="M2183" s="48">
        <f t="shared" si="67"/>
        <v>14678</v>
      </c>
      <c r="N2183" s="34" t="s">
        <v>7343</v>
      </c>
      <c r="O2183" s="48">
        <f>(45.5*M2183)/(SUM($M$16:$M$2953)+SUM(Comerciales!$O$16:$O$1436))</f>
        <v>6.9649998911564624E-7</v>
      </c>
      <c r="P2183" s="49"/>
      <c r="Q2183" s="59"/>
      <c r="R2183" s="59"/>
      <c r="S2183" s="49"/>
      <c r="T2183" s="49"/>
      <c r="U2183" s="49"/>
      <c r="V2183" s="49"/>
    </row>
    <row r="2184" spans="2:22" ht="24" customHeight="1" x14ac:dyDescent="0.35">
      <c r="B2184" s="3">
        <v>2169</v>
      </c>
      <c r="C2184" s="3" t="s">
        <v>2628</v>
      </c>
      <c r="D2184" s="3" t="s">
        <v>5707</v>
      </c>
      <c r="E2184" s="3" t="s">
        <v>26</v>
      </c>
      <c r="F2184" s="3" t="s">
        <v>2324</v>
      </c>
      <c r="G2184" s="3" t="s">
        <v>11</v>
      </c>
      <c r="H2184" s="32" t="s">
        <v>2628</v>
      </c>
      <c r="I2184" s="33">
        <v>360</v>
      </c>
      <c r="J2184" s="17">
        <v>22122</v>
      </c>
      <c r="K2184" s="17">
        <f t="shared" si="66"/>
        <v>23715</v>
      </c>
      <c r="L2184" s="38" t="s">
        <v>2628</v>
      </c>
      <c r="M2184" s="48">
        <f t="shared" si="67"/>
        <v>8537400</v>
      </c>
      <c r="N2184" s="34" t="s">
        <v>7343</v>
      </c>
      <c r="O2184" s="48">
        <f>(45.5*M2184)/(SUM($M$16:$M$2953)+SUM(Comerciales!$O$16:$O$1436))</f>
        <v>4.0511643323858283E-4</v>
      </c>
      <c r="P2184" s="49"/>
      <c r="Q2184" s="59"/>
      <c r="R2184" s="59"/>
      <c r="S2184" s="49"/>
      <c r="T2184" s="49"/>
      <c r="U2184" s="49"/>
      <c r="V2184" s="49"/>
    </row>
    <row r="2185" spans="2:22" ht="24" customHeight="1" x14ac:dyDescent="0.35">
      <c r="B2185" s="3">
        <v>2170</v>
      </c>
      <c r="C2185" s="3" t="s">
        <v>1860</v>
      </c>
      <c r="D2185" s="3" t="s">
        <v>1861</v>
      </c>
      <c r="E2185" s="3" t="s">
        <v>2423</v>
      </c>
      <c r="F2185" s="3" t="s">
        <v>3613</v>
      </c>
      <c r="G2185" s="3" t="s">
        <v>11</v>
      </c>
      <c r="H2185" s="32" t="s">
        <v>2318</v>
      </c>
      <c r="I2185" s="33">
        <v>28043.833333333332</v>
      </c>
      <c r="J2185" s="17">
        <v>504.5</v>
      </c>
      <c r="K2185" s="17">
        <f t="shared" si="66"/>
        <v>541</v>
      </c>
      <c r="L2185" s="38" t="s">
        <v>7053</v>
      </c>
      <c r="M2185" s="48">
        <f t="shared" si="67"/>
        <v>15171713.833333332</v>
      </c>
      <c r="N2185" s="34" t="s">
        <v>7341</v>
      </c>
      <c r="O2185" s="48">
        <f>(45.5*M2185)/(SUM($M$16:$M$2953)+SUM(Comerciales!$O$16:$O$1436))</f>
        <v>7.1992768223071038E-4</v>
      </c>
      <c r="P2185" s="49"/>
      <c r="Q2185" s="59"/>
      <c r="R2185" s="59"/>
      <c r="S2185" s="49"/>
      <c r="T2185" s="49"/>
      <c r="U2185" s="49"/>
      <c r="V2185" s="49"/>
    </row>
    <row r="2186" spans="2:22" ht="24" customHeight="1" x14ac:dyDescent="0.35">
      <c r="B2186" s="3">
        <v>2171</v>
      </c>
      <c r="C2186" s="3" t="s">
        <v>252</v>
      </c>
      <c r="D2186" s="3" t="s">
        <v>5708</v>
      </c>
      <c r="E2186" s="3" t="s">
        <v>6631</v>
      </c>
      <c r="F2186" s="3" t="s">
        <v>2422</v>
      </c>
      <c r="G2186" s="3" t="s">
        <v>11</v>
      </c>
      <c r="H2186" s="32" t="s">
        <v>2318</v>
      </c>
      <c r="I2186" s="33">
        <v>15280.166666666666</v>
      </c>
      <c r="J2186" s="17">
        <v>945.8</v>
      </c>
      <c r="K2186" s="17">
        <f t="shared" si="66"/>
        <v>945.8</v>
      </c>
      <c r="L2186" s="38">
        <v>945.8</v>
      </c>
      <c r="M2186" s="48">
        <f t="shared" si="67"/>
        <v>14451981.633333333</v>
      </c>
      <c r="N2186" s="34" t="s">
        <v>7343</v>
      </c>
      <c r="O2186" s="48">
        <f>(45.5*M2186)/(SUM($M$16:$M$2953)+SUM(Comerciales!$O$16:$O$1436))</f>
        <v>6.8577497276987236E-4</v>
      </c>
      <c r="P2186" s="49"/>
      <c r="Q2186" s="59"/>
      <c r="R2186" s="59"/>
      <c r="S2186" s="49"/>
      <c r="T2186" s="49"/>
      <c r="U2186" s="49"/>
      <c r="V2186" s="49"/>
    </row>
    <row r="2187" spans="2:22" ht="24" customHeight="1" x14ac:dyDescent="0.35">
      <c r="B2187" s="3">
        <v>2172</v>
      </c>
      <c r="C2187" s="3" t="s">
        <v>252</v>
      </c>
      <c r="D2187" s="3" t="s">
        <v>5708</v>
      </c>
      <c r="E2187" s="3" t="s">
        <v>6632</v>
      </c>
      <c r="F2187" s="3" t="s">
        <v>2422</v>
      </c>
      <c r="G2187" s="3" t="s">
        <v>11</v>
      </c>
      <c r="H2187" s="32" t="s">
        <v>2318</v>
      </c>
      <c r="I2187" s="33">
        <v>12817.916666666666</v>
      </c>
      <c r="J2187" s="17">
        <v>1891.6000000000001</v>
      </c>
      <c r="K2187" s="17">
        <f t="shared" si="66"/>
        <v>1891.6000000000001</v>
      </c>
      <c r="L2187" s="38">
        <v>1891.6000000000001</v>
      </c>
      <c r="M2187" s="48">
        <f t="shared" si="67"/>
        <v>24246371.166666668</v>
      </c>
      <c r="N2187" s="34" t="s">
        <v>7343</v>
      </c>
      <c r="O2187" s="48">
        <f>(45.5*M2187)/(SUM($M$16:$M$2953)+SUM(Comerciales!$O$16:$O$1436))</f>
        <v>1.1505380333613063E-3</v>
      </c>
      <c r="P2187" s="49"/>
      <c r="Q2187" s="59"/>
      <c r="R2187" s="59"/>
      <c r="S2187" s="49"/>
      <c r="T2187" s="49"/>
      <c r="U2187" s="49"/>
      <c r="V2187" s="49"/>
    </row>
    <row r="2188" spans="2:22" ht="24" customHeight="1" x14ac:dyDescent="0.35">
      <c r="B2188" s="3">
        <v>2173</v>
      </c>
      <c r="C2188" s="3" t="s">
        <v>252</v>
      </c>
      <c r="D2188" s="3" t="s">
        <v>5708</v>
      </c>
      <c r="E2188" s="3" t="s">
        <v>6633</v>
      </c>
      <c r="F2188" s="3" t="s">
        <v>2422</v>
      </c>
      <c r="G2188" s="3" t="s">
        <v>11</v>
      </c>
      <c r="H2188" s="32" t="s">
        <v>2320</v>
      </c>
      <c r="I2188" s="33">
        <v>12554.333333333334</v>
      </c>
      <c r="J2188" s="17">
        <v>1891.6</v>
      </c>
      <c r="K2188" s="17">
        <f t="shared" si="66"/>
        <v>1891.6</v>
      </c>
      <c r="L2188" s="38">
        <v>1891.6</v>
      </c>
      <c r="M2188" s="48">
        <f t="shared" si="67"/>
        <v>23747776.933333334</v>
      </c>
      <c r="N2188" s="34" t="s">
        <v>7343</v>
      </c>
      <c r="O2188" s="48">
        <f>(45.5*M2188)/(SUM($M$16:$M$2953)+SUM(Comerciales!$O$16:$O$1436))</f>
        <v>1.1268787556606801E-3</v>
      </c>
      <c r="P2188" s="49"/>
      <c r="Q2188" s="59"/>
      <c r="R2188" s="59"/>
      <c r="S2188" s="49"/>
      <c r="T2188" s="49"/>
      <c r="U2188" s="49"/>
      <c r="V2188" s="49"/>
    </row>
    <row r="2189" spans="2:22" ht="24" customHeight="1" x14ac:dyDescent="0.35">
      <c r="B2189" s="3">
        <v>2174</v>
      </c>
      <c r="C2189" s="3" t="s">
        <v>2679</v>
      </c>
      <c r="D2189" s="3" t="s">
        <v>5708</v>
      </c>
      <c r="E2189" s="3" t="s">
        <v>6634</v>
      </c>
      <c r="F2189" s="3" t="s">
        <v>2422</v>
      </c>
      <c r="G2189" s="3" t="s">
        <v>11</v>
      </c>
      <c r="H2189" s="32" t="s">
        <v>2320</v>
      </c>
      <c r="I2189" s="33">
        <v>2611</v>
      </c>
      <c r="J2189" s="17">
        <v>255022.92</v>
      </c>
      <c r="K2189" s="17">
        <f t="shared" si="66"/>
        <v>255022.92</v>
      </c>
      <c r="L2189" s="38">
        <v>255022.92</v>
      </c>
      <c r="M2189" s="48">
        <f t="shared" si="67"/>
        <v>665864844.12</v>
      </c>
      <c r="N2189" s="34" t="s">
        <v>7341</v>
      </c>
      <c r="O2189" s="48">
        <f>(45.5*M2189)/(SUM($M$16:$M$2953)+SUM(Comerciales!$O$16:$O$1436))</f>
        <v>3.1596597403057057E-2</v>
      </c>
      <c r="P2189" s="49"/>
      <c r="Q2189" s="59"/>
      <c r="R2189" s="59"/>
      <c r="S2189" s="49"/>
      <c r="T2189" s="49"/>
      <c r="U2189" s="49"/>
      <c r="V2189" s="49"/>
    </row>
    <row r="2190" spans="2:22" ht="24" customHeight="1" x14ac:dyDescent="0.35">
      <c r="B2190" s="3">
        <v>2175</v>
      </c>
      <c r="C2190" s="3" t="s">
        <v>2679</v>
      </c>
      <c r="D2190" s="3" t="s">
        <v>5708</v>
      </c>
      <c r="E2190" s="3" t="s">
        <v>6634</v>
      </c>
      <c r="F2190" s="3" t="s">
        <v>2422</v>
      </c>
      <c r="G2190" s="3" t="s">
        <v>11</v>
      </c>
      <c r="H2190" s="32" t="s">
        <v>2628</v>
      </c>
      <c r="I2190" s="33">
        <v>2610</v>
      </c>
      <c r="J2190" s="17">
        <v>945</v>
      </c>
      <c r="K2190" s="17">
        <f t="shared" si="66"/>
        <v>1013</v>
      </c>
      <c r="L2190" s="38" t="s">
        <v>2628</v>
      </c>
      <c r="M2190" s="48">
        <f t="shared" si="67"/>
        <v>2643930</v>
      </c>
      <c r="N2190" s="34" t="s">
        <v>7343</v>
      </c>
      <c r="O2190" s="48">
        <f>(45.5*M2190)/(SUM($M$16:$M$2953)+SUM(Comerciales!$O$16:$O$1436))</f>
        <v>1.2545968226069837E-4</v>
      </c>
      <c r="P2190" s="49"/>
      <c r="Q2190" s="59"/>
      <c r="R2190" s="59"/>
      <c r="S2190" s="49"/>
      <c r="T2190" s="49"/>
      <c r="U2190" s="49"/>
      <c r="V2190" s="49"/>
    </row>
    <row r="2191" spans="2:22" ht="24" customHeight="1" x14ac:dyDescent="0.35">
      <c r="B2191" s="3">
        <v>2176</v>
      </c>
      <c r="C2191" s="3" t="s">
        <v>252</v>
      </c>
      <c r="D2191" s="3" t="s">
        <v>5708</v>
      </c>
      <c r="E2191" s="3" t="s">
        <v>6634</v>
      </c>
      <c r="F2191" s="3" t="s">
        <v>2422</v>
      </c>
      <c r="G2191" s="3" t="s">
        <v>11</v>
      </c>
      <c r="H2191" s="32" t="s">
        <v>2320</v>
      </c>
      <c r="I2191" s="33">
        <v>2</v>
      </c>
      <c r="J2191" s="17">
        <v>945</v>
      </c>
      <c r="K2191" s="17">
        <f t="shared" si="66"/>
        <v>1013</v>
      </c>
      <c r="L2191" s="38" t="s">
        <v>7053</v>
      </c>
      <c r="M2191" s="48">
        <f t="shared" si="67"/>
        <v>2026</v>
      </c>
      <c r="N2191" s="34" t="s">
        <v>7343</v>
      </c>
      <c r="O2191" s="48">
        <f>(45.5*M2191)/(SUM($M$16:$M$2953)+SUM(Comerciales!$O$16:$O$1436))</f>
        <v>9.6137687556090709E-8</v>
      </c>
      <c r="P2191" s="49"/>
      <c r="Q2191" s="59"/>
      <c r="R2191" s="59"/>
      <c r="S2191" s="49"/>
      <c r="T2191" s="49"/>
      <c r="U2191" s="49"/>
      <c r="V2191" s="49"/>
    </row>
    <row r="2192" spans="2:22" ht="24" customHeight="1" x14ac:dyDescent="0.35">
      <c r="B2192" s="3">
        <v>2177</v>
      </c>
      <c r="C2192" s="3" t="s">
        <v>2628</v>
      </c>
      <c r="D2192" s="3" t="s">
        <v>5708</v>
      </c>
      <c r="E2192" s="3" t="s">
        <v>6635</v>
      </c>
      <c r="F2192" s="3" t="s">
        <v>2422</v>
      </c>
      <c r="G2192" s="3" t="s">
        <v>11</v>
      </c>
      <c r="H2192" s="32" t="s">
        <v>2628</v>
      </c>
      <c r="I2192" s="33">
        <v>1</v>
      </c>
      <c r="J2192" s="17"/>
      <c r="K2192" s="17">
        <f t="shared" ref="K2192:K2255" si="68">IF(ISNUMBER(L2192),MIN(L2192,ROUND((J2192*(1+$K$10)),0)),ROUND((J2192*(1+$K$10)),0))</f>
        <v>0</v>
      </c>
      <c r="L2192" s="38" t="s">
        <v>2628</v>
      </c>
      <c r="M2192" s="48">
        <f t="shared" ref="M2192:M2255" si="69">IF(K2192=0,100*I2192,I2192*K2192)</f>
        <v>100</v>
      </c>
      <c r="N2192" s="34" t="s">
        <v>7343</v>
      </c>
      <c r="O2192" s="48">
        <f>(45.5*M2192)/(SUM($M$16:$M$2953)+SUM(Comerciales!$O$16:$O$1436))</f>
        <v>4.745196819155514E-9</v>
      </c>
      <c r="P2192" s="49"/>
      <c r="Q2192" s="59"/>
      <c r="R2192" s="59"/>
      <c r="S2192" s="49"/>
      <c r="T2192" s="49"/>
      <c r="U2192" s="49"/>
      <c r="V2192" s="49"/>
    </row>
    <row r="2193" spans="2:22" ht="24" customHeight="1" x14ac:dyDescent="0.35">
      <c r="B2193" s="3">
        <v>2178</v>
      </c>
      <c r="C2193" s="3" t="s">
        <v>2628</v>
      </c>
      <c r="D2193" s="3" t="s">
        <v>4178</v>
      </c>
      <c r="E2193" s="3" t="s">
        <v>6074</v>
      </c>
      <c r="F2193" s="3" t="s">
        <v>2422</v>
      </c>
      <c r="G2193" s="3" t="s">
        <v>11</v>
      </c>
      <c r="H2193" s="32" t="s">
        <v>2628</v>
      </c>
      <c r="I2193" s="33">
        <v>8490</v>
      </c>
      <c r="J2193" s="17">
        <v>741</v>
      </c>
      <c r="K2193" s="17">
        <f t="shared" si="68"/>
        <v>794</v>
      </c>
      <c r="L2193" s="38" t="s">
        <v>2628</v>
      </c>
      <c r="M2193" s="48">
        <f t="shared" si="69"/>
        <v>6741060</v>
      </c>
      <c r="N2193" s="34" t="s">
        <v>7343</v>
      </c>
      <c r="O2193" s="48">
        <f>(45.5*M2193)/(SUM($M$16:$M$2953)+SUM(Comerciales!$O$16:$O$1436))</f>
        <v>3.1987656469736469E-4</v>
      </c>
      <c r="P2193" s="49"/>
      <c r="Q2193" s="59"/>
      <c r="R2193" s="59"/>
      <c r="S2193" s="49"/>
      <c r="T2193" s="49"/>
      <c r="U2193" s="49"/>
      <c r="V2193" s="49"/>
    </row>
    <row r="2194" spans="2:22" ht="24" customHeight="1" x14ac:dyDescent="0.35">
      <c r="B2194" s="3">
        <v>2179</v>
      </c>
      <c r="C2194" s="3" t="s">
        <v>1862</v>
      </c>
      <c r="D2194" s="3" t="s">
        <v>5709</v>
      </c>
      <c r="E2194" s="3" t="s">
        <v>2387</v>
      </c>
      <c r="F2194" s="3" t="s">
        <v>2422</v>
      </c>
      <c r="G2194" s="3" t="s">
        <v>11</v>
      </c>
      <c r="H2194" s="32" t="s">
        <v>2320</v>
      </c>
      <c r="I2194" s="33">
        <v>3751</v>
      </c>
      <c r="J2194" s="17">
        <v>631.5</v>
      </c>
      <c r="K2194" s="17">
        <f t="shared" si="68"/>
        <v>677</v>
      </c>
      <c r="L2194" s="38" t="s">
        <v>7053</v>
      </c>
      <c r="M2194" s="48">
        <f t="shared" si="69"/>
        <v>2539427</v>
      </c>
      <c r="N2194" s="34" t="s">
        <v>7343</v>
      </c>
      <c r="O2194" s="48">
        <f>(45.5*M2194)/(SUM($M$16:$M$2953)+SUM(Comerciales!$O$16:$O$1436))</f>
        <v>1.2050080922877629E-4</v>
      </c>
      <c r="P2194" s="49"/>
      <c r="Q2194" s="59"/>
      <c r="R2194" s="59"/>
      <c r="S2194" s="49"/>
      <c r="T2194" s="49"/>
      <c r="U2194" s="49"/>
      <c r="V2194" s="49"/>
    </row>
    <row r="2195" spans="2:22" ht="24" customHeight="1" x14ac:dyDescent="0.35">
      <c r="B2195" s="3">
        <v>2180</v>
      </c>
      <c r="C2195" s="3" t="s">
        <v>1862</v>
      </c>
      <c r="D2195" s="3" t="s">
        <v>5709</v>
      </c>
      <c r="E2195" s="3" t="s">
        <v>2323</v>
      </c>
      <c r="F2195" s="3" t="s">
        <v>2422</v>
      </c>
      <c r="G2195" s="3" t="s">
        <v>11</v>
      </c>
      <c r="H2195" s="32" t="s">
        <v>2320</v>
      </c>
      <c r="I2195" s="33">
        <v>3115.8571428571427</v>
      </c>
      <c r="J2195" s="17">
        <v>1264.7</v>
      </c>
      <c r="K2195" s="17">
        <f t="shared" si="68"/>
        <v>1264.7</v>
      </c>
      <c r="L2195" s="38">
        <v>1264.7</v>
      </c>
      <c r="M2195" s="48">
        <f t="shared" si="69"/>
        <v>3940624.5285714283</v>
      </c>
      <c r="N2195" s="34" t="s">
        <v>7343</v>
      </c>
      <c r="O2195" s="48">
        <f>(45.5*M2195)/(SUM($M$16:$M$2953)+SUM(Comerciales!$O$16:$O$1436))</f>
        <v>1.8699038978463336E-4</v>
      </c>
      <c r="P2195" s="49"/>
      <c r="Q2195" s="59"/>
      <c r="R2195" s="59"/>
      <c r="S2195" s="49"/>
      <c r="T2195" s="49"/>
      <c r="U2195" s="49"/>
      <c r="V2195" s="49"/>
    </row>
    <row r="2196" spans="2:22" ht="24" customHeight="1" x14ac:dyDescent="0.35">
      <c r="B2196" s="3">
        <v>2181</v>
      </c>
      <c r="C2196" s="3" t="s">
        <v>258</v>
      </c>
      <c r="D2196" s="3" t="s">
        <v>5710</v>
      </c>
      <c r="E2196" s="3" t="s">
        <v>6074</v>
      </c>
      <c r="F2196" s="3" t="s">
        <v>2422</v>
      </c>
      <c r="G2196" s="3" t="s">
        <v>11</v>
      </c>
      <c r="H2196" s="32" t="s">
        <v>2320</v>
      </c>
      <c r="I2196" s="33">
        <v>8795.1666666666661</v>
      </c>
      <c r="J2196" s="17">
        <v>741.85</v>
      </c>
      <c r="K2196" s="17">
        <f t="shared" si="68"/>
        <v>741.85</v>
      </c>
      <c r="L2196" s="38">
        <v>741.85</v>
      </c>
      <c r="M2196" s="48">
        <f t="shared" si="69"/>
        <v>6524694.3916666666</v>
      </c>
      <c r="N2196" s="34" t="s">
        <v>7343</v>
      </c>
      <c r="O2196" s="48">
        <f>(45.5*M2196)/(SUM($M$16:$M$2953)+SUM(Comerciales!$O$16:$O$1436))</f>
        <v>3.0960959073298485E-4</v>
      </c>
      <c r="P2196" s="49"/>
      <c r="Q2196" s="59"/>
      <c r="R2196" s="59"/>
      <c r="S2196" s="49"/>
      <c r="T2196" s="49"/>
      <c r="U2196" s="49"/>
      <c r="V2196" s="49"/>
    </row>
    <row r="2197" spans="2:22" ht="24" customHeight="1" x14ac:dyDescent="0.35">
      <c r="B2197" s="3">
        <v>2182</v>
      </c>
      <c r="C2197" s="3" t="s">
        <v>258</v>
      </c>
      <c r="D2197" s="3" t="s">
        <v>5710</v>
      </c>
      <c r="E2197" s="3" t="s">
        <v>2566</v>
      </c>
      <c r="F2197" s="3" t="s">
        <v>2422</v>
      </c>
      <c r="G2197" s="3" t="s">
        <v>11</v>
      </c>
      <c r="H2197" s="32" t="s">
        <v>2318</v>
      </c>
      <c r="I2197" s="33">
        <v>6535.25</v>
      </c>
      <c r="J2197" s="17">
        <v>1483.7</v>
      </c>
      <c r="K2197" s="17">
        <f t="shared" si="68"/>
        <v>1483.7</v>
      </c>
      <c r="L2197" s="38">
        <v>1483.7</v>
      </c>
      <c r="M2197" s="48">
        <f t="shared" si="69"/>
        <v>9696350.4250000007</v>
      </c>
      <c r="N2197" s="34" t="s">
        <v>7343</v>
      </c>
      <c r="O2197" s="48">
        <f>(45.5*M2197)/(SUM($M$16:$M$2953)+SUM(Comerciales!$O$16:$O$1436))</f>
        <v>4.6011091194127218E-4</v>
      </c>
      <c r="P2197" s="49"/>
      <c r="Q2197" s="59"/>
      <c r="R2197" s="59"/>
      <c r="S2197" s="49"/>
      <c r="T2197" s="49"/>
      <c r="U2197" s="49"/>
      <c r="V2197" s="49"/>
    </row>
    <row r="2198" spans="2:22" ht="24" customHeight="1" x14ac:dyDescent="0.35">
      <c r="B2198" s="3">
        <v>2183</v>
      </c>
      <c r="C2198" s="3" t="s">
        <v>258</v>
      </c>
      <c r="D2198" s="3" t="s">
        <v>5710</v>
      </c>
      <c r="E2198" s="3" t="s">
        <v>6242</v>
      </c>
      <c r="F2198" s="3" t="s">
        <v>2422</v>
      </c>
      <c r="G2198" s="3" t="s">
        <v>11</v>
      </c>
      <c r="H2198" s="32" t="s">
        <v>2318</v>
      </c>
      <c r="I2198" s="33">
        <v>6355.083333333333</v>
      </c>
      <c r="J2198" s="17">
        <v>1483.7</v>
      </c>
      <c r="K2198" s="17">
        <f t="shared" si="68"/>
        <v>1483.7</v>
      </c>
      <c r="L2198" s="38">
        <v>1483.7</v>
      </c>
      <c r="M2198" s="48">
        <f t="shared" si="69"/>
        <v>9429037.1416666657</v>
      </c>
      <c r="N2198" s="34" t="s">
        <v>7343</v>
      </c>
      <c r="O2198" s="48">
        <f>(45.5*M2198)/(SUM($M$16:$M$2953)+SUM(Comerciales!$O$16:$O$1436))</f>
        <v>4.4742637052335853E-4</v>
      </c>
      <c r="P2198" s="49"/>
      <c r="Q2198" s="59"/>
      <c r="R2198" s="59"/>
      <c r="S2198" s="49"/>
      <c r="T2198" s="49"/>
      <c r="U2198" s="49"/>
      <c r="V2198" s="49"/>
    </row>
    <row r="2199" spans="2:22" ht="24" customHeight="1" x14ac:dyDescent="0.35">
      <c r="B2199" s="3">
        <v>2184</v>
      </c>
      <c r="C2199" s="3" t="s">
        <v>1343</v>
      </c>
      <c r="D2199" s="3" t="s">
        <v>5711</v>
      </c>
      <c r="E2199" s="3" t="s">
        <v>6636</v>
      </c>
      <c r="F2199" s="3" t="s">
        <v>2422</v>
      </c>
      <c r="G2199" s="3" t="s">
        <v>11</v>
      </c>
      <c r="H2199" s="32" t="s">
        <v>2318</v>
      </c>
      <c r="I2199" s="33">
        <v>9102.1666666666661</v>
      </c>
      <c r="J2199" s="17">
        <v>783.8</v>
      </c>
      <c r="K2199" s="17">
        <f t="shared" si="68"/>
        <v>783.8</v>
      </c>
      <c r="L2199" s="38">
        <v>783.8</v>
      </c>
      <c r="M2199" s="48">
        <f t="shared" si="69"/>
        <v>7134278.2333333325</v>
      </c>
      <c r="N2199" s="34" t="s">
        <v>7343</v>
      </c>
      <c r="O2199" s="48">
        <f>(45.5*M2199)/(SUM($M$16:$M$2953)+SUM(Comerciales!$O$16:$O$1436))</f>
        <v>3.3853554379783743E-4</v>
      </c>
      <c r="P2199" s="49"/>
      <c r="Q2199" s="59"/>
      <c r="R2199" s="59"/>
      <c r="S2199" s="49"/>
      <c r="T2199" s="49"/>
      <c r="U2199" s="49"/>
      <c r="V2199" s="49"/>
    </row>
    <row r="2200" spans="2:22" ht="24" customHeight="1" x14ac:dyDescent="0.35">
      <c r="B2200" s="3">
        <v>2185</v>
      </c>
      <c r="C2200" s="3" t="s">
        <v>1343</v>
      </c>
      <c r="D2200" s="3" t="s">
        <v>5711</v>
      </c>
      <c r="E2200" s="3" t="s">
        <v>6637</v>
      </c>
      <c r="F2200" s="3" t="s">
        <v>2422</v>
      </c>
      <c r="G2200" s="3" t="s">
        <v>11</v>
      </c>
      <c r="H2200" s="32" t="s">
        <v>2320</v>
      </c>
      <c r="I2200" s="33">
        <v>6900</v>
      </c>
      <c r="J2200" s="17">
        <v>1891.6000000000001</v>
      </c>
      <c r="K2200" s="17">
        <f t="shared" si="68"/>
        <v>1891.6000000000001</v>
      </c>
      <c r="L2200" s="38">
        <v>1891.6000000000001</v>
      </c>
      <c r="M2200" s="48">
        <f t="shared" si="69"/>
        <v>13052040.000000002</v>
      </c>
      <c r="N2200" s="34" t="s">
        <v>7343</v>
      </c>
      <c r="O2200" s="48">
        <f>(45.5*M2200)/(SUM($M$16:$M$2953)+SUM(Comerciales!$O$16:$O$1436))</f>
        <v>6.1934498691490546E-4</v>
      </c>
      <c r="P2200" s="49"/>
      <c r="Q2200" s="59"/>
      <c r="R2200" s="59"/>
      <c r="S2200" s="49"/>
      <c r="T2200" s="49"/>
      <c r="U2200" s="49"/>
      <c r="V2200" s="49"/>
    </row>
    <row r="2201" spans="2:22" ht="24" customHeight="1" x14ac:dyDescent="0.35">
      <c r="B2201" s="3">
        <v>2186</v>
      </c>
      <c r="C2201" s="3" t="s">
        <v>2628</v>
      </c>
      <c r="D2201" s="3" t="s">
        <v>5712</v>
      </c>
      <c r="E2201" s="3" t="s">
        <v>2434</v>
      </c>
      <c r="F2201" s="3" t="s">
        <v>2422</v>
      </c>
      <c r="G2201" s="3" t="s">
        <v>11</v>
      </c>
      <c r="H2201" s="32" t="s">
        <v>2628</v>
      </c>
      <c r="I2201" s="33">
        <v>1</v>
      </c>
      <c r="J2201" s="17"/>
      <c r="K2201" s="17">
        <f t="shared" si="68"/>
        <v>0</v>
      </c>
      <c r="L2201" s="38" t="s">
        <v>2628</v>
      </c>
      <c r="M2201" s="48">
        <f t="shared" si="69"/>
        <v>100</v>
      </c>
      <c r="N2201" s="34" t="s">
        <v>7343</v>
      </c>
      <c r="O2201" s="48">
        <f>(45.5*M2201)/(SUM($M$16:$M$2953)+SUM(Comerciales!$O$16:$O$1436))</f>
        <v>4.745196819155514E-9</v>
      </c>
      <c r="P2201" s="49"/>
      <c r="Q2201" s="59"/>
      <c r="R2201" s="59"/>
      <c r="S2201" s="49"/>
      <c r="T2201" s="49"/>
      <c r="U2201" s="49"/>
      <c r="V2201" s="49"/>
    </row>
    <row r="2202" spans="2:22" ht="24" customHeight="1" x14ac:dyDescent="0.35">
      <c r="B2202" s="3">
        <v>2187</v>
      </c>
      <c r="C2202" s="3" t="s">
        <v>1863</v>
      </c>
      <c r="D2202" s="3" t="s">
        <v>1864</v>
      </c>
      <c r="E2202" s="3" t="s">
        <v>4224</v>
      </c>
      <c r="F2202" s="3" t="s">
        <v>3598</v>
      </c>
      <c r="G2202" s="3" t="s">
        <v>3656</v>
      </c>
      <c r="H2202" s="32" t="s">
        <v>2360</v>
      </c>
      <c r="I2202" s="33">
        <v>4790</v>
      </c>
      <c r="J2202" s="17">
        <v>41794</v>
      </c>
      <c r="K2202" s="17">
        <f t="shared" si="68"/>
        <v>44803</v>
      </c>
      <c r="L2202" s="38" t="s">
        <v>7053</v>
      </c>
      <c r="M2202" s="48">
        <f t="shared" si="69"/>
        <v>214606370</v>
      </c>
      <c r="N2202" s="34" t="s">
        <v>7341</v>
      </c>
      <c r="O2202" s="48">
        <f>(45.5*M2202)/(SUM($M$16:$M$2953)+SUM(Comerciales!$O$16:$O$1436))</f>
        <v>1.0183494642945112E-2</v>
      </c>
      <c r="P2202" s="49"/>
      <c r="Q2202" s="59"/>
      <c r="R2202" s="59"/>
      <c r="S2202" s="49"/>
      <c r="T2202" s="49"/>
      <c r="U2202" s="49"/>
      <c r="V2202" s="49"/>
    </row>
    <row r="2203" spans="2:22" ht="24" customHeight="1" x14ac:dyDescent="0.35">
      <c r="B2203" s="3">
        <v>2188</v>
      </c>
      <c r="C2203" s="3" t="s">
        <v>1863</v>
      </c>
      <c r="D2203" s="3" t="s">
        <v>1864</v>
      </c>
      <c r="E2203" s="3">
        <v>0.05</v>
      </c>
      <c r="F2203" s="3" t="s">
        <v>2390</v>
      </c>
      <c r="G2203" s="3" t="s">
        <v>3656</v>
      </c>
      <c r="H2203" s="32" t="s">
        <v>2360</v>
      </c>
      <c r="I2203" s="33">
        <v>3130</v>
      </c>
      <c r="J2203" s="17"/>
      <c r="K2203" s="17">
        <f t="shared" si="68"/>
        <v>0</v>
      </c>
      <c r="L2203" s="38" t="s">
        <v>7053</v>
      </c>
      <c r="M2203" s="48">
        <f t="shared" si="69"/>
        <v>313000</v>
      </c>
      <c r="N2203" s="34" t="s">
        <v>7343</v>
      </c>
      <c r="O2203" s="48">
        <f>(45.5*M2203)/(SUM($M$16:$M$2953)+SUM(Comerciales!$O$16:$O$1436))</f>
        <v>1.4852466043956757E-5</v>
      </c>
      <c r="P2203" s="49"/>
      <c r="Q2203" s="59"/>
      <c r="R2203" s="59"/>
      <c r="S2203" s="49"/>
      <c r="T2203" s="49"/>
      <c r="U2203" s="49"/>
      <c r="V2203" s="49"/>
    </row>
    <row r="2204" spans="2:22" ht="24" customHeight="1" x14ac:dyDescent="0.35">
      <c r="B2204" s="3">
        <v>2189</v>
      </c>
      <c r="C2204" s="3" t="s">
        <v>2628</v>
      </c>
      <c r="D2204" s="3" t="s">
        <v>1864</v>
      </c>
      <c r="E2204" s="3" t="s">
        <v>3346</v>
      </c>
      <c r="F2204" s="3" t="s">
        <v>3598</v>
      </c>
      <c r="G2204" s="3" t="s">
        <v>2429</v>
      </c>
      <c r="H2204" s="32" t="s">
        <v>2628</v>
      </c>
      <c r="I2204" s="33">
        <v>1</v>
      </c>
      <c r="J2204" s="17"/>
      <c r="K2204" s="17">
        <f t="shared" si="68"/>
        <v>0</v>
      </c>
      <c r="L2204" s="38" t="s">
        <v>2628</v>
      </c>
      <c r="M2204" s="48">
        <f t="shared" si="69"/>
        <v>100</v>
      </c>
      <c r="N2204" s="34" t="s">
        <v>7343</v>
      </c>
      <c r="O2204" s="48">
        <f>(45.5*M2204)/(SUM($M$16:$M$2953)+SUM(Comerciales!$O$16:$O$1436))</f>
        <v>4.745196819155514E-9</v>
      </c>
      <c r="P2204" s="49"/>
      <c r="Q2204" s="59"/>
      <c r="R2204" s="59"/>
      <c r="S2204" s="49"/>
      <c r="T2204" s="49"/>
      <c r="U2204" s="49"/>
      <c r="V2204" s="49"/>
    </row>
    <row r="2205" spans="2:22" ht="24" customHeight="1" x14ac:dyDescent="0.35">
      <c r="B2205" s="3">
        <v>2190</v>
      </c>
      <c r="C2205" s="3" t="s">
        <v>2680</v>
      </c>
      <c r="D2205" s="3" t="s">
        <v>5713</v>
      </c>
      <c r="E2205" s="3" t="s">
        <v>6638</v>
      </c>
      <c r="F2205" s="3" t="s">
        <v>2356</v>
      </c>
      <c r="G2205" s="3" t="s">
        <v>18</v>
      </c>
      <c r="H2205" s="32" t="s">
        <v>2349</v>
      </c>
      <c r="I2205" s="33">
        <v>8.75</v>
      </c>
      <c r="J2205" s="17">
        <v>9179709</v>
      </c>
      <c r="K2205" s="17">
        <f t="shared" si="68"/>
        <v>9179709</v>
      </c>
      <c r="L2205" s="38">
        <v>9179709</v>
      </c>
      <c r="M2205" s="48">
        <f t="shared" si="69"/>
        <v>80322453.75</v>
      </c>
      <c r="N2205" s="34" t="s">
        <v>7341</v>
      </c>
      <c r="O2205" s="48">
        <f>(45.5*M2205)/(SUM($M$16:$M$2953)+SUM(Comerciales!$O$16:$O$1436))</f>
        <v>3.8114585204126585E-3</v>
      </c>
      <c r="P2205" s="49"/>
      <c r="Q2205" s="59"/>
      <c r="R2205" s="59"/>
      <c r="S2205" s="49"/>
      <c r="T2205" s="49"/>
      <c r="U2205" s="49"/>
      <c r="V2205" s="49"/>
    </row>
    <row r="2206" spans="2:22" ht="24" customHeight="1" x14ac:dyDescent="0.35">
      <c r="B2206" s="3">
        <v>2191</v>
      </c>
      <c r="C2206" s="3" t="s">
        <v>2628</v>
      </c>
      <c r="D2206" s="3" t="s">
        <v>1865</v>
      </c>
      <c r="E2206" s="3" t="s">
        <v>6639</v>
      </c>
      <c r="F2206" s="3" t="s">
        <v>3598</v>
      </c>
      <c r="G2206" s="3" t="s">
        <v>2429</v>
      </c>
      <c r="H2206" s="32" t="s">
        <v>2628</v>
      </c>
      <c r="I2206" s="33">
        <v>348</v>
      </c>
      <c r="J2206" s="17">
        <v>9481</v>
      </c>
      <c r="K2206" s="17">
        <f t="shared" si="68"/>
        <v>10164</v>
      </c>
      <c r="L2206" s="38" t="s">
        <v>2628</v>
      </c>
      <c r="M2206" s="48">
        <f t="shared" si="69"/>
        <v>3537072</v>
      </c>
      <c r="N2206" s="34" t="s">
        <v>7343</v>
      </c>
      <c r="O2206" s="48">
        <f>(45.5*M2206)/(SUM($M$16:$M$2953)+SUM(Comerciales!$O$16:$O$1436))</f>
        <v>1.6784102803524032E-4</v>
      </c>
      <c r="P2206" s="49"/>
      <c r="Q2206" s="59"/>
      <c r="R2206" s="59"/>
      <c r="S2206" s="49"/>
      <c r="T2206" s="49"/>
      <c r="U2206" s="49"/>
      <c r="V2206" s="49"/>
    </row>
    <row r="2207" spans="2:22" ht="24" customHeight="1" x14ac:dyDescent="0.35">
      <c r="B2207" s="3">
        <v>2192</v>
      </c>
      <c r="C2207" s="3" t="s">
        <v>1867</v>
      </c>
      <c r="D2207" s="3" t="s">
        <v>1868</v>
      </c>
      <c r="E2207" s="3" t="s">
        <v>6640</v>
      </c>
      <c r="F2207" s="3" t="s">
        <v>2616</v>
      </c>
      <c r="G2207" s="3" t="s">
        <v>11</v>
      </c>
      <c r="H2207" s="32" t="s">
        <v>2490</v>
      </c>
      <c r="I2207" s="33">
        <v>7233.25</v>
      </c>
      <c r="J2207" s="17">
        <v>7146.67</v>
      </c>
      <c r="K2207" s="17">
        <f t="shared" si="68"/>
        <v>7661</v>
      </c>
      <c r="L2207" s="38" t="s">
        <v>7053</v>
      </c>
      <c r="M2207" s="48">
        <f t="shared" si="69"/>
        <v>55413928.25</v>
      </c>
      <c r="N2207" s="34" t="s">
        <v>7343</v>
      </c>
      <c r="O2207" s="48">
        <f>(45.5*M2207)/(SUM($M$16:$M$2953)+SUM(Comerciales!$O$16:$O$1436))</f>
        <v>2.6294999606881185E-3</v>
      </c>
      <c r="P2207" s="49"/>
      <c r="Q2207" s="59"/>
      <c r="R2207" s="59"/>
      <c r="S2207" s="49"/>
      <c r="T2207" s="49"/>
      <c r="U2207" s="49"/>
      <c r="V2207" s="49"/>
    </row>
    <row r="2208" spans="2:22" ht="24" customHeight="1" x14ac:dyDescent="0.35">
      <c r="B2208" s="3">
        <v>2193</v>
      </c>
      <c r="C2208" s="3" t="s">
        <v>1869</v>
      </c>
      <c r="D2208" s="3" t="s">
        <v>1870</v>
      </c>
      <c r="E2208" s="3" t="s">
        <v>6641</v>
      </c>
      <c r="F2208" s="3" t="s">
        <v>6953</v>
      </c>
      <c r="G2208" s="3" t="s">
        <v>11</v>
      </c>
      <c r="H2208" s="32" t="s">
        <v>2490</v>
      </c>
      <c r="I2208" s="33">
        <v>19169</v>
      </c>
      <c r="J2208" s="17">
        <v>13950</v>
      </c>
      <c r="K2208" s="17">
        <f t="shared" si="68"/>
        <v>14954</v>
      </c>
      <c r="L2208" s="38" t="s">
        <v>7053</v>
      </c>
      <c r="M2208" s="48">
        <f t="shared" si="69"/>
        <v>286653226</v>
      </c>
      <c r="N2208" s="34" t="s">
        <v>7341</v>
      </c>
      <c r="O2208" s="48">
        <f>(45.5*M2208)/(SUM($M$16:$M$2953)+SUM(Comerciales!$O$16:$O$1436))</f>
        <v>1.3602259762158666E-2</v>
      </c>
      <c r="P2208" s="49"/>
      <c r="Q2208" s="59"/>
      <c r="R2208" s="59"/>
      <c r="S2208" s="49"/>
      <c r="T2208" s="49"/>
      <c r="U2208" s="49"/>
      <c r="V2208" s="49"/>
    </row>
    <row r="2209" spans="2:22" ht="24" customHeight="1" x14ac:dyDescent="0.35">
      <c r="B2209" s="3">
        <v>2194</v>
      </c>
      <c r="C2209" s="3" t="s">
        <v>1869</v>
      </c>
      <c r="D2209" s="3" t="s">
        <v>1870</v>
      </c>
      <c r="E2209" s="3" t="s">
        <v>2423</v>
      </c>
      <c r="F2209" s="3" t="s">
        <v>2422</v>
      </c>
      <c r="G2209" s="3" t="s">
        <v>11</v>
      </c>
      <c r="H2209" s="32" t="s">
        <v>2320</v>
      </c>
      <c r="I2209" s="33">
        <v>461</v>
      </c>
      <c r="J2209" s="17">
        <v>6195</v>
      </c>
      <c r="K2209" s="17">
        <f t="shared" si="68"/>
        <v>6641</v>
      </c>
      <c r="L2209" s="38" t="s">
        <v>7053</v>
      </c>
      <c r="M2209" s="48">
        <f t="shared" si="69"/>
        <v>3061501</v>
      </c>
      <c r="N2209" s="34" t="s">
        <v>7343</v>
      </c>
      <c r="O2209" s="48">
        <f>(45.5*M2209)/(SUM($M$16:$M$2953)+SUM(Comerciales!$O$16:$O$1436))</f>
        <v>1.4527424807041423E-4</v>
      </c>
      <c r="P2209" s="49"/>
      <c r="Q2209" s="59"/>
      <c r="R2209" s="59"/>
      <c r="S2209" s="49"/>
      <c r="T2209" s="49"/>
      <c r="U2209" s="49"/>
      <c r="V2209" s="49"/>
    </row>
    <row r="2210" spans="2:22" ht="24" customHeight="1" x14ac:dyDescent="0.35">
      <c r="B2210" s="3">
        <v>2195</v>
      </c>
      <c r="C2210" s="3" t="s">
        <v>1871</v>
      </c>
      <c r="D2210" s="3" t="s">
        <v>1872</v>
      </c>
      <c r="E2210" s="3" t="s">
        <v>2387</v>
      </c>
      <c r="F2210" s="3" t="s">
        <v>2422</v>
      </c>
      <c r="G2210" s="3" t="s">
        <v>11</v>
      </c>
      <c r="H2210" s="32" t="s">
        <v>2318</v>
      </c>
      <c r="I2210" s="33">
        <v>109135.41666666667</v>
      </c>
      <c r="J2210" s="17">
        <v>4330.2999999999993</v>
      </c>
      <c r="K2210" s="17">
        <f t="shared" si="68"/>
        <v>4330.2999999999993</v>
      </c>
      <c r="L2210" s="38">
        <v>4330.2999999999993</v>
      </c>
      <c r="M2210" s="48">
        <f t="shared" si="69"/>
        <v>472589094.79166663</v>
      </c>
      <c r="N2210" s="34" t="s">
        <v>7341</v>
      </c>
      <c r="O2210" s="48">
        <f>(45.5*M2210)/(SUM($M$16:$M$2953)+SUM(Comerciales!$O$16:$O$1436))</f>
        <v>2.2425282693730002E-2</v>
      </c>
      <c r="P2210" s="49"/>
      <c r="Q2210" s="59"/>
      <c r="R2210" s="59"/>
      <c r="S2210" s="49"/>
      <c r="T2210" s="49"/>
      <c r="U2210" s="49"/>
      <c r="V2210" s="49"/>
    </row>
    <row r="2211" spans="2:22" ht="24" customHeight="1" x14ac:dyDescent="0.35">
      <c r="B2211" s="3">
        <v>2196</v>
      </c>
      <c r="C2211" s="3" t="s">
        <v>1871</v>
      </c>
      <c r="D2211" s="3" t="s">
        <v>1872</v>
      </c>
      <c r="E2211" s="3" t="s">
        <v>6349</v>
      </c>
      <c r="F2211" s="3" t="s">
        <v>2616</v>
      </c>
      <c r="G2211" s="3" t="s">
        <v>3657</v>
      </c>
      <c r="H2211" s="32" t="s">
        <v>2490</v>
      </c>
      <c r="I2211" s="33">
        <v>357.75</v>
      </c>
      <c r="J2211" s="17">
        <v>32603</v>
      </c>
      <c r="K2211" s="17">
        <f t="shared" si="68"/>
        <v>34950</v>
      </c>
      <c r="L2211" s="38" t="s">
        <v>7053</v>
      </c>
      <c r="M2211" s="48">
        <f t="shared" si="69"/>
        <v>12503362.5</v>
      </c>
      <c r="N2211" s="34" t="s">
        <v>7343</v>
      </c>
      <c r="O2211" s="48">
        <f>(45.5*M2211)/(SUM($M$16:$M$2953)+SUM(Comerciales!$O$16:$O$1436))</f>
        <v>5.9330915963748333E-4</v>
      </c>
      <c r="P2211" s="49"/>
      <c r="Q2211" s="59"/>
      <c r="R2211" s="59"/>
      <c r="S2211" s="49"/>
      <c r="T2211" s="49"/>
      <c r="U2211" s="49"/>
      <c r="V2211" s="49"/>
    </row>
    <row r="2212" spans="2:22" ht="24" customHeight="1" x14ac:dyDescent="0.35">
      <c r="B2212" s="3">
        <v>2197</v>
      </c>
      <c r="C2212" s="3" t="s">
        <v>1873</v>
      </c>
      <c r="D2212" s="3" t="s">
        <v>5714</v>
      </c>
      <c r="E2212" s="3" t="s">
        <v>2401</v>
      </c>
      <c r="F2212" s="3" t="s">
        <v>2422</v>
      </c>
      <c r="G2212" s="3" t="s">
        <v>11</v>
      </c>
      <c r="H2212" s="32" t="s">
        <v>2318</v>
      </c>
      <c r="I2212" s="33">
        <v>61559.25</v>
      </c>
      <c r="J2212" s="17">
        <v>1538</v>
      </c>
      <c r="K2212" s="17">
        <f t="shared" si="68"/>
        <v>1649</v>
      </c>
      <c r="L2212" s="38" t="s">
        <v>7053</v>
      </c>
      <c r="M2212" s="48">
        <f t="shared" si="69"/>
        <v>101511203.25</v>
      </c>
      <c r="N2212" s="34" t="s">
        <v>7341</v>
      </c>
      <c r="O2212" s="48">
        <f>(45.5*M2212)/(SUM($M$16:$M$2953)+SUM(Comerciales!$O$16:$O$1436))</f>
        <v>4.8169063877054885E-3</v>
      </c>
      <c r="P2212" s="49"/>
      <c r="Q2212" s="59"/>
      <c r="R2212" s="59"/>
      <c r="S2212" s="49"/>
      <c r="T2212" s="49"/>
      <c r="U2212" s="49"/>
      <c r="V2212" s="49"/>
    </row>
    <row r="2213" spans="2:22" ht="24" customHeight="1" x14ac:dyDescent="0.35">
      <c r="B2213" s="3">
        <v>2198</v>
      </c>
      <c r="C2213" s="3" t="s">
        <v>1875</v>
      </c>
      <c r="D2213" s="3" t="s">
        <v>5715</v>
      </c>
      <c r="E2213" s="3" t="s">
        <v>6642</v>
      </c>
      <c r="F2213" s="3" t="s">
        <v>2422</v>
      </c>
      <c r="G2213" s="3" t="s">
        <v>11</v>
      </c>
      <c r="H2213" s="32" t="s">
        <v>2318</v>
      </c>
      <c r="I2213" s="33">
        <v>365629.5</v>
      </c>
      <c r="J2213" s="17">
        <v>2400</v>
      </c>
      <c r="K2213" s="17">
        <f t="shared" si="68"/>
        <v>2573</v>
      </c>
      <c r="L2213" s="38" t="s">
        <v>7053</v>
      </c>
      <c r="M2213" s="48">
        <f t="shared" si="69"/>
        <v>940764703.5</v>
      </c>
      <c r="N2213" s="34" t="s">
        <v>7341</v>
      </c>
      <c r="O2213" s="48">
        <f>(45.5*M2213)/(SUM($M$16:$M$2953)+SUM(Comerciales!$O$16:$O$1436))</f>
        <v>4.4641136786219796E-2</v>
      </c>
      <c r="P2213" s="49"/>
      <c r="Q2213" s="59"/>
      <c r="R2213" s="59"/>
      <c r="S2213" s="49"/>
      <c r="T2213" s="49"/>
      <c r="U2213" s="49"/>
      <c r="V2213" s="49"/>
    </row>
    <row r="2214" spans="2:22" ht="24" customHeight="1" x14ac:dyDescent="0.35">
      <c r="B2214" s="3">
        <v>2199</v>
      </c>
      <c r="C2214" s="3" t="s">
        <v>2628</v>
      </c>
      <c r="D2214" s="3" t="s">
        <v>5716</v>
      </c>
      <c r="E2214" s="3" t="s">
        <v>3362</v>
      </c>
      <c r="F2214" s="3" t="s">
        <v>2422</v>
      </c>
      <c r="G2214" s="3" t="s">
        <v>11</v>
      </c>
      <c r="H2214" s="32" t="s">
        <v>2628</v>
      </c>
      <c r="I2214" s="33">
        <v>1</v>
      </c>
      <c r="J2214" s="17"/>
      <c r="K2214" s="17">
        <f t="shared" si="68"/>
        <v>0</v>
      </c>
      <c r="L2214" s="38" t="s">
        <v>2628</v>
      </c>
      <c r="M2214" s="48">
        <f t="shared" si="69"/>
        <v>100</v>
      </c>
      <c r="N2214" s="34" t="s">
        <v>7343</v>
      </c>
      <c r="O2214" s="48">
        <f>(45.5*M2214)/(SUM($M$16:$M$2953)+SUM(Comerciales!$O$16:$O$1436))</f>
        <v>4.745196819155514E-9</v>
      </c>
      <c r="P2214" s="49"/>
      <c r="Q2214" s="59"/>
      <c r="R2214" s="59"/>
      <c r="S2214" s="49"/>
      <c r="T2214" s="49"/>
      <c r="U2214" s="49"/>
      <c r="V2214" s="49"/>
    </row>
    <row r="2215" spans="2:22" ht="24" customHeight="1" x14ac:dyDescent="0.35">
      <c r="B2215" s="3">
        <v>2200</v>
      </c>
      <c r="C2215" s="3" t="s">
        <v>2628</v>
      </c>
      <c r="D2215" s="3" t="s">
        <v>5717</v>
      </c>
      <c r="E2215" s="3" t="s">
        <v>2423</v>
      </c>
      <c r="F2215" s="3" t="s">
        <v>2422</v>
      </c>
      <c r="G2215" s="3" t="s">
        <v>11</v>
      </c>
      <c r="H2215" s="32" t="s">
        <v>2628</v>
      </c>
      <c r="I2215" s="33">
        <v>1</v>
      </c>
      <c r="J2215" s="17"/>
      <c r="K2215" s="17">
        <f t="shared" si="68"/>
        <v>0</v>
      </c>
      <c r="L2215" s="38" t="s">
        <v>2628</v>
      </c>
      <c r="M2215" s="48">
        <f t="shared" si="69"/>
        <v>100</v>
      </c>
      <c r="N2215" s="34" t="s">
        <v>7343</v>
      </c>
      <c r="O2215" s="48">
        <f>(45.5*M2215)/(SUM($M$16:$M$2953)+SUM(Comerciales!$O$16:$O$1436))</f>
        <v>4.745196819155514E-9</v>
      </c>
      <c r="P2215" s="49"/>
      <c r="Q2215" s="59"/>
      <c r="R2215" s="59"/>
      <c r="S2215" s="49"/>
      <c r="T2215" s="49"/>
      <c r="U2215" s="49"/>
      <c r="V2215" s="49"/>
    </row>
    <row r="2216" spans="2:22" ht="24" customHeight="1" x14ac:dyDescent="0.35">
      <c r="B2216" s="3">
        <v>2201</v>
      </c>
      <c r="C2216" s="3" t="s">
        <v>1876</v>
      </c>
      <c r="D2216" s="3" t="s">
        <v>1877</v>
      </c>
      <c r="E2216" s="3" t="s">
        <v>7108</v>
      </c>
      <c r="F2216" s="3" t="s">
        <v>2604</v>
      </c>
      <c r="G2216" s="3" t="s">
        <v>80</v>
      </c>
      <c r="H2216" s="32" t="s">
        <v>7124</v>
      </c>
      <c r="I2216" s="33">
        <v>11921</v>
      </c>
      <c r="J2216" s="17">
        <v>11859.5</v>
      </c>
      <c r="K2216" s="17">
        <f t="shared" si="68"/>
        <v>12713</v>
      </c>
      <c r="L2216" s="38" t="s">
        <v>7053</v>
      </c>
      <c r="M2216" s="48">
        <f t="shared" si="69"/>
        <v>151551673</v>
      </c>
      <c r="N2216" s="34" t="s">
        <v>7341</v>
      </c>
      <c r="O2216" s="48">
        <f>(45.5*M2216)/(SUM($M$16:$M$2953)+SUM(Comerciales!$O$16:$O$1436))</f>
        <v>7.191425166572965E-3</v>
      </c>
      <c r="P2216" s="49"/>
      <c r="Q2216" s="59"/>
      <c r="R2216" s="59"/>
      <c r="S2216" s="49"/>
      <c r="T2216" s="49"/>
      <c r="U2216" s="49"/>
      <c r="V2216" s="49"/>
    </row>
    <row r="2217" spans="2:22" ht="24" customHeight="1" x14ac:dyDescent="0.35">
      <c r="B2217" s="3">
        <v>2202</v>
      </c>
      <c r="C2217" s="3" t="s">
        <v>1878</v>
      </c>
      <c r="D2217" s="3" t="s">
        <v>5718</v>
      </c>
      <c r="E2217" s="3" t="s">
        <v>6483</v>
      </c>
      <c r="F2217" s="3" t="s">
        <v>2356</v>
      </c>
      <c r="G2217" s="3" t="s">
        <v>18</v>
      </c>
      <c r="H2217" s="32" t="s">
        <v>2349</v>
      </c>
      <c r="I2217" s="33">
        <v>2</v>
      </c>
      <c r="J2217" s="17">
        <v>13360</v>
      </c>
      <c r="K2217" s="17">
        <f t="shared" si="68"/>
        <v>14322</v>
      </c>
      <c r="L2217" s="38" t="s">
        <v>7053</v>
      </c>
      <c r="M2217" s="48">
        <f t="shared" si="69"/>
        <v>28644</v>
      </c>
      <c r="N2217" s="34" t="s">
        <v>7343</v>
      </c>
      <c r="O2217" s="48">
        <f>(45.5*M2217)/(SUM($M$16:$M$2953)+SUM(Comerciales!$O$16:$O$1436))</f>
        <v>1.3592141768789053E-6</v>
      </c>
      <c r="P2217" s="49"/>
      <c r="Q2217" s="59"/>
      <c r="R2217" s="59"/>
      <c r="S2217" s="49"/>
      <c r="T2217" s="49"/>
      <c r="U2217" s="49"/>
      <c r="V2217" s="49"/>
    </row>
    <row r="2218" spans="2:22" ht="24" customHeight="1" x14ac:dyDescent="0.35">
      <c r="B2218" s="3">
        <v>2203</v>
      </c>
      <c r="C2218" s="3" t="s">
        <v>1879</v>
      </c>
      <c r="D2218" s="3" t="s">
        <v>1880</v>
      </c>
      <c r="E2218" s="3" t="s">
        <v>3297</v>
      </c>
      <c r="F2218" s="3" t="s">
        <v>2422</v>
      </c>
      <c r="G2218" s="3" t="s">
        <v>11</v>
      </c>
      <c r="H2218" s="32" t="s">
        <v>2318</v>
      </c>
      <c r="I2218" s="33">
        <v>3079.3636363636365</v>
      </c>
      <c r="J2218" s="17">
        <v>542</v>
      </c>
      <c r="K2218" s="17">
        <f t="shared" si="68"/>
        <v>581</v>
      </c>
      <c r="L2218" s="38" t="s">
        <v>7053</v>
      </c>
      <c r="M2218" s="48">
        <f t="shared" si="69"/>
        <v>1789110.2727272727</v>
      </c>
      <c r="N2218" s="34" t="s">
        <v>7343</v>
      </c>
      <c r="O2218" s="48">
        <f>(45.5*M2218)/(SUM($M$16:$M$2953)+SUM(Comerciales!$O$16:$O$1436))</f>
        <v>8.4896803752639079E-5</v>
      </c>
      <c r="P2218" s="49"/>
      <c r="Q2218" s="59"/>
      <c r="R2218" s="59"/>
      <c r="S2218" s="49"/>
      <c r="T2218" s="49"/>
      <c r="U2218" s="49"/>
      <c r="V2218" s="49"/>
    </row>
    <row r="2219" spans="2:22" ht="24" customHeight="1" x14ac:dyDescent="0.35">
      <c r="B2219" s="3">
        <v>2204</v>
      </c>
      <c r="C2219" s="3" t="s">
        <v>1881</v>
      </c>
      <c r="D2219" s="3" t="s">
        <v>1880</v>
      </c>
      <c r="E2219" s="3" t="s">
        <v>6643</v>
      </c>
      <c r="F2219" s="3" t="s">
        <v>2422</v>
      </c>
      <c r="G2219" s="3" t="s">
        <v>11</v>
      </c>
      <c r="H2219" s="32" t="s">
        <v>2422</v>
      </c>
      <c r="I2219" s="33">
        <v>2</v>
      </c>
      <c r="J2219" s="17">
        <v>628</v>
      </c>
      <c r="K2219" s="17">
        <f t="shared" si="68"/>
        <v>673</v>
      </c>
      <c r="L2219" s="38" t="s">
        <v>7053</v>
      </c>
      <c r="M2219" s="48">
        <f t="shared" si="69"/>
        <v>1346</v>
      </c>
      <c r="N2219" s="34" t="s">
        <v>7343</v>
      </c>
      <c r="O2219" s="48">
        <f>(45.5*M2219)/(SUM($M$16:$M$2953)+SUM(Comerciales!$O$16:$O$1436))</f>
        <v>6.3870349185833216E-8</v>
      </c>
      <c r="P2219" s="49"/>
      <c r="Q2219" s="59"/>
      <c r="R2219" s="59"/>
      <c r="S2219" s="49"/>
      <c r="T2219" s="49"/>
      <c r="U2219" s="49"/>
      <c r="V2219" s="49"/>
    </row>
    <row r="2220" spans="2:22" ht="24" customHeight="1" x14ac:dyDescent="0.35">
      <c r="B2220" s="3">
        <v>2205</v>
      </c>
      <c r="C2220" s="3" t="s">
        <v>2681</v>
      </c>
      <c r="D2220" s="3" t="s">
        <v>1880</v>
      </c>
      <c r="E2220" s="3" t="s">
        <v>4225</v>
      </c>
      <c r="F2220" s="3" t="s">
        <v>2435</v>
      </c>
      <c r="G2220" s="3" t="s">
        <v>11</v>
      </c>
      <c r="H2220" s="32" t="s">
        <v>2334</v>
      </c>
      <c r="I2220" s="33">
        <v>1</v>
      </c>
      <c r="J2220" s="17">
        <v>21713</v>
      </c>
      <c r="K2220" s="17">
        <f t="shared" si="68"/>
        <v>23276</v>
      </c>
      <c r="L2220" s="38" t="s">
        <v>7053</v>
      </c>
      <c r="M2220" s="48">
        <f t="shared" si="69"/>
        <v>23276</v>
      </c>
      <c r="N2220" s="34" t="s">
        <v>7343</v>
      </c>
      <c r="O2220" s="48">
        <f>(45.5*M2220)/(SUM($M$16:$M$2953)+SUM(Comerciales!$O$16:$O$1436))</f>
        <v>1.1044920116266374E-6</v>
      </c>
      <c r="P2220" s="49"/>
      <c r="Q2220" s="59"/>
      <c r="R2220" s="59"/>
      <c r="S2220" s="49"/>
      <c r="T2220" s="49"/>
      <c r="U2220" s="49"/>
      <c r="V2220" s="49"/>
    </row>
    <row r="2221" spans="2:22" ht="24" customHeight="1" x14ac:dyDescent="0.35">
      <c r="B2221" s="3">
        <v>2206</v>
      </c>
      <c r="C2221" s="3" t="s">
        <v>1829</v>
      </c>
      <c r="D2221" s="3" t="s">
        <v>5719</v>
      </c>
      <c r="E2221" s="3" t="s">
        <v>6644</v>
      </c>
      <c r="F2221" s="3" t="s">
        <v>2422</v>
      </c>
      <c r="G2221" s="3" t="s">
        <v>11</v>
      </c>
      <c r="H2221" s="32" t="s">
        <v>2318</v>
      </c>
      <c r="I2221" s="33">
        <v>22178.833333333332</v>
      </c>
      <c r="J2221" s="17"/>
      <c r="K2221" s="17">
        <f t="shared" si="68"/>
        <v>0</v>
      </c>
      <c r="L2221" s="38" t="s">
        <v>7053</v>
      </c>
      <c r="M2221" s="48">
        <f t="shared" si="69"/>
        <v>2217883.333333333</v>
      </c>
      <c r="N2221" s="34" t="s">
        <v>7343</v>
      </c>
      <c r="O2221" s="48">
        <f>(45.5*M2221)/(SUM($M$16:$M$2953)+SUM(Comerciales!$O$16:$O$1436))</f>
        <v>1.052429293859136E-4</v>
      </c>
      <c r="P2221" s="49"/>
      <c r="Q2221" s="59"/>
      <c r="R2221" s="59"/>
      <c r="S2221" s="49"/>
      <c r="T2221" s="49"/>
      <c r="U2221" s="49"/>
      <c r="V2221" s="49"/>
    </row>
    <row r="2222" spans="2:22" ht="24" customHeight="1" x14ac:dyDescent="0.35">
      <c r="B2222" s="3">
        <v>2207</v>
      </c>
      <c r="C2222" s="3" t="s">
        <v>1829</v>
      </c>
      <c r="D2222" s="3" t="s">
        <v>5719</v>
      </c>
      <c r="E2222" s="3" t="s">
        <v>6645</v>
      </c>
      <c r="F2222" s="3" t="s">
        <v>2417</v>
      </c>
      <c r="G2222" s="3" t="s">
        <v>11</v>
      </c>
      <c r="H2222" s="32" t="s">
        <v>2490</v>
      </c>
      <c r="I2222" s="33">
        <v>18302.25</v>
      </c>
      <c r="J2222" s="17">
        <v>2028.57</v>
      </c>
      <c r="K2222" s="17">
        <f t="shared" si="68"/>
        <v>2175</v>
      </c>
      <c r="L2222" s="38" t="s">
        <v>7053</v>
      </c>
      <c r="M2222" s="48">
        <f t="shared" si="69"/>
        <v>39807393.75</v>
      </c>
      <c r="N2222" s="34" t="s">
        <v>7343</v>
      </c>
      <c r="O2222" s="48">
        <f>(45.5*M2222)/(SUM($M$16:$M$2953)+SUM(Comerciales!$O$16:$O$1436))</f>
        <v>1.8889391820137108E-3</v>
      </c>
      <c r="P2222" s="49"/>
      <c r="Q2222" s="59"/>
      <c r="R2222" s="59"/>
      <c r="S2222" s="49"/>
      <c r="T2222" s="49"/>
      <c r="U2222" s="49"/>
      <c r="V2222" s="49"/>
    </row>
    <row r="2223" spans="2:22" ht="24" customHeight="1" x14ac:dyDescent="0.35">
      <c r="B2223" s="3">
        <v>2208</v>
      </c>
      <c r="C2223" s="3" t="s">
        <v>1827</v>
      </c>
      <c r="D2223" s="3" t="s">
        <v>5720</v>
      </c>
      <c r="E2223" s="3" t="s">
        <v>6646</v>
      </c>
      <c r="F2223" s="3" t="s">
        <v>2417</v>
      </c>
      <c r="G2223" s="3" t="s">
        <v>11</v>
      </c>
      <c r="H2223" s="32" t="s">
        <v>2490</v>
      </c>
      <c r="I2223" s="33">
        <v>16</v>
      </c>
      <c r="J2223" s="17">
        <v>2276.17</v>
      </c>
      <c r="K2223" s="17">
        <f t="shared" si="68"/>
        <v>2440</v>
      </c>
      <c r="L2223" s="38" t="s">
        <v>7053</v>
      </c>
      <c r="M2223" s="48">
        <f t="shared" si="69"/>
        <v>39040</v>
      </c>
      <c r="N2223" s="34" t="s">
        <v>7343</v>
      </c>
      <c r="O2223" s="48">
        <f>(45.5*M2223)/(SUM($M$16:$M$2953)+SUM(Comerciales!$O$16:$O$1436))</f>
        <v>1.8525248381983126E-6</v>
      </c>
      <c r="P2223" s="49"/>
      <c r="Q2223" s="59"/>
      <c r="R2223" s="59"/>
      <c r="S2223" s="49"/>
      <c r="T2223" s="49"/>
      <c r="U2223" s="49"/>
      <c r="V2223" s="49"/>
    </row>
    <row r="2224" spans="2:22" ht="24" customHeight="1" x14ac:dyDescent="0.35">
      <c r="B2224" s="3">
        <v>2209</v>
      </c>
      <c r="C2224" s="3" t="s">
        <v>1882</v>
      </c>
      <c r="D2224" s="3" t="s">
        <v>1883</v>
      </c>
      <c r="E2224" s="3" t="s">
        <v>2397</v>
      </c>
      <c r="F2224" s="3" t="s">
        <v>2422</v>
      </c>
      <c r="G2224" s="3" t="s">
        <v>11</v>
      </c>
      <c r="H2224" s="32" t="s">
        <v>2318</v>
      </c>
      <c r="I2224" s="33">
        <v>2</v>
      </c>
      <c r="J2224" s="17">
        <v>5341</v>
      </c>
      <c r="K2224" s="17">
        <f t="shared" si="68"/>
        <v>5726</v>
      </c>
      <c r="L2224" s="38" t="s">
        <v>7053</v>
      </c>
      <c r="M2224" s="48">
        <f t="shared" si="69"/>
        <v>11452</v>
      </c>
      <c r="N2224" s="34" t="s">
        <v>7343</v>
      </c>
      <c r="O2224" s="48">
        <f>(45.5*M2224)/(SUM($M$16:$M$2953)+SUM(Comerciales!$O$16:$O$1436))</f>
        <v>5.4341993972968942E-7</v>
      </c>
      <c r="P2224" s="49"/>
      <c r="Q2224" s="59"/>
      <c r="R2224" s="59"/>
      <c r="S2224" s="49"/>
      <c r="T2224" s="49"/>
      <c r="U2224" s="49"/>
      <c r="V2224" s="49"/>
    </row>
    <row r="2225" spans="2:22" ht="24" customHeight="1" x14ac:dyDescent="0.35">
      <c r="B2225" s="3">
        <v>2210</v>
      </c>
      <c r="C2225" s="3" t="s">
        <v>1884</v>
      </c>
      <c r="D2225" s="3" t="s">
        <v>1885</v>
      </c>
      <c r="E2225" s="3" t="s">
        <v>6647</v>
      </c>
      <c r="F2225" s="3" t="s">
        <v>2422</v>
      </c>
      <c r="G2225" s="3" t="s">
        <v>11</v>
      </c>
      <c r="H2225" s="32" t="s">
        <v>2318</v>
      </c>
      <c r="I2225" s="33">
        <v>1081</v>
      </c>
      <c r="J2225" s="17">
        <v>94742</v>
      </c>
      <c r="K2225" s="17">
        <f t="shared" si="68"/>
        <v>94742</v>
      </c>
      <c r="L2225" s="38">
        <v>94742</v>
      </c>
      <c r="M2225" s="48">
        <f t="shared" si="69"/>
        <v>102416102</v>
      </c>
      <c r="N2225" s="34" t="s">
        <v>7341</v>
      </c>
      <c r="O2225" s="48">
        <f>(45.5*M2225)/(SUM($M$16:$M$2953)+SUM(Comerciales!$O$16:$O$1436))</f>
        <v>4.8598456144070667E-3</v>
      </c>
      <c r="P2225" s="49"/>
      <c r="Q2225" s="59"/>
      <c r="R2225" s="59"/>
      <c r="S2225" s="49"/>
      <c r="T2225" s="49"/>
      <c r="U2225" s="49"/>
      <c r="V2225" s="49"/>
    </row>
    <row r="2226" spans="2:22" ht="24" customHeight="1" x14ac:dyDescent="0.35">
      <c r="B2226" s="3">
        <v>2211</v>
      </c>
      <c r="C2226" s="3" t="s">
        <v>1884</v>
      </c>
      <c r="D2226" s="3" t="s">
        <v>1885</v>
      </c>
      <c r="E2226" s="3" t="s">
        <v>6648</v>
      </c>
      <c r="F2226" s="3" t="s">
        <v>2422</v>
      </c>
      <c r="G2226" s="3" t="s">
        <v>11</v>
      </c>
      <c r="H2226" s="32" t="s">
        <v>2318</v>
      </c>
      <c r="I2226" s="33">
        <v>683.5</v>
      </c>
      <c r="J2226" s="17">
        <v>31580.760000000002</v>
      </c>
      <c r="K2226" s="17">
        <f t="shared" si="68"/>
        <v>31580.760000000002</v>
      </c>
      <c r="L2226" s="38">
        <v>31580.760000000002</v>
      </c>
      <c r="M2226" s="48">
        <f t="shared" si="69"/>
        <v>21585449.460000001</v>
      </c>
      <c r="N2226" s="34" t="s">
        <v>7343</v>
      </c>
      <c r="O2226" s="48">
        <f>(45.5*M2226)/(SUM($M$16:$M$2953)+SUM(Comerciales!$O$16:$O$1436))</f>
        <v>1.024272061176341E-3</v>
      </c>
      <c r="P2226" s="49"/>
      <c r="Q2226" s="59"/>
      <c r="R2226" s="59"/>
      <c r="S2226" s="49"/>
      <c r="T2226" s="49"/>
      <c r="U2226" s="49"/>
      <c r="V2226" s="49"/>
    </row>
    <row r="2227" spans="2:22" ht="24" customHeight="1" x14ac:dyDescent="0.35">
      <c r="B2227" s="3">
        <v>2212</v>
      </c>
      <c r="C2227" s="3" t="s">
        <v>1886</v>
      </c>
      <c r="D2227" s="3" t="s">
        <v>1887</v>
      </c>
      <c r="E2227" s="3" t="s">
        <v>2385</v>
      </c>
      <c r="F2227" s="3" t="s">
        <v>2422</v>
      </c>
      <c r="G2227" s="3" t="s">
        <v>11</v>
      </c>
      <c r="H2227" s="32" t="s">
        <v>2318</v>
      </c>
      <c r="I2227" s="33">
        <v>55011.916666666664</v>
      </c>
      <c r="J2227" s="17">
        <v>936.5</v>
      </c>
      <c r="K2227" s="17">
        <f t="shared" si="68"/>
        <v>1004</v>
      </c>
      <c r="L2227" s="38" t="s">
        <v>7053</v>
      </c>
      <c r="M2227" s="48">
        <f t="shared" si="69"/>
        <v>55231964.333333328</v>
      </c>
      <c r="N2227" s="34" t="s">
        <v>7341</v>
      </c>
      <c r="O2227" s="48">
        <f>(45.5*M2227)/(SUM($M$16:$M$2953)+SUM(Comerciales!$O$16:$O$1436))</f>
        <v>2.6208654147024408E-3</v>
      </c>
      <c r="P2227" s="49"/>
      <c r="Q2227" s="59"/>
      <c r="R2227" s="59"/>
      <c r="S2227" s="49"/>
      <c r="T2227" s="49"/>
      <c r="U2227" s="49"/>
      <c r="V2227" s="49"/>
    </row>
    <row r="2228" spans="2:22" ht="24" customHeight="1" x14ac:dyDescent="0.35">
      <c r="B2228" s="3">
        <v>2213</v>
      </c>
      <c r="C2228" s="3" t="s">
        <v>735</v>
      </c>
      <c r="D2228" s="3" t="s">
        <v>5721</v>
      </c>
      <c r="E2228" s="3" t="s">
        <v>6649</v>
      </c>
      <c r="F2228" s="3" t="s">
        <v>2362</v>
      </c>
      <c r="G2228" s="3" t="s">
        <v>18</v>
      </c>
      <c r="H2228" s="32" t="s">
        <v>7031</v>
      </c>
      <c r="I2228" s="33">
        <v>2</v>
      </c>
      <c r="J2228" s="17"/>
      <c r="K2228" s="17">
        <f t="shared" si="68"/>
        <v>0</v>
      </c>
      <c r="L2228" s="38" t="s">
        <v>7053</v>
      </c>
      <c r="M2228" s="48">
        <f t="shared" si="69"/>
        <v>200</v>
      </c>
      <c r="N2228" s="34" t="s">
        <v>7343</v>
      </c>
      <c r="O2228" s="48">
        <f>(45.5*M2228)/(SUM($M$16:$M$2953)+SUM(Comerciales!$O$16:$O$1436))</f>
        <v>9.4903936383110279E-9</v>
      </c>
      <c r="P2228" s="49"/>
      <c r="Q2228" s="59"/>
      <c r="R2228" s="59"/>
      <c r="S2228" s="49"/>
      <c r="T2228" s="49"/>
      <c r="U2228" s="49"/>
      <c r="V2228" s="49"/>
    </row>
    <row r="2229" spans="2:22" ht="24" customHeight="1" x14ac:dyDescent="0.35">
      <c r="B2229" s="3">
        <v>2214</v>
      </c>
      <c r="C2229" s="3" t="s">
        <v>729</v>
      </c>
      <c r="D2229" s="3" t="s">
        <v>5722</v>
      </c>
      <c r="E2229" s="3" t="s">
        <v>3303</v>
      </c>
      <c r="F2229" s="3" t="s">
        <v>2616</v>
      </c>
      <c r="G2229" s="3" t="s">
        <v>11</v>
      </c>
      <c r="H2229" s="32" t="s">
        <v>2525</v>
      </c>
      <c r="I2229" s="33">
        <v>1</v>
      </c>
      <c r="J2229" s="17"/>
      <c r="K2229" s="17">
        <f t="shared" si="68"/>
        <v>0</v>
      </c>
      <c r="L2229" s="38" t="s">
        <v>7053</v>
      </c>
      <c r="M2229" s="48">
        <f t="shared" si="69"/>
        <v>100</v>
      </c>
      <c r="N2229" s="34" t="s">
        <v>7343</v>
      </c>
      <c r="O2229" s="48">
        <f>(45.5*M2229)/(SUM($M$16:$M$2953)+SUM(Comerciales!$O$16:$O$1436))</f>
        <v>4.745196819155514E-9</v>
      </c>
      <c r="P2229" s="49"/>
      <c r="Q2229" s="59"/>
      <c r="R2229" s="59"/>
      <c r="S2229" s="49"/>
      <c r="T2229" s="49"/>
      <c r="U2229" s="49"/>
      <c r="V2229" s="49"/>
    </row>
    <row r="2230" spans="2:22" ht="24" customHeight="1" x14ac:dyDescent="0.35">
      <c r="B2230" s="3">
        <v>2215</v>
      </c>
      <c r="C2230" s="3" t="s">
        <v>1888</v>
      </c>
      <c r="D2230" s="3" t="s">
        <v>5723</v>
      </c>
      <c r="E2230" s="3" t="s">
        <v>6117</v>
      </c>
      <c r="F2230" s="3" t="s">
        <v>2422</v>
      </c>
      <c r="G2230" s="3" t="s">
        <v>11</v>
      </c>
      <c r="H2230" s="32" t="s">
        <v>2318</v>
      </c>
      <c r="I2230" s="33">
        <v>33634.083333333336</v>
      </c>
      <c r="J2230" s="17">
        <v>77.38</v>
      </c>
      <c r="K2230" s="17">
        <f t="shared" si="68"/>
        <v>83</v>
      </c>
      <c r="L2230" s="38" t="s">
        <v>7053</v>
      </c>
      <c r="M2230" s="48">
        <f t="shared" si="69"/>
        <v>2791628.916666667</v>
      </c>
      <c r="N2230" s="34" t="s">
        <v>7341</v>
      </c>
      <c r="O2230" s="48">
        <f>(45.5*M2230)/(SUM($M$16:$M$2953)+SUM(Comerciales!$O$16:$O$1436))</f>
        <v>1.3246828655629221E-4</v>
      </c>
      <c r="P2230" s="49"/>
      <c r="Q2230" s="59"/>
      <c r="R2230" s="59"/>
      <c r="S2230" s="49"/>
      <c r="T2230" s="49"/>
      <c r="U2230" s="49"/>
      <c r="V2230" s="49"/>
    </row>
    <row r="2231" spans="2:22" ht="24" customHeight="1" x14ac:dyDescent="0.35">
      <c r="B2231" s="3">
        <v>2216</v>
      </c>
      <c r="C2231" s="3" t="s">
        <v>2628</v>
      </c>
      <c r="D2231" s="3" t="s">
        <v>5723</v>
      </c>
      <c r="E2231" s="3" t="s">
        <v>2414</v>
      </c>
      <c r="F2231" s="3" t="s">
        <v>2422</v>
      </c>
      <c r="G2231" s="3" t="s">
        <v>11</v>
      </c>
      <c r="H2231" s="32" t="s">
        <v>2628</v>
      </c>
      <c r="I2231" s="33">
        <v>285</v>
      </c>
      <c r="J2231" s="17">
        <v>7224</v>
      </c>
      <c r="K2231" s="17">
        <f t="shared" si="68"/>
        <v>7744</v>
      </c>
      <c r="L2231" s="38" t="s">
        <v>2628</v>
      </c>
      <c r="M2231" s="48">
        <f t="shared" si="69"/>
        <v>2207040</v>
      </c>
      <c r="N2231" s="34" t="s">
        <v>7343</v>
      </c>
      <c r="O2231" s="48">
        <f>(45.5*M2231)/(SUM($M$16:$M$2953)+SUM(Comerciales!$O$16:$O$1436))</f>
        <v>1.0472839187748985E-4</v>
      </c>
      <c r="P2231" s="49"/>
      <c r="Q2231" s="59"/>
      <c r="R2231" s="59"/>
      <c r="S2231" s="49"/>
      <c r="T2231" s="49"/>
      <c r="U2231" s="49"/>
      <c r="V2231" s="49"/>
    </row>
    <row r="2232" spans="2:22" ht="24" customHeight="1" x14ac:dyDescent="0.35">
      <c r="B2232" s="3">
        <v>2217</v>
      </c>
      <c r="C2232" s="3" t="s">
        <v>729</v>
      </c>
      <c r="D2232" s="3" t="s">
        <v>5723</v>
      </c>
      <c r="E2232" s="3" t="s">
        <v>6650</v>
      </c>
      <c r="F2232" s="3" t="s">
        <v>3580</v>
      </c>
      <c r="G2232" s="3" t="s">
        <v>11</v>
      </c>
      <c r="H2232" s="32" t="s">
        <v>2628</v>
      </c>
      <c r="I2232" s="33">
        <v>1</v>
      </c>
      <c r="J2232" s="17"/>
      <c r="K2232" s="17">
        <f t="shared" si="68"/>
        <v>0</v>
      </c>
      <c r="L2232" s="38" t="s">
        <v>2628</v>
      </c>
      <c r="M2232" s="48">
        <f t="shared" si="69"/>
        <v>100</v>
      </c>
      <c r="N2232" s="34" t="s">
        <v>7343</v>
      </c>
      <c r="O2232" s="48">
        <f>(45.5*M2232)/(SUM($M$16:$M$2953)+SUM(Comerciales!$O$16:$O$1436))</f>
        <v>4.745196819155514E-9</v>
      </c>
      <c r="P2232" s="49"/>
      <c r="Q2232" s="59"/>
      <c r="R2232" s="59"/>
      <c r="S2232" s="49"/>
      <c r="T2232" s="49"/>
      <c r="U2232" s="49"/>
      <c r="V2232" s="49"/>
    </row>
    <row r="2233" spans="2:22" ht="24" customHeight="1" x14ac:dyDescent="0.35">
      <c r="B2233" s="3">
        <v>2218</v>
      </c>
      <c r="C2233" s="3" t="s">
        <v>2628</v>
      </c>
      <c r="D2233" s="3" t="s">
        <v>1889</v>
      </c>
      <c r="E2233" s="3" t="s">
        <v>6035</v>
      </c>
      <c r="F2233" s="3" t="s">
        <v>6954</v>
      </c>
      <c r="G2233" s="3" t="s">
        <v>11</v>
      </c>
      <c r="H2233" s="32" t="s">
        <v>2490</v>
      </c>
      <c r="I2233" s="33">
        <v>100</v>
      </c>
      <c r="J2233" s="17"/>
      <c r="K2233" s="17">
        <f t="shared" si="68"/>
        <v>0</v>
      </c>
      <c r="L2233" s="38" t="s">
        <v>7053</v>
      </c>
      <c r="M2233" s="48">
        <f t="shared" si="69"/>
        <v>10000</v>
      </c>
      <c r="N2233" s="34" t="s">
        <v>7343</v>
      </c>
      <c r="O2233" s="48">
        <f>(45.5*M2233)/(SUM($M$16:$M$2953)+SUM(Comerciales!$O$16:$O$1436))</f>
        <v>4.7451968191555135E-7</v>
      </c>
      <c r="P2233" s="49"/>
      <c r="Q2233" s="59"/>
      <c r="R2233" s="59"/>
      <c r="S2233" s="49"/>
      <c r="T2233" s="49"/>
      <c r="U2233" s="49"/>
      <c r="V2233" s="49"/>
    </row>
    <row r="2234" spans="2:22" ht="24" customHeight="1" x14ac:dyDescent="0.35">
      <c r="B2234" s="3">
        <v>2219</v>
      </c>
      <c r="C2234" s="3" t="s">
        <v>729</v>
      </c>
      <c r="D2234" s="3" t="s">
        <v>1889</v>
      </c>
      <c r="E2234" s="3" t="s">
        <v>2321</v>
      </c>
      <c r="F2234" s="3" t="s">
        <v>6954</v>
      </c>
      <c r="G2234" s="3" t="s">
        <v>11</v>
      </c>
      <c r="H2234" s="32" t="s">
        <v>2334</v>
      </c>
      <c r="I2234" s="33">
        <v>1.6666666666666667</v>
      </c>
      <c r="J2234" s="17"/>
      <c r="K2234" s="17">
        <f t="shared" si="68"/>
        <v>0</v>
      </c>
      <c r="L2234" s="38" t="s">
        <v>7053</v>
      </c>
      <c r="M2234" s="48">
        <f t="shared" si="69"/>
        <v>166.66666666666669</v>
      </c>
      <c r="N2234" s="34" t="s">
        <v>7343</v>
      </c>
      <c r="O2234" s="48">
        <f>(45.5*M2234)/(SUM($M$16:$M$2953)+SUM(Comerciales!$O$16:$O$1436))</f>
        <v>7.9086613652591896E-9</v>
      </c>
      <c r="P2234" s="49"/>
      <c r="Q2234" s="59"/>
      <c r="R2234" s="59"/>
      <c r="S2234" s="49"/>
      <c r="T2234" s="49"/>
      <c r="U2234" s="49"/>
      <c r="V2234" s="49"/>
    </row>
    <row r="2235" spans="2:22" ht="24" customHeight="1" x14ac:dyDescent="0.35">
      <c r="B2235" s="3">
        <v>2220</v>
      </c>
      <c r="C2235" s="3" t="s">
        <v>729</v>
      </c>
      <c r="D2235" s="3" t="s">
        <v>1889</v>
      </c>
      <c r="E2235" s="3" t="s">
        <v>6651</v>
      </c>
      <c r="F2235" s="3" t="s">
        <v>6954</v>
      </c>
      <c r="G2235" s="3" t="s">
        <v>11</v>
      </c>
      <c r="H2235" s="32" t="s">
        <v>2334</v>
      </c>
      <c r="I2235" s="33">
        <v>1.5714285714285714</v>
      </c>
      <c r="J2235" s="17"/>
      <c r="K2235" s="17">
        <f t="shared" si="68"/>
        <v>0</v>
      </c>
      <c r="L2235" s="38" t="s">
        <v>7053</v>
      </c>
      <c r="M2235" s="48">
        <f t="shared" si="69"/>
        <v>157.14285714285714</v>
      </c>
      <c r="N2235" s="34" t="s">
        <v>7343</v>
      </c>
      <c r="O2235" s="48">
        <f>(45.5*M2235)/(SUM($M$16:$M$2953)+SUM(Comerciales!$O$16:$O$1436))</f>
        <v>7.4567378586729492E-9</v>
      </c>
      <c r="P2235" s="49"/>
      <c r="Q2235" s="59"/>
      <c r="R2235" s="59"/>
      <c r="S2235" s="49"/>
      <c r="T2235" s="49"/>
      <c r="U2235" s="49"/>
      <c r="V2235" s="49"/>
    </row>
    <row r="2236" spans="2:22" ht="24" customHeight="1" x14ac:dyDescent="0.35">
      <c r="B2236" s="3">
        <v>2221</v>
      </c>
      <c r="C2236" s="3" t="s">
        <v>729</v>
      </c>
      <c r="D2236" s="3" t="s">
        <v>1889</v>
      </c>
      <c r="E2236" s="3" t="s">
        <v>2384</v>
      </c>
      <c r="F2236" s="3" t="s">
        <v>2422</v>
      </c>
      <c r="G2236" s="3" t="s">
        <v>11</v>
      </c>
      <c r="H2236" s="32" t="s">
        <v>2628</v>
      </c>
      <c r="I2236" s="33">
        <v>1</v>
      </c>
      <c r="J2236" s="17">
        <v>6190.48</v>
      </c>
      <c r="K2236" s="17">
        <f t="shared" si="68"/>
        <v>6636</v>
      </c>
      <c r="L2236" s="38" t="s">
        <v>2628</v>
      </c>
      <c r="M2236" s="48">
        <f t="shared" si="69"/>
        <v>6636</v>
      </c>
      <c r="N2236" s="34" t="s">
        <v>7343</v>
      </c>
      <c r="O2236" s="48">
        <f>(45.5*M2236)/(SUM($M$16:$M$2953)+SUM(Comerciales!$O$16:$O$1436))</f>
        <v>3.1489126091915987E-7</v>
      </c>
      <c r="P2236" s="49"/>
      <c r="Q2236" s="59"/>
      <c r="R2236" s="59"/>
      <c r="S2236" s="49"/>
      <c r="T2236" s="49"/>
      <c r="U2236" s="49"/>
      <c r="V2236" s="49"/>
    </row>
    <row r="2237" spans="2:22" ht="24" customHeight="1" x14ac:dyDescent="0.35">
      <c r="B2237" s="3">
        <v>2222</v>
      </c>
      <c r="C2237" s="3" t="s">
        <v>729</v>
      </c>
      <c r="D2237" s="3" t="s">
        <v>1889</v>
      </c>
      <c r="E2237" s="3" t="s">
        <v>6134</v>
      </c>
      <c r="F2237" s="3" t="s">
        <v>2616</v>
      </c>
      <c r="G2237" s="3" t="s">
        <v>11</v>
      </c>
      <c r="H2237" s="32" t="s">
        <v>2628</v>
      </c>
      <c r="I2237" s="33">
        <v>1</v>
      </c>
      <c r="J2237" s="17">
        <v>76786.81</v>
      </c>
      <c r="K2237" s="17">
        <f t="shared" si="68"/>
        <v>82315</v>
      </c>
      <c r="L2237" s="38" t="s">
        <v>2628</v>
      </c>
      <c r="M2237" s="48">
        <f t="shared" si="69"/>
        <v>82315</v>
      </c>
      <c r="N2237" s="34" t="s">
        <v>7341</v>
      </c>
      <c r="O2237" s="48">
        <f>(45.5*M2237)/(SUM($M$16:$M$2953)+SUM(Comerciales!$O$16:$O$1436))</f>
        <v>3.9060087616878613E-6</v>
      </c>
      <c r="P2237" s="49"/>
      <c r="Q2237" s="59"/>
      <c r="R2237" s="59"/>
      <c r="S2237" s="49"/>
      <c r="T2237" s="49"/>
      <c r="U2237" s="49"/>
      <c r="V2237" s="49"/>
    </row>
    <row r="2238" spans="2:22" ht="24" customHeight="1" x14ac:dyDescent="0.35">
      <c r="B2238" s="3">
        <v>2223</v>
      </c>
      <c r="C2238" s="3" t="s">
        <v>729</v>
      </c>
      <c r="D2238" s="3" t="s">
        <v>1889</v>
      </c>
      <c r="E2238" s="3" t="s">
        <v>6652</v>
      </c>
      <c r="F2238" s="3" t="s">
        <v>2417</v>
      </c>
      <c r="G2238" s="3" t="s">
        <v>11</v>
      </c>
      <c r="H2238" s="32" t="s">
        <v>2628</v>
      </c>
      <c r="I2238" s="33">
        <v>1</v>
      </c>
      <c r="J2238" s="17"/>
      <c r="K2238" s="17">
        <f t="shared" si="68"/>
        <v>0</v>
      </c>
      <c r="L2238" s="38" t="s">
        <v>2628</v>
      </c>
      <c r="M2238" s="48">
        <f t="shared" si="69"/>
        <v>100</v>
      </c>
      <c r="N2238" s="34" t="s">
        <v>7343</v>
      </c>
      <c r="O2238" s="48">
        <f>(45.5*M2238)/(SUM($M$16:$M$2953)+SUM(Comerciales!$O$16:$O$1436))</f>
        <v>4.745196819155514E-9</v>
      </c>
      <c r="P2238" s="49"/>
      <c r="Q2238" s="59"/>
      <c r="R2238" s="59"/>
      <c r="S2238" s="49"/>
      <c r="T2238" s="49"/>
      <c r="U2238" s="49"/>
      <c r="V2238" s="49"/>
    </row>
    <row r="2239" spans="2:22" ht="24" customHeight="1" x14ac:dyDescent="0.35">
      <c r="B2239" s="3">
        <v>2224</v>
      </c>
      <c r="C2239" s="3" t="s">
        <v>729</v>
      </c>
      <c r="D2239" s="3" t="s">
        <v>1889</v>
      </c>
      <c r="E2239" s="3" t="s">
        <v>3459</v>
      </c>
      <c r="F2239" s="3" t="s">
        <v>2417</v>
      </c>
      <c r="G2239" s="3" t="s">
        <v>11</v>
      </c>
      <c r="H2239" s="32" t="s">
        <v>2628</v>
      </c>
      <c r="I2239" s="33">
        <v>1</v>
      </c>
      <c r="J2239" s="17">
        <v>143995</v>
      </c>
      <c r="K2239" s="17">
        <f t="shared" si="68"/>
        <v>154363</v>
      </c>
      <c r="L2239" s="38" t="s">
        <v>2628</v>
      </c>
      <c r="M2239" s="48">
        <f t="shared" si="69"/>
        <v>154363</v>
      </c>
      <c r="N2239" s="34" t="s">
        <v>7341</v>
      </c>
      <c r="O2239" s="48">
        <f>(45.5*M2239)/(SUM($M$16:$M$2953)+SUM(Comerciales!$O$16:$O$1436))</f>
        <v>7.3248281659530257E-6</v>
      </c>
      <c r="P2239" s="49"/>
      <c r="Q2239" s="59"/>
      <c r="R2239" s="59"/>
      <c r="S2239" s="49"/>
      <c r="T2239" s="49"/>
      <c r="U2239" s="49"/>
      <c r="V2239" s="49"/>
    </row>
    <row r="2240" spans="2:22" ht="24" customHeight="1" x14ac:dyDescent="0.35">
      <c r="B2240" s="3">
        <v>2225</v>
      </c>
      <c r="C2240" s="3" t="s">
        <v>1890</v>
      </c>
      <c r="D2240" s="3" t="s">
        <v>1891</v>
      </c>
      <c r="E2240" s="3" t="s">
        <v>6653</v>
      </c>
      <c r="F2240" s="3" t="s">
        <v>2422</v>
      </c>
      <c r="G2240" s="3" t="s">
        <v>11</v>
      </c>
      <c r="H2240" s="32" t="s">
        <v>2318</v>
      </c>
      <c r="I2240" s="33">
        <v>74.142857142857139</v>
      </c>
      <c r="J2240" s="17">
        <v>5105</v>
      </c>
      <c r="K2240" s="17">
        <f t="shared" si="68"/>
        <v>5473</v>
      </c>
      <c r="L2240" s="38" t="s">
        <v>7053</v>
      </c>
      <c r="M2240" s="48">
        <f t="shared" si="69"/>
        <v>405783.8571428571</v>
      </c>
      <c r="N2240" s="34" t="s">
        <v>7343</v>
      </c>
      <c r="O2240" s="48">
        <f>(45.5*M2240)/(SUM($M$16:$M$2953)+SUM(Comerciales!$O$16:$O$1436))</f>
        <v>1.9255242681789406E-5</v>
      </c>
      <c r="P2240" s="49"/>
      <c r="Q2240" s="59"/>
      <c r="R2240" s="59"/>
      <c r="S2240" s="49"/>
      <c r="T2240" s="49"/>
      <c r="U2240" s="49"/>
      <c r="V2240" s="49"/>
    </row>
    <row r="2241" spans="2:22" ht="24" customHeight="1" x14ac:dyDescent="0.35">
      <c r="B2241" s="3">
        <v>2226</v>
      </c>
      <c r="C2241" s="3" t="s">
        <v>1892</v>
      </c>
      <c r="D2241" s="3" t="s">
        <v>1893</v>
      </c>
      <c r="E2241" s="3" t="s">
        <v>6654</v>
      </c>
      <c r="F2241" s="3" t="s">
        <v>6913</v>
      </c>
      <c r="G2241" s="3" t="s">
        <v>11</v>
      </c>
      <c r="H2241" s="32" t="s">
        <v>2490</v>
      </c>
      <c r="I2241" s="33">
        <v>2</v>
      </c>
      <c r="J2241" s="17">
        <v>41312.019999999997</v>
      </c>
      <c r="K2241" s="17">
        <f t="shared" si="68"/>
        <v>44286</v>
      </c>
      <c r="L2241" s="38" t="s">
        <v>7053</v>
      </c>
      <c r="M2241" s="48">
        <f t="shared" si="69"/>
        <v>88572</v>
      </c>
      <c r="N2241" s="34" t="s">
        <v>7341</v>
      </c>
      <c r="O2241" s="48">
        <f>(45.5*M2241)/(SUM($M$16:$M$2953)+SUM(Comerciales!$O$16:$O$1436))</f>
        <v>4.2029157266624218E-6</v>
      </c>
      <c r="P2241" s="49"/>
      <c r="Q2241" s="59"/>
      <c r="R2241" s="59"/>
      <c r="S2241" s="49"/>
      <c r="T2241" s="49"/>
      <c r="U2241" s="49"/>
      <c r="V2241" s="49"/>
    </row>
    <row r="2242" spans="2:22" ht="24" customHeight="1" x14ac:dyDescent="0.35">
      <c r="B2242" s="3">
        <v>2227</v>
      </c>
      <c r="C2242" s="3" t="s">
        <v>1892</v>
      </c>
      <c r="D2242" s="3" t="s">
        <v>1893</v>
      </c>
      <c r="E2242" s="3" t="s">
        <v>2331</v>
      </c>
      <c r="F2242" s="3" t="s">
        <v>2422</v>
      </c>
      <c r="G2242" s="3" t="s">
        <v>11</v>
      </c>
      <c r="H2242" s="32" t="s">
        <v>2320</v>
      </c>
      <c r="I2242" s="33">
        <v>2</v>
      </c>
      <c r="J2242" s="17">
        <v>14862</v>
      </c>
      <c r="K2242" s="17">
        <f t="shared" si="68"/>
        <v>15932</v>
      </c>
      <c r="L2242" s="38" t="s">
        <v>7053</v>
      </c>
      <c r="M2242" s="48">
        <f t="shared" si="69"/>
        <v>31864</v>
      </c>
      <c r="N2242" s="34" t="s">
        <v>7343</v>
      </c>
      <c r="O2242" s="48">
        <f>(45.5*M2242)/(SUM($M$16:$M$2953)+SUM(Comerciales!$O$16:$O$1436))</f>
        <v>1.5120095144557129E-6</v>
      </c>
      <c r="P2242" s="49"/>
      <c r="Q2242" s="59"/>
      <c r="R2242" s="59"/>
      <c r="S2242" s="49"/>
      <c r="T2242" s="49"/>
      <c r="U2242" s="49"/>
      <c r="V2242" s="49"/>
    </row>
    <row r="2243" spans="2:22" ht="24" customHeight="1" x14ac:dyDescent="0.35">
      <c r="B2243" s="3">
        <v>2228</v>
      </c>
      <c r="C2243" s="3" t="s">
        <v>1892</v>
      </c>
      <c r="D2243" s="3" t="s">
        <v>1893</v>
      </c>
      <c r="E2243" s="3" t="s">
        <v>2371</v>
      </c>
      <c r="F2243" s="3" t="s">
        <v>2422</v>
      </c>
      <c r="G2243" s="3" t="s">
        <v>11</v>
      </c>
      <c r="H2243" s="32" t="s">
        <v>2320</v>
      </c>
      <c r="I2243" s="33">
        <v>2</v>
      </c>
      <c r="J2243" s="17">
        <v>5170.4799999999996</v>
      </c>
      <c r="K2243" s="17">
        <f t="shared" si="68"/>
        <v>5543</v>
      </c>
      <c r="L2243" s="38" t="s">
        <v>7053</v>
      </c>
      <c r="M2243" s="48">
        <f t="shared" si="69"/>
        <v>11086</v>
      </c>
      <c r="N2243" s="34" t="s">
        <v>7343</v>
      </c>
      <c r="O2243" s="48">
        <f>(45.5*M2243)/(SUM($M$16:$M$2953)+SUM(Comerciales!$O$16:$O$1436))</f>
        <v>5.2605251937158029E-7</v>
      </c>
      <c r="P2243" s="49"/>
      <c r="Q2243" s="59"/>
      <c r="R2243" s="59"/>
      <c r="S2243" s="49"/>
      <c r="T2243" s="49"/>
      <c r="U2243" s="49"/>
      <c r="V2243" s="49"/>
    </row>
    <row r="2244" spans="2:22" ht="24" customHeight="1" x14ac:dyDescent="0.35">
      <c r="B2244" s="3">
        <v>2229</v>
      </c>
      <c r="C2244" s="3" t="s">
        <v>1894</v>
      </c>
      <c r="D2244" s="3" t="s">
        <v>1895</v>
      </c>
      <c r="E2244" s="3" t="s">
        <v>10</v>
      </c>
      <c r="F2244" s="3" t="s">
        <v>2422</v>
      </c>
      <c r="G2244" s="3" t="s">
        <v>11</v>
      </c>
      <c r="H2244" s="32" t="s">
        <v>2320</v>
      </c>
      <c r="I2244" s="33">
        <v>6159.090909090909</v>
      </c>
      <c r="J2244" s="17">
        <v>556</v>
      </c>
      <c r="K2244" s="17">
        <f t="shared" si="68"/>
        <v>596</v>
      </c>
      <c r="L2244" s="38" t="s">
        <v>7053</v>
      </c>
      <c r="M2244" s="48">
        <f t="shared" si="69"/>
        <v>3670818.1818181816</v>
      </c>
      <c r="N2244" s="34" t="s">
        <v>7343</v>
      </c>
      <c r="O2244" s="48">
        <f>(45.5*M2244)/(SUM($M$16:$M$2953)+SUM(Comerciales!$O$16:$O$1436))</f>
        <v>1.741875476006186E-4</v>
      </c>
      <c r="P2244" s="49"/>
      <c r="Q2244" s="59"/>
      <c r="R2244" s="59"/>
      <c r="S2244" s="49"/>
      <c r="T2244" s="49"/>
      <c r="U2244" s="49"/>
      <c r="V2244" s="49"/>
    </row>
    <row r="2245" spans="2:22" ht="24" customHeight="1" x14ac:dyDescent="0.35">
      <c r="B2245" s="3">
        <v>2230</v>
      </c>
      <c r="C2245" s="3" t="s">
        <v>2628</v>
      </c>
      <c r="D2245" s="3" t="s">
        <v>1895</v>
      </c>
      <c r="E2245" s="3" t="s">
        <v>10</v>
      </c>
      <c r="F2245" s="3" t="s">
        <v>2422</v>
      </c>
      <c r="G2245" s="3" t="s">
        <v>11</v>
      </c>
      <c r="H2245" s="32" t="s">
        <v>2628</v>
      </c>
      <c r="I2245" s="33">
        <v>5820</v>
      </c>
      <c r="J2245" s="17">
        <v>556</v>
      </c>
      <c r="K2245" s="17">
        <f t="shared" si="68"/>
        <v>596</v>
      </c>
      <c r="L2245" s="38" t="s">
        <v>2628</v>
      </c>
      <c r="M2245" s="48">
        <f t="shared" si="69"/>
        <v>3468720</v>
      </c>
      <c r="N2245" s="34" t="s">
        <v>7343</v>
      </c>
      <c r="O2245" s="48">
        <f>(45.5*M2245)/(SUM($M$16:$M$2953)+SUM(Comerciales!$O$16:$O$1436))</f>
        <v>1.6459759110541114E-4</v>
      </c>
      <c r="P2245" s="49"/>
      <c r="Q2245" s="59"/>
      <c r="R2245" s="59"/>
      <c r="S2245" s="49"/>
      <c r="T2245" s="49"/>
      <c r="U2245" s="49"/>
      <c r="V2245" s="49"/>
    </row>
    <row r="2246" spans="2:22" ht="24" customHeight="1" x14ac:dyDescent="0.35">
      <c r="B2246" s="3">
        <v>2231</v>
      </c>
      <c r="C2246" s="3" t="s">
        <v>2628</v>
      </c>
      <c r="D2246" s="3" t="s">
        <v>1895</v>
      </c>
      <c r="E2246" s="3" t="s">
        <v>6655</v>
      </c>
      <c r="F2246" s="3" t="s">
        <v>2359</v>
      </c>
      <c r="G2246" s="3" t="s">
        <v>3656</v>
      </c>
      <c r="H2246" s="32" t="s">
        <v>2360</v>
      </c>
      <c r="I2246" s="33">
        <v>388</v>
      </c>
      <c r="J2246" s="17">
        <v>3715</v>
      </c>
      <c r="K2246" s="17">
        <f t="shared" si="68"/>
        <v>3982</v>
      </c>
      <c r="L2246" s="38" t="s">
        <v>7053</v>
      </c>
      <c r="M2246" s="48">
        <f t="shared" si="69"/>
        <v>1545016</v>
      </c>
      <c r="N2246" s="34" t="s">
        <v>7343</v>
      </c>
      <c r="O2246" s="48">
        <f>(45.5*M2246)/(SUM($M$16:$M$2953)+SUM(Comerciales!$O$16:$O$1436))</f>
        <v>7.3314050087443751E-5</v>
      </c>
      <c r="P2246" s="49"/>
      <c r="Q2246" s="59"/>
      <c r="R2246" s="59"/>
      <c r="S2246" s="49"/>
      <c r="T2246" s="49"/>
      <c r="U2246" s="49"/>
      <c r="V2246" s="49"/>
    </row>
    <row r="2247" spans="2:22" ht="24" customHeight="1" x14ac:dyDescent="0.35">
      <c r="B2247" s="3">
        <v>2232</v>
      </c>
      <c r="C2247" s="3" t="s">
        <v>1894</v>
      </c>
      <c r="D2247" s="3" t="s">
        <v>1895</v>
      </c>
      <c r="E2247" s="3" t="s">
        <v>4210</v>
      </c>
      <c r="F2247" s="3" t="s">
        <v>2356</v>
      </c>
      <c r="G2247" s="3" t="s">
        <v>18</v>
      </c>
      <c r="H2247" s="32" t="s">
        <v>2349</v>
      </c>
      <c r="I2247" s="33">
        <v>189.44444444444446</v>
      </c>
      <c r="J2247" s="17">
        <v>5868</v>
      </c>
      <c r="K2247" s="17">
        <f t="shared" si="68"/>
        <v>6290</v>
      </c>
      <c r="L2247" s="38" t="s">
        <v>7053</v>
      </c>
      <c r="M2247" s="48">
        <f t="shared" si="69"/>
        <v>1191605.5555555557</v>
      </c>
      <c r="N2247" s="34" t="s">
        <v>7343</v>
      </c>
      <c r="O2247" s="48">
        <f>(45.5*M2247)/(SUM($M$16:$M$2953)+SUM(Comerciales!$O$16:$O$1436))</f>
        <v>5.6544028919102613E-5</v>
      </c>
      <c r="P2247" s="49"/>
      <c r="Q2247" s="59"/>
      <c r="R2247" s="59"/>
      <c r="S2247" s="49"/>
      <c r="T2247" s="49"/>
      <c r="U2247" s="49"/>
      <c r="V2247" s="49"/>
    </row>
    <row r="2248" spans="2:22" ht="24" customHeight="1" x14ac:dyDescent="0.35">
      <c r="B2248" s="3">
        <v>2233</v>
      </c>
      <c r="C2248" s="3" t="s">
        <v>1894</v>
      </c>
      <c r="D2248" s="3" t="s">
        <v>1895</v>
      </c>
      <c r="E2248" s="3" t="s">
        <v>3363</v>
      </c>
      <c r="F2248" s="3" t="s">
        <v>2356</v>
      </c>
      <c r="G2248" s="3" t="s">
        <v>18</v>
      </c>
      <c r="H2248" s="32" t="s">
        <v>3713</v>
      </c>
      <c r="I2248" s="33">
        <v>30</v>
      </c>
      <c r="J2248" s="17">
        <v>4343.5</v>
      </c>
      <c r="K2248" s="17">
        <f t="shared" si="68"/>
        <v>4656</v>
      </c>
      <c r="L2248" s="38" t="s">
        <v>7053</v>
      </c>
      <c r="M2248" s="48">
        <f t="shared" si="69"/>
        <v>139680</v>
      </c>
      <c r="N2248" s="34" t="s">
        <v>7343</v>
      </c>
      <c r="O2248" s="48">
        <f>(45.5*M2248)/(SUM($M$16:$M$2953)+SUM(Comerciales!$O$16:$O$1436))</f>
        <v>6.6280909169964214E-6</v>
      </c>
      <c r="P2248" s="49"/>
      <c r="Q2248" s="59"/>
      <c r="R2248" s="59"/>
      <c r="S2248" s="49"/>
      <c r="T2248" s="49"/>
      <c r="U2248" s="49"/>
      <c r="V2248" s="49"/>
    </row>
    <row r="2249" spans="2:22" ht="24" customHeight="1" x14ac:dyDescent="0.35">
      <c r="B2249" s="3">
        <v>2234</v>
      </c>
      <c r="C2249" s="3" t="s">
        <v>2628</v>
      </c>
      <c r="D2249" s="3" t="s">
        <v>5724</v>
      </c>
      <c r="E2249" s="3" t="s">
        <v>6656</v>
      </c>
      <c r="F2249" s="3" t="s">
        <v>2356</v>
      </c>
      <c r="G2249" s="3" t="s">
        <v>18</v>
      </c>
      <c r="H2249" s="32" t="s">
        <v>2628</v>
      </c>
      <c r="I2249" s="33">
        <v>1</v>
      </c>
      <c r="J2249" s="17"/>
      <c r="K2249" s="17">
        <f t="shared" si="68"/>
        <v>0</v>
      </c>
      <c r="L2249" s="38" t="s">
        <v>2628</v>
      </c>
      <c r="M2249" s="48">
        <f t="shared" si="69"/>
        <v>100</v>
      </c>
      <c r="N2249" s="34" t="s">
        <v>7343</v>
      </c>
      <c r="O2249" s="48">
        <f>(45.5*M2249)/(SUM($M$16:$M$2953)+SUM(Comerciales!$O$16:$O$1436))</f>
        <v>4.745196819155514E-9</v>
      </c>
      <c r="P2249" s="49"/>
      <c r="Q2249" s="59"/>
      <c r="R2249" s="59"/>
      <c r="S2249" s="49"/>
      <c r="T2249" s="49"/>
      <c r="U2249" s="49"/>
      <c r="V2249" s="49"/>
    </row>
    <row r="2250" spans="2:22" ht="24" customHeight="1" x14ac:dyDescent="0.35">
      <c r="B2250" s="3">
        <v>2235</v>
      </c>
      <c r="C2250" s="3" t="s">
        <v>1896</v>
      </c>
      <c r="D2250" s="3" t="s">
        <v>1897</v>
      </c>
      <c r="E2250" s="3" t="s">
        <v>3346</v>
      </c>
      <c r="F2250" s="3" t="s">
        <v>2350</v>
      </c>
      <c r="G2250" s="3" t="s">
        <v>3656</v>
      </c>
      <c r="H2250" s="32" t="s">
        <v>2360</v>
      </c>
      <c r="I2250" s="33">
        <v>15972.5</v>
      </c>
      <c r="J2250" s="17">
        <v>2713</v>
      </c>
      <c r="K2250" s="17">
        <f t="shared" si="68"/>
        <v>2908</v>
      </c>
      <c r="L2250" s="38" t="s">
        <v>7053</v>
      </c>
      <c r="M2250" s="48">
        <f t="shared" si="69"/>
        <v>46448030</v>
      </c>
      <c r="N2250" s="34" t="s">
        <v>7343</v>
      </c>
      <c r="O2250" s="48">
        <f>(45.5*M2250)/(SUM($M$16:$M$2953)+SUM(Comerciales!$O$16:$O$1436))</f>
        <v>2.2040504421203988E-3</v>
      </c>
      <c r="P2250" s="49"/>
      <c r="Q2250" s="59"/>
      <c r="R2250" s="59"/>
      <c r="S2250" s="49"/>
      <c r="T2250" s="49"/>
      <c r="U2250" s="49"/>
      <c r="V2250" s="49"/>
    </row>
    <row r="2251" spans="2:22" ht="24" customHeight="1" x14ac:dyDescent="0.35">
      <c r="B2251" s="3">
        <v>2236</v>
      </c>
      <c r="C2251" s="3" t="s">
        <v>1898</v>
      </c>
      <c r="D2251" s="3" t="s">
        <v>1899</v>
      </c>
      <c r="E2251" s="3" t="s">
        <v>6657</v>
      </c>
      <c r="F2251" s="3" t="s">
        <v>2356</v>
      </c>
      <c r="G2251" s="3" t="s">
        <v>18</v>
      </c>
      <c r="H2251" s="32" t="s">
        <v>3713</v>
      </c>
      <c r="I2251" s="33">
        <v>2</v>
      </c>
      <c r="J2251" s="17">
        <v>20007941.759999998</v>
      </c>
      <c r="K2251" s="17">
        <f t="shared" si="68"/>
        <v>20007941.759999998</v>
      </c>
      <c r="L2251" s="38">
        <v>20007941.759999998</v>
      </c>
      <c r="M2251" s="48">
        <f t="shared" si="69"/>
        <v>40015883.519999996</v>
      </c>
      <c r="N2251" s="34" t="s">
        <v>7341</v>
      </c>
      <c r="O2251" s="48">
        <f>(45.5*M2251)/(SUM($M$16:$M$2953)+SUM(Comerciales!$O$16:$O$1436))</f>
        <v>1.8988324319480152E-3</v>
      </c>
      <c r="P2251" s="49"/>
      <c r="Q2251" s="59"/>
      <c r="R2251" s="59"/>
      <c r="S2251" s="49"/>
      <c r="T2251" s="49"/>
      <c r="U2251" s="49"/>
      <c r="V2251" s="49"/>
    </row>
    <row r="2252" spans="2:22" ht="24" customHeight="1" x14ac:dyDescent="0.35">
      <c r="B2252" s="3">
        <v>2237</v>
      </c>
      <c r="C2252" s="3" t="s">
        <v>1900</v>
      </c>
      <c r="D2252" s="3" t="s">
        <v>1901</v>
      </c>
      <c r="E2252" s="3" t="s">
        <v>5938</v>
      </c>
      <c r="F2252" s="3" t="s">
        <v>2616</v>
      </c>
      <c r="G2252" s="3" t="s">
        <v>3656</v>
      </c>
      <c r="H2252" s="32" t="s">
        <v>2490</v>
      </c>
      <c r="I2252" s="33">
        <v>1703.3333333333335</v>
      </c>
      <c r="J2252" s="17">
        <v>24560</v>
      </c>
      <c r="K2252" s="17">
        <f t="shared" si="68"/>
        <v>26328</v>
      </c>
      <c r="L2252" s="38" t="s">
        <v>7053</v>
      </c>
      <c r="M2252" s="48">
        <f t="shared" si="69"/>
        <v>44845360.000000007</v>
      </c>
      <c r="N2252" s="34" t="s">
        <v>7343</v>
      </c>
      <c r="O2252" s="48">
        <f>(45.5*M2252)/(SUM($M$16:$M$2953)+SUM(Comerciales!$O$16:$O$1436))</f>
        <v>2.1280005962588393E-3</v>
      </c>
      <c r="P2252" s="49"/>
      <c r="Q2252" s="59"/>
      <c r="R2252" s="59"/>
      <c r="S2252" s="49"/>
      <c r="T2252" s="49"/>
      <c r="U2252" s="49"/>
      <c r="V2252" s="49"/>
    </row>
    <row r="2253" spans="2:22" ht="24" customHeight="1" x14ac:dyDescent="0.35">
      <c r="B2253" s="3">
        <v>2238</v>
      </c>
      <c r="C2253" s="3" t="s">
        <v>2682</v>
      </c>
      <c r="D2253" s="3" t="s">
        <v>5725</v>
      </c>
      <c r="E2253" s="3" t="s">
        <v>784</v>
      </c>
      <c r="F2253" s="3" t="s">
        <v>3582</v>
      </c>
      <c r="G2253" s="3" t="s">
        <v>18</v>
      </c>
      <c r="H2253" s="32" t="s">
        <v>2349</v>
      </c>
      <c r="I2253" s="33">
        <v>2</v>
      </c>
      <c r="J2253" s="17"/>
      <c r="K2253" s="17">
        <f t="shared" si="68"/>
        <v>0</v>
      </c>
      <c r="L2253" s="38" t="s">
        <v>7053</v>
      </c>
      <c r="M2253" s="48">
        <f t="shared" si="69"/>
        <v>200</v>
      </c>
      <c r="N2253" s="34" t="s">
        <v>7343</v>
      </c>
      <c r="O2253" s="48">
        <f>(45.5*M2253)/(SUM($M$16:$M$2953)+SUM(Comerciales!$O$16:$O$1436))</f>
        <v>9.4903936383110279E-9</v>
      </c>
      <c r="P2253" s="49"/>
      <c r="Q2253" s="59"/>
      <c r="R2253" s="59"/>
      <c r="S2253" s="49"/>
      <c r="T2253" s="49"/>
      <c r="U2253" s="49"/>
      <c r="V2253" s="49"/>
    </row>
    <row r="2254" spans="2:22" ht="24" customHeight="1" x14ac:dyDescent="0.35">
      <c r="B2254" s="3">
        <v>2239</v>
      </c>
      <c r="C2254" s="3" t="s">
        <v>164</v>
      </c>
      <c r="D2254" s="3" t="s">
        <v>1902</v>
      </c>
      <c r="E2254" s="3" t="s">
        <v>1272</v>
      </c>
      <c r="F2254" s="3" t="s">
        <v>2359</v>
      </c>
      <c r="G2254" s="3" t="s">
        <v>3657</v>
      </c>
      <c r="H2254" s="32" t="s">
        <v>2360</v>
      </c>
      <c r="I2254" s="33">
        <v>27209.333333333336</v>
      </c>
      <c r="J2254" s="17">
        <v>20950</v>
      </c>
      <c r="K2254" s="17">
        <f t="shared" si="68"/>
        <v>22458</v>
      </c>
      <c r="L2254" s="38" t="s">
        <v>7053</v>
      </c>
      <c r="M2254" s="48">
        <f t="shared" si="69"/>
        <v>611067208</v>
      </c>
      <c r="N2254" s="34" t="s">
        <v>7341</v>
      </c>
      <c r="O2254" s="48">
        <f>(45.5*M2254)/(SUM($M$16:$M$2953)+SUM(Comerciales!$O$16:$O$1436))</f>
        <v>2.8996341716918405E-2</v>
      </c>
      <c r="P2254" s="49"/>
      <c r="Q2254" s="59"/>
      <c r="R2254" s="59"/>
      <c r="S2254" s="49"/>
      <c r="T2254" s="49"/>
      <c r="U2254" s="49"/>
      <c r="V2254" s="49"/>
    </row>
    <row r="2255" spans="2:22" ht="24" customHeight="1" x14ac:dyDescent="0.35">
      <c r="B2255" s="3">
        <v>2240</v>
      </c>
      <c r="C2255" s="3" t="s">
        <v>164</v>
      </c>
      <c r="D2255" s="3" t="s">
        <v>1902</v>
      </c>
      <c r="E2255" s="3" t="s">
        <v>1295</v>
      </c>
      <c r="F2255" s="3" t="s">
        <v>2359</v>
      </c>
      <c r="G2255" s="3" t="s">
        <v>3657</v>
      </c>
      <c r="H2255" s="32" t="s">
        <v>2360</v>
      </c>
      <c r="I2255" s="33">
        <v>5147</v>
      </c>
      <c r="J2255" s="17">
        <v>24489.31</v>
      </c>
      <c r="K2255" s="17">
        <f t="shared" si="68"/>
        <v>26253</v>
      </c>
      <c r="L2255" s="38" t="s">
        <v>7053</v>
      </c>
      <c r="M2255" s="48">
        <f t="shared" si="69"/>
        <v>135124191</v>
      </c>
      <c r="N2255" s="34" t="s">
        <v>7341</v>
      </c>
      <c r="O2255" s="48">
        <f>(45.5*M2255)/(SUM($M$16:$M$2953)+SUM(Comerciales!$O$16:$O$1436))</f>
        <v>6.4119088132416208E-3</v>
      </c>
      <c r="P2255" s="49"/>
      <c r="Q2255" s="59"/>
      <c r="R2255" s="59"/>
      <c r="S2255" s="49"/>
      <c r="T2255" s="49"/>
      <c r="U2255" s="49"/>
      <c r="V2255" s="49"/>
    </row>
    <row r="2256" spans="2:22" ht="24" customHeight="1" x14ac:dyDescent="0.35">
      <c r="B2256" s="3">
        <v>2241</v>
      </c>
      <c r="C2256" s="3" t="s">
        <v>2628</v>
      </c>
      <c r="D2256" s="3" t="s">
        <v>5726</v>
      </c>
      <c r="E2256" s="3" t="s">
        <v>6658</v>
      </c>
      <c r="F2256" s="3" t="s">
        <v>6955</v>
      </c>
      <c r="G2256" s="3" t="s">
        <v>77</v>
      </c>
      <c r="H2256" s="32" t="s">
        <v>2628</v>
      </c>
      <c r="I2256" s="33">
        <v>1</v>
      </c>
      <c r="J2256" s="17"/>
      <c r="K2256" s="17">
        <f t="shared" ref="K2256:K2319" si="70">IF(ISNUMBER(L2256),MIN(L2256,ROUND((J2256*(1+$K$10)),0)),ROUND((J2256*(1+$K$10)),0))</f>
        <v>0</v>
      </c>
      <c r="L2256" s="38" t="s">
        <v>2628</v>
      </c>
      <c r="M2256" s="48">
        <f t="shared" ref="M2256:M2319" si="71">IF(K2256=0,100*I2256,I2256*K2256)</f>
        <v>100</v>
      </c>
      <c r="N2256" s="34" t="s">
        <v>7343</v>
      </c>
      <c r="O2256" s="48">
        <f>(45.5*M2256)/(SUM($M$16:$M$2953)+SUM(Comerciales!$O$16:$O$1436))</f>
        <v>4.745196819155514E-9</v>
      </c>
      <c r="P2256" s="49"/>
      <c r="Q2256" s="59"/>
      <c r="R2256" s="59"/>
      <c r="S2256" s="49"/>
      <c r="T2256" s="49"/>
      <c r="U2256" s="49"/>
      <c r="V2256" s="49"/>
    </row>
    <row r="2257" spans="2:22" ht="24" customHeight="1" x14ac:dyDescent="0.35">
      <c r="B2257" s="3">
        <v>2242</v>
      </c>
      <c r="C2257" s="3" t="s">
        <v>1903</v>
      </c>
      <c r="D2257" s="3" t="s">
        <v>1904</v>
      </c>
      <c r="E2257" s="3" t="s">
        <v>6659</v>
      </c>
      <c r="F2257" s="3" t="s">
        <v>2356</v>
      </c>
      <c r="G2257" s="3" t="s">
        <v>18</v>
      </c>
      <c r="H2257" s="32" t="s">
        <v>3713</v>
      </c>
      <c r="I2257" s="33">
        <v>7.6363636363636367</v>
      </c>
      <c r="J2257" s="17">
        <v>76262.5</v>
      </c>
      <c r="K2257" s="17">
        <f t="shared" si="70"/>
        <v>81753</v>
      </c>
      <c r="L2257" s="38" t="s">
        <v>7053</v>
      </c>
      <c r="M2257" s="48">
        <f t="shared" si="71"/>
        <v>624295.63636363635</v>
      </c>
      <c r="N2257" s="34" t="s">
        <v>7341</v>
      </c>
      <c r="O2257" s="48">
        <f>(45.5*M2257)/(SUM($M$16:$M$2953)+SUM(Comerciales!$O$16:$O$1436))</f>
        <v>2.9624056678853942E-5</v>
      </c>
      <c r="P2257" s="49"/>
      <c r="Q2257" s="59"/>
      <c r="R2257" s="59"/>
      <c r="S2257" s="49"/>
      <c r="T2257" s="49"/>
      <c r="U2257" s="49"/>
      <c r="V2257" s="49"/>
    </row>
    <row r="2258" spans="2:22" ht="24" customHeight="1" x14ac:dyDescent="0.35">
      <c r="B2258" s="3">
        <v>2243</v>
      </c>
      <c r="C2258" s="3" t="s">
        <v>1903</v>
      </c>
      <c r="D2258" s="3" t="s">
        <v>1904</v>
      </c>
      <c r="E2258" s="3" t="s">
        <v>6660</v>
      </c>
      <c r="F2258" s="3" t="s">
        <v>2356</v>
      </c>
      <c r="G2258" s="3" t="s">
        <v>18</v>
      </c>
      <c r="H2258" s="32" t="s">
        <v>3713</v>
      </c>
      <c r="I2258" s="33">
        <v>2</v>
      </c>
      <c r="J2258" s="17"/>
      <c r="K2258" s="17">
        <f t="shared" si="70"/>
        <v>0</v>
      </c>
      <c r="L2258" s="38" t="s">
        <v>7053</v>
      </c>
      <c r="M2258" s="48">
        <f t="shared" si="71"/>
        <v>200</v>
      </c>
      <c r="N2258" s="34" t="s">
        <v>7343</v>
      </c>
      <c r="O2258" s="48">
        <f>(45.5*M2258)/(SUM($M$16:$M$2953)+SUM(Comerciales!$O$16:$O$1436))</f>
        <v>9.4903936383110279E-9</v>
      </c>
      <c r="P2258" s="49"/>
      <c r="Q2258" s="59"/>
      <c r="R2258" s="59"/>
      <c r="S2258" s="49"/>
      <c r="T2258" s="49"/>
      <c r="U2258" s="49"/>
      <c r="V2258" s="49"/>
    </row>
    <row r="2259" spans="2:22" ht="24" customHeight="1" x14ac:dyDescent="0.35">
      <c r="B2259" s="3">
        <v>2244</v>
      </c>
      <c r="C2259" s="3" t="s">
        <v>164</v>
      </c>
      <c r="D2259" s="3" t="s">
        <v>5727</v>
      </c>
      <c r="E2259" s="3" t="s">
        <v>3445</v>
      </c>
      <c r="F2259" s="3" t="s">
        <v>6895</v>
      </c>
      <c r="G2259" s="3" t="s">
        <v>3657</v>
      </c>
      <c r="H2259" s="32" t="s">
        <v>2490</v>
      </c>
      <c r="I2259" s="33">
        <v>17421.5</v>
      </c>
      <c r="J2259" s="17">
        <v>26069.5</v>
      </c>
      <c r="K2259" s="17">
        <f t="shared" si="70"/>
        <v>27947</v>
      </c>
      <c r="L2259" s="38" t="s">
        <v>7053</v>
      </c>
      <c r="M2259" s="48">
        <f t="shared" si="71"/>
        <v>486878660.5</v>
      </c>
      <c r="N2259" s="34" t="s">
        <v>7341</v>
      </c>
      <c r="O2259" s="48">
        <f>(45.5*M2259)/(SUM($M$16:$M$2953)+SUM(Comerciales!$O$16:$O$1436))</f>
        <v>2.3103350711192971E-2</v>
      </c>
      <c r="P2259" s="49"/>
      <c r="Q2259" s="59"/>
      <c r="R2259" s="59"/>
      <c r="S2259" s="49"/>
      <c r="T2259" s="49"/>
      <c r="U2259" s="49"/>
      <c r="V2259" s="49"/>
    </row>
    <row r="2260" spans="2:22" ht="24" customHeight="1" x14ac:dyDescent="0.35">
      <c r="B2260" s="3">
        <v>2245</v>
      </c>
      <c r="C2260" s="3" t="s">
        <v>1909</v>
      </c>
      <c r="D2260" s="3" t="s">
        <v>1910</v>
      </c>
      <c r="E2260" s="3" t="s">
        <v>6574</v>
      </c>
      <c r="F2260" s="3" t="s">
        <v>2356</v>
      </c>
      <c r="G2260" s="3" t="s">
        <v>7019</v>
      </c>
      <c r="H2260" s="32" t="s">
        <v>2349</v>
      </c>
      <c r="I2260" s="33">
        <v>126.72727272727273</v>
      </c>
      <c r="J2260" s="17">
        <v>40048</v>
      </c>
      <c r="K2260" s="17">
        <f t="shared" si="70"/>
        <v>42931</v>
      </c>
      <c r="L2260" s="38" t="s">
        <v>7053</v>
      </c>
      <c r="M2260" s="48">
        <f t="shared" si="71"/>
        <v>5440528.5454545459</v>
      </c>
      <c r="N2260" s="34" t="s">
        <v>7341</v>
      </c>
      <c r="O2260" s="48">
        <f>(45.5*M2260)/(SUM($M$16:$M$2953)+SUM(Comerciales!$O$16:$O$1436))</f>
        <v>2.5816378748415682E-4</v>
      </c>
      <c r="P2260" s="49"/>
      <c r="Q2260" s="59"/>
      <c r="R2260" s="59"/>
      <c r="S2260" s="49"/>
      <c r="T2260" s="49"/>
      <c r="U2260" s="49"/>
      <c r="V2260" s="49"/>
    </row>
    <row r="2261" spans="2:22" ht="24" customHeight="1" x14ac:dyDescent="0.35">
      <c r="B2261" s="3">
        <v>2246</v>
      </c>
      <c r="C2261" s="3" t="s">
        <v>2267</v>
      </c>
      <c r="D2261" s="3" t="s">
        <v>5728</v>
      </c>
      <c r="E2261" s="3" t="s">
        <v>6661</v>
      </c>
      <c r="F2261" s="3" t="s">
        <v>2501</v>
      </c>
      <c r="G2261" s="3" t="s">
        <v>3657</v>
      </c>
      <c r="H2261" s="32" t="s">
        <v>2360</v>
      </c>
      <c r="I2261" s="33">
        <v>317.66666666666669</v>
      </c>
      <c r="J2261" s="17">
        <v>110119</v>
      </c>
      <c r="K2261" s="17">
        <f t="shared" si="70"/>
        <v>118048</v>
      </c>
      <c r="L2261" s="38" t="s">
        <v>7053</v>
      </c>
      <c r="M2261" s="48">
        <f t="shared" si="71"/>
        <v>37499914.666666672</v>
      </c>
      <c r="N2261" s="34" t="s">
        <v>7341</v>
      </c>
      <c r="O2261" s="48">
        <f>(45.5*M2261)/(SUM($M$16:$M$2953)+SUM(Comerciales!$O$16:$O$1436))</f>
        <v>1.7794447579486988E-3</v>
      </c>
      <c r="P2261" s="49"/>
      <c r="Q2261" s="59"/>
      <c r="R2261" s="59"/>
      <c r="S2261" s="49"/>
      <c r="T2261" s="49"/>
      <c r="U2261" s="49"/>
      <c r="V2261" s="49"/>
    </row>
    <row r="2262" spans="2:22" ht="24" customHeight="1" x14ac:dyDescent="0.35">
      <c r="B2262" s="3">
        <v>2247</v>
      </c>
      <c r="C2262" s="3" t="s">
        <v>2683</v>
      </c>
      <c r="D2262" s="3" t="s">
        <v>5729</v>
      </c>
      <c r="E2262" s="3" t="s">
        <v>403</v>
      </c>
      <c r="F2262" s="3" t="s">
        <v>2616</v>
      </c>
      <c r="G2262" s="3" t="s">
        <v>7000</v>
      </c>
      <c r="H2262" s="32" t="s">
        <v>2525</v>
      </c>
      <c r="I2262" s="33">
        <v>4435</v>
      </c>
      <c r="J2262" s="17"/>
      <c r="K2262" s="17">
        <f t="shared" si="70"/>
        <v>0</v>
      </c>
      <c r="L2262" s="38" t="s">
        <v>7053</v>
      </c>
      <c r="M2262" s="48">
        <f t="shared" si="71"/>
        <v>443500</v>
      </c>
      <c r="N2262" s="34" t="s">
        <v>7343</v>
      </c>
      <c r="O2262" s="48">
        <f>(45.5*M2262)/(SUM($M$16:$M$2953)+SUM(Comerciales!$O$16:$O$1436))</f>
        <v>2.1044947892954704E-5</v>
      </c>
      <c r="P2262" s="49"/>
      <c r="Q2262" s="59"/>
      <c r="R2262" s="59"/>
      <c r="S2262" s="49"/>
      <c r="T2262" s="49"/>
      <c r="U2262" s="49"/>
      <c r="V2262" s="49"/>
    </row>
    <row r="2263" spans="2:22" ht="24" customHeight="1" x14ac:dyDescent="0.35">
      <c r="B2263" s="3">
        <v>2248</v>
      </c>
      <c r="C2263" s="3" t="s">
        <v>2628</v>
      </c>
      <c r="D2263" s="3" t="s">
        <v>1911</v>
      </c>
      <c r="E2263" s="3" t="s">
        <v>6662</v>
      </c>
      <c r="F2263" s="3" t="s">
        <v>2501</v>
      </c>
      <c r="G2263" s="3" t="s">
        <v>159</v>
      </c>
      <c r="H2263" s="32" t="s">
        <v>2628</v>
      </c>
      <c r="I2263" s="33">
        <v>7</v>
      </c>
      <c r="J2263" s="17">
        <v>22000</v>
      </c>
      <c r="K2263" s="17">
        <f t="shared" si="70"/>
        <v>23584</v>
      </c>
      <c r="L2263" s="38" t="s">
        <v>2628</v>
      </c>
      <c r="M2263" s="48">
        <f t="shared" si="71"/>
        <v>165088</v>
      </c>
      <c r="N2263" s="34" t="s">
        <v>7343</v>
      </c>
      <c r="O2263" s="48">
        <f>(45.5*M2263)/(SUM($M$16:$M$2953)+SUM(Comerciales!$O$16:$O$1436))</f>
        <v>7.8337505248074544E-6</v>
      </c>
      <c r="P2263" s="49"/>
      <c r="Q2263" s="59"/>
      <c r="R2263" s="59"/>
      <c r="S2263" s="49"/>
      <c r="T2263" s="49"/>
      <c r="U2263" s="49"/>
      <c r="V2263" s="49"/>
    </row>
    <row r="2264" spans="2:22" ht="24" customHeight="1" x14ac:dyDescent="0.35">
      <c r="B2264" s="3">
        <v>2249</v>
      </c>
      <c r="C2264" s="3" t="s">
        <v>2267</v>
      </c>
      <c r="D2264" s="3" t="s">
        <v>5730</v>
      </c>
      <c r="E2264" s="3" t="s">
        <v>6663</v>
      </c>
      <c r="F2264" s="3" t="s">
        <v>2616</v>
      </c>
      <c r="G2264" s="3" t="s">
        <v>3657</v>
      </c>
      <c r="H2264" s="32" t="s">
        <v>2525</v>
      </c>
      <c r="I2264" s="33">
        <v>5.9</v>
      </c>
      <c r="J2264" s="17"/>
      <c r="K2264" s="17">
        <f t="shared" si="70"/>
        <v>0</v>
      </c>
      <c r="L2264" s="38" t="s">
        <v>7053</v>
      </c>
      <c r="M2264" s="48">
        <f t="shared" si="71"/>
        <v>590</v>
      </c>
      <c r="N2264" s="34" t="s">
        <v>7343</v>
      </c>
      <c r="O2264" s="48">
        <f>(45.5*M2264)/(SUM($M$16:$M$2953)+SUM(Comerciales!$O$16:$O$1436))</f>
        <v>2.799666123301753E-8</v>
      </c>
      <c r="P2264" s="49"/>
      <c r="Q2264" s="59"/>
      <c r="R2264" s="59"/>
      <c r="S2264" s="49"/>
      <c r="T2264" s="49"/>
      <c r="U2264" s="49"/>
      <c r="V2264" s="49"/>
    </row>
    <row r="2265" spans="2:22" ht="24" customHeight="1" x14ac:dyDescent="0.35">
      <c r="B2265" s="3">
        <v>2250</v>
      </c>
      <c r="C2265" s="3" t="s">
        <v>2267</v>
      </c>
      <c r="D2265" s="3" t="s">
        <v>5730</v>
      </c>
      <c r="E2265" s="3" t="s">
        <v>114</v>
      </c>
      <c r="F2265" s="3" t="s">
        <v>2424</v>
      </c>
      <c r="G2265" s="3" t="s">
        <v>2328</v>
      </c>
      <c r="H2265" s="32" t="s">
        <v>2628</v>
      </c>
      <c r="I2265" s="33">
        <v>1</v>
      </c>
      <c r="J2265" s="17"/>
      <c r="K2265" s="17">
        <f t="shared" si="70"/>
        <v>0</v>
      </c>
      <c r="L2265" s="38" t="s">
        <v>2628</v>
      </c>
      <c r="M2265" s="48">
        <f t="shared" si="71"/>
        <v>100</v>
      </c>
      <c r="N2265" s="34" t="s">
        <v>7343</v>
      </c>
      <c r="O2265" s="48">
        <f>(45.5*M2265)/(SUM($M$16:$M$2953)+SUM(Comerciales!$O$16:$O$1436))</f>
        <v>4.745196819155514E-9</v>
      </c>
      <c r="P2265" s="49"/>
      <c r="Q2265" s="59"/>
      <c r="R2265" s="59"/>
      <c r="S2265" s="49"/>
      <c r="T2265" s="49"/>
      <c r="U2265" s="49"/>
      <c r="V2265" s="49"/>
    </row>
    <row r="2266" spans="2:22" ht="24" customHeight="1" x14ac:dyDescent="0.35">
      <c r="B2266" s="3">
        <v>2251</v>
      </c>
      <c r="C2266" s="3" t="s">
        <v>164</v>
      </c>
      <c r="D2266" s="3" t="s">
        <v>1912</v>
      </c>
      <c r="E2266" s="3" t="s">
        <v>6664</v>
      </c>
      <c r="F2266" s="3" t="s">
        <v>6869</v>
      </c>
      <c r="G2266" s="3" t="s">
        <v>3657</v>
      </c>
      <c r="H2266" s="32" t="s">
        <v>2490</v>
      </c>
      <c r="I2266" s="33">
        <v>2</v>
      </c>
      <c r="J2266" s="17">
        <v>10535.07</v>
      </c>
      <c r="K2266" s="17">
        <f t="shared" si="70"/>
        <v>11294</v>
      </c>
      <c r="L2266" s="38" t="s">
        <v>7053</v>
      </c>
      <c r="M2266" s="48">
        <f t="shared" si="71"/>
        <v>22588</v>
      </c>
      <c r="N2266" s="34" t="s">
        <v>7343</v>
      </c>
      <c r="O2266" s="48">
        <f>(45.5*M2266)/(SUM($M$16:$M$2953)+SUM(Comerciales!$O$16:$O$1436))</f>
        <v>1.0718450575108474E-6</v>
      </c>
      <c r="P2266" s="49"/>
      <c r="Q2266" s="59"/>
      <c r="R2266" s="59"/>
      <c r="S2266" s="49"/>
      <c r="T2266" s="49"/>
      <c r="U2266" s="49"/>
      <c r="V2266" s="49"/>
    </row>
    <row r="2267" spans="2:22" ht="24" customHeight="1" x14ac:dyDescent="0.35">
      <c r="B2267" s="3">
        <v>2252</v>
      </c>
      <c r="C2267" s="3" t="s">
        <v>2628</v>
      </c>
      <c r="D2267" s="3" t="s">
        <v>1913</v>
      </c>
      <c r="E2267" s="3" t="s">
        <v>218</v>
      </c>
      <c r="F2267" s="3" t="s">
        <v>2350</v>
      </c>
      <c r="G2267" s="3" t="s">
        <v>2429</v>
      </c>
      <c r="H2267" s="32" t="s">
        <v>2628</v>
      </c>
      <c r="I2267" s="33">
        <v>165</v>
      </c>
      <c r="J2267" s="17"/>
      <c r="K2267" s="17">
        <f t="shared" si="70"/>
        <v>0</v>
      </c>
      <c r="L2267" s="38" t="s">
        <v>2628</v>
      </c>
      <c r="M2267" s="48">
        <f t="shared" si="71"/>
        <v>16500</v>
      </c>
      <c r="N2267" s="34" t="s">
        <v>7343</v>
      </c>
      <c r="O2267" s="48">
        <f>(45.5*M2267)/(SUM($M$16:$M$2953)+SUM(Comerciales!$O$16:$O$1436))</f>
        <v>7.8295747516065977E-7</v>
      </c>
      <c r="P2267" s="49"/>
      <c r="Q2267" s="59"/>
      <c r="R2267" s="59"/>
      <c r="S2267" s="49"/>
      <c r="T2267" s="49"/>
      <c r="U2267" s="49"/>
      <c r="V2267" s="49"/>
    </row>
    <row r="2268" spans="2:22" ht="24" customHeight="1" x14ac:dyDescent="0.35">
      <c r="B2268" s="3">
        <v>2253</v>
      </c>
      <c r="C2268" s="3" t="s">
        <v>1914</v>
      </c>
      <c r="D2268" s="3" t="s">
        <v>1915</v>
      </c>
      <c r="E2268" s="3" t="s">
        <v>2406</v>
      </c>
      <c r="F2268" s="3" t="s">
        <v>2422</v>
      </c>
      <c r="G2268" s="3" t="s">
        <v>11</v>
      </c>
      <c r="H2268" s="32" t="s">
        <v>2318</v>
      </c>
      <c r="I2268" s="33">
        <v>693</v>
      </c>
      <c r="J2268" s="17">
        <v>1544152.05</v>
      </c>
      <c r="K2268" s="17">
        <f t="shared" si="70"/>
        <v>1544152.05</v>
      </c>
      <c r="L2268" s="38">
        <v>1544152.05</v>
      </c>
      <c r="M2268" s="48">
        <f t="shared" si="71"/>
        <v>1070097370.65</v>
      </c>
      <c r="N2268" s="34" t="s">
        <v>7341</v>
      </c>
      <c r="O2268" s="48">
        <f>(45.5*M2268)/(SUM($M$16:$M$2953)+SUM(Comerciales!$O$16:$O$1436))</f>
        <v>5.0778226393950583E-2</v>
      </c>
      <c r="P2268" s="49"/>
      <c r="Q2268" s="59"/>
      <c r="R2268" s="59"/>
      <c r="S2268" s="49"/>
      <c r="T2268" s="49"/>
      <c r="U2268" s="49"/>
      <c r="V2268" s="49"/>
    </row>
    <row r="2269" spans="2:22" ht="24" customHeight="1" x14ac:dyDescent="0.35">
      <c r="B2269" s="3">
        <v>2254</v>
      </c>
      <c r="C2269" s="3" t="s">
        <v>1914</v>
      </c>
      <c r="D2269" s="3" t="s">
        <v>1915</v>
      </c>
      <c r="E2269" s="3" t="s">
        <v>138</v>
      </c>
      <c r="F2269" s="3" t="s">
        <v>2318</v>
      </c>
      <c r="G2269" s="3" t="s">
        <v>11</v>
      </c>
      <c r="H2269" s="32" t="s">
        <v>2318</v>
      </c>
      <c r="I2269" s="33">
        <v>45.625</v>
      </c>
      <c r="J2269" s="17">
        <v>1029434.7</v>
      </c>
      <c r="K2269" s="17">
        <f t="shared" si="70"/>
        <v>1029434.7</v>
      </c>
      <c r="L2269" s="38">
        <v>1029434.7</v>
      </c>
      <c r="M2269" s="48">
        <f t="shared" si="71"/>
        <v>46967958.1875</v>
      </c>
      <c r="N2269" s="34" t="s">
        <v>7341</v>
      </c>
      <c r="O2269" s="48">
        <f>(45.5*M2269)/(SUM($M$16:$M$2953)+SUM(Comerciales!$O$16:$O$1436))</f>
        <v>2.2287220579355416E-3</v>
      </c>
      <c r="P2269" s="49"/>
      <c r="Q2269" s="59"/>
      <c r="R2269" s="59"/>
      <c r="S2269" s="49"/>
      <c r="T2269" s="49"/>
      <c r="U2269" s="49"/>
      <c r="V2269" s="49"/>
    </row>
    <row r="2270" spans="2:22" ht="24" customHeight="1" x14ac:dyDescent="0.35">
      <c r="B2270" s="3">
        <v>2255</v>
      </c>
      <c r="C2270" s="3" t="s">
        <v>1914</v>
      </c>
      <c r="D2270" s="3" t="s">
        <v>1915</v>
      </c>
      <c r="E2270" s="3" t="s">
        <v>115</v>
      </c>
      <c r="F2270" s="3" t="s">
        <v>2318</v>
      </c>
      <c r="G2270" s="3" t="s">
        <v>11</v>
      </c>
      <c r="H2270" s="32" t="s">
        <v>2318</v>
      </c>
      <c r="I2270" s="33">
        <v>30</v>
      </c>
      <c r="J2270" s="17">
        <v>2058869.4</v>
      </c>
      <c r="K2270" s="17">
        <f t="shared" si="70"/>
        <v>2058869.4</v>
      </c>
      <c r="L2270" s="38">
        <v>2058869.4</v>
      </c>
      <c r="M2270" s="48">
        <f t="shared" si="71"/>
        <v>61766082</v>
      </c>
      <c r="N2270" s="34" t="s">
        <v>7341</v>
      </c>
      <c r="O2270" s="48">
        <f>(45.5*M2270)/(SUM($M$16:$M$2953)+SUM(Comerciales!$O$16:$O$1436))</f>
        <v>2.9309221583809861E-3</v>
      </c>
      <c r="P2270" s="49"/>
      <c r="Q2270" s="59"/>
      <c r="R2270" s="59"/>
      <c r="S2270" s="49"/>
      <c r="T2270" s="49"/>
      <c r="U2270" s="49"/>
      <c r="V2270" s="49"/>
    </row>
    <row r="2271" spans="2:22" ht="24" customHeight="1" x14ac:dyDescent="0.35">
      <c r="B2271" s="3">
        <v>2256</v>
      </c>
      <c r="C2271" s="3" t="s">
        <v>2628</v>
      </c>
      <c r="D2271" s="3" t="s">
        <v>1915</v>
      </c>
      <c r="E2271" s="3" t="s">
        <v>87</v>
      </c>
      <c r="F2271" s="3" t="s">
        <v>2324</v>
      </c>
      <c r="G2271" s="3" t="s">
        <v>11</v>
      </c>
      <c r="H2271" s="32" t="s">
        <v>2628</v>
      </c>
      <c r="I2271" s="33">
        <v>1</v>
      </c>
      <c r="J2271" s="17"/>
      <c r="K2271" s="17">
        <f t="shared" si="70"/>
        <v>0</v>
      </c>
      <c r="L2271" s="38" t="s">
        <v>2628</v>
      </c>
      <c r="M2271" s="48">
        <f t="shared" si="71"/>
        <v>100</v>
      </c>
      <c r="N2271" s="34" t="s">
        <v>7343</v>
      </c>
      <c r="O2271" s="48">
        <f>(45.5*M2271)/(SUM($M$16:$M$2953)+SUM(Comerciales!$O$16:$O$1436))</f>
        <v>4.745196819155514E-9</v>
      </c>
      <c r="P2271" s="49"/>
      <c r="Q2271" s="59"/>
      <c r="R2271" s="59"/>
      <c r="S2271" s="49"/>
      <c r="T2271" s="49"/>
      <c r="U2271" s="49"/>
      <c r="V2271" s="49"/>
    </row>
    <row r="2272" spans="2:22" ht="24" customHeight="1" x14ac:dyDescent="0.35">
      <c r="B2272" s="3">
        <v>2257</v>
      </c>
      <c r="C2272" s="3" t="s">
        <v>1916</v>
      </c>
      <c r="D2272" s="3" t="s">
        <v>1917</v>
      </c>
      <c r="E2272" s="3" t="s">
        <v>2572</v>
      </c>
      <c r="F2272" s="3" t="s">
        <v>2422</v>
      </c>
      <c r="G2272" s="3" t="s">
        <v>11</v>
      </c>
      <c r="H2272" s="32" t="s">
        <v>2318</v>
      </c>
      <c r="I2272" s="33">
        <v>163.63636363636363</v>
      </c>
      <c r="J2272" s="17">
        <v>247798.65</v>
      </c>
      <c r="K2272" s="17">
        <f t="shared" si="70"/>
        <v>247798.65</v>
      </c>
      <c r="L2272" s="38">
        <v>247798.65</v>
      </c>
      <c r="M2272" s="48">
        <f t="shared" si="71"/>
        <v>40548870</v>
      </c>
      <c r="N2272" s="34" t="s">
        <v>7341</v>
      </c>
      <c r="O2272" s="48">
        <f>(45.5*M2272)/(SUM($M$16:$M$2953)+SUM(Comerciales!$O$16:$O$1436))</f>
        <v>1.9241236894435043E-3</v>
      </c>
      <c r="P2272" s="49"/>
      <c r="Q2272" s="59"/>
      <c r="R2272" s="59"/>
      <c r="S2272" s="49"/>
      <c r="T2272" s="49"/>
      <c r="U2272" s="49"/>
      <c r="V2272" s="49"/>
    </row>
    <row r="2273" spans="2:22" ht="24" customHeight="1" x14ac:dyDescent="0.35">
      <c r="B2273" s="3">
        <v>2258</v>
      </c>
      <c r="C2273" s="3" t="s">
        <v>1918</v>
      </c>
      <c r="D2273" s="3" t="s">
        <v>1919</v>
      </c>
      <c r="E2273" s="3" t="s">
        <v>2401</v>
      </c>
      <c r="F2273" s="3" t="s">
        <v>3613</v>
      </c>
      <c r="G2273" s="3" t="s">
        <v>11</v>
      </c>
      <c r="H2273" s="32" t="s">
        <v>2318</v>
      </c>
      <c r="I2273" s="33">
        <v>5246.454545454545</v>
      </c>
      <c r="J2273" s="17">
        <v>82689</v>
      </c>
      <c r="K2273" s="17">
        <f t="shared" si="70"/>
        <v>88643</v>
      </c>
      <c r="L2273" s="38" t="s">
        <v>7053</v>
      </c>
      <c r="M2273" s="48">
        <f t="shared" si="71"/>
        <v>465061470.27272725</v>
      </c>
      <c r="N2273" s="34" t="s">
        <v>7341</v>
      </c>
      <c r="O2273" s="48">
        <f>(45.5*M2273)/(SUM($M$16:$M$2953)+SUM(Comerciales!$O$16:$O$1436))</f>
        <v>2.2068082094499317E-2</v>
      </c>
      <c r="P2273" s="49"/>
      <c r="Q2273" s="59"/>
      <c r="R2273" s="59"/>
      <c r="S2273" s="49"/>
      <c r="T2273" s="49"/>
      <c r="U2273" s="49"/>
      <c r="V2273" s="49"/>
    </row>
    <row r="2274" spans="2:22" ht="24" customHeight="1" x14ac:dyDescent="0.35">
      <c r="B2274" s="3">
        <v>2259</v>
      </c>
      <c r="C2274" s="3" t="s">
        <v>1918</v>
      </c>
      <c r="D2274" s="3" t="s">
        <v>1919</v>
      </c>
      <c r="E2274" s="3" t="s">
        <v>6665</v>
      </c>
      <c r="F2274" s="3" t="s">
        <v>6913</v>
      </c>
      <c r="G2274" s="3" t="s">
        <v>11</v>
      </c>
      <c r="H2274" s="32" t="s">
        <v>2490</v>
      </c>
      <c r="I2274" s="33">
        <v>2</v>
      </c>
      <c r="J2274" s="17">
        <v>20150.39749278134</v>
      </c>
      <c r="K2274" s="17">
        <f t="shared" si="70"/>
        <v>20150.39749278134</v>
      </c>
      <c r="L2274" s="38">
        <v>20150.39749278134</v>
      </c>
      <c r="M2274" s="48">
        <f t="shared" si="71"/>
        <v>40300.794985562679</v>
      </c>
      <c r="N2274" s="34" t="s">
        <v>7343</v>
      </c>
      <c r="O2274" s="48">
        <f>(45.5*M2274)/(SUM($M$16:$M$2953)+SUM(Comerciales!$O$16:$O$1436))</f>
        <v>1.9123520417493049E-6</v>
      </c>
      <c r="P2274" s="49"/>
      <c r="Q2274" s="59"/>
      <c r="R2274" s="59"/>
      <c r="S2274" s="49"/>
      <c r="T2274" s="49"/>
      <c r="U2274" s="49"/>
      <c r="V2274" s="49"/>
    </row>
    <row r="2275" spans="2:22" ht="24" customHeight="1" x14ac:dyDescent="0.35">
      <c r="B2275" s="3">
        <v>2260</v>
      </c>
      <c r="C2275" s="3" t="s">
        <v>656</v>
      </c>
      <c r="D2275" s="3" t="s">
        <v>5731</v>
      </c>
      <c r="E2275" s="3" t="s">
        <v>2436</v>
      </c>
      <c r="F2275" s="3" t="s">
        <v>2422</v>
      </c>
      <c r="G2275" s="3" t="s">
        <v>11</v>
      </c>
      <c r="H2275" s="32" t="s">
        <v>2320</v>
      </c>
      <c r="I2275" s="33">
        <v>27438</v>
      </c>
      <c r="J2275" s="17">
        <v>1185</v>
      </c>
      <c r="K2275" s="17">
        <f t="shared" si="70"/>
        <v>1270</v>
      </c>
      <c r="L2275" s="38" t="s">
        <v>7053</v>
      </c>
      <c r="M2275" s="48">
        <f t="shared" si="71"/>
        <v>34846260</v>
      </c>
      <c r="N2275" s="34" t="s">
        <v>7341</v>
      </c>
      <c r="O2275" s="48">
        <f>(45.5*M2275)/(SUM($M$16:$M$2953)+SUM(Comerciales!$O$16:$O$1436))</f>
        <v>1.65352362111466E-3</v>
      </c>
      <c r="P2275" s="49"/>
      <c r="Q2275" s="59"/>
      <c r="R2275" s="59"/>
      <c r="S2275" s="49"/>
      <c r="T2275" s="49"/>
      <c r="U2275" s="49"/>
      <c r="V2275" s="49"/>
    </row>
    <row r="2276" spans="2:22" ht="24" customHeight="1" x14ac:dyDescent="0.35">
      <c r="B2276" s="3">
        <v>2261</v>
      </c>
      <c r="C2276" s="3" t="s">
        <v>705</v>
      </c>
      <c r="D2276" s="3" t="s">
        <v>5732</v>
      </c>
      <c r="E2276" s="3" t="s">
        <v>6666</v>
      </c>
      <c r="F2276" s="3" t="s">
        <v>2356</v>
      </c>
      <c r="G2276" s="3" t="s">
        <v>18</v>
      </c>
      <c r="H2276" s="32" t="s">
        <v>2349</v>
      </c>
      <c r="I2276" s="33">
        <v>3926.416666666667</v>
      </c>
      <c r="J2276" s="17">
        <v>1419.5</v>
      </c>
      <c r="K2276" s="17">
        <f t="shared" si="70"/>
        <v>1522</v>
      </c>
      <c r="L2276" s="38" t="s">
        <v>7053</v>
      </c>
      <c r="M2276" s="48">
        <f t="shared" si="71"/>
        <v>5976006.166666667</v>
      </c>
      <c r="N2276" s="34" t="s">
        <v>7343</v>
      </c>
      <c r="O2276" s="48">
        <f>(45.5*M2276)/(SUM($M$16:$M$2953)+SUM(Comerciales!$O$16:$O$1436))</f>
        <v>2.8357325453320405E-4</v>
      </c>
      <c r="P2276" s="49"/>
      <c r="Q2276" s="59"/>
      <c r="R2276" s="59"/>
      <c r="S2276" s="49"/>
      <c r="T2276" s="49"/>
      <c r="U2276" s="49"/>
      <c r="V2276" s="49"/>
    </row>
    <row r="2277" spans="2:22" ht="24" customHeight="1" x14ac:dyDescent="0.35">
      <c r="B2277" s="3">
        <v>2262</v>
      </c>
      <c r="C2277" s="3" t="s">
        <v>2628</v>
      </c>
      <c r="D2277" s="3" t="s">
        <v>5733</v>
      </c>
      <c r="E2277" s="3" t="s">
        <v>6667</v>
      </c>
      <c r="F2277" s="3" t="s">
        <v>2573</v>
      </c>
      <c r="G2277" s="3" t="s">
        <v>11</v>
      </c>
      <c r="H2277" s="32" t="s">
        <v>2628</v>
      </c>
      <c r="I2277" s="33">
        <v>1</v>
      </c>
      <c r="J2277" s="17">
        <v>56810</v>
      </c>
      <c r="K2277" s="17">
        <f t="shared" si="70"/>
        <v>60900</v>
      </c>
      <c r="L2277" s="38" t="s">
        <v>2628</v>
      </c>
      <c r="M2277" s="48">
        <f t="shared" si="71"/>
        <v>60900</v>
      </c>
      <c r="N2277" s="34" t="s">
        <v>7341</v>
      </c>
      <c r="O2277" s="48">
        <f>(45.5*M2277)/(SUM($M$16:$M$2953)+SUM(Comerciales!$O$16:$O$1436))</f>
        <v>2.8898248628657079E-6</v>
      </c>
      <c r="P2277" s="49"/>
      <c r="Q2277" s="59"/>
      <c r="R2277" s="59"/>
      <c r="S2277" s="49"/>
      <c r="T2277" s="49"/>
      <c r="U2277" s="49"/>
      <c r="V2277" s="49"/>
    </row>
    <row r="2278" spans="2:22" ht="24" customHeight="1" x14ac:dyDescent="0.35">
      <c r="B2278" s="3">
        <v>2263</v>
      </c>
      <c r="C2278" s="3" t="s">
        <v>1185</v>
      </c>
      <c r="D2278" s="3" t="s">
        <v>1920</v>
      </c>
      <c r="E2278" s="3" t="s">
        <v>6668</v>
      </c>
      <c r="F2278" s="3" t="s">
        <v>2356</v>
      </c>
      <c r="G2278" s="3" t="s">
        <v>18</v>
      </c>
      <c r="H2278" s="32" t="s">
        <v>3713</v>
      </c>
      <c r="I2278" s="33">
        <v>10.166666666666666</v>
      </c>
      <c r="J2278" s="17"/>
      <c r="K2278" s="17">
        <f t="shared" si="70"/>
        <v>0</v>
      </c>
      <c r="L2278" s="38" t="s">
        <v>7053</v>
      </c>
      <c r="M2278" s="48">
        <f t="shared" si="71"/>
        <v>1016.6666666666666</v>
      </c>
      <c r="N2278" s="34" t="s">
        <v>7343</v>
      </c>
      <c r="O2278" s="48">
        <f>(45.5*M2278)/(SUM($M$16:$M$2953)+SUM(Comerciales!$O$16:$O$1436))</f>
        <v>4.824283432808105E-8</v>
      </c>
      <c r="P2278" s="49"/>
      <c r="Q2278" s="59"/>
      <c r="R2278" s="59"/>
      <c r="S2278" s="49"/>
      <c r="T2278" s="49"/>
      <c r="U2278" s="49"/>
      <c r="V2278" s="49"/>
    </row>
    <row r="2279" spans="2:22" ht="24" customHeight="1" x14ac:dyDescent="0.35">
      <c r="B2279" s="3">
        <v>2264</v>
      </c>
      <c r="C2279" s="3" t="s">
        <v>729</v>
      </c>
      <c r="D2279" s="3" t="s">
        <v>1920</v>
      </c>
      <c r="E2279" s="3" t="s">
        <v>2516</v>
      </c>
      <c r="F2279" s="3" t="s">
        <v>2422</v>
      </c>
      <c r="G2279" s="3" t="s">
        <v>11</v>
      </c>
      <c r="H2279" s="32" t="s">
        <v>2628</v>
      </c>
      <c r="I2279" s="33">
        <v>1</v>
      </c>
      <c r="J2279" s="17"/>
      <c r="K2279" s="17">
        <f t="shared" si="70"/>
        <v>0</v>
      </c>
      <c r="L2279" s="38" t="s">
        <v>2628</v>
      </c>
      <c r="M2279" s="48">
        <f t="shared" si="71"/>
        <v>100</v>
      </c>
      <c r="N2279" s="34" t="s">
        <v>7343</v>
      </c>
      <c r="O2279" s="48">
        <f>(45.5*M2279)/(SUM($M$16:$M$2953)+SUM(Comerciales!$O$16:$O$1436))</f>
        <v>4.745196819155514E-9</v>
      </c>
      <c r="P2279" s="49"/>
      <c r="Q2279" s="59"/>
      <c r="R2279" s="59"/>
      <c r="S2279" s="49"/>
      <c r="T2279" s="49"/>
      <c r="U2279" s="49"/>
      <c r="V2279" s="49"/>
    </row>
    <row r="2280" spans="2:22" ht="24" customHeight="1" x14ac:dyDescent="0.35">
      <c r="B2280" s="3">
        <v>2265</v>
      </c>
      <c r="C2280" s="3" t="s">
        <v>1921</v>
      </c>
      <c r="D2280" s="3" t="s">
        <v>1922</v>
      </c>
      <c r="E2280" s="3" t="s">
        <v>6669</v>
      </c>
      <c r="F2280" s="3" t="s">
        <v>2616</v>
      </c>
      <c r="G2280" s="3" t="s">
        <v>11</v>
      </c>
      <c r="H2280" s="32" t="s">
        <v>2490</v>
      </c>
      <c r="I2280" s="33">
        <v>16174</v>
      </c>
      <c r="J2280" s="17">
        <v>9523.81</v>
      </c>
      <c r="K2280" s="17">
        <f t="shared" si="70"/>
        <v>10210</v>
      </c>
      <c r="L2280" s="38" t="s">
        <v>7053</v>
      </c>
      <c r="M2280" s="48">
        <f t="shared" si="71"/>
        <v>165136540</v>
      </c>
      <c r="N2280" s="34" t="s">
        <v>7341</v>
      </c>
      <c r="O2280" s="48">
        <f>(45.5*M2280)/(SUM($M$16:$M$2953)+SUM(Comerciales!$O$16:$O$1436))</f>
        <v>7.8360538433434723E-3</v>
      </c>
      <c r="P2280" s="49"/>
      <c r="Q2280" s="59"/>
      <c r="R2280" s="59"/>
      <c r="S2280" s="49"/>
      <c r="T2280" s="49"/>
      <c r="U2280" s="49"/>
      <c r="V2280" s="49"/>
    </row>
    <row r="2281" spans="2:22" ht="24" customHeight="1" x14ac:dyDescent="0.35">
      <c r="B2281" s="3">
        <v>2266</v>
      </c>
      <c r="C2281" s="3" t="s">
        <v>1538</v>
      </c>
      <c r="D2281" s="3" t="s">
        <v>5734</v>
      </c>
      <c r="E2281" s="3" t="s">
        <v>6670</v>
      </c>
      <c r="F2281" s="3" t="s">
        <v>6869</v>
      </c>
      <c r="G2281" s="3" t="s">
        <v>11</v>
      </c>
      <c r="H2281" s="32" t="s">
        <v>2490</v>
      </c>
      <c r="I2281" s="33">
        <v>149</v>
      </c>
      <c r="J2281" s="17">
        <v>416</v>
      </c>
      <c r="K2281" s="17">
        <f t="shared" si="70"/>
        <v>446</v>
      </c>
      <c r="L2281" s="38" t="s">
        <v>7053</v>
      </c>
      <c r="M2281" s="48">
        <f t="shared" si="71"/>
        <v>66454</v>
      </c>
      <c r="N2281" s="34" t="s">
        <v>7343</v>
      </c>
      <c r="O2281" s="48">
        <f>(45.5*M2281)/(SUM($M$16:$M$2953)+SUM(Comerciales!$O$16:$O$1436))</f>
        <v>3.153373094201605E-6</v>
      </c>
      <c r="P2281" s="49"/>
      <c r="Q2281" s="59"/>
      <c r="R2281" s="59"/>
      <c r="S2281" s="49"/>
      <c r="T2281" s="49"/>
      <c r="U2281" s="49"/>
      <c r="V2281" s="49"/>
    </row>
    <row r="2282" spans="2:22" ht="24" customHeight="1" x14ac:dyDescent="0.35">
      <c r="B2282" s="3">
        <v>2267</v>
      </c>
      <c r="C2282" s="3" t="s">
        <v>2684</v>
      </c>
      <c r="D2282" s="3" t="s">
        <v>5735</v>
      </c>
      <c r="E2282" s="3" t="s">
        <v>3363</v>
      </c>
      <c r="F2282" s="3" t="s">
        <v>2356</v>
      </c>
      <c r="G2282" s="3" t="s">
        <v>18</v>
      </c>
      <c r="H2282" s="32" t="s">
        <v>2349</v>
      </c>
      <c r="I2282" s="33">
        <v>19</v>
      </c>
      <c r="J2282" s="17">
        <v>7238723</v>
      </c>
      <c r="K2282" s="17">
        <f t="shared" si="70"/>
        <v>7238723</v>
      </c>
      <c r="L2282" s="38">
        <v>7238723</v>
      </c>
      <c r="M2282" s="48">
        <f t="shared" si="71"/>
        <v>137535737</v>
      </c>
      <c r="N2282" s="34" t="s">
        <v>7341</v>
      </c>
      <c r="O2282" s="48">
        <f>(45.5*M2282)/(SUM($M$16:$M$2953)+SUM(Comerciales!$O$16:$O$1436))</f>
        <v>6.5263414173260927E-3</v>
      </c>
      <c r="P2282" s="49"/>
      <c r="Q2282" s="59"/>
      <c r="R2282" s="59"/>
      <c r="S2282" s="49"/>
      <c r="T2282" s="49"/>
      <c r="U2282" s="49"/>
      <c r="V2282" s="49"/>
    </row>
    <row r="2283" spans="2:22" ht="24" customHeight="1" x14ac:dyDescent="0.35">
      <c r="B2283" s="3">
        <v>2268</v>
      </c>
      <c r="C2283" s="3" t="s">
        <v>1923</v>
      </c>
      <c r="D2283" s="3" t="s">
        <v>1924</v>
      </c>
      <c r="E2283" s="3" t="s">
        <v>6349</v>
      </c>
      <c r="F2283" s="3" t="s">
        <v>2356</v>
      </c>
      <c r="G2283" s="3" t="s">
        <v>18</v>
      </c>
      <c r="H2283" s="32" t="s">
        <v>2349</v>
      </c>
      <c r="I2283" s="33">
        <v>2</v>
      </c>
      <c r="J2283" s="17">
        <v>610534</v>
      </c>
      <c r="K2283" s="17">
        <f t="shared" si="70"/>
        <v>654492</v>
      </c>
      <c r="L2283" s="38" t="s">
        <v>7053</v>
      </c>
      <c r="M2283" s="48">
        <f t="shared" si="71"/>
        <v>1308984</v>
      </c>
      <c r="N2283" s="34" t="s">
        <v>7341</v>
      </c>
      <c r="O2283" s="48">
        <f>(45.5*M2283)/(SUM($M$16:$M$2953)+SUM(Comerciales!$O$16:$O$1436))</f>
        <v>6.2113867131254611E-5</v>
      </c>
      <c r="P2283" s="49"/>
      <c r="Q2283" s="59"/>
      <c r="R2283" s="59"/>
      <c r="S2283" s="49"/>
      <c r="T2283" s="49"/>
      <c r="U2283" s="49"/>
      <c r="V2283" s="49"/>
    </row>
    <row r="2284" spans="2:22" ht="24" customHeight="1" x14ac:dyDescent="0.35">
      <c r="B2284" s="3">
        <v>2269</v>
      </c>
      <c r="C2284" s="3" t="s">
        <v>1925</v>
      </c>
      <c r="D2284" s="3" t="s">
        <v>1926</v>
      </c>
      <c r="E2284" s="3" t="s">
        <v>927</v>
      </c>
      <c r="F2284" s="3" t="s">
        <v>2422</v>
      </c>
      <c r="G2284" s="3" t="s">
        <v>11</v>
      </c>
      <c r="H2284" s="32" t="s">
        <v>2318</v>
      </c>
      <c r="I2284" s="33">
        <v>14885</v>
      </c>
      <c r="J2284" s="17">
        <v>6566.2484999999997</v>
      </c>
      <c r="K2284" s="17">
        <f t="shared" si="70"/>
        <v>6566.2484999999997</v>
      </c>
      <c r="L2284" s="38">
        <v>6566.2484999999997</v>
      </c>
      <c r="M2284" s="48">
        <f t="shared" si="71"/>
        <v>97738608.922499999</v>
      </c>
      <c r="N2284" s="34" t="s">
        <v>7341</v>
      </c>
      <c r="O2284" s="48">
        <f>(45.5*M2284)/(SUM($M$16:$M$2953)+SUM(Comerciales!$O$16:$O$1436))</f>
        <v>4.6378893616773175E-3</v>
      </c>
      <c r="P2284" s="49"/>
      <c r="Q2284" s="59"/>
      <c r="R2284" s="59"/>
      <c r="S2284" s="49"/>
      <c r="T2284" s="49"/>
      <c r="U2284" s="49"/>
      <c r="V2284" s="49"/>
    </row>
    <row r="2285" spans="2:22" ht="24" customHeight="1" x14ac:dyDescent="0.35">
      <c r="B2285" s="3">
        <v>2270</v>
      </c>
      <c r="C2285" s="3" t="s">
        <v>1925</v>
      </c>
      <c r="D2285" s="3" t="s">
        <v>1926</v>
      </c>
      <c r="E2285" s="3" t="s">
        <v>6221</v>
      </c>
      <c r="F2285" s="3" t="s">
        <v>2422</v>
      </c>
      <c r="G2285" s="3" t="s">
        <v>11</v>
      </c>
      <c r="H2285" s="32" t="s">
        <v>2318</v>
      </c>
      <c r="I2285" s="33">
        <v>13065.583333333334</v>
      </c>
      <c r="J2285" s="17">
        <v>19698.745499999997</v>
      </c>
      <c r="K2285" s="17">
        <f t="shared" si="70"/>
        <v>19698.745499999997</v>
      </c>
      <c r="L2285" s="38">
        <v>19698.745499999997</v>
      </c>
      <c r="M2285" s="48">
        <f t="shared" si="71"/>
        <v>257375600.89237496</v>
      </c>
      <c r="N2285" s="34" t="s">
        <v>7341</v>
      </c>
      <c r="O2285" s="48">
        <f>(45.5*M2285)/(SUM($M$16:$M$2953)+SUM(Comerciales!$O$16:$O$1436))</f>
        <v>1.2212978826827368E-2</v>
      </c>
      <c r="P2285" s="49"/>
      <c r="Q2285" s="59"/>
      <c r="R2285" s="59"/>
      <c r="S2285" s="49"/>
      <c r="T2285" s="49"/>
      <c r="U2285" s="49"/>
      <c r="V2285" s="49"/>
    </row>
    <row r="2286" spans="2:22" ht="24" customHeight="1" x14ac:dyDescent="0.35">
      <c r="B2286" s="3">
        <v>2271</v>
      </c>
      <c r="C2286" s="3" t="s">
        <v>1925</v>
      </c>
      <c r="D2286" s="3" t="s">
        <v>1926</v>
      </c>
      <c r="E2286" s="3" t="s">
        <v>131</v>
      </c>
      <c r="F2286" s="3" t="s">
        <v>6956</v>
      </c>
      <c r="G2286" s="3" t="s">
        <v>11</v>
      </c>
      <c r="H2286" s="32" t="s">
        <v>2318</v>
      </c>
      <c r="I2286" s="33">
        <v>10227.75</v>
      </c>
      <c r="J2286" s="17">
        <v>13132.496999999999</v>
      </c>
      <c r="K2286" s="17">
        <f t="shared" si="70"/>
        <v>13132.496999999999</v>
      </c>
      <c r="L2286" s="38">
        <v>13132.496999999999</v>
      </c>
      <c r="M2286" s="48">
        <f t="shared" si="71"/>
        <v>134315896.19174999</v>
      </c>
      <c r="N2286" s="34" t="s">
        <v>7341</v>
      </c>
      <c r="O2286" s="48">
        <f>(45.5*M2286)/(SUM($M$16:$M$2953)+SUM(Comerciales!$O$16:$O$1436))</f>
        <v>6.3735536337111423E-3</v>
      </c>
      <c r="P2286" s="49"/>
      <c r="Q2286" s="59"/>
      <c r="R2286" s="59"/>
      <c r="S2286" s="49"/>
      <c r="T2286" s="49"/>
      <c r="U2286" s="49"/>
      <c r="V2286" s="49"/>
    </row>
    <row r="2287" spans="2:22" ht="24" customHeight="1" x14ac:dyDescent="0.35">
      <c r="B2287" s="3">
        <v>2272</v>
      </c>
      <c r="C2287" s="3" t="s">
        <v>1925</v>
      </c>
      <c r="D2287" s="3" t="s">
        <v>1926</v>
      </c>
      <c r="E2287" s="3" t="s">
        <v>819</v>
      </c>
      <c r="F2287" s="3" t="s">
        <v>2422</v>
      </c>
      <c r="G2287" s="3" t="s">
        <v>11</v>
      </c>
      <c r="H2287" s="32" t="s">
        <v>2318</v>
      </c>
      <c r="I2287" s="33">
        <v>8862.75</v>
      </c>
      <c r="J2287" s="17">
        <v>3251.8564000000001</v>
      </c>
      <c r="K2287" s="17">
        <f t="shared" si="70"/>
        <v>3251.8564000000001</v>
      </c>
      <c r="L2287" s="38">
        <v>3251.8564000000001</v>
      </c>
      <c r="M2287" s="48">
        <f t="shared" si="71"/>
        <v>28820390.309100002</v>
      </c>
      <c r="N2287" s="34" t="s">
        <v>7343</v>
      </c>
      <c r="O2287" s="48">
        <f>(45.5*M2287)/(SUM($M$16:$M$2953)+SUM(Comerciales!$O$16:$O$1436))</f>
        <v>1.3675842442156174E-3</v>
      </c>
      <c r="P2287" s="49"/>
      <c r="Q2287" s="59"/>
      <c r="R2287" s="59"/>
      <c r="S2287" s="49"/>
      <c r="T2287" s="49"/>
      <c r="U2287" s="49"/>
      <c r="V2287" s="49"/>
    </row>
    <row r="2288" spans="2:22" ht="24" customHeight="1" x14ac:dyDescent="0.35">
      <c r="B2288" s="3">
        <v>2273</v>
      </c>
      <c r="C2288" s="3" t="s">
        <v>1925</v>
      </c>
      <c r="D2288" s="3" t="s">
        <v>1926</v>
      </c>
      <c r="E2288" s="3" t="s">
        <v>1927</v>
      </c>
      <c r="F2288" s="3" t="s">
        <v>2422</v>
      </c>
      <c r="G2288" s="3" t="s">
        <v>11</v>
      </c>
      <c r="H2288" s="32" t="s">
        <v>2318</v>
      </c>
      <c r="I2288" s="33">
        <v>6707.916666666667</v>
      </c>
      <c r="J2288" s="17">
        <v>1625.9282000000001</v>
      </c>
      <c r="K2288" s="17">
        <f t="shared" si="70"/>
        <v>1625.9282000000001</v>
      </c>
      <c r="L2288" s="38">
        <v>1625.9282000000001</v>
      </c>
      <c r="M2288" s="48">
        <f t="shared" si="71"/>
        <v>10906590.871583335</v>
      </c>
      <c r="N2288" s="34" t="s">
        <v>7343</v>
      </c>
      <c r="O2288" s="48">
        <f>(45.5*M2288)/(SUM($M$16:$M$2953)+SUM(Comerciales!$O$16:$O$1436))</f>
        <v>5.1753920311667801E-4</v>
      </c>
      <c r="P2288" s="49"/>
      <c r="Q2288" s="59"/>
      <c r="R2288" s="59"/>
      <c r="S2288" s="49"/>
      <c r="T2288" s="49"/>
      <c r="U2288" s="49"/>
      <c r="V2288" s="49"/>
    </row>
    <row r="2289" spans="2:22" ht="24" customHeight="1" x14ac:dyDescent="0.35">
      <c r="B2289" s="3">
        <v>2274</v>
      </c>
      <c r="C2289" s="3" t="s">
        <v>2628</v>
      </c>
      <c r="D2289" s="3" t="s">
        <v>1926</v>
      </c>
      <c r="E2289" s="3" t="s">
        <v>87</v>
      </c>
      <c r="F2289" s="3" t="s">
        <v>6956</v>
      </c>
      <c r="G2289" s="3" t="s">
        <v>11</v>
      </c>
      <c r="H2289" s="32" t="s">
        <v>2628</v>
      </c>
      <c r="I2289" s="33">
        <v>1</v>
      </c>
      <c r="J2289" s="17"/>
      <c r="K2289" s="17">
        <f t="shared" si="70"/>
        <v>0</v>
      </c>
      <c r="L2289" s="38" t="s">
        <v>2628</v>
      </c>
      <c r="M2289" s="48">
        <f t="shared" si="71"/>
        <v>100</v>
      </c>
      <c r="N2289" s="34" t="s">
        <v>7343</v>
      </c>
      <c r="O2289" s="48">
        <f>(45.5*M2289)/(SUM($M$16:$M$2953)+SUM(Comerciales!$O$16:$O$1436))</f>
        <v>4.745196819155514E-9</v>
      </c>
      <c r="P2289" s="49"/>
      <c r="Q2289" s="59"/>
      <c r="R2289" s="59"/>
      <c r="S2289" s="49"/>
      <c r="T2289" s="49"/>
      <c r="U2289" s="49"/>
      <c r="V2289" s="49"/>
    </row>
    <row r="2290" spans="2:22" ht="24" customHeight="1" x14ac:dyDescent="0.35">
      <c r="B2290" s="3">
        <v>2275</v>
      </c>
      <c r="C2290" s="3" t="s">
        <v>2628</v>
      </c>
      <c r="D2290" s="3" t="s">
        <v>1928</v>
      </c>
      <c r="E2290" s="3" t="s">
        <v>6671</v>
      </c>
      <c r="F2290" s="3" t="s">
        <v>6957</v>
      </c>
      <c r="G2290" s="3" t="s">
        <v>2429</v>
      </c>
      <c r="H2290" s="32" t="s">
        <v>2628</v>
      </c>
      <c r="I2290" s="33">
        <v>1</v>
      </c>
      <c r="J2290" s="17">
        <v>72583</v>
      </c>
      <c r="K2290" s="17">
        <f t="shared" si="70"/>
        <v>77809</v>
      </c>
      <c r="L2290" s="38" t="s">
        <v>2628</v>
      </c>
      <c r="M2290" s="48">
        <f t="shared" si="71"/>
        <v>77809</v>
      </c>
      <c r="N2290" s="34" t="s">
        <v>7341</v>
      </c>
      <c r="O2290" s="48">
        <f>(45.5*M2290)/(SUM($M$16:$M$2953)+SUM(Comerciales!$O$16:$O$1436))</f>
        <v>3.6921901930167135E-6</v>
      </c>
      <c r="P2290" s="49"/>
      <c r="Q2290" s="59"/>
      <c r="R2290" s="59"/>
      <c r="S2290" s="49"/>
      <c r="T2290" s="49"/>
      <c r="U2290" s="49"/>
      <c r="V2290" s="49"/>
    </row>
    <row r="2291" spans="2:22" ht="24" customHeight="1" x14ac:dyDescent="0.35">
      <c r="B2291" s="3">
        <v>2276</v>
      </c>
      <c r="C2291" s="3" t="s">
        <v>1929</v>
      </c>
      <c r="D2291" s="3" t="s">
        <v>5736</v>
      </c>
      <c r="E2291" s="3" t="s">
        <v>2323</v>
      </c>
      <c r="F2291" s="3" t="s">
        <v>2422</v>
      </c>
      <c r="G2291" s="3" t="s">
        <v>11</v>
      </c>
      <c r="H2291" s="32" t="s">
        <v>2318</v>
      </c>
      <c r="I2291" s="33">
        <v>3451.3333333333335</v>
      </c>
      <c r="J2291" s="17">
        <v>7504.4000000000005</v>
      </c>
      <c r="K2291" s="17">
        <f t="shared" si="70"/>
        <v>7504.4000000000005</v>
      </c>
      <c r="L2291" s="38">
        <v>7504.4000000000005</v>
      </c>
      <c r="M2291" s="48">
        <f t="shared" si="71"/>
        <v>25900185.866666671</v>
      </c>
      <c r="N2291" s="34" t="s">
        <v>7343</v>
      </c>
      <c r="O2291" s="48">
        <f>(45.5*M2291)/(SUM($M$16:$M$2953)+SUM(Comerciales!$O$16:$O$1436))</f>
        <v>1.2290147959004329E-3</v>
      </c>
      <c r="P2291" s="49"/>
      <c r="Q2291" s="59"/>
      <c r="R2291" s="59"/>
      <c r="S2291" s="49"/>
      <c r="T2291" s="49"/>
      <c r="U2291" s="49"/>
      <c r="V2291" s="49"/>
    </row>
    <row r="2292" spans="2:22" ht="24" customHeight="1" x14ac:dyDescent="0.35">
      <c r="B2292" s="3">
        <v>2277</v>
      </c>
      <c r="C2292" s="3" t="s">
        <v>1930</v>
      </c>
      <c r="D2292" s="3" t="s">
        <v>5737</v>
      </c>
      <c r="E2292" s="3" t="s">
        <v>2321</v>
      </c>
      <c r="F2292" s="3" t="s">
        <v>2422</v>
      </c>
      <c r="G2292" s="3" t="s">
        <v>11</v>
      </c>
      <c r="H2292" s="32" t="s">
        <v>2318</v>
      </c>
      <c r="I2292" s="33">
        <v>5408.666666666667</v>
      </c>
      <c r="J2292" s="17">
        <v>612</v>
      </c>
      <c r="K2292" s="17">
        <f t="shared" si="70"/>
        <v>656</v>
      </c>
      <c r="L2292" s="38" t="s">
        <v>7053</v>
      </c>
      <c r="M2292" s="48">
        <f t="shared" si="71"/>
        <v>3548085.3333333335</v>
      </c>
      <c r="N2292" s="34" t="s">
        <v>7343</v>
      </c>
      <c r="O2292" s="48">
        <f>(45.5*M2292)/(SUM($M$16:$M$2953)+SUM(Comerciales!$O$16:$O$1436))</f>
        <v>1.6836363237825665E-4</v>
      </c>
      <c r="P2292" s="49"/>
      <c r="Q2292" s="59"/>
      <c r="R2292" s="59"/>
      <c r="S2292" s="49"/>
      <c r="T2292" s="49"/>
      <c r="U2292" s="49"/>
      <c r="V2292" s="49"/>
    </row>
    <row r="2293" spans="2:22" ht="24" customHeight="1" x14ac:dyDescent="0.35">
      <c r="B2293" s="3">
        <v>2278</v>
      </c>
      <c r="C2293" s="3" t="s">
        <v>1100</v>
      </c>
      <c r="D2293" s="3" t="s">
        <v>5738</v>
      </c>
      <c r="E2293" s="3" t="s">
        <v>6672</v>
      </c>
      <c r="F2293" s="3" t="s">
        <v>2422</v>
      </c>
      <c r="G2293" s="3" t="s">
        <v>11</v>
      </c>
      <c r="H2293" s="32" t="s">
        <v>2320</v>
      </c>
      <c r="I2293" s="33">
        <v>2311</v>
      </c>
      <c r="J2293" s="17">
        <v>8862</v>
      </c>
      <c r="K2293" s="17">
        <f t="shared" si="70"/>
        <v>9500</v>
      </c>
      <c r="L2293" s="38" t="s">
        <v>7053</v>
      </c>
      <c r="M2293" s="48">
        <f t="shared" si="71"/>
        <v>21954500</v>
      </c>
      <c r="N2293" s="34" t="s">
        <v>7343</v>
      </c>
      <c r="O2293" s="48">
        <f>(45.5*M2293)/(SUM($M$16:$M$2953)+SUM(Comerciales!$O$16:$O$1436))</f>
        <v>1.0417842356614973E-3</v>
      </c>
      <c r="P2293" s="49"/>
      <c r="Q2293" s="59"/>
      <c r="R2293" s="59"/>
      <c r="S2293" s="49"/>
      <c r="T2293" s="49"/>
      <c r="U2293" s="49"/>
      <c r="V2293" s="49"/>
    </row>
    <row r="2294" spans="2:22" ht="24" customHeight="1" x14ac:dyDescent="0.35">
      <c r="B2294" s="3">
        <v>2279</v>
      </c>
      <c r="C2294" s="3" t="s">
        <v>1931</v>
      </c>
      <c r="D2294" s="3" t="s">
        <v>1932</v>
      </c>
      <c r="E2294" s="3" t="s">
        <v>6673</v>
      </c>
      <c r="F2294" s="3" t="s">
        <v>2422</v>
      </c>
      <c r="G2294" s="3" t="s">
        <v>11</v>
      </c>
      <c r="H2294" s="32" t="s">
        <v>2318</v>
      </c>
      <c r="I2294" s="33">
        <v>282887.5</v>
      </c>
      <c r="J2294" s="17">
        <v>51</v>
      </c>
      <c r="K2294" s="17">
        <f t="shared" si="70"/>
        <v>55</v>
      </c>
      <c r="L2294" s="38" t="s">
        <v>7053</v>
      </c>
      <c r="M2294" s="48">
        <f t="shared" si="71"/>
        <v>15558812.5</v>
      </c>
      <c r="N2294" s="34" t="s">
        <v>7341</v>
      </c>
      <c r="O2294" s="48">
        <f>(45.5*M2294)/(SUM($M$16:$M$2953)+SUM(Comerciales!$O$16:$O$1436))</f>
        <v>7.3829627584837045E-4</v>
      </c>
      <c r="P2294" s="49"/>
      <c r="Q2294" s="59"/>
      <c r="R2294" s="59"/>
      <c r="S2294" s="49"/>
      <c r="T2294" s="49"/>
      <c r="U2294" s="49"/>
      <c r="V2294" s="49"/>
    </row>
    <row r="2295" spans="2:22" ht="24" customHeight="1" x14ac:dyDescent="0.35">
      <c r="B2295" s="3">
        <v>2280</v>
      </c>
      <c r="C2295" s="3" t="s">
        <v>1933</v>
      </c>
      <c r="D2295" s="3" t="s">
        <v>1934</v>
      </c>
      <c r="E2295" s="3" t="s">
        <v>6674</v>
      </c>
      <c r="F2295" s="3" t="s">
        <v>3598</v>
      </c>
      <c r="G2295" s="3" t="s">
        <v>3656</v>
      </c>
      <c r="H2295" s="32" t="s">
        <v>2360</v>
      </c>
      <c r="I2295" s="33">
        <v>225562.85714285713</v>
      </c>
      <c r="J2295" s="17">
        <v>2825</v>
      </c>
      <c r="K2295" s="17">
        <f t="shared" si="70"/>
        <v>3028</v>
      </c>
      <c r="L2295" s="38" t="s">
        <v>7053</v>
      </c>
      <c r="M2295" s="48">
        <f t="shared" si="71"/>
        <v>683004331.42857134</v>
      </c>
      <c r="N2295" s="34" t="s">
        <v>7341</v>
      </c>
      <c r="O2295" s="48">
        <f>(45.5*M2295)/(SUM($M$16:$M$2953)+SUM(Comerciales!$O$16:$O$1436))</f>
        <v>3.2409899809642949E-2</v>
      </c>
      <c r="P2295" s="49"/>
      <c r="Q2295" s="59"/>
      <c r="R2295" s="59"/>
      <c r="S2295" s="49"/>
      <c r="T2295" s="49"/>
      <c r="U2295" s="49"/>
      <c r="V2295" s="49"/>
    </row>
    <row r="2296" spans="2:22" ht="24" customHeight="1" x14ac:dyDescent="0.35">
      <c r="B2296" s="3">
        <v>2281</v>
      </c>
      <c r="C2296" s="3" t="s">
        <v>1935</v>
      </c>
      <c r="D2296" s="3" t="s">
        <v>1936</v>
      </c>
      <c r="E2296" s="3" t="s">
        <v>114</v>
      </c>
      <c r="F2296" s="3" t="s">
        <v>2422</v>
      </c>
      <c r="G2296" s="3" t="s">
        <v>11</v>
      </c>
      <c r="H2296" s="32" t="s">
        <v>2318</v>
      </c>
      <c r="I2296" s="33">
        <v>654737.75</v>
      </c>
      <c r="J2296" s="17">
        <v>97</v>
      </c>
      <c r="K2296" s="17">
        <f t="shared" si="70"/>
        <v>104</v>
      </c>
      <c r="L2296" s="38" t="s">
        <v>7053</v>
      </c>
      <c r="M2296" s="48">
        <f t="shared" si="71"/>
        <v>68092726</v>
      </c>
      <c r="N2296" s="34" t="s">
        <v>7341</v>
      </c>
      <c r="O2296" s="48">
        <f>(45.5*M2296)/(SUM($M$16:$M$2953)+SUM(Comerciales!$O$16:$O$1436))</f>
        <v>3.2311338682282794E-3</v>
      </c>
      <c r="P2296" s="49"/>
      <c r="Q2296" s="59"/>
      <c r="R2296" s="59"/>
      <c r="S2296" s="49"/>
      <c r="T2296" s="49"/>
      <c r="U2296" s="49"/>
      <c r="V2296" s="49"/>
    </row>
    <row r="2297" spans="2:22" ht="24" customHeight="1" x14ac:dyDescent="0.35">
      <c r="B2297" s="3">
        <v>2282</v>
      </c>
      <c r="C2297" s="3" t="s">
        <v>1935</v>
      </c>
      <c r="D2297" s="3" t="s">
        <v>1936</v>
      </c>
      <c r="E2297" s="3" t="s">
        <v>6530</v>
      </c>
      <c r="F2297" s="3" t="s">
        <v>2417</v>
      </c>
      <c r="G2297" s="3" t="s">
        <v>11</v>
      </c>
      <c r="H2297" s="32" t="s">
        <v>2490</v>
      </c>
      <c r="I2297" s="33">
        <v>24773.333333333336</v>
      </c>
      <c r="J2297" s="17">
        <v>6500</v>
      </c>
      <c r="K2297" s="17">
        <f t="shared" si="70"/>
        <v>6968</v>
      </c>
      <c r="L2297" s="38" t="s">
        <v>7053</v>
      </c>
      <c r="M2297" s="48">
        <f t="shared" si="71"/>
        <v>172620586.66666669</v>
      </c>
      <c r="N2297" s="34" t="s">
        <v>7341</v>
      </c>
      <c r="O2297" s="48">
        <f>(45.5*M2297)/(SUM($M$16:$M$2953)+SUM(Comerciales!$O$16:$O$1436))</f>
        <v>8.1911865877142536E-3</v>
      </c>
      <c r="P2297" s="49"/>
      <c r="Q2297" s="59"/>
      <c r="R2297" s="59"/>
      <c r="S2297" s="49"/>
      <c r="T2297" s="49"/>
      <c r="U2297" s="49"/>
      <c r="V2297" s="49"/>
    </row>
    <row r="2298" spans="2:22" ht="24" customHeight="1" x14ac:dyDescent="0.35">
      <c r="B2298" s="3">
        <v>2283</v>
      </c>
      <c r="C2298" s="3" t="s">
        <v>1937</v>
      </c>
      <c r="D2298" s="3" t="s">
        <v>1936</v>
      </c>
      <c r="E2298" s="3">
        <v>0.01</v>
      </c>
      <c r="F2298" s="3" t="s">
        <v>2417</v>
      </c>
      <c r="G2298" s="3" t="s">
        <v>3657</v>
      </c>
      <c r="H2298" s="32" t="s">
        <v>2490</v>
      </c>
      <c r="I2298" s="33">
        <v>2720.4166666666665</v>
      </c>
      <c r="J2298" s="17">
        <v>13585</v>
      </c>
      <c r="K2298" s="17">
        <f t="shared" si="70"/>
        <v>14563</v>
      </c>
      <c r="L2298" s="38" t="s">
        <v>7053</v>
      </c>
      <c r="M2298" s="48">
        <f t="shared" si="71"/>
        <v>39617427.916666664</v>
      </c>
      <c r="N2298" s="34" t="s">
        <v>7343</v>
      </c>
      <c r="O2298" s="48">
        <f>(45.5*M2298)/(SUM($M$16:$M$2953)+SUM(Comerciales!$O$16:$O$1436))</f>
        <v>1.879924929332895E-3</v>
      </c>
      <c r="P2298" s="49"/>
      <c r="Q2298" s="59"/>
      <c r="R2298" s="59"/>
      <c r="S2298" s="49"/>
      <c r="T2298" s="49"/>
      <c r="U2298" s="49"/>
      <c r="V2298" s="49"/>
    </row>
    <row r="2299" spans="2:22" ht="24" customHeight="1" x14ac:dyDescent="0.35">
      <c r="B2299" s="3">
        <v>2284</v>
      </c>
      <c r="C2299" s="3" t="s">
        <v>1935</v>
      </c>
      <c r="D2299" s="3" t="s">
        <v>1936</v>
      </c>
      <c r="E2299" s="3" t="s">
        <v>6530</v>
      </c>
      <c r="F2299" s="3" t="s">
        <v>2616</v>
      </c>
      <c r="G2299" s="3" t="s">
        <v>11</v>
      </c>
      <c r="H2299" s="32" t="s">
        <v>2490</v>
      </c>
      <c r="I2299" s="33">
        <v>61</v>
      </c>
      <c r="J2299" s="17"/>
      <c r="K2299" s="17">
        <f t="shared" si="70"/>
        <v>0</v>
      </c>
      <c r="L2299" s="38" t="s">
        <v>7053</v>
      </c>
      <c r="M2299" s="48">
        <f t="shared" si="71"/>
        <v>6100</v>
      </c>
      <c r="N2299" s="34" t="s">
        <v>7343</v>
      </c>
      <c r="O2299" s="48">
        <f>(45.5*M2299)/(SUM($M$16:$M$2953)+SUM(Comerciales!$O$16:$O$1436))</f>
        <v>2.8945700596848634E-7</v>
      </c>
      <c r="P2299" s="49"/>
      <c r="Q2299" s="59"/>
      <c r="R2299" s="59"/>
      <c r="S2299" s="49"/>
      <c r="T2299" s="49"/>
      <c r="U2299" s="49"/>
      <c r="V2299" s="49"/>
    </row>
    <row r="2300" spans="2:22" ht="24" customHeight="1" x14ac:dyDescent="0.35">
      <c r="B2300" s="3">
        <v>2285</v>
      </c>
      <c r="C2300" s="3" t="s">
        <v>1937</v>
      </c>
      <c r="D2300" s="3" t="s">
        <v>1936</v>
      </c>
      <c r="E2300" s="3" t="s">
        <v>6675</v>
      </c>
      <c r="F2300" s="3" t="s">
        <v>2417</v>
      </c>
      <c r="G2300" s="3" t="s">
        <v>3657</v>
      </c>
      <c r="H2300" s="32" t="s">
        <v>2490</v>
      </c>
      <c r="I2300" s="33">
        <v>2</v>
      </c>
      <c r="J2300" s="17">
        <v>16666.669999999998</v>
      </c>
      <c r="K2300" s="17">
        <f t="shared" si="70"/>
        <v>17867</v>
      </c>
      <c r="L2300" s="38" t="s">
        <v>7053</v>
      </c>
      <c r="M2300" s="48">
        <f t="shared" si="71"/>
        <v>35734</v>
      </c>
      <c r="N2300" s="34" t="s">
        <v>7343</v>
      </c>
      <c r="O2300" s="48">
        <f>(45.5*M2300)/(SUM($M$16:$M$2953)+SUM(Comerciales!$O$16:$O$1436))</f>
        <v>1.6956486313570312E-6</v>
      </c>
      <c r="P2300" s="49"/>
      <c r="Q2300" s="59"/>
      <c r="R2300" s="59"/>
      <c r="S2300" s="49"/>
      <c r="T2300" s="49"/>
      <c r="U2300" s="49"/>
      <c r="V2300" s="49"/>
    </row>
    <row r="2301" spans="2:22" ht="24" customHeight="1" x14ac:dyDescent="0.35">
      <c r="B2301" s="3">
        <v>2286</v>
      </c>
      <c r="C2301" s="3" t="s">
        <v>1093</v>
      </c>
      <c r="D2301" s="3" t="s">
        <v>5739</v>
      </c>
      <c r="E2301" s="3" t="s">
        <v>6676</v>
      </c>
      <c r="F2301" s="3" t="s">
        <v>2417</v>
      </c>
      <c r="G2301" s="3" t="s">
        <v>3657</v>
      </c>
      <c r="H2301" s="32" t="s">
        <v>2490</v>
      </c>
      <c r="I2301" s="33">
        <v>3858.5833333333335</v>
      </c>
      <c r="J2301" s="17">
        <v>17949</v>
      </c>
      <c r="K2301" s="17">
        <f t="shared" si="70"/>
        <v>19241</v>
      </c>
      <c r="L2301" s="38" t="s">
        <v>7053</v>
      </c>
      <c r="M2301" s="48">
        <f t="shared" si="71"/>
        <v>74243001.916666672</v>
      </c>
      <c r="N2301" s="34" t="s">
        <v>7343</v>
      </c>
      <c r="O2301" s="48">
        <f>(45.5*M2301)/(SUM($M$16:$M$2953)+SUM(Comerciales!$O$16:$O$1436))</f>
        <v>3.5229765653952338E-3</v>
      </c>
      <c r="P2301" s="49"/>
      <c r="Q2301" s="59"/>
      <c r="R2301" s="59"/>
      <c r="S2301" s="49"/>
      <c r="T2301" s="49"/>
      <c r="U2301" s="49"/>
      <c r="V2301" s="49"/>
    </row>
    <row r="2302" spans="2:22" ht="24" customHeight="1" x14ac:dyDescent="0.35">
      <c r="B2302" s="3">
        <v>2287</v>
      </c>
      <c r="C2302" s="3" t="s">
        <v>2628</v>
      </c>
      <c r="D2302" s="3" t="s">
        <v>5740</v>
      </c>
      <c r="E2302" s="3" t="s">
        <v>6677</v>
      </c>
      <c r="F2302" s="3" t="s">
        <v>6929</v>
      </c>
      <c r="G2302" s="3" t="s">
        <v>159</v>
      </c>
      <c r="H2302" s="32" t="s">
        <v>2628</v>
      </c>
      <c r="I2302" s="33">
        <v>1</v>
      </c>
      <c r="J2302" s="17"/>
      <c r="K2302" s="17">
        <f t="shared" si="70"/>
        <v>0</v>
      </c>
      <c r="L2302" s="38" t="s">
        <v>2628</v>
      </c>
      <c r="M2302" s="48">
        <f t="shared" si="71"/>
        <v>100</v>
      </c>
      <c r="N2302" s="34" t="s">
        <v>7343</v>
      </c>
      <c r="O2302" s="48">
        <f>(45.5*M2302)/(SUM($M$16:$M$2953)+SUM(Comerciales!$O$16:$O$1436))</f>
        <v>4.745196819155514E-9</v>
      </c>
      <c r="P2302" s="49"/>
      <c r="Q2302" s="59"/>
      <c r="R2302" s="59"/>
      <c r="S2302" s="49"/>
      <c r="T2302" s="49"/>
      <c r="U2302" s="49"/>
      <c r="V2302" s="49"/>
    </row>
    <row r="2303" spans="2:22" ht="24" customHeight="1" x14ac:dyDescent="0.35">
      <c r="B2303" s="3">
        <v>2288</v>
      </c>
      <c r="C2303" s="3" t="s">
        <v>1215</v>
      </c>
      <c r="D2303" s="3" t="s">
        <v>5741</v>
      </c>
      <c r="E2303" s="3" t="s">
        <v>6678</v>
      </c>
      <c r="F2303" s="3" t="s">
        <v>6869</v>
      </c>
      <c r="G2303" s="3" t="s">
        <v>3657</v>
      </c>
      <c r="H2303" s="32" t="s">
        <v>2490</v>
      </c>
      <c r="I2303" s="33">
        <v>2</v>
      </c>
      <c r="J2303" s="17">
        <v>77400</v>
      </c>
      <c r="K2303" s="17">
        <f t="shared" si="70"/>
        <v>82973</v>
      </c>
      <c r="L2303" s="38" t="s">
        <v>7053</v>
      </c>
      <c r="M2303" s="48">
        <f t="shared" si="71"/>
        <v>165946</v>
      </c>
      <c r="N2303" s="34" t="s">
        <v>7341</v>
      </c>
      <c r="O2303" s="48">
        <f>(45.5*M2303)/(SUM($M$16:$M$2953)+SUM(Comerciales!$O$16:$O$1436))</f>
        <v>7.8744643135158085E-6</v>
      </c>
      <c r="P2303" s="49"/>
      <c r="Q2303" s="59"/>
      <c r="R2303" s="59"/>
      <c r="S2303" s="49"/>
      <c r="T2303" s="49"/>
      <c r="U2303" s="49"/>
      <c r="V2303" s="49"/>
    </row>
    <row r="2304" spans="2:22" ht="24" customHeight="1" x14ac:dyDescent="0.35">
      <c r="B2304" s="3">
        <v>2289</v>
      </c>
      <c r="C2304" s="3" t="s">
        <v>1938</v>
      </c>
      <c r="D2304" s="3" t="s">
        <v>1939</v>
      </c>
      <c r="E2304" s="3" t="s">
        <v>2355</v>
      </c>
      <c r="F2304" s="3" t="s">
        <v>2422</v>
      </c>
      <c r="G2304" s="3" t="s">
        <v>11</v>
      </c>
      <c r="H2304" s="32" t="s">
        <v>2318</v>
      </c>
      <c r="I2304" s="33">
        <v>46599</v>
      </c>
      <c r="J2304" s="17">
        <v>1049</v>
      </c>
      <c r="K2304" s="17">
        <f t="shared" si="70"/>
        <v>1125</v>
      </c>
      <c r="L2304" s="38" t="s">
        <v>7053</v>
      </c>
      <c r="M2304" s="48">
        <f t="shared" si="71"/>
        <v>52423875</v>
      </c>
      <c r="N2304" s="34" t="s">
        <v>7341</v>
      </c>
      <c r="O2304" s="48">
        <f>(45.5*M2304)/(SUM($M$16:$M$2953)+SUM(Comerciales!$O$16:$O$1436))</f>
        <v>2.4876160489780627E-3</v>
      </c>
      <c r="P2304" s="49"/>
      <c r="Q2304" s="59"/>
      <c r="R2304" s="59"/>
      <c r="S2304" s="49"/>
      <c r="T2304" s="49"/>
      <c r="U2304" s="49"/>
      <c r="V2304" s="49"/>
    </row>
    <row r="2305" spans="2:22" ht="24" customHeight="1" x14ac:dyDescent="0.35">
      <c r="B2305" s="3">
        <v>2290</v>
      </c>
      <c r="C2305" s="3" t="s">
        <v>1940</v>
      </c>
      <c r="D2305" s="3" t="s">
        <v>3191</v>
      </c>
      <c r="E2305" s="3" t="s">
        <v>3506</v>
      </c>
      <c r="F2305" s="3" t="s">
        <v>2422</v>
      </c>
      <c r="G2305" s="3" t="s">
        <v>11</v>
      </c>
      <c r="H2305" s="32" t="s">
        <v>2318</v>
      </c>
      <c r="I2305" s="33">
        <v>1505590.8333333333</v>
      </c>
      <c r="J2305" s="17">
        <v>1667.25</v>
      </c>
      <c r="K2305" s="17">
        <f t="shared" si="70"/>
        <v>1667.25</v>
      </c>
      <c r="L2305" s="38">
        <v>1667.25</v>
      </c>
      <c r="M2305" s="48">
        <f t="shared" si="71"/>
        <v>2510196316.875</v>
      </c>
      <c r="N2305" s="34" t="s">
        <v>7341</v>
      </c>
      <c r="O2305" s="48">
        <f>(45.5*M2305)/(SUM($M$16:$M$2953)+SUM(Comerciales!$O$16:$O$1436))</f>
        <v>0.11911375578291136</v>
      </c>
      <c r="P2305" s="49"/>
      <c r="Q2305" s="59"/>
      <c r="R2305" s="59"/>
      <c r="S2305" s="49"/>
      <c r="T2305" s="49"/>
      <c r="U2305" s="49"/>
      <c r="V2305" s="49"/>
    </row>
    <row r="2306" spans="2:22" ht="24" customHeight="1" x14ac:dyDescent="0.35">
      <c r="B2306" s="3">
        <v>2291</v>
      </c>
      <c r="C2306" s="3" t="s">
        <v>1940</v>
      </c>
      <c r="D2306" s="3" t="s">
        <v>3191</v>
      </c>
      <c r="E2306" s="3" t="s">
        <v>6118</v>
      </c>
      <c r="F2306" s="3" t="s">
        <v>2422</v>
      </c>
      <c r="G2306" s="3" t="s">
        <v>11</v>
      </c>
      <c r="H2306" s="32" t="s">
        <v>2318</v>
      </c>
      <c r="I2306" s="33">
        <v>421106</v>
      </c>
      <c r="J2306" s="17">
        <v>555.75</v>
      </c>
      <c r="K2306" s="17">
        <f t="shared" si="70"/>
        <v>555.75</v>
      </c>
      <c r="L2306" s="38">
        <v>555.75</v>
      </c>
      <c r="M2306" s="48">
        <f t="shared" si="71"/>
        <v>234029659.5</v>
      </c>
      <c r="N2306" s="34" t="s">
        <v>7341</v>
      </c>
      <c r="O2306" s="48">
        <f>(45.5*M2306)/(SUM($M$16:$M$2953)+SUM(Comerciales!$O$16:$O$1436))</f>
        <v>1.1105167958474479E-2</v>
      </c>
      <c r="P2306" s="49"/>
      <c r="Q2306" s="59"/>
      <c r="R2306" s="59"/>
      <c r="S2306" s="49"/>
      <c r="T2306" s="49"/>
      <c r="U2306" s="49"/>
      <c r="V2306" s="49"/>
    </row>
    <row r="2307" spans="2:22" ht="24" customHeight="1" x14ac:dyDescent="0.35">
      <c r="B2307" s="3">
        <v>2292</v>
      </c>
      <c r="C2307" s="3" t="s">
        <v>1940</v>
      </c>
      <c r="D2307" s="3" t="s">
        <v>3191</v>
      </c>
      <c r="E2307" s="3" t="s">
        <v>6117</v>
      </c>
      <c r="F2307" s="3" t="s">
        <v>2422</v>
      </c>
      <c r="G2307" s="3" t="s">
        <v>11</v>
      </c>
      <c r="H2307" s="32" t="s">
        <v>2318</v>
      </c>
      <c r="I2307" s="33">
        <v>363202.58333333331</v>
      </c>
      <c r="J2307" s="17">
        <v>1111.5</v>
      </c>
      <c r="K2307" s="17">
        <f t="shared" si="70"/>
        <v>1111.5</v>
      </c>
      <c r="L2307" s="38">
        <v>1111.5</v>
      </c>
      <c r="M2307" s="48">
        <f t="shared" si="71"/>
        <v>403699671.375</v>
      </c>
      <c r="N2307" s="34" t="s">
        <v>7341</v>
      </c>
      <c r="O2307" s="48">
        <f>(45.5*M2307)/(SUM($M$16:$M$2953)+SUM(Comerciales!$O$16:$O$1436))</f>
        <v>1.9156343965027762E-2</v>
      </c>
      <c r="P2307" s="49"/>
      <c r="Q2307" s="59"/>
      <c r="R2307" s="59"/>
      <c r="S2307" s="49"/>
      <c r="T2307" s="49"/>
      <c r="U2307" s="49"/>
      <c r="V2307" s="49"/>
    </row>
    <row r="2308" spans="2:22" ht="24" customHeight="1" x14ac:dyDescent="0.35">
      <c r="B2308" s="3">
        <v>2293</v>
      </c>
      <c r="C2308" s="3" t="s">
        <v>1940</v>
      </c>
      <c r="D2308" s="3" t="s">
        <v>3191</v>
      </c>
      <c r="E2308" s="3" t="s">
        <v>3507</v>
      </c>
      <c r="F2308" s="3" t="s">
        <v>2422</v>
      </c>
      <c r="G2308" s="3" t="s">
        <v>11</v>
      </c>
      <c r="H2308" s="32" t="s">
        <v>2318</v>
      </c>
      <c r="I2308" s="33">
        <v>324196.25</v>
      </c>
      <c r="J2308" s="17">
        <v>3334.5</v>
      </c>
      <c r="K2308" s="17">
        <f t="shared" si="70"/>
        <v>3334.5</v>
      </c>
      <c r="L2308" s="38">
        <v>3334.5</v>
      </c>
      <c r="M2308" s="48">
        <f t="shared" si="71"/>
        <v>1081032395.625</v>
      </c>
      <c r="N2308" s="34" t="s">
        <v>7341</v>
      </c>
      <c r="O2308" s="48">
        <f>(45.5*M2308)/(SUM($M$16:$M$2953)+SUM(Comerciales!$O$16:$O$1436))</f>
        <v>5.1297114851238147E-2</v>
      </c>
      <c r="P2308" s="49"/>
      <c r="Q2308" s="59"/>
      <c r="R2308" s="59"/>
      <c r="S2308" s="49"/>
      <c r="T2308" s="49"/>
      <c r="U2308" s="49"/>
      <c r="V2308" s="49"/>
    </row>
    <row r="2309" spans="2:22" ht="24" customHeight="1" x14ac:dyDescent="0.35">
      <c r="B2309" s="3">
        <v>2294</v>
      </c>
      <c r="C2309" s="3" t="s">
        <v>1940</v>
      </c>
      <c r="D2309" s="3" t="s">
        <v>3191</v>
      </c>
      <c r="E2309" s="3" t="s">
        <v>3508</v>
      </c>
      <c r="F2309" s="3" t="s">
        <v>2422</v>
      </c>
      <c r="G2309" s="3" t="s">
        <v>11</v>
      </c>
      <c r="H2309" s="32" t="s">
        <v>2318</v>
      </c>
      <c r="I2309" s="33">
        <v>62061</v>
      </c>
      <c r="J2309" s="17">
        <v>6669</v>
      </c>
      <c r="K2309" s="17">
        <f t="shared" si="70"/>
        <v>6669</v>
      </c>
      <c r="L2309" s="38">
        <v>6669</v>
      </c>
      <c r="M2309" s="48">
        <f t="shared" si="71"/>
        <v>413884809</v>
      </c>
      <c r="N2309" s="34" t="s">
        <v>7341</v>
      </c>
      <c r="O2309" s="48">
        <f>(45.5*M2309)/(SUM($M$16:$M$2953)+SUM(Comerciales!$O$16:$O$1436))</f>
        <v>1.9639648791635874E-2</v>
      </c>
      <c r="P2309" s="49"/>
      <c r="Q2309" s="59"/>
      <c r="R2309" s="59"/>
      <c r="S2309" s="49"/>
      <c r="T2309" s="49"/>
      <c r="U2309" s="49"/>
      <c r="V2309" s="49"/>
    </row>
    <row r="2310" spans="2:22" ht="24" customHeight="1" x14ac:dyDescent="0.35">
      <c r="B2310" s="3">
        <v>2295</v>
      </c>
      <c r="C2310" s="3" t="s">
        <v>1942</v>
      </c>
      <c r="D2310" s="3" t="s">
        <v>5742</v>
      </c>
      <c r="E2310" s="3" t="s">
        <v>6679</v>
      </c>
      <c r="F2310" s="3" t="s">
        <v>2422</v>
      </c>
      <c r="G2310" s="3" t="s">
        <v>11</v>
      </c>
      <c r="H2310" s="32" t="s">
        <v>2318</v>
      </c>
      <c r="I2310" s="33">
        <v>372.66666666666669</v>
      </c>
      <c r="J2310" s="17">
        <v>829</v>
      </c>
      <c r="K2310" s="17">
        <f t="shared" si="70"/>
        <v>889</v>
      </c>
      <c r="L2310" s="38" t="s">
        <v>7053</v>
      </c>
      <c r="M2310" s="48">
        <f t="shared" si="71"/>
        <v>331300.66666666669</v>
      </c>
      <c r="N2310" s="34" t="s">
        <v>7343</v>
      </c>
      <c r="O2310" s="48">
        <f>(45.5*M2310)/(SUM($M$16:$M$2953)+SUM(Comerciales!$O$16:$O$1436))</f>
        <v>1.5720868696507677E-5</v>
      </c>
      <c r="P2310" s="49"/>
      <c r="Q2310" s="59"/>
      <c r="R2310" s="59"/>
      <c r="S2310" s="49"/>
      <c r="T2310" s="49"/>
      <c r="U2310" s="49"/>
      <c r="V2310" s="49"/>
    </row>
    <row r="2311" spans="2:22" ht="24" customHeight="1" x14ac:dyDescent="0.35">
      <c r="B2311" s="3">
        <v>2296</v>
      </c>
      <c r="C2311" s="3" t="s">
        <v>2685</v>
      </c>
      <c r="D2311" s="3" t="s">
        <v>1943</v>
      </c>
      <c r="E2311" s="3" t="s">
        <v>17</v>
      </c>
      <c r="F2311" s="3" t="s">
        <v>2317</v>
      </c>
      <c r="G2311" s="3" t="s">
        <v>11</v>
      </c>
      <c r="H2311" s="32" t="s">
        <v>2422</v>
      </c>
      <c r="I2311" s="33">
        <v>6757.5</v>
      </c>
      <c r="J2311" s="17">
        <v>3039</v>
      </c>
      <c r="K2311" s="17">
        <f t="shared" si="70"/>
        <v>3258</v>
      </c>
      <c r="L2311" s="38" t="s">
        <v>7053</v>
      </c>
      <c r="M2311" s="48">
        <f t="shared" si="71"/>
        <v>22015935</v>
      </c>
      <c r="N2311" s="34" t="s">
        <v>7343</v>
      </c>
      <c r="O2311" s="48">
        <f>(45.5*M2311)/(SUM($M$16:$M$2953)+SUM(Comerciales!$O$16:$O$1436))</f>
        <v>1.0446994473273454E-3</v>
      </c>
      <c r="P2311" s="49"/>
      <c r="Q2311" s="59"/>
      <c r="R2311" s="59"/>
      <c r="S2311" s="49"/>
      <c r="T2311" s="49"/>
      <c r="U2311" s="49"/>
      <c r="V2311" s="49"/>
    </row>
    <row r="2312" spans="2:22" ht="24" customHeight="1" x14ac:dyDescent="0.35">
      <c r="B2312" s="3">
        <v>2297</v>
      </c>
      <c r="C2312" s="3" t="s">
        <v>2628</v>
      </c>
      <c r="D2312" s="3" t="s">
        <v>5743</v>
      </c>
      <c r="E2312" s="3" t="s">
        <v>6680</v>
      </c>
      <c r="F2312" s="3" t="s">
        <v>6958</v>
      </c>
      <c r="G2312" s="3" t="s">
        <v>11</v>
      </c>
      <c r="H2312" s="32" t="s">
        <v>2628</v>
      </c>
      <c r="I2312" s="33">
        <v>230</v>
      </c>
      <c r="J2312" s="17"/>
      <c r="K2312" s="17">
        <f t="shared" si="70"/>
        <v>0</v>
      </c>
      <c r="L2312" s="38" t="s">
        <v>2628</v>
      </c>
      <c r="M2312" s="48">
        <f t="shared" si="71"/>
        <v>23000</v>
      </c>
      <c r="N2312" s="34" t="s">
        <v>7343</v>
      </c>
      <c r="O2312" s="48">
        <f>(45.5*M2312)/(SUM($M$16:$M$2953)+SUM(Comerciales!$O$16:$O$1436))</f>
        <v>1.0913952684057682E-6</v>
      </c>
      <c r="P2312" s="49"/>
      <c r="Q2312" s="59"/>
      <c r="R2312" s="59"/>
      <c r="S2312" s="49"/>
      <c r="T2312" s="49"/>
      <c r="U2312" s="49"/>
      <c r="V2312" s="49"/>
    </row>
    <row r="2313" spans="2:22" ht="24" customHeight="1" x14ac:dyDescent="0.35">
      <c r="B2313" s="3">
        <v>2298</v>
      </c>
      <c r="C2313" s="3" t="s">
        <v>1944</v>
      </c>
      <c r="D2313" s="3" t="s">
        <v>5744</v>
      </c>
      <c r="E2313" s="3" t="s">
        <v>2371</v>
      </c>
      <c r="F2313" s="3" t="s">
        <v>6959</v>
      </c>
      <c r="G2313" s="3" t="s">
        <v>77</v>
      </c>
      <c r="H2313" s="32" t="s">
        <v>7028</v>
      </c>
      <c r="I2313" s="33">
        <v>15047.333333333334</v>
      </c>
      <c r="J2313" s="17">
        <v>22501.995244491711</v>
      </c>
      <c r="K2313" s="17">
        <f t="shared" si="70"/>
        <v>22501.995244491711</v>
      </c>
      <c r="L2313" s="38">
        <v>22501.995244491711</v>
      </c>
      <c r="M2313" s="48">
        <f t="shared" si="71"/>
        <v>338595023.10894829</v>
      </c>
      <c r="N2313" s="34" t="s">
        <v>7341</v>
      </c>
      <c r="O2313" s="48">
        <f>(45.5*M2313)/(SUM($M$16:$M$2953)+SUM(Comerciales!$O$16:$O$1436))</f>
        <v>1.606700026638469E-2</v>
      </c>
      <c r="P2313" s="49"/>
      <c r="Q2313" s="59"/>
      <c r="R2313" s="59"/>
      <c r="S2313" s="49"/>
      <c r="T2313" s="49"/>
      <c r="U2313" s="49"/>
      <c r="V2313" s="49"/>
    </row>
    <row r="2314" spans="2:22" ht="24" customHeight="1" x14ac:dyDescent="0.35">
      <c r="B2314" s="3">
        <v>2299</v>
      </c>
      <c r="C2314" s="3" t="s">
        <v>1944</v>
      </c>
      <c r="D2314" s="3" t="s">
        <v>5744</v>
      </c>
      <c r="E2314" s="3" t="s">
        <v>2401</v>
      </c>
      <c r="F2314" s="3" t="s">
        <v>6959</v>
      </c>
      <c r="G2314" s="3" t="s">
        <v>11</v>
      </c>
      <c r="H2314" s="32" t="s">
        <v>2318</v>
      </c>
      <c r="I2314" s="33">
        <v>7419.2</v>
      </c>
      <c r="J2314" s="17">
        <v>11251.000000000002</v>
      </c>
      <c r="K2314" s="17">
        <f t="shared" si="70"/>
        <v>11251.000000000002</v>
      </c>
      <c r="L2314" s="38">
        <v>11251.000000000002</v>
      </c>
      <c r="M2314" s="48">
        <f t="shared" si="71"/>
        <v>83473419.200000018</v>
      </c>
      <c r="N2314" s="34" t="s">
        <v>7343</v>
      </c>
      <c r="O2314" s="48">
        <f>(45.5*M2314)/(SUM($M$16:$M$2953)+SUM(Comerciales!$O$16:$O$1436))</f>
        <v>3.9609780327187483E-3</v>
      </c>
      <c r="P2314" s="49"/>
      <c r="Q2314" s="59"/>
      <c r="R2314" s="59"/>
      <c r="S2314" s="49"/>
      <c r="T2314" s="49"/>
      <c r="U2314" s="49"/>
      <c r="V2314" s="49"/>
    </row>
    <row r="2315" spans="2:22" ht="24" customHeight="1" x14ac:dyDescent="0.35">
      <c r="B2315" s="3">
        <v>2300</v>
      </c>
      <c r="C2315" s="3" t="s">
        <v>1944</v>
      </c>
      <c r="D2315" s="3" t="s">
        <v>5744</v>
      </c>
      <c r="E2315" s="3" t="s">
        <v>2401</v>
      </c>
      <c r="F2315" s="3" t="s">
        <v>6959</v>
      </c>
      <c r="G2315" s="3" t="s">
        <v>77</v>
      </c>
      <c r="H2315" s="32" t="s">
        <v>7046</v>
      </c>
      <c r="I2315" s="33">
        <v>3690</v>
      </c>
      <c r="J2315" s="17">
        <v>11251</v>
      </c>
      <c r="K2315" s="17">
        <f t="shared" si="70"/>
        <v>11251</v>
      </c>
      <c r="L2315" s="38">
        <v>11251</v>
      </c>
      <c r="M2315" s="48">
        <f t="shared" si="71"/>
        <v>41516190</v>
      </c>
      <c r="N2315" s="34" t="s">
        <v>7343</v>
      </c>
      <c r="O2315" s="48">
        <f>(45.5*M2315)/(SUM($M$16:$M$2953)+SUM(Comerciales!$O$16:$O$1436))</f>
        <v>1.9700249273145592E-3</v>
      </c>
      <c r="P2315" s="49"/>
      <c r="Q2315" s="59"/>
      <c r="R2315" s="59"/>
      <c r="S2315" s="49"/>
      <c r="T2315" s="49"/>
      <c r="U2315" s="49"/>
      <c r="V2315" s="49"/>
    </row>
    <row r="2316" spans="2:22" ht="24" customHeight="1" x14ac:dyDescent="0.35">
      <c r="B2316" s="3">
        <v>2301</v>
      </c>
      <c r="C2316" s="3" t="s">
        <v>1946</v>
      </c>
      <c r="D2316" s="3" t="s">
        <v>1947</v>
      </c>
      <c r="E2316" s="3" t="s">
        <v>6681</v>
      </c>
      <c r="F2316" s="3" t="s">
        <v>6960</v>
      </c>
      <c r="G2316" s="3" t="s">
        <v>77</v>
      </c>
      <c r="H2316" s="32" t="s">
        <v>2360</v>
      </c>
      <c r="I2316" s="33">
        <v>33.5</v>
      </c>
      <c r="J2316" s="17">
        <v>963.1</v>
      </c>
      <c r="K2316" s="17">
        <f t="shared" si="70"/>
        <v>963.1</v>
      </c>
      <c r="L2316" s="38">
        <v>963.1</v>
      </c>
      <c r="M2316" s="48">
        <f t="shared" si="71"/>
        <v>32263.850000000002</v>
      </c>
      <c r="N2316" s="34" t="s">
        <v>7343</v>
      </c>
      <c r="O2316" s="48">
        <f>(45.5*M2316)/(SUM($M$16:$M$2953)+SUM(Comerciales!$O$16:$O$1436))</f>
        <v>1.5309831839371061E-6</v>
      </c>
      <c r="P2316" s="49"/>
      <c r="Q2316" s="59"/>
      <c r="R2316" s="59"/>
      <c r="S2316" s="49"/>
      <c r="T2316" s="49"/>
      <c r="U2316" s="49"/>
      <c r="V2316" s="49"/>
    </row>
    <row r="2317" spans="2:22" ht="24" customHeight="1" x14ac:dyDescent="0.35">
      <c r="B2317" s="3">
        <v>2302</v>
      </c>
      <c r="C2317" s="3" t="s">
        <v>1948</v>
      </c>
      <c r="D2317" s="3" t="s">
        <v>3194</v>
      </c>
      <c r="E2317" s="3" t="s">
        <v>2413</v>
      </c>
      <c r="F2317" s="3" t="s">
        <v>2422</v>
      </c>
      <c r="G2317" s="3" t="s">
        <v>11</v>
      </c>
      <c r="H2317" s="32" t="s">
        <v>2318</v>
      </c>
      <c r="I2317" s="33">
        <v>112868.33333333333</v>
      </c>
      <c r="J2317" s="17">
        <v>941</v>
      </c>
      <c r="K2317" s="17">
        <f t="shared" si="70"/>
        <v>1009</v>
      </c>
      <c r="L2317" s="38" t="s">
        <v>7053</v>
      </c>
      <c r="M2317" s="48">
        <f t="shared" si="71"/>
        <v>113884148.33333333</v>
      </c>
      <c r="N2317" s="34" t="s">
        <v>7341</v>
      </c>
      <c r="O2317" s="48">
        <f>(45.5*M2317)/(SUM($M$16:$M$2953)+SUM(Comerciales!$O$16:$O$1436))</f>
        <v>5.4040269842356792E-3</v>
      </c>
      <c r="P2317" s="49"/>
      <c r="Q2317" s="59"/>
      <c r="R2317" s="59"/>
      <c r="S2317" s="49"/>
      <c r="T2317" s="49"/>
      <c r="U2317" s="49"/>
      <c r="V2317" s="49"/>
    </row>
    <row r="2318" spans="2:22" ht="24" customHeight="1" x14ac:dyDescent="0.35">
      <c r="B2318" s="3">
        <v>2303</v>
      </c>
      <c r="C2318" s="3" t="s">
        <v>2267</v>
      </c>
      <c r="D2318" s="3" t="s">
        <v>3194</v>
      </c>
      <c r="E2318" s="3" t="s">
        <v>12</v>
      </c>
      <c r="F2318" s="3" t="s">
        <v>2317</v>
      </c>
      <c r="G2318" s="3" t="s">
        <v>11</v>
      </c>
      <c r="H2318" s="32" t="s">
        <v>2628</v>
      </c>
      <c r="I2318" s="33">
        <v>1</v>
      </c>
      <c r="J2318" s="17">
        <v>10218</v>
      </c>
      <c r="K2318" s="17">
        <f t="shared" si="70"/>
        <v>10954</v>
      </c>
      <c r="L2318" s="38" t="s">
        <v>2628</v>
      </c>
      <c r="M2318" s="48">
        <f t="shared" si="71"/>
        <v>10954</v>
      </c>
      <c r="N2318" s="34" t="s">
        <v>7343</v>
      </c>
      <c r="O2318" s="48">
        <f>(45.5*M2318)/(SUM($M$16:$M$2953)+SUM(Comerciales!$O$16:$O$1436))</f>
        <v>5.1978885957029491E-7</v>
      </c>
      <c r="P2318" s="49"/>
      <c r="Q2318" s="59"/>
      <c r="R2318" s="59"/>
      <c r="S2318" s="49"/>
      <c r="T2318" s="49"/>
      <c r="U2318" s="49"/>
      <c r="V2318" s="49"/>
    </row>
    <row r="2319" spans="2:22" ht="24" customHeight="1" x14ac:dyDescent="0.35">
      <c r="B2319" s="3">
        <v>2304</v>
      </c>
      <c r="C2319" s="3" t="s">
        <v>2267</v>
      </c>
      <c r="D2319" s="3" t="s">
        <v>5745</v>
      </c>
      <c r="E2319" s="3" t="s">
        <v>6071</v>
      </c>
      <c r="F2319" s="3" t="s">
        <v>2616</v>
      </c>
      <c r="G2319" s="3" t="s">
        <v>3657</v>
      </c>
      <c r="H2319" s="32" t="s">
        <v>2490</v>
      </c>
      <c r="I2319" s="33">
        <v>159.75</v>
      </c>
      <c r="J2319" s="17">
        <v>2245</v>
      </c>
      <c r="K2319" s="17">
        <f t="shared" si="70"/>
        <v>2407</v>
      </c>
      <c r="L2319" s="38" t="s">
        <v>7053</v>
      </c>
      <c r="M2319" s="48">
        <f t="shared" si="71"/>
        <v>384518.25</v>
      </c>
      <c r="N2319" s="34" t="s">
        <v>7343</v>
      </c>
      <c r="O2319" s="48">
        <f>(45.5*M2319)/(SUM($M$16:$M$2953)+SUM(Comerciales!$O$16:$O$1436))</f>
        <v>1.8246147768072444E-5</v>
      </c>
      <c r="P2319" s="49"/>
      <c r="Q2319" s="59"/>
      <c r="R2319" s="59"/>
      <c r="S2319" s="49"/>
      <c r="T2319" s="49"/>
      <c r="U2319" s="49"/>
      <c r="V2319" s="49"/>
    </row>
    <row r="2320" spans="2:22" ht="24" customHeight="1" x14ac:dyDescent="0.35">
      <c r="B2320" s="3">
        <v>2305</v>
      </c>
      <c r="C2320" s="3" t="s">
        <v>164</v>
      </c>
      <c r="D2320" s="3" t="s">
        <v>5746</v>
      </c>
      <c r="E2320" s="3" t="s">
        <v>1950</v>
      </c>
      <c r="F2320" s="3" t="s">
        <v>2616</v>
      </c>
      <c r="G2320" s="3" t="s">
        <v>3657</v>
      </c>
      <c r="H2320" s="32" t="s">
        <v>2490</v>
      </c>
      <c r="I2320" s="33">
        <v>1120.1666666666667</v>
      </c>
      <c r="J2320" s="17">
        <v>25523.21</v>
      </c>
      <c r="K2320" s="17">
        <f t="shared" ref="K2320:K2383" si="72">IF(ISNUMBER(L2320),MIN(L2320,ROUND((J2320*(1+$K$10)),0)),ROUND((J2320*(1+$K$10)),0))</f>
        <v>27361</v>
      </c>
      <c r="L2320" s="38" t="s">
        <v>7053</v>
      </c>
      <c r="M2320" s="48">
        <f t="shared" ref="M2320:M2383" si="73">IF(K2320=0,100*I2320,I2320*K2320)</f>
        <v>30648880.166666668</v>
      </c>
      <c r="N2320" s="34" t="s">
        <v>7343</v>
      </c>
      <c r="O2320" s="48">
        <f>(45.5*M2320)/(SUM($M$16:$M$2953)+SUM(Comerciales!$O$16:$O$1436))</f>
        <v>1.454349686775452E-3</v>
      </c>
      <c r="P2320" s="49"/>
      <c r="Q2320" s="59"/>
      <c r="R2320" s="59"/>
      <c r="S2320" s="49"/>
      <c r="T2320" s="49"/>
      <c r="U2320" s="49"/>
      <c r="V2320" s="49"/>
    </row>
    <row r="2321" spans="2:22" ht="24" customHeight="1" x14ac:dyDescent="0.35">
      <c r="B2321" s="3">
        <v>2306</v>
      </c>
      <c r="C2321" s="3" t="s">
        <v>1951</v>
      </c>
      <c r="D2321" s="3" t="s">
        <v>1952</v>
      </c>
      <c r="E2321" s="3" t="s">
        <v>2355</v>
      </c>
      <c r="F2321" s="3" t="s">
        <v>2422</v>
      </c>
      <c r="G2321" s="3" t="s">
        <v>11</v>
      </c>
      <c r="H2321" s="32" t="s">
        <v>2318</v>
      </c>
      <c r="I2321" s="33">
        <v>6197.25</v>
      </c>
      <c r="J2321" s="17">
        <v>260</v>
      </c>
      <c r="K2321" s="17">
        <f t="shared" si="72"/>
        <v>279</v>
      </c>
      <c r="L2321" s="38" t="s">
        <v>7053</v>
      </c>
      <c r="M2321" s="48">
        <f t="shared" si="73"/>
        <v>1729032.75</v>
      </c>
      <c r="N2321" s="34" t="s">
        <v>7343</v>
      </c>
      <c r="O2321" s="48">
        <f>(45.5*M2321)/(SUM($M$16:$M$2953)+SUM(Comerciales!$O$16:$O$1436))</f>
        <v>8.2046007055157098E-5</v>
      </c>
      <c r="P2321" s="49"/>
      <c r="Q2321" s="59"/>
      <c r="R2321" s="59"/>
      <c r="S2321" s="49"/>
      <c r="T2321" s="49"/>
      <c r="U2321" s="49"/>
      <c r="V2321" s="49"/>
    </row>
    <row r="2322" spans="2:22" ht="24" customHeight="1" x14ac:dyDescent="0.35">
      <c r="B2322" s="3">
        <v>2307</v>
      </c>
      <c r="C2322" s="3" t="s">
        <v>691</v>
      </c>
      <c r="D2322" s="3" t="s">
        <v>5747</v>
      </c>
      <c r="E2322" s="3" t="s">
        <v>2323</v>
      </c>
      <c r="F2322" s="3" t="s">
        <v>2422</v>
      </c>
      <c r="G2322" s="3" t="s">
        <v>11</v>
      </c>
      <c r="H2322" s="32" t="s">
        <v>2320</v>
      </c>
      <c r="I2322" s="33">
        <v>161</v>
      </c>
      <c r="J2322" s="17">
        <v>2136</v>
      </c>
      <c r="K2322" s="17">
        <f t="shared" si="72"/>
        <v>2290</v>
      </c>
      <c r="L2322" s="38" t="s">
        <v>7053</v>
      </c>
      <c r="M2322" s="48">
        <f t="shared" si="73"/>
        <v>368690</v>
      </c>
      <c r="N2322" s="34" t="s">
        <v>7343</v>
      </c>
      <c r="O2322" s="48">
        <f>(45.5*M2322)/(SUM($M$16:$M$2953)+SUM(Comerciales!$O$16:$O$1436))</f>
        <v>1.7495066152544462E-5</v>
      </c>
      <c r="P2322" s="49"/>
      <c r="Q2322" s="59"/>
      <c r="R2322" s="59"/>
      <c r="S2322" s="49"/>
      <c r="T2322" s="49"/>
      <c r="U2322" s="49"/>
      <c r="V2322" s="49"/>
    </row>
    <row r="2323" spans="2:22" ht="24" customHeight="1" x14ac:dyDescent="0.35">
      <c r="B2323" s="3">
        <v>2308</v>
      </c>
      <c r="C2323" s="3" t="s">
        <v>691</v>
      </c>
      <c r="D2323" s="3" t="s">
        <v>5747</v>
      </c>
      <c r="E2323" s="3" t="s">
        <v>6682</v>
      </c>
      <c r="F2323" s="3" t="s">
        <v>6913</v>
      </c>
      <c r="G2323" s="3" t="s">
        <v>11</v>
      </c>
      <c r="H2323" s="32" t="s">
        <v>2490</v>
      </c>
      <c r="I2323" s="33">
        <v>8</v>
      </c>
      <c r="J2323" s="17">
        <v>18757</v>
      </c>
      <c r="K2323" s="17">
        <f t="shared" si="72"/>
        <v>20108</v>
      </c>
      <c r="L2323" s="38" t="s">
        <v>7053</v>
      </c>
      <c r="M2323" s="48">
        <f t="shared" si="73"/>
        <v>160864</v>
      </c>
      <c r="N2323" s="34" t="s">
        <v>7343</v>
      </c>
      <c r="O2323" s="48">
        <f>(45.5*M2323)/(SUM($M$16:$M$2953)+SUM(Comerciales!$O$16:$O$1436))</f>
        <v>7.6333134111663258E-6</v>
      </c>
      <c r="P2323" s="49"/>
      <c r="Q2323" s="59"/>
      <c r="R2323" s="59"/>
      <c r="S2323" s="49"/>
      <c r="T2323" s="49"/>
      <c r="U2323" s="49"/>
      <c r="V2323" s="49"/>
    </row>
    <row r="2324" spans="2:22" ht="24" customHeight="1" x14ac:dyDescent="0.35">
      <c r="B2324" s="3">
        <v>2309</v>
      </c>
      <c r="C2324" s="3" t="s">
        <v>1953</v>
      </c>
      <c r="D2324" s="3" t="s">
        <v>1954</v>
      </c>
      <c r="E2324" s="3">
        <v>0.01</v>
      </c>
      <c r="F2324" s="3" t="s">
        <v>2356</v>
      </c>
      <c r="G2324" s="3" t="s">
        <v>18</v>
      </c>
      <c r="H2324" s="32" t="s">
        <v>2349</v>
      </c>
      <c r="I2324" s="33">
        <v>1365.8333333333335</v>
      </c>
      <c r="J2324" s="17">
        <v>11310</v>
      </c>
      <c r="K2324" s="17">
        <f t="shared" si="72"/>
        <v>12124</v>
      </c>
      <c r="L2324" s="38" t="s">
        <v>7053</v>
      </c>
      <c r="M2324" s="48">
        <f t="shared" si="73"/>
        <v>16559363.333333336</v>
      </c>
      <c r="N2324" s="34" t="s">
        <v>7343</v>
      </c>
      <c r="O2324" s="48">
        <f>(45.5*M2324)/(SUM($M$16:$M$2953)+SUM(Comerciales!$O$16:$O$1436))</f>
        <v>7.8577438216573779E-4</v>
      </c>
      <c r="P2324" s="49"/>
      <c r="Q2324" s="59"/>
      <c r="R2324" s="59"/>
      <c r="S2324" s="49"/>
      <c r="T2324" s="49"/>
      <c r="U2324" s="49"/>
      <c r="V2324" s="49"/>
    </row>
    <row r="2325" spans="2:22" ht="24" customHeight="1" x14ac:dyDescent="0.35">
      <c r="B2325" s="3">
        <v>2310</v>
      </c>
      <c r="C2325" s="3" t="s">
        <v>1955</v>
      </c>
      <c r="D2325" s="3" t="s">
        <v>3196</v>
      </c>
      <c r="E2325" s="3" t="s">
        <v>2329</v>
      </c>
      <c r="F2325" s="3" t="s">
        <v>2422</v>
      </c>
      <c r="G2325" s="3" t="s">
        <v>11</v>
      </c>
      <c r="H2325" s="32" t="s">
        <v>2318</v>
      </c>
      <c r="I2325" s="33">
        <v>144331.08333333334</v>
      </c>
      <c r="J2325" s="17">
        <v>84</v>
      </c>
      <c r="K2325" s="17">
        <f t="shared" si="72"/>
        <v>90</v>
      </c>
      <c r="L2325" s="38" t="s">
        <v>7053</v>
      </c>
      <c r="M2325" s="48">
        <f t="shared" si="73"/>
        <v>12989797.5</v>
      </c>
      <c r="N2325" s="34" t="s">
        <v>7341</v>
      </c>
      <c r="O2325" s="48">
        <f>(45.5*M2325)/(SUM($M$16:$M$2953)+SUM(Comerciales!$O$16:$O$1436))</f>
        <v>6.1639145778474239E-4</v>
      </c>
      <c r="P2325" s="49"/>
      <c r="Q2325" s="59"/>
      <c r="R2325" s="59"/>
      <c r="S2325" s="49"/>
      <c r="T2325" s="49"/>
      <c r="U2325" s="49"/>
      <c r="V2325" s="49"/>
    </row>
    <row r="2326" spans="2:22" ht="24" customHeight="1" x14ac:dyDescent="0.35">
      <c r="B2326" s="3">
        <v>2311</v>
      </c>
      <c r="C2326" s="3" t="s">
        <v>1955</v>
      </c>
      <c r="D2326" s="3" t="s">
        <v>3196</v>
      </c>
      <c r="E2326" s="3" t="s">
        <v>2488</v>
      </c>
      <c r="F2326" s="3" t="s">
        <v>2422</v>
      </c>
      <c r="G2326" s="3" t="s">
        <v>11</v>
      </c>
      <c r="H2326" s="32" t="s">
        <v>2318</v>
      </c>
      <c r="I2326" s="33">
        <v>4745.583333333333</v>
      </c>
      <c r="J2326" s="17"/>
      <c r="K2326" s="17">
        <f t="shared" si="72"/>
        <v>0</v>
      </c>
      <c r="L2326" s="38" t="s">
        <v>7053</v>
      </c>
      <c r="M2326" s="48">
        <f t="shared" si="73"/>
        <v>474558.33333333331</v>
      </c>
      <c r="N2326" s="34" t="s">
        <v>7343</v>
      </c>
      <c r="O2326" s="48">
        <f>(45.5*M2326)/(SUM($M$16:$M$2953)+SUM(Comerciales!$O$16:$O$1436))</f>
        <v>2.2518726938370749E-5</v>
      </c>
      <c r="P2326" s="49"/>
      <c r="Q2326" s="59"/>
      <c r="R2326" s="59"/>
      <c r="S2326" s="49"/>
      <c r="T2326" s="49"/>
      <c r="U2326" s="49"/>
      <c r="V2326" s="49"/>
    </row>
    <row r="2327" spans="2:22" ht="24" customHeight="1" x14ac:dyDescent="0.35">
      <c r="B2327" s="3">
        <v>2312</v>
      </c>
      <c r="C2327" s="3" t="s">
        <v>1956</v>
      </c>
      <c r="D2327" s="3" t="s">
        <v>3196</v>
      </c>
      <c r="E2327" s="3" t="s">
        <v>6683</v>
      </c>
      <c r="F2327" s="3" t="s">
        <v>2356</v>
      </c>
      <c r="G2327" s="3" t="s">
        <v>18</v>
      </c>
      <c r="H2327" s="32" t="s">
        <v>2349</v>
      </c>
      <c r="I2327" s="33">
        <v>2</v>
      </c>
      <c r="J2327" s="17">
        <v>25000</v>
      </c>
      <c r="K2327" s="17">
        <f t="shared" si="72"/>
        <v>26800</v>
      </c>
      <c r="L2327" s="38" t="s">
        <v>7053</v>
      </c>
      <c r="M2327" s="48">
        <f t="shared" si="73"/>
        <v>53600</v>
      </c>
      <c r="N2327" s="34" t="s">
        <v>7343</v>
      </c>
      <c r="O2327" s="48">
        <f>(45.5*M2327)/(SUM($M$16:$M$2953)+SUM(Comerciales!$O$16:$O$1436))</f>
        <v>2.5434254950673551E-6</v>
      </c>
      <c r="P2327" s="49"/>
      <c r="Q2327" s="59"/>
      <c r="R2327" s="59"/>
      <c r="S2327" s="49"/>
      <c r="T2327" s="49"/>
      <c r="U2327" s="49"/>
      <c r="V2327" s="49"/>
    </row>
    <row r="2328" spans="2:22" ht="24" customHeight="1" x14ac:dyDescent="0.35">
      <c r="B2328" s="3">
        <v>2313</v>
      </c>
      <c r="C2328" s="3" t="s">
        <v>729</v>
      </c>
      <c r="D2328" s="3" t="s">
        <v>3196</v>
      </c>
      <c r="E2328" s="3" t="s">
        <v>6134</v>
      </c>
      <c r="F2328" s="3" t="s">
        <v>2417</v>
      </c>
      <c r="G2328" s="3" t="s">
        <v>11</v>
      </c>
      <c r="H2328" s="32" t="s">
        <v>2628</v>
      </c>
      <c r="I2328" s="33">
        <v>1</v>
      </c>
      <c r="J2328" s="17"/>
      <c r="K2328" s="17">
        <f t="shared" si="72"/>
        <v>0</v>
      </c>
      <c r="L2328" s="38" t="s">
        <v>2628</v>
      </c>
      <c r="M2328" s="48">
        <f t="shared" si="73"/>
        <v>100</v>
      </c>
      <c r="N2328" s="34" t="s">
        <v>7343</v>
      </c>
      <c r="O2328" s="48">
        <f>(45.5*M2328)/(SUM($M$16:$M$2953)+SUM(Comerciales!$O$16:$O$1436))</f>
        <v>4.745196819155514E-9</v>
      </c>
      <c r="P2328" s="49"/>
      <c r="Q2328" s="59"/>
      <c r="R2328" s="59"/>
      <c r="S2328" s="49"/>
      <c r="T2328" s="49"/>
      <c r="U2328" s="49"/>
      <c r="V2328" s="49"/>
    </row>
    <row r="2329" spans="2:22" ht="24" customHeight="1" x14ac:dyDescent="0.35">
      <c r="B2329" s="3">
        <v>2314</v>
      </c>
      <c r="C2329" s="3" t="s">
        <v>729</v>
      </c>
      <c r="D2329" s="3" t="s">
        <v>3196</v>
      </c>
      <c r="E2329" s="3" t="s">
        <v>3295</v>
      </c>
      <c r="F2329" s="3" t="s">
        <v>2616</v>
      </c>
      <c r="G2329" s="3" t="s">
        <v>11</v>
      </c>
      <c r="H2329" s="32" t="s">
        <v>2490</v>
      </c>
      <c r="I2329" s="33">
        <v>1</v>
      </c>
      <c r="J2329" s="17"/>
      <c r="K2329" s="17">
        <f t="shared" si="72"/>
        <v>0</v>
      </c>
      <c r="L2329" s="38" t="s">
        <v>7053</v>
      </c>
      <c r="M2329" s="48">
        <f t="shared" si="73"/>
        <v>100</v>
      </c>
      <c r="N2329" s="34" t="s">
        <v>7343</v>
      </c>
      <c r="O2329" s="48">
        <f>(45.5*M2329)/(SUM($M$16:$M$2953)+SUM(Comerciales!$O$16:$O$1436))</f>
        <v>4.745196819155514E-9</v>
      </c>
      <c r="P2329" s="49"/>
      <c r="Q2329" s="59"/>
      <c r="R2329" s="59"/>
      <c r="S2329" s="49"/>
      <c r="T2329" s="49"/>
      <c r="U2329" s="49"/>
      <c r="V2329" s="49"/>
    </row>
    <row r="2330" spans="2:22" ht="24" customHeight="1" x14ac:dyDescent="0.35">
      <c r="B2330" s="3">
        <v>2315</v>
      </c>
      <c r="C2330" s="3" t="s">
        <v>119</v>
      </c>
      <c r="D2330" s="3" t="s">
        <v>5748</v>
      </c>
      <c r="E2330" s="3" t="s">
        <v>6684</v>
      </c>
      <c r="F2330" s="3" t="s">
        <v>2349</v>
      </c>
      <c r="G2330" s="3" t="s">
        <v>7020</v>
      </c>
      <c r="H2330" s="32" t="s">
        <v>2349</v>
      </c>
      <c r="I2330" s="33">
        <v>1</v>
      </c>
      <c r="J2330" s="17">
        <v>562436</v>
      </c>
      <c r="K2330" s="17">
        <f t="shared" si="72"/>
        <v>602931</v>
      </c>
      <c r="L2330" s="38" t="s">
        <v>7053</v>
      </c>
      <c r="M2330" s="48">
        <f t="shared" si="73"/>
        <v>602931</v>
      </c>
      <c r="N2330" s="34" t="s">
        <v>7341</v>
      </c>
      <c r="O2330" s="48">
        <f>(45.5*M2330)/(SUM($M$16:$M$2953)+SUM(Comerciales!$O$16:$O$1436))</f>
        <v>2.8610262633702528E-5</v>
      </c>
      <c r="P2330" s="49"/>
      <c r="Q2330" s="59"/>
      <c r="R2330" s="59"/>
      <c r="S2330" s="49"/>
      <c r="T2330" s="49"/>
      <c r="U2330" s="49"/>
      <c r="V2330" s="49"/>
    </row>
    <row r="2331" spans="2:22" ht="24" customHeight="1" x14ac:dyDescent="0.35">
      <c r="B2331" s="3">
        <v>2316</v>
      </c>
      <c r="C2331" s="3" t="s">
        <v>119</v>
      </c>
      <c r="D2331" s="3" t="s">
        <v>5748</v>
      </c>
      <c r="E2331" s="3" t="s">
        <v>6684</v>
      </c>
      <c r="F2331" s="3" t="s">
        <v>2349</v>
      </c>
      <c r="G2331" s="3" t="s">
        <v>18</v>
      </c>
      <c r="H2331" s="32" t="s">
        <v>2628</v>
      </c>
      <c r="I2331" s="33">
        <v>1</v>
      </c>
      <c r="J2331" s="17">
        <v>562436</v>
      </c>
      <c r="K2331" s="17">
        <f t="shared" si="72"/>
        <v>602931</v>
      </c>
      <c r="L2331" s="38" t="s">
        <v>2628</v>
      </c>
      <c r="M2331" s="48">
        <f t="shared" si="73"/>
        <v>602931</v>
      </c>
      <c r="N2331" s="34" t="s">
        <v>7341</v>
      </c>
      <c r="O2331" s="48">
        <f>(45.5*M2331)/(SUM($M$16:$M$2953)+SUM(Comerciales!$O$16:$O$1436))</f>
        <v>2.8610262633702528E-5</v>
      </c>
      <c r="P2331" s="49"/>
      <c r="Q2331" s="59"/>
      <c r="R2331" s="59"/>
      <c r="S2331" s="49"/>
      <c r="T2331" s="49"/>
      <c r="U2331" s="49"/>
      <c r="V2331" s="49"/>
    </row>
    <row r="2332" spans="2:22" ht="24" customHeight="1" x14ac:dyDescent="0.35">
      <c r="B2332" s="3">
        <v>2317</v>
      </c>
      <c r="C2332" s="3" t="s">
        <v>1957</v>
      </c>
      <c r="D2332" s="3" t="s">
        <v>1958</v>
      </c>
      <c r="E2332" s="3" t="s">
        <v>2451</v>
      </c>
      <c r="F2332" s="3" t="s">
        <v>2320</v>
      </c>
      <c r="G2332" s="3" t="s">
        <v>11</v>
      </c>
      <c r="H2332" s="32" t="s">
        <v>2318</v>
      </c>
      <c r="I2332" s="33">
        <v>390.36363636363637</v>
      </c>
      <c r="J2332" s="17">
        <v>8321.7800000000007</v>
      </c>
      <c r="K2332" s="17">
        <f t="shared" si="72"/>
        <v>8321.7800000000007</v>
      </c>
      <c r="L2332" s="38">
        <v>8321.7800000000007</v>
      </c>
      <c r="M2332" s="48">
        <f t="shared" si="73"/>
        <v>3248520.3018181822</v>
      </c>
      <c r="N2332" s="34" t="s">
        <v>7343</v>
      </c>
      <c r="O2332" s="48">
        <f>(45.5*M2332)/(SUM($M$16:$M$2953)+SUM(Comerciales!$O$16:$O$1436))</f>
        <v>1.5414868203149747E-4</v>
      </c>
      <c r="P2332" s="49"/>
      <c r="Q2332" s="59"/>
      <c r="R2332" s="59"/>
      <c r="S2332" s="49"/>
      <c r="T2332" s="49"/>
      <c r="U2332" s="49"/>
      <c r="V2332" s="49"/>
    </row>
    <row r="2333" spans="2:22" ht="24" customHeight="1" x14ac:dyDescent="0.35">
      <c r="B2333" s="3">
        <v>2318</v>
      </c>
      <c r="C2333" s="3" t="s">
        <v>1957</v>
      </c>
      <c r="D2333" s="3" t="s">
        <v>1958</v>
      </c>
      <c r="E2333" s="3" t="s">
        <v>2589</v>
      </c>
      <c r="F2333" s="3" t="s">
        <v>2422</v>
      </c>
      <c r="G2333" s="3" t="s">
        <v>11</v>
      </c>
      <c r="H2333" s="32" t="s">
        <v>2320</v>
      </c>
      <c r="I2333" s="33">
        <v>2</v>
      </c>
      <c r="J2333" s="17">
        <v>6662</v>
      </c>
      <c r="K2333" s="17">
        <f t="shared" si="72"/>
        <v>7142</v>
      </c>
      <c r="L2333" s="38" t="s">
        <v>7053</v>
      </c>
      <c r="M2333" s="48">
        <f t="shared" si="73"/>
        <v>14284</v>
      </c>
      <c r="N2333" s="34" t="s">
        <v>7343</v>
      </c>
      <c r="O2333" s="48">
        <f>(45.5*M2333)/(SUM($M$16:$M$2953)+SUM(Comerciales!$O$16:$O$1436))</f>
        <v>6.7780391364817354E-7</v>
      </c>
      <c r="P2333" s="49"/>
      <c r="Q2333" s="59"/>
      <c r="R2333" s="59"/>
      <c r="S2333" s="49"/>
      <c r="T2333" s="49"/>
      <c r="U2333" s="49"/>
      <c r="V2333" s="49"/>
    </row>
    <row r="2334" spans="2:22" ht="24" customHeight="1" x14ac:dyDescent="0.35">
      <c r="B2334" s="3">
        <v>2319</v>
      </c>
      <c r="C2334" s="3" t="s">
        <v>1959</v>
      </c>
      <c r="D2334" s="3" t="s">
        <v>1960</v>
      </c>
      <c r="E2334" s="3" t="s">
        <v>6046</v>
      </c>
      <c r="F2334" s="3" t="s">
        <v>2320</v>
      </c>
      <c r="G2334" s="3" t="s">
        <v>11</v>
      </c>
      <c r="H2334" s="32" t="s">
        <v>2318</v>
      </c>
      <c r="I2334" s="33">
        <v>56</v>
      </c>
      <c r="J2334" s="17"/>
      <c r="K2334" s="17">
        <f t="shared" si="72"/>
        <v>0</v>
      </c>
      <c r="L2334" s="38" t="s">
        <v>7053</v>
      </c>
      <c r="M2334" s="48">
        <f t="shared" si="73"/>
        <v>5600</v>
      </c>
      <c r="N2334" s="34" t="s">
        <v>7343</v>
      </c>
      <c r="O2334" s="48">
        <f>(45.5*M2334)/(SUM($M$16:$M$2953)+SUM(Comerciales!$O$16:$O$1436))</f>
        <v>2.6573102187270877E-7</v>
      </c>
      <c r="P2334" s="49"/>
      <c r="Q2334" s="59"/>
      <c r="R2334" s="59"/>
      <c r="S2334" s="49"/>
      <c r="T2334" s="49"/>
      <c r="U2334" s="49"/>
      <c r="V2334" s="49"/>
    </row>
    <row r="2335" spans="2:22" ht="24" customHeight="1" x14ac:dyDescent="0.35">
      <c r="B2335" s="3">
        <v>2320</v>
      </c>
      <c r="C2335" s="3" t="s">
        <v>1961</v>
      </c>
      <c r="D2335" s="3" t="s">
        <v>5749</v>
      </c>
      <c r="E2335" s="3" t="s">
        <v>2608</v>
      </c>
      <c r="F2335" s="3" t="s">
        <v>2376</v>
      </c>
      <c r="G2335" s="3" t="s">
        <v>11</v>
      </c>
      <c r="H2335" s="32" t="s">
        <v>2393</v>
      </c>
      <c r="I2335" s="33">
        <v>1</v>
      </c>
      <c r="J2335" s="17">
        <v>8190</v>
      </c>
      <c r="K2335" s="17">
        <f t="shared" si="72"/>
        <v>8780</v>
      </c>
      <c r="L2335" s="38" t="s">
        <v>7053</v>
      </c>
      <c r="M2335" s="48">
        <f t="shared" si="73"/>
        <v>8780</v>
      </c>
      <c r="N2335" s="34" t="s">
        <v>7343</v>
      </c>
      <c r="O2335" s="48">
        <f>(45.5*M2335)/(SUM($M$16:$M$2953)+SUM(Comerciales!$O$16:$O$1436))</f>
        <v>4.1662828072185408E-7</v>
      </c>
      <c r="P2335" s="49"/>
      <c r="Q2335" s="59"/>
      <c r="R2335" s="59"/>
      <c r="S2335" s="49"/>
      <c r="T2335" s="49"/>
      <c r="U2335" s="49"/>
      <c r="V2335" s="49"/>
    </row>
    <row r="2336" spans="2:22" ht="24" customHeight="1" x14ac:dyDescent="0.35">
      <c r="B2336" s="3">
        <v>2321</v>
      </c>
      <c r="C2336" s="3" t="s">
        <v>1962</v>
      </c>
      <c r="D2336" s="3" t="s">
        <v>1963</v>
      </c>
      <c r="E2336" s="3" t="s">
        <v>12</v>
      </c>
      <c r="F2336" s="3" t="s">
        <v>6961</v>
      </c>
      <c r="G2336" s="3" t="s">
        <v>11</v>
      </c>
      <c r="H2336" s="32" t="s">
        <v>2318</v>
      </c>
      <c r="I2336" s="33">
        <v>13433.25</v>
      </c>
      <c r="J2336" s="17">
        <v>5043</v>
      </c>
      <c r="K2336" s="17">
        <f t="shared" si="72"/>
        <v>5043</v>
      </c>
      <c r="L2336" s="38">
        <v>5043</v>
      </c>
      <c r="M2336" s="48">
        <f t="shared" si="73"/>
        <v>67743879.75</v>
      </c>
      <c r="N2336" s="34" t="s">
        <v>7343</v>
      </c>
      <c r="O2336" s="48">
        <f>(45.5*M2336)/(SUM($M$16:$M$2953)+SUM(Comerciales!$O$16:$O$1436))</f>
        <v>3.2145804270695363E-3</v>
      </c>
      <c r="P2336" s="49"/>
      <c r="Q2336" s="59"/>
      <c r="R2336" s="59"/>
      <c r="S2336" s="49"/>
      <c r="T2336" s="49"/>
      <c r="U2336" s="49"/>
      <c r="V2336" s="49"/>
    </row>
    <row r="2337" spans="2:22" ht="24" customHeight="1" x14ac:dyDescent="0.35">
      <c r="B2337" s="3">
        <v>2322</v>
      </c>
      <c r="C2337" s="3" t="s">
        <v>1962</v>
      </c>
      <c r="D2337" s="3" t="s">
        <v>1963</v>
      </c>
      <c r="E2337" s="3" t="s">
        <v>6685</v>
      </c>
      <c r="F2337" s="3" t="s">
        <v>6962</v>
      </c>
      <c r="G2337" s="3" t="s">
        <v>11</v>
      </c>
      <c r="H2337" s="32" t="s">
        <v>2318</v>
      </c>
      <c r="I2337" s="33">
        <v>9695.4444444444453</v>
      </c>
      <c r="J2337" s="17">
        <v>2521.5</v>
      </c>
      <c r="K2337" s="17">
        <f t="shared" si="72"/>
        <v>2521.5</v>
      </c>
      <c r="L2337" s="38">
        <v>2521.5</v>
      </c>
      <c r="M2337" s="48">
        <f t="shared" si="73"/>
        <v>24447063.166666668</v>
      </c>
      <c r="N2337" s="34" t="s">
        <v>7343</v>
      </c>
      <c r="O2337" s="48">
        <f>(45.5*M2337)/(SUM($M$16:$M$2953)+SUM(Comerciales!$O$16:$O$1436))</f>
        <v>1.1600612637616061E-3</v>
      </c>
      <c r="P2337" s="49"/>
      <c r="Q2337" s="59"/>
      <c r="R2337" s="59"/>
      <c r="S2337" s="49"/>
      <c r="T2337" s="49"/>
      <c r="U2337" s="49"/>
      <c r="V2337" s="49"/>
    </row>
    <row r="2338" spans="2:22" ht="24" customHeight="1" x14ac:dyDescent="0.35">
      <c r="B2338" s="3">
        <v>2323</v>
      </c>
      <c r="C2338" s="3" t="s">
        <v>1962</v>
      </c>
      <c r="D2338" s="3" t="s">
        <v>1963</v>
      </c>
      <c r="E2338" s="3" t="s">
        <v>191</v>
      </c>
      <c r="F2338" s="3" t="s">
        <v>6963</v>
      </c>
      <c r="G2338" s="3" t="s">
        <v>11</v>
      </c>
      <c r="H2338" s="32" t="s">
        <v>2318</v>
      </c>
      <c r="I2338" s="33">
        <v>7078.2857142857138</v>
      </c>
      <c r="J2338" s="17">
        <v>840.47720788669176</v>
      </c>
      <c r="K2338" s="17">
        <f t="shared" si="72"/>
        <v>840.47720788669176</v>
      </c>
      <c r="L2338" s="38">
        <v>840.47720788669176</v>
      </c>
      <c r="M2338" s="48">
        <f t="shared" si="73"/>
        <v>5949137.8137671147</v>
      </c>
      <c r="N2338" s="34" t="s">
        <v>7343</v>
      </c>
      <c r="O2338" s="48">
        <f>(45.5*M2338)/(SUM($M$16:$M$2953)+SUM(Comerciales!$O$16:$O$1436))</f>
        <v>2.8229829830605499E-4</v>
      </c>
      <c r="P2338" s="49"/>
      <c r="Q2338" s="59"/>
      <c r="R2338" s="59"/>
      <c r="S2338" s="49"/>
      <c r="T2338" s="49"/>
      <c r="U2338" s="49"/>
      <c r="V2338" s="49"/>
    </row>
    <row r="2339" spans="2:22" ht="24" customHeight="1" x14ac:dyDescent="0.35">
      <c r="B2339" s="3">
        <v>2324</v>
      </c>
      <c r="C2339" s="3" t="s">
        <v>1962</v>
      </c>
      <c r="D2339" s="3" t="s">
        <v>1963</v>
      </c>
      <c r="E2339" s="3" t="s">
        <v>73</v>
      </c>
      <c r="F2339" s="3" t="s">
        <v>6962</v>
      </c>
      <c r="G2339" s="3" t="s">
        <v>11</v>
      </c>
      <c r="H2339" s="32" t="s">
        <v>2318</v>
      </c>
      <c r="I2339" s="33">
        <v>1730.3333333333333</v>
      </c>
      <c r="J2339" s="17">
        <v>6723.9999999999991</v>
      </c>
      <c r="K2339" s="17">
        <f t="shared" si="72"/>
        <v>6723.9999999999991</v>
      </c>
      <c r="L2339" s="38">
        <v>6723.9999999999991</v>
      </c>
      <c r="M2339" s="48">
        <f t="shared" si="73"/>
        <v>11634761.333333332</v>
      </c>
      <c r="N2339" s="34" t="s">
        <v>7343</v>
      </c>
      <c r="O2339" s="48">
        <f>(45.5*M2339)/(SUM($M$16:$M$2953)+SUM(Comerciales!$O$16:$O$1436))</f>
        <v>5.5209232470566894E-4</v>
      </c>
      <c r="P2339" s="49"/>
      <c r="Q2339" s="59"/>
      <c r="R2339" s="59"/>
      <c r="S2339" s="49"/>
      <c r="T2339" s="49"/>
      <c r="U2339" s="49"/>
      <c r="V2339" s="49"/>
    </row>
    <row r="2340" spans="2:22" ht="24" customHeight="1" x14ac:dyDescent="0.35">
      <c r="B2340" s="3">
        <v>2325</v>
      </c>
      <c r="C2340" s="3" t="s">
        <v>1962</v>
      </c>
      <c r="D2340" s="3" t="s">
        <v>1963</v>
      </c>
      <c r="E2340" s="3" t="s">
        <v>25</v>
      </c>
      <c r="F2340" s="3" t="s">
        <v>6964</v>
      </c>
      <c r="G2340" s="3" t="s">
        <v>11</v>
      </c>
      <c r="H2340" s="32" t="s">
        <v>2628</v>
      </c>
      <c r="I2340" s="33">
        <v>1</v>
      </c>
      <c r="J2340" s="17">
        <v>886</v>
      </c>
      <c r="K2340" s="17">
        <f t="shared" si="72"/>
        <v>950</v>
      </c>
      <c r="L2340" s="38" t="s">
        <v>2628</v>
      </c>
      <c r="M2340" s="48">
        <f t="shared" si="73"/>
        <v>950</v>
      </c>
      <c r="N2340" s="34" t="s">
        <v>7343</v>
      </c>
      <c r="O2340" s="48">
        <f>(45.5*M2340)/(SUM($M$16:$M$2953)+SUM(Comerciales!$O$16:$O$1436))</f>
        <v>4.507936978197738E-8</v>
      </c>
      <c r="P2340" s="49"/>
      <c r="Q2340" s="59"/>
      <c r="R2340" s="59"/>
      <c r="S2340" s="49"/>
      <c r="T2340" s="49"/>
      <c r="U2340" s="49"/>
      <c r="V2340" s="49"/>
    </row>
    <row r="2341" spans="2:22" ht="24" customHeight="1" x14ac:dyDescent="0.35">
      <c r="B2341" s="3">
        <v>2326</v>
      </c>
      <c r="C2341" s="3" t="s">
        <v>1962</v>
      </c>
      <c r="D2341" s="3" t="s">
        <v>5750</v>
      </c>
      <c r="E2341" s="3" t="s">
        <v>146</v>
      </c>
      <c r="F2341" s="3" t="s">
        <v>2422</v>
      </c>
      <c r="G2341" s="3" t="s">
        <v>11</v>
      </c>
      <c r="H2341" s="32" t="s">
        <v>2318</v>
      </c>
      <c r="I2341" s="33">
        <v>80218.5</v>
      </c>
      <c r="J2341" s="17">
        <v>559.75</v>
      </c>
      <c r="K2341" s="17">
        <f t="shared" si="72"/>
        <v>559.75</v>
      </c>
      <c r="L2341" s="38">
        <v>559.75</v>
      </c>
      <c r="M2341" s="48">
        <f t="shared" si="73"/>
        <v>44902305.375</v>
      </c>
      <c r="N2341" s="34" t="s">
        <v>7341</v>
      </c>
      <c r="O2341" s="48">
        <f>(45.5*M2341)/(SUM($M$16:$M$2953)+SUM(Comerciales!$O$16:$O$1436))</f>
        <v>2.1307027663819951E-3</v>
      </c>
      <c r="P2341" s="49"/>
      <c r="Q2341" s="59"/>
      <c r="R2341" s="59"/>
      <c r="S2341" s="49"/>
      <c r="T2341" s="49"/>
      <c r="U2341" s="49"/>
      <c r="V2341" s="49"/>
    </row>
    <row r="2342" spans="2:22" ht="24" customHeight="1" x14ac:dyDescent="0.35">
      <c r="B2342" s="3">
        <v>2327</v>
      </c>
      <c r="C2342" s="3" t="s">
        <v>1962</v>
      </c>
      <c r="D2342" s="3" t="s">
        <v>5750</v>
      </c>
      <c r="E2342" s="3" t="s">
        <v>26</v>
      </c>
      <c r="F2342" s="3" t="s">
        <v>2422</v>
      </c>
      <c r="G2342" s="3" t="s">
        <v>11</v>
      </c>
      <c r="H2342" s="32" t="s">
        <v>2318</v>
      </c>
      <c r="I2342" s="33">
        <v>22156.75</v>
      </c>
      <c r="J2342" s="17">
        <v>2239</v>
      </c>
      <c r="K2342" s="17">
        <f t="shared" si="72"/>
        <v>2239</v>
      </c>
      <c r="L2342" s="38">
        <v>2239</v>
      </c>
      <c r="M2342" s="48">
        <f t="shared" si="73"/>
        <v>49608963.25</v>
      </c>
      <c r="N2342" s="34" t="s">
        <v>7343</v>
      </c>
      <c r="O2342" s="48">
        <f>(45.5*M2342)/(SUM($M$16:$M$2953)+SUM(Comerciales!$O$16:$O$1436))</f>
        <v>2.3540429461550278E-3</v>
      </c>
      <c r="P2342" s="49"/>
      <c r="Q2342" s="59"/>
      <c r="R2342" s="59"/>
      <c r="S2342" s="49"/>
      <c r="T2342" s="49"/>
      <c r="U2342" s="49"/>
      <c r="V2342" s="49"/>
    </row>
    <row r="2343" spans="2:22" ht="24" customHeight="1" x14ac:dyDescent="0.35">
      <c r="B2343" s="3">
        <v>2328</v>
      </c>
      <c r="C2343" s="3" t="s">
        <v>1962</v>
      </c>
      <c r="D2343" s="3" t="s">
        <v>5750</v>
      </c>
      <c r="E2343" s="3" t="s">
        <v>12</v>
      </c>
      <c r="F2343" s="3" t="s">
        <v>2422</v>
      </c>
      <c r="G2343" s="3" t="s">
        <v>11</v>
      </c>
      <c r="H2343" s="32" t="s">
        <v>2318</v>
      </c>
      <c r="I2343" s="33">
        <v>14250.5</v>
      </c>
      <c r="J2343" s="17">
        <v>6717</v>
      </c>
      <c r="K2343" s="17">
        <f t="shared" si="72"/>
        <v>6717</v>
      </c>
      <c r="L2343" s="38">
        <v>6717</v>
      </c>
      <c r="M2343" s="48">
        <f t="shared" si="73"/>
        <v>95720608.5</v>
      </c>
      <c r="N2343" s="34" t="s">
        <v>7341</v>
      </c>
      <c r="O2343" s="48">
        <f>(45.5*M2343)/(SUM($M$16:$M$2953)+SUM(Comerciales!$O$16:$O$1436))</f>
        <v>4.5421312698183018E-3</v>
      </c>
      <c r="P2343" s="49"/>
      <c r="Q2343" s="59"/>
      <c r="R2343" s="59"/>
      <c r="S2343" s="49"/>
      <c r="T2343" s="49"/>
      <c r="U2343" s="49"/>
      <c r="V2343" s="49"/>
    </row>
    <row r="2344" spans="2:22" ht="24" customHeight="1" x14ac:dyDescent="0.35">
      <c r="B2344" s="3">
        <v>2329</v>
      </c>
      <c r="C2344" s="3" t="s">
        <v>1962</v>
      </c>
      <c r="D2344" s="3" t="s">
        <v>5750</v>
      </c>
      <c r="E2344" s="3" t="s">
        <v>4024</v>
      </c>
      <c r="F2344" s="3" t="s">
        <v>2422</v>
      </c>
      <c r="G2344" s="3" t="s">
        <v>11</v>
      </c>
      <c r="H2344" s="32" t="s">
        <v>2318</v>
      </c>
      <c r="I2344" s="33">
        <v>4868.75</v>
      </c>
      <c r="J2344" s="17">
        <v>4478</v>
      </c>
      <c r="K2344" s="17">
        <f t="shared" si="72"/>
        <v>4478</v>
      </c>
      <c r="L2344" s="38">
        <v>4478</v>
      </c>
      <c r="M2344" s="48">
        <f t="shared" si="73"/>
        <v>21802262.5</v>
      </c>
      <c r="N2344" s="34" t="s">
        <v>7343</v>
      </c>
      <c r="O2344" s="48">
        <f>(45.5*M2344)/(SUM($M$16:$M$2953)+SUM(Comerciales!$O$16:$O$1436))</f>
        <v>1.0345602666539354E-3</v>
      </c>
      <c r="P2344" s="49"/>
      <c r="Q2344" s="59"/>
      <c r="R2344" s="59"/>
      <c r="S2344" s="49"/>
      <c r="T2344" s="49"/>
      <c r="U2344" s="49"/>
      <c r="V2344" s="49"/>
    </row>
    <row r="2345" spans="2:22" ht="24" customHeight="1" x14ac:dyDescent="0.35">
      <c r="B2345" s="3">
        <v>2330</v>
      </c>
      <c r="C2345" s="3" t="s">
        <v>1964</v>
      </c>
      <c r="D2345" s="3" t="s">
        <v>7292</v>
      </c>
      <c r="E2345" s="3" t="s">
        <v>10</v>
      </c>
      <c r="F2345" s="3" t="s">
        <v>2422</v>
      </c>
      <c r="G2345" s="3" t="s">
        <v>11</v>
      </c>
      <c r="H2345" s="32" t="s">
        <v>2318</v>
      </c>
      <c r="I2345" s="33">
        <v>12617.5</v>
      </c>
      <c r="J2345" s="17">
        <v>965</v>
      </c>
      <c r="K2345" s="17">
        <f t="shared" si="72"/>
        <v>1034</v>
      </c>
      <c r="L2345" s="38" t="s">
        <v>7053</v>
      </c>
      <c r="M2345" s="48">
        <f t="shared" si="73"/>
        <v>13046495</v>
      </c>
      <c r="N2345" s="34" t="s">
        <v>7343</v>
      </c>
      <c r="O2345" s="48">
        <f>(45.5*M2345)/(SUM($M$16:$M$2953)+SUM(Comerciales!$O$16:$O$1436))</f>
        <v>6.1908186575128311E-4</v>
      </c>
      <c r="P2345" s="49"/>
      <c r="Q2345" s="59"/>
      <c r="R2345" s="59"/>
      <c r="S2345" s="49"/>
      <c r="T2345" s="49"/>
      <c r="U2345" s="49"/>
      <c r="V2345" s="49"/>
    </row>
    <row r="2346" spans="2:22" ht="24" customHeight="1" x14ac:dyDescent="0.35">
      <c r="B2346" s="3">
        <v>2331</v>
      </c>
      <c r="C2346" s="3" t="s">
        <v>2628</v>
      </c>
      <c r="D2346" s="3" t="s">
        <v>7292</v>
      </c>
      <c r="E2346" s="3" t="s">
        <v>36</v>
      </c>
      <c r="F2346" s="3" t="s">
        <v>2422</v>
      </c>
      <c r="G2346" s="3" t="s">
        <v>11</v>
      </c>
      <c r="H2346" s="32" t="s">
        <v>2628</v>
      </c>
      <c r="I2346" s="33">
        <v>1</v>
      </c>
      <c r="J2346" s="17">
        <v>3421</v>
      </c>
      <c r="K2346" s="17">
        <f t="shared" si="72"/>
        <v>3667</v>
      </c>
      <c r="L2346" s="38" t="s">
        <v>2628</v>
      </c>
      <c r="M2346" s="48">
        <f t="shared" si="73"/>
        <v>3667</v>
      </c>
      <c r="N2346" s="34" t="s">
        <v>7343</v>
      </c>
      <c r="O2346" s="48">
        <f>(45.5*M2346)/(SUM($M$16:$M$2953)+SUM(Comerciales!$O$16:$O$1436))</f>
        <v>1.740063673584327E-7</v>
      </c>
      <c r="P2346" s="49"/>
      <c r="Q2346" s="59"/>
      <c r="R2346" s="59"/>
      <c r="S2346" s="49"/>
      <c r="T2346" s="49"/>
      <c r="U2346" s="49"/>
      <c r="V2346" s="49"/>
    </row>
    <row r="2347" spans="2:22" ht="24" customHeight="1" x14ac:dyDescent="0.35">
      <c r="B2347" s="3">
        <v>2332</v>
      </c>
      <c r="C2347" s="3" t="s">
        <v>2628</v>
      </c>
      <c r="D2347" s="3" t="s">
        <v>5751</v>
      </c>
      <c r="E2347" s="3" t="s">
        <v>7311</v>
      </c>
      <c r="F2347" s="3" t="s">
        <v>2422</v>
      </c>
      <c r="G2347" s="3" t="s">
        <v>11</v>
      </c>
      <c r="H2347" s="32" t="s">
        <v>2628</v>
      </c>
      <c r="I2347" s="33">
        <v>1</v>
      </c>
      <c r="J2347" s="17">
        <v>8161</v>
      </c>
      <c r="K2347" s="17">
        <f t="shared" si="72"/>
        <v>8749</v>
      </c>
      <c r="L2347" s="38" t="s">
        <v>2628</v>
      </c>
      <c r="M2347" s="48">
        <f t="shared" si="73"/>
        <v>8749</v>
      </c>
      <c r="N2347" s="34" t="s">
        <v>7343</v>
      </c>
      <c r="O2347" s="48">
        <f>(45.5*M2347)/(SUM($M$16:$M$2953)+SUM(Comerciales!$O$16:$O$1436))</f>
        <v>4.151572697079159E-7</v>
      </c>
      <c r="P2347" s="49"/>
      <c r="Q2347" s="59"/>
      <c r="R2347" s="59"/>
      <c r="S2347" s="49"/>
      <c r="T2347" s="49"/>
      <c r="U2347" s="49"/>
      <c r="V2347" s="49"/>
    </row>
    <row r="2348" spans="2:22" ht="24" customHeight="1" x14ac:dyDescent="0.35">
      <c r="B2348" s="3">
        <v>2333</v>
      </c>
      <c r="C2348" s="3" t="s">
        <v>2628</v>
      </c>
      <c r="D2348" s="3" t="s">
        <v>1965</v>
      </c>
      <c r="E2348" s="3" t="s">
        <v>10</v>
      </c>
      <c r="F2348" s="3" t="s">
        <v>2422</v>
      </c>
      <c r="G2348" s="3" t="s">
        <v>11</v>
      </c>
      <c r="H2348" s="32" t="s">
        <v>2628</v>
      </c>
      <c r="I2348" s="33">
        <v>1</v>
      </c>
      <c r="J2348" s="17">
        <v>9232</v>
      </c>
      <c r="K2348" s="17">
        <f t="shared" si="72"/>
        <v>9897</v>
      </c>
      <c r="L2348" s="38" t="s">
        <v>2628</v>
      </c>
      <c r="M2348" s="48">
        <f t="shared" si="73"/>
        <v>9897</v>
      </c>
      <c r="N2348" s="34" t="s">
        <v>7343</v>
      </c>
      <c r="O2348" s="48">
        <f>(45.5*M2348)/(SUM($M$16:$M$2953)+SUM(Comerciales!$O$16:$O$1436))</f>
        <v>4.696321291918212E-7</v>
      </c>
      <c r="P2348" s="49"/>
      <c r="Q2348" s="59"/>
      <c r="R2348" s="59"/>
      <c r="S2348" s="49"/>
      <c r="T2348" s="49"/>
      <c r="U2348" s="49"/>
      <c r="V2348" s="49"/>
    </row>
    <row r="2349" spans="2:22" ht="24" customHeight="1" x14ac:dyDescent="0.35">
      <c r="B2349" s="3">
        <v>2334</v>
      </c>
      <c r="C2349" s="3" t="s">
        <v>1966</v>
      </c>
      <c r="D2349" s="3" t="s">
        <v>1967</v>
      </c>
      <c r="E2349" s="3" t="s">
        <v>2323</v>
      </c>
      <c r="F2349" s="3" t="s">
        <v>3623</v>
      </c>
      <c r="G2349" s="3" t="s">
        <v>11</v>
      </c>
      <c r="H2349" s="32" t="s">
        <v>2393</v>
      </c>
      <c r="I2349" s="33">
        <v>2</v>
      </c>
      <c r="J2349" s="17"/>
      <c r="K2349" s="17">
        <f t="shared" si="72"/>
        <v>0</v>
      </c>
      <c r="L2349" s="38" t="s">
        <v>7053</v>
      </c>
      <c r="M2349" s="48">
        <f t="shared" si="73"/>
        <v>200</v>
      </c>
      <c r="N2349" s="34" t="s">
        <v>7343</v>
      </c>
      <c r="O2349" s="48">
        <f>(45.5*M2349)/(SUM($M$16:$M$2953)+SUM(Comerciales!$O$16:$O$1436))</f>
        <v>9.4903936383110279E-9</v>
      </c>
      <c r="P2349" s="49"/>
      <c r="Q2349" s="59"/>
      <c r="R2349" s="59"/>
      <c r="S2349" s="49"/>
      <c r="T2349" s="49"/>
      <c r="U2349" s="49"/>
      <c r="V2349" s="49"/>
    </row>
    <row r="2350" spans="2:22" ht="24" customHeight="1" x14ac:dyDescent="0.35">
      <c r="B2350" s="3">
        <v>2335</v>
      </c>
      <c r="C2350" s="3" t="s">
        <v>1966</v>
      </c>
      <c r="D2350" s="3" t="s">
        <v>1967</v>
      </c>
      <c r="E2350" s="3" t="s">
        <v>3362</v>
      </c>
      <c r="F2350" s="3" t="s">
        <v>3623</v>
      </c>
      <c r="G2350" s="3" t="s">
        <v>11</v>
      </c>
      <c r="H2350" s="32" t="s">
        <v>2393</v>
      </c>
      <c r="I2350" s="33">
        <v>2</v>
      </c>
      <c r="J2350" s="17"/>
      <c r="K2350" s="17">
        <f t="shared" si="72"/>
        <v>0</v>
      </c>
      <c r="L2350" s="38" t="s">
        <v>7053</v>
      </c>
      <c r="M2350" s="48">
        <f t="shared" si="73"/>
        <v>200</v>
      </c>
      <c r="N2350" s="34" t="s">
        <v>7343</v>
      </c>
      <c r="O2350" s="48">
        <f>(45.5*M2350)/(SUM($M$16:$M$2953)+SUM(Comerciales!$O$16:$O$1436))</f>
        <v>9.4903936383110279E-9</v>
      </c>
      <c r="P2350" s="49"/>
      <c r="Q2350" s="59"/>
      <c r="R2350" s="59"/>
      <c r="S2350" s="49"/>
      <c r="T2350" s="49"/>
      <c r="U2350" s="49"/>
      <c r="V2350" s="49"/>
    </row>
    <row r="2351" spans="2:22" ht="24" customHeight="1" x14ac:dyDescent="0.35">
      <c r="B2351" s="3">
        <v>2336</v>
      </c>
      <c r="C2351" s="3" t="s">
        <v>2628</v>
      </c>
      <c r="D2351" s="3" t="s">
        <v>1968</v>
      </c>
      <c r="E2351" s="3" t="s">
        <v>2385</v>
      </c>
      <c r="F2351" s="3" t="s">
        <v>2422</v>
      </c>
      <c r="G2351" s="3" t="s">
        <v>11</v>
      </c>
      <c r="H2351" s="32" t="s">
        <v>2628</v>
      </c>
      <c r="I2351" s="33">
        <v>1</v>
      </c>
      <c r="J2351" s="17"/>
      <c r="K2351" s="17">
        <f t="shared" si="72"/>
        <v>0</v>
      </c>
      <c r="L2351" s="38" t="s">
        <v>2628</v>
      </c>
      <c r="M2351" s="48">
        <f t="shared" si="73"/>
        <v>100</v>
      </c>
      <c r="N2351" s="34" t="s">
        <v>7343</v>
      </c>
      <c r="O2351" s="48">
        <f>(45.5*M2351)/(SUM($M$16:$M$2953)+SUM(Comerciales!$O$16:$O$1436))</f>
        <v>4.745196819155514E-9</v>
      </c>
      <c r="P2351" s="49"/>
      <c r="Q2351" s="59"/>
      <c r="R2351" s="59"/>
      <c r="S2351" s="49"/>
      <c r="T2351" s="49"/>
      <c r="U2351" s="49"/>
      <c r="V2351" s="49"/>
    </row>
    <row r="2352" spans="2:22" ht="24" customHeight="1" x14ac:dyDescent="0.35">
      <c r="B2352" s="3">
        <v>2337</v>
      </c>
      <c r="C2352" s="3" t="s">
        <v>1969</v>
      </c>
      <c r="D2352" s="3" t="s">
        <v>1970</v>
      </c>
      <c r="E2352" s="3" t="s">
        <v>2423</v>
      </c>
      <c r="F2352" s="3" t="s">
        <v>2422</v>
      </c>
      <c r="G2352" s="3" t="s">
        <v>11</v>
      </c>
      <c r="H2352" s="32" t="s">
        <v>2318</v>
      </c>
      <c r="I2352" s="33">
        <v>3940</v>
      </c>
      <c r="J2352" s="17">
        <v>31716.000000000004</v>
      </c>
      <c r="K2352" s="17">
        <f t="shared" si="72"/>
        <v>31716.000000000004</v>
      </c>
      <c r="L2352" s="38">
        <v>31716.000000000004</v>
      </c>
      <c r="M2352" s="48">
        <f t="shared" si="73"/>
        <v>124961040.00000001</v>
      </c>
      <c r="N2352" s="34" t="s">
        <v>7341</v>
      </c>
      <c r="O2352" s="48">
        <f>(45.5*M2352)/(SUM($M$16:$M$2953)+SUM(Comerciales!$O$16:$O$1436))</f>
        <v>5.92964729526365E-3</v>
      </c>
      <c r="P2352" s="49"/>
      <c r="Q2352" s="59"/>
      <c r="R2352" s="59"/>
      <c r="S2352" s="49"/>
      <c r="T2352" s="49"/>
      <c r="U2352" s="49"/>
      <c r="V2352" s="49"/>
    </row>
    <row r="2353" spans="2:22" ht="24" customHeight="1" x14ac:dyDescent="0.35">
      <c r="B2353" s="3">
        <v>2338</v>
      </c>
      <c r="C2353" s="3" t="s">
        <v>1969</v>
      </c>
      <c r="D2353" s="3" t="s">
        <v>1970</v>
      </c>
      <c r="E2353" s="3" t="s">
        <v>6686</v>
      </c>
      <c r="F2353" s="3" t="s">
        <v>2422</v>
      </c>
      <c r="G2353" s="3" t="s">
        <v>11</v>
      </c>
      <c r="H2353" s="32" t="s">
        <v>2318</v>
      </c>
      <c r="I2353" s="33">
        <v>1020</v>
      </c>
      <c r="J2353" s="17">
        <v>7929</v>
      </c>
      <c r="K2353" s="17">
        <f t="shared" si="72"/>
        <v>7929</v>
      </c>
      <c r="L2353" s="38">
        <v>7929</v>
      </c>
      <c r="M2353" s="48">
        <f t="shared" si="73"/>
        <v>8087580</v>
      </c>
      <c r="N2353" s="34" t="s">
        <v>7343</v>
      </c>
      <c r="O2353" s="48">
        <f>(45.5*M2353)/(SUM($M$16:$M$2953)+SUM(Comerciales!$O$16:$O$1436))</f>
        <v>3.8377158890665747E-4</v>
      </c>
      <c r="P2353" s="49"/>
      <c r="Q2353" s="59"/>
      <c r="R2353" s="59"/>
      <c r="S2353" s="49"/>
      <c r="T2353" s="49"/>
      <c r="U2353" s="49"/>
      <c r="V2353" s="49"/>
    </row>
    <row r="2354" spans="2:22" ht="24" customHeight="1" x14ac:dyDescent="0.35">
      <c r="B2354" s="3">
        <v>2339</v>
      </c>
      <c r="C2354" s="3" t="s">
        <v>1969</v>
      </c>
      <c r="D2354" s="3" t="s">
        <v>1970</v>
      </c>
      <c r="E2354" s="3" t="s">
        <v>2384</v>
      </c>
      <c r="F2354" s="3" t="s">
        <v>2422</v>
      </c>
      <c r="G2354" s="3" t="s">
        <v>11</v>
      </c>
      <c r="H2354" s="32" t="s">
        <v>2318</v>
      </c>
      <c r="I2354" s="33">
        <v>2</v>
      </c>
      <c r="J2354" s="17">
        <v>1982.2500000000002</v>
      </c>
      <c r="K2354" s="17">
        <f t="shared" si="72"/>
        <v>1982.2500000000002</v>
      </c>
      <c r="L2354" s="38">
        <v>1982.2500000000002</v>
      </c>
      <c r="M2354" s="48">
        <f t="shared" si="73"/>
        <v>3964.5000000000005</v>
      </c>
      <c r="N2354" s="34" t="s">
        <v>7343</v>
      </c>
      <c r="O2354" s="48">
        <f>(45.5*M2354)/(SUM($M$16:$M$2953)+SUM(Comerciales!$O$16:$O$1436))</f>
        <v>1.8812332789542036E-7</v>
      </c>
      <c r="P2354" s="49"/>
      <c r="Q2354" s="59"/>
      <c r="R2354" s="59"/>
      <c r="S2354" s="49"/>
      <c r="T2354" s="49"/>
      <c r="U2354" s="49"/>
      <c r="V2354" s="49"/>
    </row>
    <row r="2355" spans="2:22" ht="24" customHeight="1" x14ac:dyDescent="0.35">
      <c r="B2355" s="3">
        <v>2340</v>
      </c>
      <c r="C2355" s="3" t="s">
        <v>1971</v>
      </c>
      <c r="D2355" s="3" t="s">
        <v>1972</v>
      </c>
      <c r="E2355" s="3" t="s">
        <v>114</v>
      </c>
      <c r="F2355" s="3" t="s">
        <v>2422</v>
      </c>
      <c r="G2355" s="3" t="s">
        <v>11</v>
      </c>
      <c r="H2355" s="32" t="s">
        <v>2320</v>
      </c>
      <c r="I2355" s="33">
        <v>10255.666666666666</v>
      </c>
      <c r="J2355" s="17">
        <v>4792</v>
      </c>
      <c r="K2355" s="17">
        <f t="shared" si="72"/>
        <v>5137</v>
      </c>
      <c r="L2355" s="38" t="s">
        <v>7053</v>
      </c>
      <c r="M2355" s="48">
        <f t="shared" si="73"/>
        <v>52683359.666666664</v>
      </c>
      <c r="N2355" s="34" t="s">
        <v>7343</v>
      </c>
      <c r="O2355" s="48">
        <f>(45.5*M2355)/(SUM($M$16:$M$2953)+SUM(Comerciales!$O$16:$O$1436))</f>
        <v>2.4999291071269251E-3</v>
      </c>
      <c r="P2355" s="49"/>
      <c r="Q2355" s="59"/>
      <c r="R2355" s="59"/>
      <c r="S2355" s="49"/>
      <c r="T2355" s="49"/>
      <c r="U2355" s="49"/>
      <c r="V2355" s="49"/>
    </row>
    <row r="2356" spans="2:22" ht="24" customHeight="1" x14ac:dyDescent="0.35">
      <c r="B2356" s="3">
        <v>2341</v>
      </c>
      <c r="C2356" s="3" t="s">
        <v>1971</v>
      </c>
      <c r="D2356" s="3" t="s">
        <v>1972</v>
      </c>
      <c r="E2356" s="3" t="s">
        <v>1169</v>
      </c>
      <c r="F2356" s="3" t="s">
        <v>2422</v>
      </c>
      <c r="G2356" s="3" t="s">
        <v>11</v>
      </c>
      <c r="H2356" s="32" t="s">
        <v>2628</v>
      </c>
      <c r="I2356" s="33">
        <v>1</v>
      </c>
      <c r="J2356" s="17"/>
      <c r="K2356" s="17">
        <f t="shared" si="72"/>
        <v>0</v>
      </c>
      <c r="L2356" s="38" t="s">
        <v>2628</v>
      </c>
      <c r="M2356" s="48">
        <f t="shared" si="73"/>
        <v>100</v>
      </c>
      <c r="N2356" s="34" t="s">
        <v>7343</v>
      </c>
      <c r="O2356" s="48">
        <f>(45.5*M2356)/(SUM($M$16:$M$2953)+SUM(Comerciales!$O$16:$O$1436))</f>
        <v>4.745196819155514E-9</v>
      </c>
      <c r="P2356" s="49"/>
      <c r="Q2356" s="59"/>
      <c r="R2356" s="59"/>
      <c r="S2356" s="49"/>
      <c r="T2356" s="49"/>
      <c r="U2356" s="49"/>
      <c r="V2356" s="49"/>
    </row>
    <row r="2357" spans="2:22" ht="24" customHeight="1" x14ac:dyDescent="0.35">
      <c r="B2357" s="3">
        <v>2342</v>
      </c>
      <c r="C2357" s="3" t="s">
        <v>1973</v>
      </c>
      <c r="D2357" s="3" t="s">
        <v>1974</v>
      </c>
      <c r="E2357" s="3" t="s">
        <v>3303</v>
      </c>
      <c r="F2357" s="3" t="s">
        <v>2356</v>
      </c>
      <c r="G2357" s="3" t="s">
        <v>18</v>
      </c>
      <c r="H2357" s="32" t="s">
        <v>2349</v>
      </c>
      <c r="I2357" s="33">
        <v>13</v>
      </c>
      <c r="J2357" s="17">
        <v>2282925</v>
      </c>
      <c r="K2357" s="17">
        <f t="shared" si="72"/>
        <v>2282925</v>
      </c>
      <c r="L2357" s="38">
        <v>2282925</v>
      </c>
      <c r="M2357" s="48">
        <f t="shared" si="73"/>
        <v>29678025</v>
      </c>
      <c r="N2357" s="34" t="s">
        <v>7341</v>
      </c>
      <c r="O2357" s="48">
        <f>(45.5*M2357)/(SUM($M$16:$M$2953)+SUM(Comerciales!$O$16:$O$1436))</f>
        <v>1.4082806982881782E-3</v>
      </c>
      <c r="P2357" s="49"/>
      <c r="Q2357" s="59"/>
      <c r="R2357" s="59"/>
      <c r="S2357" s="49"/>
      <c r="T2357" s="49"/>
      <c r="U2357" s="49"/>
      <c r="V2357" s="49"/>
    </row>
    <row r="2358" spans="2:22" ht="24" customHeight="1" x14ac:dyDescent="0.35">
      <c r="B2358" s="3">
        <v>2343</v>
      </c>
      <c r="C2358" s="3" t="s">
        <v>1977</v>
      </c>
      <c r="D2358" s="3" t="s">
        <v>1978</v>
      </c>
      <c r="E2358" s="3" t="s">
        <v>22</v>
      </c>
      <c r="F2358" s="3" t="s">
        <v>2422</v>
      </c>
      <c r="G2358" s="3" t="s">
        <v>11</v>
      </c>
      <c r="H2358" s="32" t="s">
        <v>2318</v>
      </c>
      <c r="I2358" s="33">
        <v>250.25</v>
      </c>
      <c r="J2358" s="17">
        <v>266600</v>
      </c>
      <c r="K2358" s="17">
        <f t="shared" si="72"/>
        <v>285795</v>
      </c>
      <c r="L2358" s="38" t="s">
        <v>7053</v>
      </c>
      <c r="M2358" s="48">
        <f t="shared" si="73"/>
        <v>71520198.75</v>
      </c>
      <c r="N2358" s="34" t="s">
        <v>7341</v>
      </c>
      <c r="O2358" s="48">
        <f>(45.5*M2358)/(SUM($M$16:$M$2953)+SUM(Comerciales!$O$16:$O$1436))</f>
        <v>3.3937741961387012E-3</v>
      </c>
      <c r="P2358" s="49"/>
      <c r="Q2358" s="59"/>
      <c r="R2358" s="59"/>
      <c r="S2358" s="49"/>
      <c r="T2358" s="49"/>
      <c r="U2358" s="49"/>
      <c r="V2358" s="49"/>
    </row>
    <row r="2359" spans="2:22" ht="24" customHeight="1" x14ac:dyDescent="0.35">
      <c r="B2359" s="3">
        <v>2344</v>
      </c>
      <c r="C2359" s="3" t="s">
        <v>2628</v>
      </c>
      <c r="D2359" s="3" t="s">
        <v>1978</v>
      </c>
      <c r="E2359" s="3" t="s">
        <v>2521</v>
      </c>
      <c r="F2359" s="3" t="s">
        <v>6965</v>
      </c>
      <c r="G2359" s="3" t="s">
        <v>11</v>
      </c>
      <c r="H2359" s="32" t="s">
        <v>2628</v>
      </c>
      <c r="I2359" s="33">
        <v>1</v>
      </c>
      <c r="J2359" s="17"/>
      <c r="K2359" s="17">
        <f t="shared" si="72"/>
        <v>0</v>
      </c>
      <c r="L2359" s="38" t="s">
        <v>2628</v>
      </c>
      <c r="M2359" s="48">
        <f t="shared" si="73"/>
        <v>100</v>
      </c>
      <c r="N2359" s="34" t="s">
        <v>7343</v>
      </c>
      <c r="O2359" s="48">
        <f>(45.5*M2359)/(SUM($M$16:$M$2953)+SUM(Comerciales!$O$16:$O$1436))</f>
        <v>4.745196819155514E-9</v>
      </c>
      <c r="P2359" s="49"/>
      <c r="Q2359" s="59"/>
      <c r="R2359" s="59"/>
      <c r="S2359" s="49"/>
      <c r="T2359" s="49"/>
      <c r="U2359" s="49"/>
      <c r="V2359" s="49"/>
    </row>
    <row r="2360" spans="2:22" ht="24" customHeight="1" x14ac:dyDescent="0.35">
      <c r="B2360" s="3">
        <v>2345</v>
      </c>
      <c r="C2360" s="3" t="s">
        <v>1979</v>
      </c>
      <c r="D2360" s="3" t="s">
        <v>1980</v>
      </c>
      <c r="E2360" s="3" t="s">
        <v>2589</v>
      </c>
      <c r="F2360" s="3" t="s">
        <v>2422</v>
      </c>
      <c r="G2360" s="3" t="s">
        <v>11</v>
      </c>
      <c r="H2360" s="32" t="s">
        <v>2318</v>
      </c>
      <c r="I2360" s="33">
        <v>16729.75</v>
      </c>
      <c r="J2360" s="17">
        <v>8804.86</v>
      </c>
      <c r="K2360" s="17">
        <f t="shared" si="72"/>
        <v>8804.86</v>
      </c>
      <c r="L2360" s="38">
        <v>8804.86</v>
      </c>
      <c r="M2360" s="48">
        <f t="shared" si="73"/>
        <v>147303106.58500001</v>
      </c>
      <c r="N2360" s="34" t="s">
        <v>7341</v>
      </c>
      <c r="O2360" s="48">
        <f>(45.5*M2360)/(SUM($M$16:$M$2953)+SUM(Comerciales!$O$16:$O$1436))</f>
        <v>6.9898223281886765E-3</v>
      </c>
      <c r="P2360" s="49"/>
      <c r="Q2360" s="59"/>
      <c r="R2360" s="59"/>
      <c r="S2360" s="49"/>
      <c r="T2360" s="49"/>
      <c r="U2360" s="49"/>
      <c r="V2360" s="49"/>
    </row>
    <row r="2361" spans="2:22" ht="24" customHeight="1" x14ac:dyDescent="0.35">
      <c r="B2361" s="3">
        <v>2346</v>
      </c>
      <c r="C2361" s="3" t="s">
        <v>2628</v>
      </c>
      <c r="D2361" s="3" t="s">
        <v>1980</v>
      </c>
      <c r="E2361" s="3" t="s">
        <v>3322</v>
      </c>
      <c r="F2361" s="3" t="s">
        <v>2422</v>
      </c>
      <c r="G2361" s="3" t="s">
        <v>11</v>
      </c>
      <c r="H2361" s="32" t="s">
        <v>2628</v>
      </c>
      <c r="I2361" s="33">
        <v>1</v>
      </c>
      <c r="J2361" s="17">
        <v>4105.76</v>
      </c>
      <c r="K2361" s="17">
        <f t="shared" si="72"/>
        <v>4401</v>
      </c>
      <c r="L2361" s="38" t="s">
        <v>2628</v>
      </c>
      <c r="M2361" s="48">
        <f t="shared" si="73"/>
        <v>4401</v>
      </c>
      <c r="N2361" s="34" t="s">
        <v>7343</v>
      </c>
      <c r="O2361" s="48">
        <f>(45.5*M2361)/(SUM($M$16:$M$2953)+SUM(Comerciales!$O$16:$O$1436))</f>
        <v>2.0883611201103415E-7</v>
      </c>
      <c r="P2361" s="49"/>
      <c r="Q2361" s="59"/>
      <c r="R2361" s="59"/>
      <c r="S2361" s="49"/>
      <c r="T2361" s="49"/>
      <c r="U2361" s="49"/>
      <c r="V2361" s="49"/>
    </row>
    <row r="2362" spans="2:22" ht="24" customHeight="1" x14ac:dyDescent="0.35">
      <c r="B2362" s="3">
        <v>2347</v>
      </c>
      <c r="C2362" s="3" t="s">
        <v>1981</v>
      </c>
      <c r="D2362" s="3" t="s">
        <v>1982</v>
      </c>
      <c r="E2362" s="3" t="s">
        <v>6687</v>
      </c>
      <c r="F2362" s="3" t="s">
        <v>3582</v>
      </c>
      <c r="G2362" s="3" t="s">
        <v>18</v>
      </c>
      <c r="H2362" s="32" t="s">
        <v>3713</v>
      </c>
      <c r="I2362" s="33">
        <v>31</v>
      </c>
      <c r="J2362" s="17">
        <v>312972.59999999998</v>
      </c>
      <c r="K2362" s="17">
        <f t="shared" si="72"/>
        <v>312972.59999999998</v>
      </c>
      <c r="L2362" s="38">
        <v>312972.59999999998</v>
      </c>
      <c r="M2362" s="48">
        <f t="shared" si="73"/>
        <v>9702150.5999999996</v>
      </c>
      <c r="N2362" s="34" t="s">
        <v>7341</v>
      </c>
      <c r="O2362" s="48">
        <f>(45.5*M2362)/(SUM($M$16:$M$2953)+SUM(Comerciales!$O$16:$O$1436))</f>
        <v>4.603861416608776E-4</v>
      </c>
      <c r="P2362" s="49"/>
      <c r="Q2362" s="59"/>
      <c r="R2362" s="59"/>
      <c r="S2362" s="49"/>
      <c r="T2362" s="49"/>
      <c r="U2362" s="49"/>
      <c r="V2362" s="49"/>
    </row>
    <row r="2363" spans="2:22" ht="24" customHeight="1" x14ac:dyDescent="0.35">
      <c r="B2363" s="3">
        <v>2348</v>
      </c>
      <c r="C2363" s="3" t="s">
        <v>1984</v>
      </c>
      <c r="D2363" s="3" t="s">
        <v>7076</v>
      </c>
      <c r="E2363" s="3" t="s">
        <v>138</v>
      </c>
      <c r="F2363" s="3" t="s">
        <v>2333</v>
      </c>
      <c r="G2363" s="3" t="s">
        <v>80</v>
      </c>
      <c r="H2363" s="32" t="s">
        <v>7120</v>
      </c>
      <c r="I2363" s="33">
        <v>1390.1666666666665</v>
      </c>
      <c r="J2363" s="17">
        <v>35645</v>
      </c>
      <c r="K2363" s="17">
        <f t="shared" si="72"/>
        <v>38211</v>
      </c>
      <c r="L2363" s="38" t="s">
        <v>7053</v>
      </c>
      <c r="M2363" s="48">
        <f t="shared" si="73"/>
        <v>53119658.499999993</v>
      </c>
      <c r="N2363" s="34" t="s">
        <v>7341</v>
      </c>
      <c r="O2363" s="48">
        <f>(45.5*M2363)/(SUM($M$16:$M$2953)+SUM(Comerciales!$O$16:$O$1436))</f>
        <v>2.5206323454882709E-3</v>
      </c>
      <c r="P2363" s="49"/>
      <c r="Q2363" s="59"/>
      <c r="R2363" s="59"/>
      <c r="S2363" s="49"/>
      <c r="T2363" s="49"/>
      <c r="U2363" s="49"/>
      <c r="V2363" s="49"/>
    </row>
    <row r="2364" spans="2:22" ht="24" customHeight="1" x14ac:dyDescent="0.35">
      <c r="B2364" s="3">
        <v>2349</v>
      </c>
      <c r="C2364" s="3" t="s">
        <v>1985</v>
      </c>
      <c r="D2364" s="3" t="s">
        <v>5752</v>
      </c>
      <c r="E2364" s="3" t="s">
        <v>218</v>
      </c>
      <c r="F2364" s="3" t="s">
        <v>3623</v>
      </c>
      <c r="G2364" s="3" t="s">
        <v>11</v>
      </c>
      <c r="H2364" s="32" t="s">
        <v>2360</v>
      </c>
      <c r="I2364" s="33">
        <v>21995.75</v>
      </c>
      <c r="J2364" s="17">
        <v>155128</v>
      </c>
      <c r="K2364" s="17">
        <f t="shared" si="72"/>
        <v>166297</v>
      </c>
      <c r="L2364" s="38" t="s">
        <v>7053</v>
      </c>
      <c r="M2364" s="48">
        <f t="shared" si="73"/>
        <v>3657827237.75</v>
      </c>
      <c r="N2364" s="34" t="s">
        <v>7341</v>
      </c>
      <c r="O2364" s="48">
        <f>(45.5*M2364)/(SUM($M$16:$M$2953)+SUM(Comerciales!$O$16:$O$1436))</f>
        <v>0.17357110173591697</v>
      </c>
      <c r="P2364" s="49"/>
      <c r="Q2364" s="59"/>
      <c r="R2364" s="59"/>
      <c r="S2364" s="49"/>
      <c r="T2364" s="49"/>
      <c r="U2364" s="49"/>
      <c r="V2364" s="49"/>
    </row>
    <row r="2365" spans="2:22" ht="24" customHeight="1" x14ac:dyDescent="0.35">
      <c r="B2365" s="3">
        <v>2350</v>
      </c>
      <c r="C2365" s="3" t="s">
        <v>2211</v>
      </c>
      <c r="D2365" s="3" t="s">
        <v>4188</v>
      </c>
      <c r="E2365" s="3" t="s">
        <v>6061</v>
      </c>
      <c r="F2365" s="3" t="s">
        <v>3632</v>
      </c>
      <c r="G2365" s="3" t="s">
        <v>3656</v>
      </c>
      <c r="H2365" s="32" t="s">
        <v>2360</v>
      </c>
      <c r="I2365" s="33">
        <v>25234</v>
      </c>
      <c r="J2365" s="17">
        <v>12164.5</v>
      </c>
      <c r="K2365" s="17">
        <f t="shared" si="72"/>
        <v>13040</v>
      </c>
      <c r="L2365" s="38" t="s">
        <v>7053</v>
      </c>
      <c r="M2365" s="48">
        <f t="shared" si="73"/>
        <v>329051360</v>
      </c>
      <c r="N2365" s="34" t="s">
        <v>7341</v>
      </c>
      <c r="O2365" s="48">
        <f>(45.5*M2365)/(SUM($M$16:$M$2953)+SUM(Comerciales!$O$16:$O$1436))</f>
        <v>1.5614134668107958E-2</v>
      </c>
      <c r="P2365" s="49"/>
      <c r="Q2365" s="59"/>
      <c r="R2365" s="59"/>
      <c r="S2365" s="49"/>
      <c r="T2365" s="49"/>
      <c r="U2365" s="49"/>
      <c r="V2365" s="49"/>
    </row>
    <row r="2366" spans="2:22" ht="24" customHeight="1" x14ac:dyDescent="0.35">
      <c r="B2366" s="3">
        <v>2351</v>
      </c>
      <c r="C2366" s="3" t="s">
        <v>2211</v>
      </c>
      <c r="D2366" s="3" t="s">
        <v>4188</v>
      </c>
      <c r="E2366" s="3" t="s">
        <v>7312</v>
      </c>
      <c r="F2366" s="3" t="s">
        <v>2350</v>
      </c>
      <c r="G2366" s="3" t="s">
        <v>3656</v>
      </c>
      <c r="H2366" s="32" t="s">
        <v>2360</v>
      </c>
      <c r="I2366" s="33">
        <v>3956.3333333333335</v>
      </c>
      <c r="J2366" s="17">
        <v>28351.119999999999</v>
      </c>
      <c r="K2366" s="17">
        <f t="shared" si="72"/>
        <v>30392</v>
      </c>
      <c r="L2366" s="38" t="s">
        <v>7053</v>
      </c>
      <c r="M2366" s="48">
        <f t="shared" si="73"/>
        <v>120240882.66666667</v>
      </c>
      <c r="N2366" s="34" t="s">
        <v>7341</v>
      </c>
      <c r="O2366" s="48">
        <f>(45.5*M2366)/(SUM($M$16:$M$2953)+SUM(Comerciales!$O$16:$O$1436))</f>
        <v>5.7056665396231802E-3</v>
      </c>
      <c r="P2366" s="49"/>
      <c r="Q2366" s="59"/>
      <c r="R2366" s="59"/>
      <c r="S2366" s="49"/>
      <c r="T2366" s="49"/>
      <c r="U2366" s="49"/>
      <c r="V2366" s="49"/>
    </row>
    <row r="2367" spans="2:22" ht="24" customHeight="1" x14ac:dyDescent="0.35">
      <c r="B2367" s="3">
        <v>2352</v>
      </c>
      <c r="C2367" s="3" t="s">
        <v>2213</v>
      </c>
      <c r="D2367" s="3" t="s">
        <v>4188</v>
      </c>
      <c r="E2367" s="3" t="s">
        <v>36</v>
      </c>
      <c r="F2367" s="3" t="s">
        <v>2422</v>
      </c>
      <c r="G2367" s="3" t="s">
        <v>11</v>
      </c>
      <c r="H2367" s="32" t="s">
        <v>2318</v>
      </c>
      <c r="I2367" s="33">
        <v>100</v>
      </c>
      <c r="J2367" s="17">
        <v>9164.1999999999989</v>
      </c>
      <c r="K2367" s="17">
        <f t="shared" si="72"/>
        <v>9164.1999999999989</v>
      </c>
      <c r="L2367" s="38">
        <v>9164.1999999999989</v>
      </c>
      <c r="M2367" s="48">
        <f t="shared" si="73"/>
        <v>916419.99999999988</v>
      </c>
      <c r="N2367" s="34" t="s">
        <v>7343</v>
      </c>
      <c r="O2367" s="48">
        <f>(45.5*M2367)/(SUM($M$16:$M$2953)+SUM(Comerciales!$O$16:$O$1436))</f>
        <v>4.3485932690104953E-5</v>
      </c>
      <c r="P2367" s="49"/>
      <c r="Q2367" s="59"/>
      <c r="R2367" s="59"/>
      <c r="S2367" s="49"/>
      <c r="T2367" s="49"/>
      <c r="U2367" s="49"/>
      <c r="V2367" s="49"/>
    </row>
    <row r="2368" spans="2:22" ht="24" customHeight="1" x14ac:dyDescent="0.35">
      <c r="B2368" s="3">
        <v>2353</v>
      </c>
      <c r="C2368" s="3" t="s">
        <v>984</v>
      </c>
      <c r="D2368" s="3" t="s">
        <v>5753</v>
      </c>
      <c r="E2368" s="3" t="s">
        <v>7313</v>
      </c>
      <c r="F2368" s="3" t="s">
        <v>6869</v>
      </c>
      <c r="G2368" s="3" t="s">
        <v>3656</v>
      </c>
      <c r="H2368" s="32" t="s">
        <v>2490</v>
      </c>
      <c r="I2368" s="33">
        <v>64</v>
      </c>
      <c r="J2368" s="17">
        <v>742</v>
      </c>
      <c r="K2368" s="17">
        <f t="shared" si="72"/>
        <v>795</v>
      </c>
      <c r="L2368" s="38" t="s">
        <v>7053</v>
      </c>
      <c r="M2368" s="48">
        <f t="shared" si="73"/>
        <v>50880</v>
      </c>
      <c r="N2368" s="34" t="s">
        <v>7343</v>
      </c>
      <c r="O2368" s="48">
        <f>(45.5*M2368)/(SUM($M$16:$M$2953)+SUM(Comerciales!$O$16:$O$1436))</f>
        <v>2.4143561415863253E-6</v>
      </c>
      <c r="P2368" s="49"/>
      <c r="Q2368" s="59"/>
      <c r="R2368" s="59"/>
      <c r="S2368" s="49"/>
      <c r="T2368" s="49"/>
      <c r="U2368" s="49"/>
      <c r="V2368" s="49"/>
    </row>
    <row r="2369" spans="2:22" ht="24" customHeight="1" x14ac:dyDescent="0.35">
      <c r="B2369" s="3">
        <v>2354</v>
      </c>
      <c r="C2369" s="3" t="s">
        <v>1286</v>
      </c>
      <c r="D2369" s="3" t="s">
        <v>5754</v>
      </c>
      <c r="E2369" s="3" t="s">
        <v>6688</v>
      </c>
      <c r="F2369" s="3" t="s">
        <v>2350</v>
      </c>
      <c r="G2369" s="3" t="s">
        <v>3656</v>
      </c>
      <c r="H2369" s="32" t="s">
        <v>2360</v>
      </c>
      <c r="I2369" s="33">
        <v>504</v>
      </c>
      <c r="J2369" s="17">
        <v>82976.19</v>
      </c>
      <c r="K2369" s="17">
        <f t="shared" si="72"/>
        <v>88950</v>
      </c>
      <c r="L2369" s="38" t="s">
        <v>7053</v>
      </c>
      <c r="M2369" s="48">
        <f t="shared" si="73"/>
        <v>44830800</v>
      </c>
      <c r="N2369" s="34" t="s">
        <v>7341</v>
      </c>
      <c r="O2369" s="48">
        <f>(45.5*M2369)/(SUM($M$16:$M$2953)+SUM(Comerciales!$O$16:$O$1436))</f>
        <v>2.1273096956019701E-3</v>
      </c>
      <c r="P2369" s="49"/>
      <c r="Q2369" s="59"/>
      <c r="R2369" s="59"/>
      <c r="S2369" s="49"/>
      <c r="T2369" s="49"/>
      <c r="U2369" s="49"/>
      <c r="V2369" s="49"/>
    </row>
    <row r="2370" spans="2:22" ht="24" customHeight="1" x14ac:dyDescent="0.35">
      <c r="B2370" s="3">
        <v>2355</v>
      </c>
      <c r="C2370" s="3" t="s">
        <v>1286</v>
      </c>
      <c r="D2370" s="3" t="s">
        <v>5755</v>
      </c>
      <c r="E2370" s="3" t="s">
        <v>1288</v>
      </c>
      <c r="F2370" s="3" t="s">
        <v>2350</v>
      </c>
      <c r="G2370" s="3" t="s">
        <v>3656</v>
      </c>
      <c r="H2370" s="32" t="s">
        <v>2360</v>
      </c>
      <c r="I2370" s="33">
        <v>3308.4285714285716</v>
      </c>
      <c r="J2370" s="17">
        <v>37404.5</v>
      </c>
      <c r="K2370" s="17">
        <f t="shared" si="72"/>
        <v>40098</v>
      </c>
      <c r="L2370" s="38" t="s">
        <v>7053</v>
      </c>
      <c r="M2370" s="48">
        <f t="shared" si="73"/>
        <v>132661368.85714287</v>
      </c>
      <c r="N2370" s="34" t="s">
        <v>7341</v>
      </c>
      <c r="O2370" s="48">
        <f>(45.5*M2370)/(SUM($M$16:$M$2953)+SUM(Comerciales!$O$16:$O$1436))</f>
        <v>6.2950430552573058E-3</v>
      </c>
      <c r="P2370" s="49"/>
      <c r="Q2370" s="59"/>
      <c r="R2370" s="59"/>
      <c r="S2370" s="49"/>
      <c r="T2370" s="49"/>
      <c r="U2370" s="49"/>
      <c r="V2370" s="49"/>
    </row>
    <row r="2371" spans="2:22" ht="24" customHeight="1" x14ac:dyDescent="0.35">
      <c r="B2371" s="3">
        <v>2356</v>
      </c>
      <c r="C2371" s="3" t="s">
        <v>1318</v>
      </c>
      <c r="D2371" s="3" t="s">
        <v>5756</v>
      </c>
      <c r="E2371" s="3" t="s">
        <v>5911</v>
      </c>
      <c r="F2371" s="3" t="s">
        <v>6960</v>
      </c>
      <c r="G2371" s="3" t="s">
        <v>3656</v>
      </c>
      <c r="H2371" s="32" t="s">
        <v>2360</v>
      </c>
      <c r="I2371" s="33">
        <v>140</v>
      </c>
      <c r="J2371" s="17">
        <v>10782.81</v>
      </c>
      <c r="K2371" s="17">
        <f t="shared" si="72"/>
        <v>11559</v>
      </c>
      <c r="L2371" s="38" t="s">
        <v>7053</v>
      </c>
      <c r="M2371" s="48">
        <f t="shared" si="73"/>
        <v>1618260</v>
      </c>
      <c r="N2371" s="34" t="s">
        <v>7343</v>
      </c>
      <c r="O2371" s="48">
        <f>(45.5*M2371)/(SUM($M$16:$M$2953)+SUM(Comerciales!$O$16:$O$1436))</f>
        <v>7.6789622045666021E-5</v>
      </c>
      <c r="P2371" s="49"/>
      <c r="Q2371" s="59"/>
      <c r="R2371" s="59"/>
      <c r="S2371" s="49"/>
      <c r="T2371" s="49"/>
      <c r="U2371" s="49"/>
      <c r="V2371" s="49"/>
    </row>
    <row r="2372" spans="2:22" ht="24" customHeight="1" x14ac:dyDescent="0.35">
      <c r="B2372" s="3">
        <v>2357</v>
      </c>
      <c r="C2372" s="3" t="s">
        <v>1986</v>
      </c>
      <c r="D2372" s="3" t="s">
        <v>1987</v>
      </c>
      <c r="E2372" s="3" t="s">
        <v>2371</v>
      </c>
      <c r="F2372" s="3" t="s">
        <v>2422</v>
      </c>
      <c r="G2372" s="3" t="s">
        <v>11</v>
      </c>
      <c r="H2372" s="32" t="s">
        <v>2318</v>
      </c>
      <c r="I2372" s="33">
        <v>7029.083333333333</v>
      </c>
      <c r="J2372" s="17">
        <v>200944</v>
      </c>
      <c r="K2372" s="17">
        <f t="shared" si="72"/>
        <v>200944</v>
      </c>
      <c r="L2372" s="38">
        <v>200944</v>
      </c>
      <c r="M2372" s="48">
        <f t="shared" si="73"/>
        <v>1412452121.3333333</v>
      </c>
      <c r="N2372" s="34" t="s">
        <v>7341</v>
      </c>
      <c r="O2372" s="48">
        <f>(45.5*M2372)/(SUM($M$16:$M$2953)+SUM(Comerciales!$O$16:$O$1436))</f>
        <v>6.7023633133603905E-2</v>
      </c>
      <c r="P2372" s="49"/>
      <c r="Q2372" s="59"/>
      <c r="R2372" s="59"/>
      <c r="S2372" s="49"/>
      <c r="T2372" s="49"/>
      <c r="U2372" s="49"/>
      <c r="V2372" s="49"/>
    </row>
    <row r="2373" spans="2:22" ht="24" customHeight="1" x14ac:dyDescent="0.35">
      <c r="B2373" s="3">
        <v>2358</v>
      </c>
      <c r="C2373" s="3" t="s">
        <v>729</v>
      </c>
      <c r="D2373" s="3" t="s">
        <v>1988</v>
      </c>
      <c r="E2373" s="3" t="s">
        <v>191</v>
      </c>
      <c r="F2373" s="3" t="s">
        <v>2318</v>
      </c>
      <c r="G2373" s="3" t="s">
        <v>11</v>
      </c>
      <c r="H2373" s="32" t="s">
        <v>2318</v>
      </c>
      <c r="I2373" s="33">
        <v>1</v>
      </c>
      <c r="J2373" s="17"/>
      <c r="K2373" s="17">
        <f t="shared" si="72"/>
        <v>0</v>
      </c>
      <c r="L2373" s="38" t="s">
        <v>7053</v>
      </c>
      <c r="M2373" s="48">
        <f t="shared" si="73"/>
        <v>100</v>
      </c>
      <c r="N2373" s="34" t="s">
        <v>7343</v>
      </c>
      <c r="O2373" s="48">
        <f>(45.5*M2373)/(SUM($M$16:$M$2953)+SUM(Comerciales!$O$16:$O$1436))</f>
        <v>4.745196819155514E-9</v>
      </c>
      <c r="P2373" s="49"/>
      <c r="Q2373" s="59"/>
      <c r="R2373" s="59"/>
      <c r="S2373" s="49"/>
      <c r="T2373" s="49"/>
      <c r="U2373" s="49"/>
      <c r="V2373" s="49"/>
    </row>
    <row r="2374" spans="2:22" ht="24" customHeight="1" x14ac:dyDescent="0.35">
      <c r="B2374" s="3">
        <v>2359</v>
      </c>
      <c r="C2374" s="3" t="s">
        <v>2628</v>
      </c>
      <c r="D2374" s="3" t="s">
        <v>1988</v>
      </c>
      <c r="E2374" s="3" t="s">
        <v>26</v>
      </c>
      <c r="F2374" s="3" t="s">
        <v>3578</v>
      </c>
      <c r="G2374" s="3" t="s">
        <v>2628</v>
      </c>
      <c r="H2374" s="32" t="s">
        <v>2628</v>
      </c>
      <c r="I2374" s="33">
        <v>1</v>
      </c>
      <c r="J2374" s="17">
        <v>6222</v>
      </c>
      <c r="K2374" s="17">
        <f t="shared" si="72"/>
        <v>6670</v>
      </c>
      <c r="L2374" s="38" t="s">
        <v>2628</v>
      </c>
      <c r="M2374" s="48">
        <f t="shared" si="73"/>
        <v>6670</v>
      </c>
      <c r="N2374" s="34" t="s">
        <v>7343</v>
      </c>
      <c r="O2374" s="48">
        <f>(45.5*M2374)/(SUM($M$16:$M$2953)+SUM(Comerciales!$O$16:$O$1436))</f>
        <v>3.1650462783767277E-7</v>
      </c>
      <c r="P2374" s="49"/>
      <c r="Q2374" s="59"/>
      <c r="R2374" s="59"/>
      <c r="S2374" s="49"/>
      <c r="T2374" s="49"/>
      <c r="U2374" s="49"/>
      <c r="V2374" s="49"/>
    </row>
    <row r="2375" spans="2:22" ht="24" customHeight="1" x14ac:dyDescent="0.35">
      <c r="B2375" s="3">
        <v>2360</v>
      </c>
      <c r="C2375" s="3" t="s">
        <v>2628</v>
      </c>
      <c r="D2375" s="3" t="s">
        <v>5757</v>
      </c>
      <c r="E2375" s="3" t="s">
        <v>114</v>
      </c>
      <c r="F2375" s="3" t="s">
        <v>2422</v>
      </c>
      <c r="G2375" s="3" t="s">
        <v>11</v>
      </c>
      <c r="H2375" s="32" t="s">
        <v>2628</v>
      </c>
      <c r="I2375" s="33">
        <v>1</v>
      </c>
      <c r="J2375" s="17">
        <v>5600</v>
      </c>
      <c r="K2375" s="17">
        <f t="shared" si="72"/>
        <v>6003</v>
      </c>
      <c r="L2375" s="38" t="s">
        <v>2628</v>
      </c>
      <c r="M2375" s="48">
        <f t="shared" si="73"/>
        <v>6003</v>
      </c>
      <c r="N2375" s="34" t="s">
        <v>7343</v>
      </c>
      <c r="O2375" s="48">
        <f>(45.5*M2375)/(SUM($M$16:$M$2953)+SUM(Comerciales!$O$16:$O$1436))</f>
        <v>2.8485416505390548E-7</v>
      </c>
      <c r="P2375" s="49"/>
      <c r="Q2375" s="59"/>
      <c r="R2375" s="59"/>
      <c r="S2375" s="49"/>
      <c r="T2375" s="49"/>
      <c r="U2375" s="49"/>
      <c r="V2375" s="49"/>
    </row>
    <row r="2376" spans="2:22" ht="24" customHeight="1" x14ac:dyDescent="0.35">
      <c r="B2376" s="3">
        <v>2361</v>
      </c>
      <c r="C2376" s="3" t="s">
        <v>2628</v>
      </c>
      <c r="D2376" s="3" t="s">
        <v>5758</v>
      </c>
      <c r="E2376" s="3" t="s">
        <v>6689</v>
      </c>
      <c r="F2376" s="3" t="s">
        <v>2422</v>
      </c>
      <c r="G2376" s="3" t="s">
        <v>11</v>
      </c>
      <c r="H2376" s="32" t="s">
        <v>2628</v>
      </c>
      <c r="I2376" s="33">
        <v>1</v>
      </c>
      <c r="J2376" s="17"/>
      <c r="K2376" s="17">
        <f t="shared" si="72"/>
        <v>0</v>
      </c>
      <c r="L2376" s="38" t="s">
        <v>2628</v>
      </c>
      <c r="M2376" s="48">
        <f t="shared" si="73"/>
        <v>100</v>
      </c>
      <c r="N2376" s="34" t="s">
        <v>7343</v>
      </c>
      <c r="O2376" s="48">
        <f>(45.5*M2376)/(SUM($M$16:$M$2953)+SUM(Comerciales!$O$16:$O$1436))</f>
        <v>4.745196819155514E-9</v>
      </c>
      <c r="P2376" s="49"/>
      <c r="Q2376" s="59"/>
      <c r="R2376" s="59"/>
      <c r="S2376" s="49"/>
      <c r="T2376" s="49"/>
      <c r="U2376" s="49"/>
      <c r="V2376" s="49"/>
    </row>
    <row r="2377" spans="2:22" ht="24" customHeight="1" x14ac:dyDescent="0.35">
      <c r="B2377" s="3">
        <v>2362</v>
      </c>
      <c r="C2377" s="3" t="s">
        <v>1989</v>
      </c>
      <c r="D2377" s="3" t="s">
        <v>1990</v>
      </c>
      <c r="E2377" s="3" t="s">
        <v>6682</v>
      </c>
      <c r="F2377" s="3" t="s">
        <v>6966</v>
      </c>
      <c r="G2377" s="3" t="s">
        <v>3656</v>
      </c>
      <c r="H2377" s="32" t="s">
        <v>2490</v>
      </c>
      <c r="I2377" s="33">
        <v>965.66666666666674</v>
      </c>
      <c r="J2377" s="17">
        <v>10827</v>
      </c>
      <c r="K2377" s="17">
        <f t="shared" si="72"/>
        <v>11607</v>
      </c>
      <c r="L2377" s="38" t="s">
        <v>7053</v>
      </c>
      <c r="M2377" s="48">
        <f t="shared" si="73"/>
        <v>11208493</v>
      </c>
      <c r="N2377" s="34" t="s">
        <v>7343</v>
      </c>
      <c r="O2377" s="48">
        <f>(45.5*M2377)/(SUM($M$16:$M$2953)+SUM(Comerciales!$O$16:$O$1436))</f>
        <v>5.3186505331126845E-4</v>
      </c>
      <c r="P2377" s="49"/>
      <c r="Q2377" s="59"/>
      <c r="R2377" s="59"/>
      <c r="S2377" s="49"/>
      <c r="T2377" s="49"/>
      <c r="U2377" s="49"/>
      <c r="V2377" s="49"/>
    </row>
    <row r="2378" spans="2:22" ht="24" customHeight="1" x14ac:dyDescent="0.35">
      <c r="B2378" s="3">
        <v>2363</v>
      </c>
      <c r="C2378" s="3" t="s">
        <v>1993</v>
      </c>
      <c r="D2378" s="3" t="s">
        <v>1994</v>
      </c>
      <c r="E2378" s="3" t="s">
        <v>6458</v>
      </c>
      <c r="F2378" s="3" t="s">
        <v>2422</v>
      </c>
      <c r="G2378" s="3" t="s">
        <v>11</v>
      </c>
      <c r="H2378" s="32" t="s">
        <v>2318</v>
      </c>
      <c r="I2378" s="33">
        <v>224.22222222222223</v>
      </c>
      <c r="J2378" s="17"/>
      <c r="K2378" s="17">
        <f t="shared" si="72"/>
        <v>0</v>
      </c>
      <c r="L2378" s="38" t="s">
        <v>7053</v>
      </c>
      <c r="M2378" s="48">
        <f t="shared" si="73"/>
        <v>22422.222222222223</v>
      </c>
      <c r="N2378" s="34" t="s">
        <v>7343</v>
      </c>
      <c r="O2378" s="48">
        <f>(45.5*M2378)/(SUM($M$16:$M$2953)+SUM(Comerciales!$O$16:$O$1436))</f>
        <v>1.0639785756728696E-6</v>
      </c>
      <c r="P2378" s="49"/>
      <c r="Q2378" s="59"/>
      <c r="R2378" s="59"/>
      <c r="S2378" s="49"/>
      <c r="T2378" s="49"/>
      <c r="U2378" s="49"/>
      <c r="V2378" s="49"/>
    </row>
    <row r="2379" spans="2:22" ht="24" customHeight="1" x14ac:dyDescent="0.35">
      <c r="B2379" s="3">
        <v>2364</v>
      </c>
      <c r="C2379" s="3" t="s">
        <v>2628</v>
      </c>
      <c r="D2379" s="3" t="s">
        <v>1994</v>
      </c>
      <c r="E2379" s="3" t="s">
        <v>12</v>
      </c>
      <c r="F2379" s="3" t="s">
        <v>2422</v>
      </c>
      <c r="G2379" s="3" t="s">
        <v>11</v>
      </c>
      <c r="H2379" s="32" t="s">
        <v>2628</v>
      </c>
      <c r="I2379" s="33">
        <v>140</v>
      </c>
      <c r="J2379" s="17">
        <v>2344</v>
      </c>
      <c r="K2379" s="17">
        <f t="shared" si="72"/>
        <v>2513</v>
      </c>
      <c r="L2379" s="38" t="s">
        <v>2628</v>
      </c>
      <c r="M2379" s="48">
        <f t="shared" si="73"/>
        <v>351820</v>
      </c>
      <c r="N2379" s="34" t="s">
        <v>7343</v>
      </c>
      <c r="O2379" s="48">
        <f>(45.5*M2379)/(SUM($M$16:$M$2953)+SUM(Comerciales!$O$16:$O$1436))</f>
        <v>1.6694551449152929E-5</v>
      </c>
      <c r="P2379" s="49"/>
      <c r="Q2379" s="59"/>
      <c r="R2379" s="59"/>
      <c r="S2379" s="49"/>
      <c r="T2379" s="49"/>
      <c r="U2379" s="49"/>
      <c r="V2379" s="49"/>
    </row>
    <row r="2380" spans="2:22" ht="24" customHeight="1" x14ac:dyDescent="0.35">
      <c r="B2380" s="3">
        <v>2365</v>
      </c>
      <c r="C2380" s="3" t="s">
        <v>2628</v>
      </c>
      <c r="D2380" s="3" t="s">
        <v>5759</v>
      </c>
      <c r="E2380" s="3" t="s">
        <v>6690</v>
      </c>
      <c r="F2380" s="3" t="s">
        <v>2422</v>
      </c>
      <c r="G2380" s="3" t="s">
        <v>11</v>
      </c>
      <c r="H2380" s="32" t="s">
        <v>2628</v>
      </c>
      <c r="I2380" s="33">
        <v>1</v>
      </c>
      <c r="J2380" s="17"/>
      <c r="K2380" s="17">
        <f t="shared" si="72"/>
        <v>0</v>
      </c>
      <c r="L2380" s="38" t="s">
        <v>2628</v>
      </c>
      <c r="M2380" s="48">
        <f t="shared" si="73"/>
        <v>100</v>
      </c>
      <c r="N2380" s="34" t="s">
        <v>7343</v>
      </c>
      <c r="O2380" s="48">
        <f>(45.5*M2380)/(SUM($M$16:$M$2953)+SUM(Comerciales!$O$16:$O$1436))</f>
        <v>4.745196819155514E-9</v>
      </c>
      <c r="P2380" s="49"/>
      <c r="Q2380" s="59"/>
      <c r="R2380" s="59"/>
      <c r="S2380" s="49"/>
      <c r="T2380" s="49"/>
      <c r="U2380" s="49"/>
      <c r="V2380" s="49"/>
    </row>
    <row r="2381" spans="2:22" ht="24" customHeight="1" x14ac:dyDescent="0.35">
      <c r="B2381" s="3">
        <v>2366</v>
      </c>
      <c r="C2381" s="3" t="s">
        <v>2628</v>
      </c>
      <c r="D2381" s="3" t="s">
        <v>5760</v>
      </c>
      <c r="E2381" s="3" t="s">
        <v>7314</v>
      </c>
      <c r="F2381" s="3" t="s">
        <v>2422</v>
      </c>
      <c r="G2381" s="3" t="s">
        <v>11</v>
      </c>
      <c r="H2381" s="32" t="s">
        <v>2628</v>
      </c>
      <c r="I2381" s="33">
        <v>1</v>
      </c>
      <c r="J2381" s="17">
        <v>6270</v>
      </c>
      <c r="K2381" s="17">
        <f t="shared" si="72"/>
        <v>6721</v>
      </c>
      <c r="L2381" s="38" t="s">
        <v>2628</v>
      </c>
      <c r="M2381" s="48">
        <f t="shared" si="73"/>
        <v>6721</v>
      </c>
      <c r="N2381" s="34" t="s">
        <v>7343</v>
      </c>
      <c r="O2381" s="48">
        <f>(45.5*M2381)/(SUM($M$16:$M$2953)+SUM(Comerciales!$O$16:$O$1436))</f>
        <v>3.1892467821544206E-7</v>
      </c>
      <c r="P2381" s="49"/>
      <c r="Q2381" s="59"/>
      <c r="R2381" s="59"/>
      <c r="S2381" s="49"/>
      <c r="T2381" s="49"/>
      <c r="U2381" s="49"/>
      <c r="V2381" s="49"/>
    </row>
    <row r="2382" spans="2:22" ht="24" customHeight="1" x14ac:dyDescent="0.35">
      <c r="B2382" s="3">
        <v>2367</v>
      </c>
      <c r="C2382" s="3" t="s">
        <v>2628</v>
      </c>
      <c r="D2382" s="3" t="s">
        <v>5761</v>
      </c>
      <c r="E2382" s="3" t="s">
        <v>6691</v>
      </c>
      <c r="F2382" s="3" t="s">
        <v>2317</v>
      </c>
      <c r="G2382" s="3" t="s">
        <v>11</v>
      </c>
      <c r="H2382" s="32" t="s">
        <v>2628</v>
      </c>
      <c r="I2382" s="33">
        <v>1</v>
      </c>
      <c r="J2382" s="17"/>
      <c r="K2382" s="17">
        <f t="shared" si="72"/>
        <v>0</v>
      </c>
      <c r="L2382" s="38" t="s">
        <v>2628</v>
      </c>
      <c r="M2382" s="48">
        <f t="shared" si="73"/>
        <v>100</v>
      </c>
      <c r="N2382" s="34" t="s">
        <v>7343</v>
      </c>
      <c r="O2382" s="48">
        <f>(45.5*M2382)/(SUM($M$16:$M$2953)+SUM(Comerciales!$O$16:$O$1436))</f>
        <v>4.745196819155514E-9</v>
      </c>
      <c r="P2382" s="49"/>
      <c r="Q2382" s="59"/>
      <c r="R2382" s="59"/>
      <c r="S2382" s="49"/>
      <c r="T2382" s="49"/>
      <c r="U2382" s="49"/>
      <c r="V2382" s="49"/>
    </row>
    <row r="2383" spans="2:22" ht="24" customHeight="1" x14ac:dyDescent="0.35">
      <c r="B2383" s="3">
        <v>2368</v>
      </c>
      <c r="C2383" s="3" t="s">
        <v>1992</v>
      </c>
      <c r="D2383" s="3" t="s">
        <v>1995</v>
      </c>
      <c r="E2383" s="3" t="s">
        <v>25</v>
      </c>
      <c r="F2383" s="3" t="s">
        <v>2422</v>
      </c>
      <c r="G2383" s="3" t="s">
        <v>11</v>
      </c>
      <c r="H2383" s="32" t="s">
        <v>2318</v>
      </c>
      <c r="I2383" s="33">
        <v>6994.083333333333</v>
      </c>
      <c r="J2383" s="17">
        <v>1602</v>
      </c>
      <c r="K2383" s="17">
        <f t="shared" si="72"/>
        <v>1717</v>
      </c>
      <c r="L2383" s="38" t="s">
        <v>7053</v>
      </c>
      <c r="M2383" s="48">
        <f t="shared" si="73"/>
        <v>12008841.083333332</v>
      </c>
      <c r="N2383" s="34" t="s">
        <v>7343</v>
      </c>
      <c r="O2383" s="48">
        <f>(45.5*M2383)/(SUM($M$16:$M$2953)+SUM(Comerciales!$O$16:$O$1436))</f>
        <v>5.6984314510377383E-4</v>
      </c>
      <c r="P2383" s="49"/>
      <c r="Q2383" s="59"/>
      <c r="R2383" s="59"/>
      <c r="S2383" s="49"/>
      <c r="T2383" s="49"/>
      <c r="U2383" s="49"/>
      <c r="V2383" s="49"/>
    </row>
    <row r="2384" spans="2:22" ht="24" customHeight="1" x14ac:dyDescent="0.35">
      <c r="B2384" s="3">
        <v>2369</v>
      </c>
      <c r="C2384" s="3" t="s">
        <v>1992</v>
      </c>
      <c r="D2384" s="3" t="s">
        <v>1995</v>
      </c>
      <c r="E2384" s="3" t="s">
        <v>6692</v>
      </c>
      <c r="F2384" s="3" t="s">
        <v>2422</v>
      </c>
      <c r="G2384" s="3" t="s">
        <v>11</v>
      </c>
      <c r="H2384" s="32" t="s">
        <v>2318</v>
      </c>
      <c r="I2384" s="33">
        <v>6981.5</v>
      </c>
      <c r="J2384" s="17"/>
      <c r="K2384" s="17">
        <f t="shared" ref="K2384:K2447" si="74">IF(ISNUMBER(L2384),MIN(L2384,ROUND((J2384*(1+$K$10)),0)),ROUND((J2384*(1+$K$10)),0))</f>
        <v>0</v>
      </c>
      <c r="L2384" s="38" t="s">
        <v>7053</v>
      </c>
      <c r="M2384" s="48">
        <f t="shared" ref="M2384:M2447" si="75">IF(K2384=0,100*I2384,I2384*K2384)</f>
        <v>698150</v>
      </c>
      <c r="N2384" s="34" t="s">
        <v>7343</v>
      </c>
      <c r="O2384" s="48">
        <f>(45.5*M2384)/(SUM($M$16:$M$2953)+SUM(Comerciales!$O$16:$O$1436))</f>
        <v>3.3128591592934219E-5</v>
      </c>
      <c r="P2384" s="49"/>
      <c r="Q2384" s="59"/>
      <c r="R2384" s="59"/>
      <c r="S2384" s="49"/>
      <c r="T2384" s="49"/>
      <c r="U2384" s="49"/>
      <c r="V2384" s="49"/>
    </row>
    <row r="2385" spans="2:22" ht="24" customHeight="1" x14ac:dyDescent="0.35">
      <c r="B2385" s="3">
        <v>2370</v>
      </c>
      <c r="C2385" s="3" t="s">
        <v>1992</v>
      </c>
      <c r="D2385" s="3" t="s">
        <v>1995</v>
      </c>
      <c r="E2385" s="3" t="s">
        <v>73</v>
      </c>
      <c r="F2385" s="3" t="s">
        <v>2422</v>
      </c>
      <c r="G2385" s="3" t="s">
        <v>11</v>
      </c>
      <c r="H2385" s="32" t="s">
        <v>2318</v>
      </c>
      <c r="I2385" s="33">
        <v>5462.166666666667</v>
      </c>
      <c r="J2385" s="17">
        <v>5058.21</v>
      </c>
      <c r="K2385" s="17">
        <f t="shared" si="74"/>
        <v>5422</v>
      </c>
      <c r="L2385" s="38" t="s">
        <v>7053</v>
      </c>
      <c r="M2385" s="48">
        <f t="shared" si="75"/>
        <v>29615867.666666668</v>
      </c>
      <c r="N2385" s="34" t="s">
        <v>7343</v>
      </c>
      <c r="O2385" s="48">
        <f>(45.5*M2385)/(SUM($M$16:$M$2953)+SUM(Comerciales!$O$16:$O$1436))</f>
        <v>1.405331210483973E-3</v>
      </c>
      <c r="P2385" s="49"/>
      <c r="Q2385" s="59"/>
      <c r="R2385" s="59"/>
      <c r="S2385" s="49"/>
      <c r="T2385" s="49"/>
      <c r="U2385" s="49"/>
      <c r="V2385" s="49"/>
    </row>
    <row r="2386" spans="2:22" ht="24" customHeight="1" x14ac:dyDescent="0.35">
      <c r="B2386" s="3">
        <v>2371</v>
      </c>
      <c r="C2386" s="3" t="s">
        <v>1992</v>
      </c>
      <c r="D2386" s="3" t="s">
        <v>1995</v>
      </c>
      <c r="E2386" s="3" t="s">
        <v>6693</v>
      </c>
      <c r="F2386" s="3" t="s">
        <v>3623</v>
      </c>
      <c r="G2386" s="3" t="s">
        <v>11</v>
      </c>
      <c r="H2386" s="32" t="s">
        <v>2490</v>
      </c>
      <c r="I2386" s="33">
        <v>283.63636363636363</v>
      </c>
      <c r="J2386" s="17"/>
      <c r="K2386" s="17">
        <f t="shared" si="74"/>
        <v>0</v>
      </c>
      <c r="L2386" s="38" t="s">
        <v>7053</v>
      </c>
      <c r="M2386" s="48">
        <f t="shared" si="75"/>
        <v>28363.636363636364</v>
      </c>
      <c r="N2386" s="34" t="s">
        <v>7343</v>
      </c>
      <c r="O2386" s="48">
        <f>(45.5*M2386)/(SUM($M$16:$M$2953)+SUM(Comerciales!$O$16:$O$1436))</f>
        <v>1.3459103705241093E-6</v>
      </c>
      <c r="P2386" s="49"/>
      <c r="Q2386" s="59"/>
      <c r="R2386" s="59"/>
      <c r="S2386" s="49"/>
      <c r="T2386" s="49"/>
      <c r="U2386" s="49"/>
      <c r="V2386" s="49"/>
    </row>
    <row r="2387" spans="2:22" ht="24" customHeight="1" x14ac:dyDescent="0.35">
      <c r="B2387" s="3">
        <v>2372</v>
      </c>
      <c r="C2387" s="3" t="s">
        <v>2628</v>
      </c>
      <c r="D2387" s="3" t="s">
        <v>1995</v>
      </c>
      <c r="E2387" s="3" t="s">
        <v>5907</v>
      </c>
      <c r="F2387" s="3" t="s">
        <v>3582</v>
      </c>
      <c r="G2387" s="3" t="s">
        <v>11</v>
      </c>
      <c r="H2387" s="32" t="s">
        <v>2628</v>
      </c>
      <c r="I2387" s="33">
        <v>10</v>
      </c>
      <c r="J2387" s="17">
        <v>11667</v>
      </c>
      <c r="K2387" s="17">
        <f t="shared" si="74"/>
        <v>12507</v>
      </c>
      <c r="L2387" s="38" t="s">
        <v>2628</v>
      </c>
      <c r="M2387" s="48">
        <f t="shared" si="75"/>
        <v>125070</v>
      </c>
      <c r="N2387" s="34" t="s">
        <v>7343</v>
      </c>
      <c r="O2387" s="48">
        <f>(45.5*M2387)/(SUM($M$16:$M$2953)+SUM(Comerciales!$O$16:$O$1436))</f>
        <v>5.9348176617178011E-6</v>
      </c>
      <c r="P2387" s="49"/>
      <c r="Q2387" s="59"/>
      <c r="R2387" s="59"/>
      <c r="S2387" s="49"/>
      <c r="T2387" s="49"/>
      <c r="U2387" s="49"/>
      <c r="V2387" s="49"/>
    </row>
    <row r="2388" spans="2:22" ht="24" customHeight="1" x14ac:dyDescent="0.35">
      <c r="B2388" s="3">
        <v>2373</v>
      </c>
      <c r="C2388" s="3" t="s">
        <v>1996</v>
      </c>
      <c r="D2388" s="3" t="s">
        <v>1997</v>
      </c>
      <c r="E2388" s="3" t="s">
        <v>2355</v>
      </c>
      <c r="F2388" s="3" t="s">
        <v>2422</v>
      </c>
      <c r="G2388" s="3" t="s">
        <v>11</v>
      </c>
      <c r="H2388" s="32" t="s">
        <v>2318</v>
      </c>
      <c r="I2388" s="33">
        <v>7889.666666666667</v>
      </c>
      <c r="J2388" s="17">
        <v>12106.5</v>
      </c>
      <c r="K2388" s="17">
        <f t="shared" si="74"/>
        <v>12106.5</v>
      </c>
      <c r="L2388" s="38">
        <v>12106.5</v>
      </c>
      <c r="M2388" s="48">
        <f t="shared" si="75"/>
        <v>95516249.5</v>
      </c>
      <c r="N2388" s="34" t="s">
        <v>7341</v>
      </c>
      <c r="O2388" s="48">
        <f>(45.5*M2388)/(SUM($M$16:$M$2953)+SUM(Comerciales!$O$16:$O$1436))</f>
        <v>4.5324340330506439E-3</v>
      </c>
      <c r="P2388" s="49"/>
      <c r="Q2388" s="59"/>
      <c r="R2388" s="59"/>
      <c r="S2388" s="49"/>
      <c r="T2388" s="49"/>
      <c r="U2388" s="49"/>
      <c r="V2388" s="49"/>
    </row>
    <row r="2389" spans="2:22" ht="24" customHeight="1" x14ac:dyDescent="0.35">
      <c r="B2389" s="3">
        <v>2374</v>
      </c>
      <c r="C2389" s="3" t="s">
        <v>1998</v>
      </c>
      <c r="D2389" s="3" t="s">
        <v>1999</v>
      </c>
      <c r="E2389" s="3" t="s">
        <v>1169</v>
      </c>
      <c r="F2389" s="3" t="s">
        <v>2422</v>
      </c>
      <c r="G2389" s="3" t="s">
        <v>11</v>
      </c>
      <c r="H2389" s="32" t="s">
        <v>2318</v>
      </c>
      <c r="I2389" s="33">
        <v>8130.5</v>
      </c>
      <c r="J2389" s="17">
        <v>254803.95</v>
      </c>
      <c r="K2389" s="17">
        <f t="shared" si="74"/>
        <v>254803.95</v>
      </c>
      <c r="L2389" s="38">
        <v>254803.95</v>
      </c>
      <c r="M2389" s="48">
        <f t="shared" si="75"/>
        <v>2071683515.4750001</v>
      </c>
      <c r="N2389" s="34" t="s">
        <v>7341</v>
      </c>
      <c r="O2389" s="48">
        <f>(45.5*M2389)/(SUM($M$16:$M$2953)+SUM(Comerciales!$O$16:$O$1436))</f>
        <v>9.8305460279288825E-2</v>
      </c>
      <c r="P2389" s="49"/>
      <c r="Q2389" s="59"/>
      <c r="R2389" s="59"/>
      <c r="S2389" s="49"/>
      <c r="T2389" s="49"/>
      <c r="U2389" s="49"/>
      <c r="V2389" s="49"/>
    </row>
    <row r="2390" spans="2:22" ht="24" customHeight="1" x14ac:dyDescent="0.35">
      <c r="B2390" s="3">
        <v>2375</v>
      </c>
      <c r="C2390" s="3" t="s">
        <v>1998</v>
      </c>
      <c r="D2390" s="3" t="s">
        <v>1999</v>
      </c>
      <c r="E2390" s="3" t="s">
        <v>2451</v>
      </c>
      <c r="F2390" s="3" t="s">
        <v>2422</v>
      </c>
      <c r="G2390" s="3" t="s">
        <v>11</v>
      </c>
      <c r="H2390" s="32" t="s">
        <v>2318</v>
      </c>
      <c r="I2390" s="33">
        <v>2119.090909090909</v>
      </c>
      <c r="J2390" s="17">
        <v>203843.16</v>
      </c>
      <c r="K2390" s="17">
        <f t="shared" si="74"/>
        <v>203843.16</v>
      </c>
      <c r="L2390" s="38">
        <v>203843.16</v>
      </c>
      <c r="M2390" s="48">
        <f t="shared" si="75"/>
        <v>431962187.23636365</v>
      </c>
      <c r="N2390" s="34" t="s">
        <v>7341</v>
      </c>
      <c r="O2390" s="48">
        <f>(45.5*M2390)/(SUM($M$16:$M$2953)+SUM(Comerciales!$O$16:$O$1436))</f>
        <v>2.0497455968694511E-2</v>
      </c>
      <c r="P2390" s="49"/>
      <c r="Q2390" s="59"/>
      <c r="R2390" s="59"/>
      <c r="S2390" s="49"/>
      <c r="T2390" s="49"/>
      <c r="U2390" s="49"/>
      <c r="V2390" s="49"/>
    </row>
    <row r="2391" spans="2:22" ht="24" customHeight="1" x14ac:dyDescent="0.35">
      <c r="B2391" s="3">
        <v>2376</v>
      </c>
      <c r="C2391" s="3" t="s">
        <v>1998</v>
      </c>
      <c r="D2391" s="3" t="s">
        <v>1999</v>
      </c>
      <c r="E2391" s="3" t="s">
        <v>2589</v>
      </c>
      <c r="F2391" s="3" t="s">
        <v>2422</v>
      </c>
      <c r="G2391" s="3" t="s">
        <v>11</v>
      </c>
      <c r="H2391" s="32" t="s">
        <v>2318</v>
      </c>
      <c r="I2391" s="33">
        <v>504</v>
      </c>
      <c r="J2391" s="17">
        <v>101921.58</v>
      </c>
      <c r="K2391" s="17">
        <f t="shared" si="74"/>
        <v>101921.58</v>
      </c>
      <c r="L2391" s="38">
        <v>101921.58</v>
      </c>
      <c r="M2391" s="48">
        <f t="shared" si="75"/>
        <v>51368476.32</v>
      </c>
      <c r="N2391" s="34" t="s">
        <v>7341</v>
      </c>
      <c r="O2391" s="48">
        <f>(45.5*M2391)/(SUM($M$16:$M$2953)+SUM(Comerciales!$O$16:$O$1436))</f>
        <v>2.4375353043852932E-3</v>
      </c>
      <c r="P2391" s="49"/>
      <c r="Q2391" s="59"/>
      <c r="R2391" s="59"/>
      <c r="S2391" s="49"/>
      <c r="T2391" s="49"/>
      <c r="U2391" s="49"/>
      <c r="V2391" s="49"/>
    </row>
    <row r="2392" spans="2:22" ht="24" customHeight="1" x14ac:dyDescent="0.35">
      <c r="B2392" s="3">
        <v>2377</v>
      </c>
      <c r="C2392" s="3" t="s">
        <v>1998</v>
      </c>
      <c r="D2392" s="3" t="s">
        <v>1999</v>
      </c>
      <c r="E2392" s="3" t="s">
        <v>6265</v>
      </c>
      <c r="F2392" s="3" t="s">
        <v>2422</v>
      </c>
      <c r="G2392" s="3" t="s">
        <v>11</v>
      </c>
      <c r="H2392" s="32" t="s">
        <v>2318</v>
      </c>
      <c r="I2392" s="33">
        <v>252</v>
      </c>
      <c r="J2392" s="17">
        <v>152882.37</v>
      </c>
      <c r="K2392" s="17">
        <f t="shared" si="74"/>
        <v>152882.37</v>
      </c>
      <c r="L2392" s="38">
        <v>152882.37</v>
      </c>
      <c r="M2392" s="48">
        <f t="shared" si="75"/>
        <v>38526357.240000002</v>
      </c>
      <c r="N2392" s="34" t="s">
        <v>7341</v>
      </c>
      <c r="O2392" s="48">
        <f>(45.5*M2392)/(SUM($M$16:$M$2953)+SUM(Comerciales!$O$16:$O$1436))</f>
        <v>1.8281514782889699E-3</v>
      </c>
      <c r="P2392" s="49"/>
      <c r="Q2392" s="59"/>
      <c r="R2392" s="59"/>
      <c r="S2392" s="49"/>
      <c r="T2392" s="49"/>
      <c r="U2392" s="49"/>
      <c r="V2392" s="49"/>
    </row>
    <row r="2393" spans="2:22" ht="24" customHeight="1" x14ac:dyDescent="0.35">
      <c r="B2393" s="3">
        <v>2378</v>
      </c>
      <c r="C2393" s="3" t="s">
        <v>1998</v>
      </c>
      <c r="D2393" s="3" t="s">
        <v>1999</v>
      </c>
      <c r="E2393" s="3" t="s">
        <v>977</v>
      </c>
      <c r="F2393" s="3" t="s">
        <v>2422</v>
      </c>
      <c r="G2393" s="3" t="s">
        <v>11</v>
      </c>
      <c r="H2393" s="32" t="s">
        <v>2318</v>
      </c>
      <c r="I2393" s="33">
        <v>126</v>
      </c>
      <c r="J2393" s="17">
        <v>50960.79</v>
      </c>
      <c r="K2393" s="17">
        <f t="shared" si="74"/>
        <v>50960.79</v>
      </c>
      <c r="L2393" s="38">
        <v>50960.79</v>
      </c>
      <c r="M2393" s="48">
        <f t="shared" si="75"/>
        <v>6421059.54</v>
      </c>
      <c r="N2393" s="34" t="s">
        <v>7341</v>
      </c>
      <c r="O2393" s="48">
        <f>(45.5*M2393)/(SUM($M$16:$M$2953)+SUM(Comerciales!$O$16:$O$1436))</f>
        <v>3.0469191304816165E-4</v>
      </c>
      <c r="P2393" s="49"/>
      <c r="Q2393" s="59"/>
      <c r="R2393" s="59"/>
      <c r="S2393" s="49"/>
      <c r="T2393" s="49"/>
      <c r="U2393" s="49"/>
      <c r="V2393" s="49"/>
    </row>
    <row r="2394" spans="2:22" ht="24" customHeight="1" x14ac:dyDescent="0.35">
      <c r="B2394" s="3">
        <v>2379</v>
      </c>
      <c r="C2394" s="3" t="s">
        <v>2000</v>
      </c>
      <c r="D2394" s="3" t="s">
        <v>2001</v>
      </c>
      <c r="E2394" s="3" t="s">
        <v>6694</v>
      </c>
      <c r="F2394" s="3" t="s">
        <v>2356</v>
      </c>
      <c r="G2394" s="3" t="s">
        <v>18</v>
      </c>
      <c r="H2394" s="32" t="s">
        <v>2628</v>
      </c>
      <c r="I2394" s="33">
        <v>45</v>
      </c>
      <c r="J2394" s="17">
        <v>6996462</v>
      </c>
      <c r="K2394" s="17">
        <f t="shared" si="74"/>
        <v>7500207</v>
      </c>
      <c r="L2394" s="38" t="s">
        <v>2628</v>
      </c>
      <c r="M2394" s="48">
        <f t="shared" si="75"/>
        <v>337509315</v>
      </c>
      <c r="N2394" s="34" t="s">
        <v>7341</v>
      </c>
      <c r="O2394" s="48">
        <f>(45.5*M2394)/(SUM($M$16:$M$2953)+SUM(Comerciales!$O$16:$O$1436))</f>
        <v>1.6015481279733564E-2</v>
      </c>
      <c r="P2394" s="49"/>
      <c r="Q2394" s="59"/>
      <c r="R2394" s="59"/>
      <c r="S2394" s="49"/>
      <c r="T2394" s="49"/>
      <c r="U2394" s="49"/>
      <c r="V2394" s="49"/>
    </row>
    <row r="2395" spans="2:22" ht="24" customHeight="1" x14ac:dyDescent="0.35">
      <c r="B2395" s="3">
        <v>2380</v>
      </c>
      <c r="C2395" s="3" t="s">
        <v>2000</v>
      </c>
      <c r="D2395" s="3" t="s">
        <v>2001</v>
      </c>
      <c r="E2395" s="3" t="s">
        <v>3507</v>
      </c>
      <c r="F2395" s="3" t="s">
        <v>2356</v>
      </c>
      <c r="G2395" s="3" t="s">
        <v>18</v>
      </c>
      <c r="H2395" s="32" t="s">
        <v>2349</v>
      </c>
      <c r="I2395" s="33">
        <v>5.833333333333333</v>
      </c>
      <c r="J2395" s="17">
        <v>9977379</v>
      </c>
      <c r="K2395" s="17">
        <f t="shared" si="74"/>
        <v>10695750</v>
      </c>
      <c r="L2395" s="38" t="s">
        <v>7053</v>
      </c>
      <c r="M2395" s="48">
        <f t="shared" si="75"/>
        <v>62391875</v>
      </c>
      <c r="N2395" s="34" t="s">
        <v>7341</v>
      </c>
      <c r="O2395" s="48">
        <f>(45.5*M2395)/(SUM($M$16:$M$2953)+SUM(Comerciales!$O$16:$O$1436))</f>
        <v>2.9606172679114843E-3</v>
      </c>
      <c r="P2395" s="49"/>
      <c r="Q2395" s="59"/>
      <c r="R2395" s="59"/>
      <c r="S2395" s="49"/>
      <c r="T2395" s="49"/>
      <c r="U2395" s="49"/>
      <c r="V2395" s="49"/>
    </row>
    <row r="2396" spans="2:22" ht="24" customHeight="1" x14ac:dyDescent="0.35">
      <c r="B2396" s="3">
        <v>2381</v>
      </c>
      <c r="C2396" s="3" t="s">
        <v>2686</v>
      </c>
      <c r="D2396" s="3" t="s">
        <v>5762</v>
      </c>
      <c r="E2396" s="3" t="s">
        <v>6695</v>
      </c>
      <c r="F2396" s="3" t="s">
        <v>2616</v>
      </c>
      <c r="G2396" s="3" t="s">
        <v>11</v>
      </c>
      <c r="H2396" s="32" t="s">
        <v>2334</v>
      </c>
      <c r="I2396" s="33">
        <v>2.3333333333333335</v>
      </c>
      <c r="J2396" s="17"/>
      <c r="K2396" s="17">
        <f t="shared" si="74"/>
        <v>0</v>
      </c>
      <c r="L2396" s="38" t="s">
        <v>7053</v>
      </c>
      <c r="M2396" s="48">
        <f t="shared" si="75"/>
        <v>233.33333333333334</v>
      </c>
      <c r="N2396" s="34" t="s">
        <v>7343</v>
      </c>
      <c r="O2396" s="48">
        <f>(45.5*M2396)/(SUM($M$16:$M$2953)+SUM(Comerciales!$O$16:$O$1436))</f>
        <v>1.1072125911362866E-8</v>
      </c>
      <c r="P2396" s="49"/>
      <c r="Q2396" s="59"/>
      <c r="R2396" s="59"/>
      <c r="S2396" s="49"/>
      <c r="T2396" s="49"/>
      <c r="U2396" s="49"/>
      <c r="V2396" s="49"/>
    </row>
    <row r="2397" spans="2:22" ht="24" customHeight="1" x14ac:dyDescent="0.35">
      <c r="B2397" s="3">
        <v>2382</v>
      </c>
      <c r="C2397" s="3" t="s">
        <v>2002</v>
      </c>
      <c r="D2397" s="3" t="s">
        <v>2003</v>
      </c>
      <c r="E2397" s="3" t="s">
        <v>6696</v>
      </c>
      <c r="F2397" s="3" t="s">
        <v>2422</v>
      </c>
      <c r="G2397" s="3" t="s">
        <v>11</v>
      </c>
      <c r="H2397" s="32" t="s">
        <v>2320</v>
      </c>
      <c r="I2397" s="33">
        <v>2</v>
      </c>
      <c r="J2397" s="17">
        <v>13946.45</v>
      </c>
      <c r="K2397" s="17">
        <f t="shared" si="74"/>
        <v>13946.45</v>
      </c>
      <c r="L2397" s="38">
        <v>13946.45</v>
      </c>
      <c r="M2397" s="48">
        <f t="shared" si="75"/>
        <v>27892.9</v>
      </c>
      <c r="N2397" s="34" t="s">
        <v>7343</v>
      </c>
      <c r="O2397" s="48">
        <f>(45.5*M2397)/(SUM($M$16:$M$2953)+SUM(Comerciales!$O$16:$O$1436))</f>
        <v>1.3235730035702282E-6</v>
      </c>
      <c r="P2397" s="49"/>
      <c r="Q2397" s="59"/>
      <c r="R2397" s="59"/>
      <c r="S2397" s="49"/>
      <c r="T2397" s="49"/>
      <c r="U2397" s="49"/>
      <c r="V2397" s="49"/>
    </row>
    <row r="2398" spans="2:22" ht="24" customHeight="1" x14ac:dyDescent="0.35">
      <c r="B2398" s="3">
        <v>2383</v>
      </c>
      <c r="C2398" s="3" t="s">
        <v>2004</v>
      </c>
      <c r="D2398" s="3" t="s">
        <v>2005</v>
      </c>
      <c r="E2398" s="3" t="s">
        <v>2451</v>
      </c>
      <c r="F2398" s="3" t="s">
        <v>2422</v>
      </c>
      <c r="G2398" s="3" t="s">
        <v>11</v>
      </c>
      <c r="H2398" s="32" t="s">
        <v>2318</v>
      </c>
      <c r="I2398" s="33">
        <v>198207.75</v>
      </c>
      <c r="J2398" s="17">
        <v>904.46</v>
      </c>
      <c r="K2398" s="17">
        <f t="shared" si="74"/>
        <v>904.46</v>
      </c>
      <c r="L2398" s="38">
        <v>904.46</v>
      </c>
      <c r="M2398" s="48">
        <f t="shared" si="75"/>
        <v>179270981.565</v>
      </c>
      <c r="N2398" s="34" t="s">
        <v>7341</v>
      </c>
      <c r="O2398" s="48">
        <f>(45.5*M2398)/(SUM($M$16:$M$2953)+SUM(Comerciales!$O$16:$O$1436))</f>
        <v>8.5067609148912465E-3</v>
      </c>
      <c r="P2398" s="49"/>
      <c r="Q2398" s="59"/>
      <c r="R2398" s="59"/>
      <c r="S2398" s="49"/>
      <c r="T2398" s="49"/>
      <c r="U2398" s="49"/>
      <c r="V2398" s="49"/>
    </row>
    <row r="2399" spans="2:22" ht="24" customHeight="1" x14ac:dyDescent="0.35">
      <c r="B2399" s="3">
        <v>2384</v>
      </c>
      <c r="C2399" s="3" t="s">
        <v>2004</v>
      </c>
      <c r="D2399" s="3" t="s">
        <v>2005</v>
      </c>
      <c r="E2399" s="3" t="s">
        <v>2406</v>
      </c>
      <c r="F2399" s="3" t="s">
        <v>2422</v>
      </c>
      <c r="G2399" s="3" t="s">
        <v>11</v>
      </c>
      <c r="H2399" s="32" t="s">
        <v>2318</v>
      </c>
      <c r="I2399" s="33">
        <v>144843.58333333334</v>
      </c>
      <c r="J2399" s="17">
        <v>1356.69</v>
      </c>
      <c r="K2399" s="17">
        <f t="shared" si="74"/>
        <v>1356.69</v>
      </c>
      <c r="L2399" s="38">
        <v>1356.69</v>
      </c>
      <c r="M2399" s="48">
        <f t="shared" si="75"/>
        <v>196507841.07250002</v>
      </c>
      <c r="N2399" s="34" t="s">
        <v>7341</v>
      </c>
      <c r="O2399" s="48">
        <f>(45.5*M2399)/(SUM($M$16:$M$2953)+SUM(Comerciales!$O$16:$O$1436))</f>
        <v>9.3246838239634446E-3</v>
      </c>
      <c r="P2399" s="49"/>
      <c r="Q2399" s="59"/>
      <c r="R2399" s="59"/>
      <c r="S2399" s="49"/>
      <c r="T2399" s="49"/>
      <c r="U2399" s="49"/>
      <c r="V2399" s="49"/>
    </row>
    <row r="2400" spans="2:22" ht="24" customHeight="1" x14ac:dyDescent="0.35">
      <c r="B2400" s="3">
        <v>2385</v>
      </c>
      <c r="C2400" s="3" t="s">
        <v>2004</v>
      </c>
      <c r="D2400" s="3" t="s">
        <v>2005</v>
      </c>
      <c r="E2400" s="3" t="s">
        <v>6022</v>
      </c>
      <c r="F2400" s="3" t="s">
        <v>2616</v>
      </c>
      <c r="G2400" s="3" t="s">
        <v>11</v>
      </c>
      <c r="H2400" s="32" t="s">
        <v>2490</v>
      </c>
      <c r="I2400" s="33">
        <v>17359.5</v>
      </c>
      <c r="J2400" s="17">
        <v>523.19000000000005</v>
      </c>
      <c r="K2400" s="17">
        <f t="shared" si="74"/>
        <v>523.19000000000005</v>
      </c>
      <c r="L2400" s="38">
        <v>523.19000000000005</v>
      </c>
      <c r="M2400" s="48">
        <f t="shared" si="75"/>
        <v>9082316.8050000016</v>
      </c>
      <c r="N2400" s="34" t="s">
        <v>7343</v>
      </c>
      <c r="O2400" s="48">
        <f>(45.5*M2400)/(SUM($M$16:$M$2953)+SUM(Comerciales!$O$16:$O$1436))</f>
        <v>4.3097380813648673E-4</v>
      </c>
      <c r="P2400" s="49"/>
      <c r="Q2400" s="59"/>
      <c r="R2400" s="59"/>
      <c r="S2400" s="49"/>
      <c r="T2400" s="49"/>
      <c r="U2400" s="49"/>
      <c r="V2400" s="49"/>
    </row>
    <row r="2401" spans="2:22" ht="24" customHeight="1" x14ac:dyDescent="0.35">
      <c r="B2401" s="3">
        <v>2386</v>
      </c>
      <c r="C2401" s="3" t="s">
        <v>2004</v>
      </c>
      <c r="D2401" s="3" t="s">
        <v>2005</v>
      </c>
      <c r="E2401" s="3" t="s">
        <v>2589</v>
      </c>
      <c r="F2401" s="3" t="s">
        <v>2422</v>
      </c>
      <c r="G2401" s="3" t="s">
        <v>11</v>
      </c>
      <c r="H2401" s="32" t="s">
        <v>2318</v>
      </c>
      <c r="I2401" s="33">
        <v>7743.75</v>
      </c>
      <c r="J2401" s="17">
        <v>452.23</v>
      </c>
      <c r="K2401" s="17">
        <f t="shared" si="74"/>
        <v>452.23</v>
      </c>
      <c r="L2401" s="38">
        <v>452.23</v>
      </c>
      <c r="M2401" s="48">
        <f t="shared" si="75"/>
        <v>3501956.0625</v>
      </c>
      <c r="N2401" s="34" t="s">
        <v>7343</v>
      </c>
      <c r="O2401" s="48">
        <f>(45.5*M2401)/(SUM($M$16:$M$2953)+SUM(Comerciales!$O$16:$O$1436))</f>
        <v>1.6617470768597368E-4</v>
      </c>
      <c r="P2401" s="49"/>
      <c r="Q2401" s="59"/>
      <c r="R2401" s="59"/>
      <c r="S2401" s="49"/>
      <c r="T2401" s="49"/>
      <c r="U2401" s="49"/>
      <c r="V2401" s="49"/>
    </row>
    <row r="2402" spans="2:22" ht="24" customHeight="1" x14ac:dyDescent="0.35">
      <c r="B2402" s="3">
        <v>2387</v>
      </c>
      <c r="C2402" s="3" t="s">
        <v>2004</v>
      </c>
      <c r="D2402" s="3" t="s">
        <v>2005</v>
      </c>
      <c r="E2402" s="3" t="s">
        <v>6035</v>
      </c>
      <c r="F2402" s="3" t="s">
        <v>2356</v>
      </c>
      <c r="G2402" s="3" t="s">
        <v>18</v>
      </c>
      <c r="H2402" s="32" t="s">
        <v>2349</v>
      </c>
      <c r="I2402" s="33">
        <v>1339.8333333333333</v>
      </c>
      <c r="J2402" s="17">
        <v>516043.875</v>
      </c>
      <c r="K2402" s="17">
        <f t="shared" si="74"/>
        <v>516043.875</v>
      </c>
      <c r="L2402" s="38">
        <v>516043.875</v>
      </c>
      <c r="M2402" s="48">
        <f t="shared" si="75"/>
        <v>691412785.1875</v>
      </c>
      <c r="N2402" s="34" t="s">
        <v>7341</v>
      </c>
      <c r="O2402" s="48">
        <f>(45.5*M2402)/(SUM($M$16:$M$2953)+SUM(Comerciales!$O$16:$O$1436))</f>
        <v>3.2808897489951791E-2</v>
      </c>
      <c r="P2402" s="49"/>
      <c r="Q2402" s="59"/>
      <c r="R2402" s="59"/>
      <c r="S2402" s="49"/>
      <c r="T2402" s="49"/>
      <c r="U2402" s="49"/>
      <c r="V2402" s="49"/>
    </row>
    <row r="2403" spans="2:22" ht="24" customHeight="1" x14ac:dyDescent="0.35">
      <c r="B2403" s="3">
        <v>2388</v>
      </c>
      <c r="C2403" s="3" t="s">
        <v>2004</v>
      </c>
      <c r="D2403" s="3" t="s">
        <v>2005</v>
      </c>
      <c r="E2403" s="3" t="s">
        <v>6118</v>
      </c>
      <c r="F2403" s="3" t="s">
        <v>2356</v>
      </c>
      <c r="G2403" s="3" t="s">
        <v>18</v>
      </c>
      <c r="H2403" s="32" t="s">
        <v>2349</v>
      </c>
      <c r="I2403" s="33">
        <v>699.33333333333337</v>
      </c>
      <c r="J2403" s="17">
        <v>344029.25</v>
      </c>
      <c r="K2403" s="17">
        <f t="shared" si="74"/>
        <v>344029.25</v>
      </c>
      <c r="L2403" s="38">
        <v>344029.25</v>
      </c>
      <c r="M2403" s="48">
        <f t="shared" si="75"/>
        <v>240591122.16666669</v>
      </c>
      <c r="N2403" s="34" t="s">
        <v>7341</v>
      </c>
      <c r="O2403" s="48">
        <f>(45.5*M2403)/(SUM($M$16:$M$2953)+SUM(Comerciales!$O$16:$O$1436))</f>
        <v>1.1416522276223223E-2</v>
      </c>
      <c r="P2403" s="49"/>
      <c r="Q2403" s="59"/>
      <c r="R2403" s="59"/>
      <c r="S2403" s="49"/>
      <c r="T2403" s="49"/>
      <c r="U2403" s="49"/>
      <c r="V2403" s="49"/>
    </row>
    <row r="2404" spans="2:22" ht="24" customHeight="1" x14ac:dyDescent="0.35">
      <c r="B2404" s="3">
        <v>2389</v>
      </c>
      <c r="C2404" s="3" t="s">
        <v>2004</v>
      </c>
      <c r="D2404" s="3" t="s">
        <v>2005</v>
      </c>
      <c r="E2404" s="3" t="s">
        <v>977</v>
      </c>
      <c r="F2404" s="3" t="s">
        <v>2422</v>
      </c>
      <c r="G2404" s="3" t="s">
        <v>11</v>
      </c>
      <c r="H2404" s="32" t="s">
        <v>2320</v>
      </c>
      <c r="I2404" s="33">
        <v>2</v>
      </c>
      <c r="J2404" s="17">
        <v>226.11</v>
      </c>
      <c r="K2404" s="17">
        <f t="shared" si="74"/>
        <v>226.11</v>
      </c>
      <c r="L2404" s="38">
        <v>226.11</v>
      </c>
      <c r="M2404" s="48">
        <f t="shared" si="75"/>
        <v>452.22</v>
      </c>
      <c r="N2404" s="34" t="s">
        <v>7343</v>
      </c>
      <c r="O2404" s="48">
        <f>(45.5*M2404)/(SUM($M$16:$M$2953)+SUM(Comerciales!$O$16:$O$1436))</f>
        <v>2.1458729055585065E-8</v>
      </c>
      <c r="P2404" s="49"/>
      <c r="Q2404" s="59"/>
      <c r="R2404" s="59"/>
      <c r="S2404" s="49"/>
      <c r="T2404" s="49"/>
      <c r="U2404" s="49"/>
      <c r="V2404" s="49"/>
    </row>
    <row r="2405" spans="2:22" ht="24" customHeight="1" x14ac:dyDescent="0.35">
      <c r="B2405" s="3">
        <v>2390</v>
      </c>
      <c r="C2405" s="3" t="s">
        <v>2006</v>
      </c>
      <c r="D2405" s="3" t="s">
        <v>2007</v>
      </c>
      <c r="E2405" s="3" t="s">
        <v>2401</v>
      </c>
      <c r="F2405" s="3" t="s">
        <v>2422</v>
      </c>
      <c r="G2405" s="3" t="s">
        <v>11</v>
      </c>
      <c r="H2405" s="32" t="s">
        <v>2318</v>
      </c>
      <c r="I2405" s="33">
        <v>3961</v>
      </c>
      <c r="J2405" s="17">
        <v>2272</v>
      </c>
      <c r="K2405" s="17">
        <f t="shared" si="74"/>
        <v>2272</v>
      </c>
      <c r="L2405" s="38">
        <v>2272</v>
      </c>
      <c r="M2405" s="48">
        <f t="shared" si="75"/>
        <v>8999392</v>
      </c>
      <c r="N2405" s="34" t="s">
        <v>7343</v>
      </c>
      <c r="O2405" s="48">
        <f>(45.5*M2405)/(SUM($M$16:$M$2953)+SUM(Comerciales!$O$16:$O$1436))</f>
        <v>4.2703886292733573E-4</v>
      </c>
      <c r="P2405" s="49"/>
      <c r="Q2405" s="59"/>
      <c r="R2405" s="59"/>
      <c r="S2405" s="49"/>
      <c r="T2405" s="49"/>
      <c r="U2405" s="49"/>
      <c r="V2405" s="49"/>
    </row>
    <row r="2406" spans="2:22" ht="24" customHeight="1" x14ac:dyDescent="0.35">
      <c r="B2406" s="3">
        <v>2391</v>
      </c>
      <c r="C2406" s="3" t="s">
        <v>781</v>
      </c>
      <c r="D2406" s="3" t="s">
        <v>5763</v>
      </c>
      <c r="E2406" s="3" t="s">
        <v>6697</v>
      </c>
      <c r="F2406" s="3" t="s">
        <v>2422</v>
      </c>
      <c r="G2406" s="3" t="s">
        <v>11</v>
      </c>
      <c r="H2406" s="32" t="s">
        <v>2318</v>
      </c>
      <c r="I2406" s="33">
        <v>4170</v>
      </c>
      <c r="J2406" s="17">
        <v>84672</v>
      </c>
      <c r="K2406" s="17">
        <f t="shared" si="74"/>
        <v>84672</v>
      </c>
      <c r="L2406" s="38">
        <v>84672</v>
      </c>
      <c r="M2406" s="48">
        <f t="shared" si="75"/>
        <v>353082240</v>
      </c>
      <c r="N2406" s="34" t="s">
        <v>7341</v>
      </c>
      <c r="O2406" s="48">
        <f>(45.5*M2406)/(SUM($M$16:$M$2953)+SUM(Comerciales!$O$16:$O$1436))</f>
        <v>1.6754447221483035E-2</v>
      </c>
      <c r="P2406" s="49"/>
      <c r="Q2406" s="59"/>
      <c r="R2406" s="59"/>
      <c r="S2406" s="49"/>
      <c r="T2406" s="49"/>
      <c r="U2406" s="49"/>
      <c r="V2406" s="49"/>
    </row>
    <row r="2407" spans="2:22" ht="24" customHeight="1" x14ac:dyDescent="0.35">
      <c r="B2407" s="3">
        <v>2392</v>
      </c>
      <c r="C2407" s="3" t="s">
        <v>781</v>
      </c>
      <c r="D2407" s="3" t="s">
        <v>5763</v>
      </c>
      <c r="E2407" s="3" t="s">
        <v>6698</v>
      </c>
      <c r="F2407" s="3" t="s">
        <v>2422</v>
      </c>
      <c r="G2407" s="3" t="s">
        <v>11</v>
      </c>
      <c r="H2407" s="32" t="s">
        <v>2320</v>
      </c>
      <c r="I2407" s="33">
        <v>1381</v>
      </c>
      <c r="J2407" s="17">
        <v>63503.998703066376</v>
      </c>
      <c r="K2407" s="17">
        <f t="shared" si="74"/>
        <v>63503.998703066376</v>
      </c>
      <c r="L2407" s="38">
        <v>63503.998703066376</v>
      </c>
      <c r="M2407" s="48">
        <f t="shared" si="75"/>
        <v>87699022.208934665</v>
      </c>
      <c r="N2407" s="34" t="s">
        <v>7341</v>
      </c>
      <c r="O2407" s="48">
        <f>(45.5*M2407)/(SUM($M$16:$M$2953)+SUM(Comerciales!$O$16:$O$1436))</f>
        <v>4.1614912122888556E-3</v>
      </c>
      <c r="P2407" s="49"/>
      <c r="Q2407" s="59"/>
      <c r="R2407" s="59"/>
      <c r="S2407" s="49"/>
      <c r="T2407" s="49"/>
      <c r="U2407" s="49"/>
      <c r="V2407" s="49"/>
    </row>
    <row r="2408" spans="2:22" ht="24" customHeight="1" x14ac:dyDescent="0.35">
      <c r="B2408" s="3">
        <v>2393</v>
      </c>
      <c r="C2408" s="3" t="s">
        <v>2008</v>
      </c>
      <c r="D2408" s="3" t="s">
        <v>2009</v>
      </c>
      <c r="E2408" s="3" t="s">
        <v>6699</v>
      </c>
      <c r="F2408" s="3" t="s">
        <v>2356</v>
      </c>
      <c r="G2408" s="3" t="s">
        <v>18</v>
      </c>
      <c r="H2408" s="32" t="s">
        <v>2349</v>
      </c>
      <c r="I2408" s="33">
        <v>215.5</v>
      </c>
      <c r="J2408" s="17">
        <v>4737550</v>
      </c>
      <c r="K2408" s="17">
        <f t="shared" si="74"/>
        <v>4737550</v>
      </c>
      <c r="L2408" s="38">
        <v>4737550</v>
      </c>
      <c r="M2408" s="48">
        <f t="shared" si="75"/>
        <v>1020942025</v>
      </c>
      <c r="N2408" s="34" t="s">
        <v>7341</v>
      </c>
      <c r="O2408" s="48">
        <f>(45.5*M2408)/(SUM($M$16:$M$2953)+SUM(Comerciales!$O$16:$O$1436))</f>
        <v>4.8445708495721891E-2</v>
      </c>
      <c r="P2408" s="49"/>
      <c r="Q2408" s="59"/>
      <c r="R2408" s="59"/>
      <c r="S2408" s="49"/>
      <c r="T2408" s="49"/>
      <c r="U2408" s="49"/>
      <c r="V2408" s="49"/>
    </row>
    <row r="2409" spans="2:22" ht="24" customHeight="1" x14ac:dyDescent="0.35">
      <c r="B2409" s="3">
        <v>2394</v>
      </c>
      <c r="C2409" s="3" t="s">
        <v>2008</v>
      </c>
      <c r="D2409" s="3" t="s">
        <v>2009</v>
      </c>
      <c r="E2409" s="3" t="s">
        <v>6580</v>
      </c>
      <c r="F2409" s="3" t="s">
        <v>2356</v>
      </c>
      <c r="G2409" s="3" t="s">
        <v>18</v>
      </c>
      <c r="H2409" s="32" t="s">
        <v>2349</v>
      </c>
      <c r="I2409" s="33">
        <v>50.5</v>
      </c>
      <c r="J2409" s="17">
        <v>947510</v>
      </c>
      <c r="K2409" s="17">
        <f t="shared" si="74"/>
        <v>947510</v>
      </c>
      <c r="L2409" s="38">
        <v>947510</v>
      </c>
      <c r="M2409" s="48">
        <f t="shared" si="75"/>
        <v>47849255</v>
      </c>
      <c r="N2409" s="34" t="s">
        <v>7341</v>
      </c>
      <c r="O2409" s="48">
        <f>(45.5*M2409)/(SUM($M$16:$M$2953)+SUM(Comerciales!$O$16:$O$1436))</f>
        <v>2.2705413262496107E-3</v>
      </c>
      <c r="P2409" s="49"/>
      <c r="Q2409" s="59"/>
      <c r="R2409" s="59"/>
      <c r="S2409" s="49"/>
      <c r="T2409" s="49"/>
      <c r="U2409" s="49"/>
      <c r="V2409" s="49"/>
    </row>
    <row r="2410" spans="2:22" ht="24" customHeight="1" x14ac:dyDescent="0.35">
      <c r="B2410" s="3">
        <v>2395</v>
      </c>
      <c r="C2410" s="3" t="s">
        <v>2008</v>
      </c>
      <c r="D2410" s="3" t="s">
        <v>2009</v>
      </c>
      <c r="E2410" s="3" t="s">
        <v>6700</v>
      </c>
      <c r="F2410" s="3" t="s">
        <v>2356</v>
      </c>
      <c r="G2410" s="3" t="s">
        <v>3670</v>
      </c>
      <c r="H2410" s="32" t="s">
        <v>2349</v>
      </c>
      <c r="I2410" s="33">
        <v>16.666666666666664</v>
      </c>
      <c r="J2410" s="17">
        <v>7276878.0000000009</v>
      </c>
      <c r="K2410" s="17">
        <f t="shared" si="74"/>
        <v>7276878.0000000009</v>
      </c>
      <c r="L2410" s="38">
        <v>7276878.0000000009</v>
      </c>
      <c r="M2410" s="48">
        <f t="shared" si="75"/>
        <v>121281300</v>
      </c>
      <c r="N2410" s="34" t="s">
        <v>7341</v>
      </c>
      <c r="O2410" s="48">
        <f>(45.5*M2410)/(SUM($M$16:$M$2953)+SUM(Comerciales!$O$16:$O$1436))</f>
        <v>5.7550363898304559E-3</v>
      </c>
      <c r="P2410" s="49"/>
      <c r="Q2410" s="59"/>
      <c r="R2410" s="59"/>
      <c r="S2410" s="49"/>
      <c r="T2410" s="49"/>
      <c r="U2410" s="49"/>
      <c r="V2410" s="49"/>
    </row>
    <row r="2411" spans="2:22" ht="24" customHeight="1" x14ac:dyDescent="0.35">
      <c r="B2411" s="3">
        <v>2396</v>
      </c>
      <c r="C2411" s="3" t="s">
        <v>2012</v>
      </c>
      <c r="D2411" s="3" t="s">
        <v>5764</v>
      </c>
      <c r="E2411" s="3" t="s">
        <v>10</v>
      </c>
      <c r="F2411" s="3" t="s">
        <v>2422</v>
      </c>
      <c r="G2411" s="3" t="s">
        <v>11</v>
      </c>
      <c r="H2411" s="32" t="s">
        <v>2318</v>
      </c>
      <c r="I2411" s="33">
        <v>265603.16666666669</v>
      </c>
      <c r="J2411" s="17">
        <v>7432</v>
      </c>
      <c r="K2411" s="17">
        <f t="shared" si="74"/>
        <v>7432</v>
      </c>
      <c r="L2411" s="38">
        <v>7432</v>
      </c>
      <c r="M2411" s="48">
        <f t="shared" si="75"/>
        <v>1973962734.6666667</v>
      </c>
      <c r="N2411" s="34" t="s">
        <v>7341</v>
      </c>
      <c r="O2411" s="48">
        <f>(45.5*M2411)/(SUM($M$16:$M$2953)+SUM(Comerciales!$O$16:$O$1436))</f>
        <v>9.3668416896717871E-2</v>
      </c>
      <c r="P2411" s="49"/>
      <c r="Q2411" s="59"/>
      <c r="R2411" s="59"/>
      <c r="S2411" s="49"/>
      <c r="T2411" s="49"/>
      <c r="U2411" s="49"/>
      <c r="V2411" s="49"/>
    </row>
    <row r="2412" spans="2:22" ht="24" customHeight="1" x14ac:dyDescent="0.35">
      <c r="B2412" s="3">
        <v>2397</v>
      </c>
      <c r="C2412" s="3" t="s">
        <v>2012</v>
      </c>
      <c r="D2412" s="3" t="s">
        <v>5764</v>
      </c>
      <c r="E2412" s="3" t="s">
        <v>3706</v>
      </c>
      <c r="F2412" s="3" t="s">
        <v>2422</v>
      </c>
      <c r="G2412" s="3" t="s">
        <v>11</v>
      </c>
      <c r="H2412" s="32" t="s">
        <v>2318</v>
      </c>
      <c r="I2412" s="33">
        <v>47820.583333333336</v>
      </c>
      <c r="J2412" s="17">
        <v>4291.375</v>
      </c>
      <c r="K2412" s="17">
        <f t="shared" si="74"/>
        <v>4291.375</v>
      </c>
      <c r="L2412" s="38">
        <v>4291.375</v>
      </c>
      <c r="M2412" s="48">
        <f t="shared" si="75"/>
        <v>205216055.80208334</v>
      </c>
      <c r="N2412" s="34" t="s">
        <v>7341</v>
      </c>
      <c r="O2412" s="48">
        <f>(45.5*M2412)/(SUM($M$16:$M$2953)+SUM(Comerciales!$O$16:$O$1436))</f>
        <v>9.7379057523168631E-3</v>
      </c>
      <c r="P2412" s="49"/>
      <c r="Q2412" s="59"/>
      <c r="R2412" s="59"/>
      <c r="S2412" s="49"/>
      <c r="T2412" s="49"/>
      <c r="U2412" s="49"/>
      <c r="V2412" s="49"/>
    </row>
    <row r="2413" spans="2:22" ht="24" customHeight="1" x14ac:dyDescent="0.35">
      <c r="B2413" s="3">
        <v>2398</v>
      </c>
      <c r="C2413" s="3" t="s">
        <v>2012</v>
      </c>
      <c r="D2413" s="3" t="s">
        <v>5764</v>
      </c>
      <c r="E2413" s="3" t="s">
        <v>36</v>
      </c>
      <c r="F2413" s="3" t="s">
        <v>2422</v>
      </c>
      <c r="G2413" s="3" t="s">
        <v>11</v>
      </c>
      <c r="H2413" s="32" t="s">
        <v>2318</v>
      </c>
      <c r="I2413" s="33">
        <v>11613</v>
      </c>
      <c r="J2413" s="17">
        <v>7865</v>
      </c>
      <c r="K2413" s="17">
        <f t="shared" si="74"/>
        <v>7865</v>
      </c>
      <c r="L2413" s="38">
        <v>7865</v>
      </c>
      <c r="M2413" s="48">
        <f t="shared" si="75"/>
        <v>91336245</v>
      </c>
      <c r="N2413" s="34" t="s">
        <v>7341</v>
      </c>
      <c r="O2413" s="48">
        <f>(45.5*M2413)/(SUM($M$16:$M$2953)+SUM(Comerciales!$O$16:$O$1436))</f>
        <v>4.3340845924760866E-3</v>
      </c>
      <c r="P2413" s="49"/>
      <c r="Q2413" s="59"/>
      <c r="R2413" s="59"/>
      <c r="S2413" s="49"/>
      <c r="T2413" s="49"/>
      <c r="U2413" s="49"/>
      <c r="V2413" s="49"/>
    </row>
    <row r="2414" spans="2:22" ht="24" customHeight="1" x14ac:dyDescent="0.35">
      <c r="B2414" s="3">
        <v>2399</v>
      </c>
      <c r="C2414" s="3" t="s">
        <v>2012</v>
      </c>
      <c r="D2414" s="3" t="s">
        <v>5764</v>
      </c>
      <c r="E2414" s="3" t="s">
        <v>290</v>
      </c>
      <c r="F2414" s="3" t="s">
        <v>2422</v>
      </c>
      <c r="G2414" s="3" t="s">
        <v>11</v>
      </c>
      <c r="H2414" s="32" t="s">
        <v>2318</v>
      </c>
      <c r="I2414" s="33">
        <v>8182.416666666667</v>
      </c>
      <c r="J2414" s="17">
        <v>7638.3</v>
      </c>
      <c r="K2414" s="17">
        <f t="shared" si="74"/>
        <v>7638.3</v>
      </c>
      <c r="L2414" s="38">
        <v>7638.3</v>
      </c>
      <c r="M2414" s="48">
        <f t="shared" si="75"/>
        <v>62499753.225000001</v>
      </c>
      <c r="N2414" s="34" t="s">
        <v>7343</v>
      </c>
      <c r="O2414" s="48">
        <f>(45.5*M2414)/(SUM($M$16:$M$2953)+SUM(Comerciales!$O$16:$O$1436))</f>
        <v>2.9657363020127456E-3</v>
      </c>
      <c r="P2414" s="49"/>
      <c r="Q2414" s="59"/>
      <c r="R2414" s="59"/>
      <c r="S2414" s="49"/>
      <c r="T2414" s="49"/>
      <c r="U2414" s="49"/>
      <c r="V2414" s="49"/>
    </row>
    <row r="2415" spans="2:22" ht="24" customHeight="1" x14ac:dyDescent="0.35">
      <c r="B2415" s="3">
        <v>2400</v>
      </c>
      <c r="C2415" s="3" t="s">
        <v>2013</v>
      </c>
      <c r="D2415" s="3" t="s">
        <v>5765</v>
      </c>
      <c r="E2415" s="3" t="s">
        <v>6701</v>
      </c>
      <c r="F2415" s="3" t="s">
        <v>6967</v>
      </c>
      <c r="G2415" s="3" t="s">
        <v>3655</v>
      </c>
      <c r="H2415" s="32" t="s">
        <v>2529</v>
      </c>
      <c r="I2415" s="33">
        <v>94513.083333333328</v>
      </c>
      <c r="J2415" s="17">
        <v>6013.26</v>
      </c>
      <c r="K2415" s="17">
        <f t="shared" si="74"/>
        <v>6013.26</v>
      </c>
      <c r="L2415" s="38">
        <v>6013.26</v>
      </c>
      <c r="M2415" s="48">
        <f t="shared" si="75"/>
        <v>568331743.48500001</v>
      </c>
      <c r="N2415" s="34" t="s">
        <v>7341</v>
      </c>
      <c r="O2415" s="48">
        <f>(45.5*M2415)/(SUM($M$16:$M$2953)+SUM(Comerciales!$O$16:$O$1436))</f>
        <v>2.6968459814101294E-2</v>
      </c>
      <c r="P2415" s="49"/>
      <c r="Q2415" s="59"/>
      <c r="R2415" s="59"/>
      <c r="S2415" s="49"/>
      <c r="T2415" s="49"/>
      <c r="U2415" s="49"/>
      <c r="V2415" s="49"/>
    </row>
    <row r="2416" spans="2:22" ht="24" customHeight="1" x14ac:dyDescent="0.35">
      <c r="B2416" s="3">
        <v>2401</v>
      </c>
      <c r="C2416" s="3" t="s">
        <v>2013</v>
      </c>
      <c r="D2416" s="3" t="s">
        <v>5765</v>
      </c>
      <c r="E2416" s="3" t="s">
        <v>6702</v>
      </c>
      <c r="F2416" s="3" t="s">
        <v>6967</v>
      </c>
      <c r="G2416" s="3" t="s">
        <v>3655</v>
      </c>
      <c r="H2416" s="32" t="s">
        <v>2529</v>
      </c>
      <c r="I2416" s="33">
        <v>64996.833333333336</v>
      </c>
      <c r="J2416" s="17">
        <v>18039.78</v>
      </c>
      <c r="K2416" s="17">
        <f t="shared" si="74"/>
        <v>18039.78</v>
      </c>
      <c r="L2416" s="38">
        <v>18039.78</v>
      </c>
      <c r="M2416" s="48">
        <f t="shared" si="75"/>
        <v>1172528574.03</v>
      </c>
      <c r="N2416" s="34" t="s">
        <v>7341</v>
      </c>
      <c r="O2416" s="48">
        <f>(45.5*M2416)/(SUM($M$16:$M$2953)+SUM(Comerciales!$O$16:$O$1436))</f>
        <v>5.5638788598561056E-2</v>
      </c>
      <c r="P2416" s="49"/>
      <c r="Q2416" s="59"/>
      <c r="R2416" s="59"/>
      <c r="S2416" s="49"/>
      <c r="T2416" s="49"/>
      <c r="U2416" s="49"/>
      <c r="V2416" s="49"/>
    </row>
    <row r="2417" spans="2:22" ht="24" customHeight="1" x14ac:dyDescent="0.35">
      <c r="B2417" s="3">
        <v>2402</v>
      </c>
      <c r="C2417" s="3" t="s">
        <v>2013</v>
      </c>
      <c r="D2417" s="3" t="s">
        <v>5765</v>
      </c>
      <c r="E2417" s="3" t="s">
        <v>6703</v>
      </c>
      <c r="F2417" s="3" t="s">
        <v>6967</v>
      </c>
      <c r="G2417" s="3" t="s">
        <v>3655</v>
      </c>
      <c r="H2417" s="32" t="s">
        <v>2529</v>
      </c>
      <c r="I2417" s="33">
        <v>57765.5</v>
      </c>
      <c r="J2417" s="17">
        <v>12026.52</v>
      </c>
      <c r="K2417" s="17">
        <f t="shared" si="74"/>
        <v>12026.52</v>
      </c>
      <c r="L2417" s="38">
        <v>12026.52</v>
      </c>
      <c r="M2417" s="48">
        <f t="shared" si="75"/>
        <v>694717941.06000006</v>
      </c>
      <c r="N2417" s="34" t="s">
        <v>7341</v>
      </c>
      <c r="O2417" s="48">
        <f>(45.5*M2417)/(SUM($M$16:$M$2953)+SUM(Comerciales!$O$16:$O$1436))</f>
        <v>3.2965733641281803E-2</v>
      </c>
      <c r="P2417" s="49"/>
      <c r="Q2417" s="59"/>
      <c r="R2417" s="59"/>
      <c r="S2417" s="49"/>
      <c r="T2417" s="49"/>
      <c r="U2417" s="49"/>
      <c r="V2417" s="49"/>
    </row>
    <row r="2418" spans="2:22" ht="24" customHeight="1" x14ac:dyDescent="0.35">
      <c r="B2418" s="3">
        <v>2403</v>
      </c>
      <c r="C2418" s="3" t="s">
        <v>2013</v>
      </c>
      <c r="D2418" s="3" t="s">
        <v>5765</v>
      </c>
      <c r="E2418" s="3" t="s">
        <v>6265</v>
      </c>
      <c r="F2418" s="3" t="s">
        <v>2422</v>
      </c>
      <c r="G2418" s="3" t="s">
        <v>11</v>
      </c>
      <c r="H2418" s="32" t="s">
        <v>2318</v>
      </c>
      <c r="I2418" s="33">
        <v>54274.333333333336</v>
      </c>
      <c r="J2418" s="17">
        <v>1334.16</v>
      </c>
      <c r="K2418" s="17">
        <f t="shared" si="74"/>
        <v>1334.16</v>
      </c>
      <c r="L2418" s="38">
        <v>1334.16</v>
      </c>
      <c r="M2418" s="48">
        <f t="shared" si="75"/>
        <v>72410644.560000002</v>
      </c>
      <c r="N2418" s="34" t="s">
        <v>7341</v>
      </c>
      <c r="O2418" s="48">
        <f>(45.5*M2418)/(SUM($M$16:$M$2953)+SUM(Comerciales!$O$16:$O$1436))</f>
        <v>3.4360276023911247E-3</v>
      </c>
      <c r="P2418" s="49"/>
      <c r="Q2418" s="59"/>
      <c r="R2418" s="59"/>
      <c r="S2418" s="49"/>
      <c r="T2418" s="49"/>
      <c r="U2418" s="49"/>
      <c r="V2418" s="49"/>
    </row>
    <row r="2419" spans="2:22" ht="24" customHeight="1" x14ac:dyDescent="0.35">
      <c r="B2419" s="3">
        <v>2404</v>
      </c>
      <c r="C2419" s="3" t="s">
        <v>2013</v>
      </c>
      <c r="D2419" s="3" t="s">
        <v>5765</v>
      </c>
      <c r="E2419" s="3" t="s">
        <v>2406</v>
      </c>
      <c r="F2419" s="3" t="s">
        <v>2422</v>
      </c>
      <c r="G2419" s="3" t="s">
        <v>11</v>
      </c>
      <c r="H2419" s="32" t="s">
        <v>2318</v>
      </c>
      <c r="I2419" s="33">
        <v>1582</v>
      </c>
      <c r="J2419" s="17">
        <v>2668.32</v>
      </c>
      <c r="K2419" s="17">
        <f t="shared" si="74"/>
        <v>2668.32</v>
      </c>
      <c r="L2419" s="38">
        <v>2668.32</v>
      </c>
      <c r="M2419" s="48">
        <f t="shared" si="75"/>
        <v>4221282.24</v>
      </c>
      <c r="N2419" s="34" t="s">
        <v>7343</v>
      </c>
      <c r="O2419" s="48">
        <f>(45.5*M2419)/(SUM($M$16:$M$2953)+SUM(Comerciales!$O$16:$O$1436))</f>
        <v>2.0030815058005662E-4</v>
      </c>
      <c r="P2419" s="49"/>
      <c r="Q2419" s="59"/>
      <c r="R2419" s="59"/>
      <c r="S2419" s="49"/>
      <c r="T2419" s="49"/>
      <c r="U2419" s="49"/>
      <c r="V2419" s="49"/>
    </row>
    <row r="2420" spans="2:22" ht="24" customHeight="1" x14ac:dyDescent="0.35">
      <c r="B2420" s="3">
        <v>2405</v>
      </c>
      <c r="C2420" s="3" t="s">
        <v>2013</v>
      </c>
      <c r="D2420" s="3" t="s">
        <v>5765</v>
      </c>
      <c r="E2420" s="3" t="s">
        <v>6221</v>
      </c>
      <c r="F2420" s="3" t="s">
        <v>2422</v>
      </c>
      <c r="G2420" s="3" t="s">
        <v>11</v>
      </c>
      <c r="H2420" s="32" t="s">
        <v>2320</v>
      </c>
      <c r="I2420" s="33">
        <v>1290.3333333333333</v>
      </c>
      <c r="J2420" s="17">
        <v>4002.4800000000005</v>
      </c>
      <c r="K2420" s="17">
        <f t="shared" si="74"/>
        <v>4002.4800000000005</v>
      </c>
      <c r="L2420" s="38">
        <v>4002.4800000000005</v>
      </c>
      <c r="M2420" s="48">
        <f t="shared" si="75"/>
        <v>5164533.3600000003</v>
      </c>
      <c r="N2420" s="34" t="s">
        <v>7343</v>
      </c>
      <c r="O2420" s="48">
        <f>(45.5*M2420)/(SUM($M$16:$M$2953)+SUM(Comerciales!$O$16:$O$1436))</f>
        <v>2.4506727272294537E-4</v>
      </c>
      <c r="P2420" s="49"/>
      <c r="Q2420" s="59"/>
      <c r="R2420" s="59"/>
      <c r="S2420" s="49"/>
      <c r="T2420" s="49"/>
      <c r="U2420" s="49"/>
      <c r="V2420" s="49"/>
    </row>
    <row r="2421" spans="2:22" ht="24" customHeight="1" x14ac:dyDescent="0.35">
      <c r="B2421" s="3">
        <v>2406</v>
      </c>
      <c r="C2421" s="3" t="s">
        <v>2013</v>
      </c>
      <c r="D2421" s="3" t="s">
        <v>5765</v>
      </c>
      <c r="E2421" s="3" t="s">
        <v>2582</v>
      </c>
      <c r="F2421" s="3" t="s">
        <v>2422</v>
      </c>
      <c r="G2421" s="3" t="s">
        <v>11</v>
      </c>
      <c r="H2421" s="32" t="s">
        <v>2628</v>
      </c>
      <c r="I2421" s="33">
        <v>1064</v>
      </c>
      <c r="J2421" s="17">
        <v>5336</v>
      </c>
      <c r="K2421" s="17">
        <f t="shared" si="74"/>
        <v>5720</v>
      </c>
      <c r="L2421" s="38" t="s">
        <v>2628</v>
      </c>
      <c r="M2421" s="48">
        <f t="shared" si="75"/>
        <v>6086080</v>
      </c>
      <c r="N2421" s="34" t="s">
        <v>7343</v>
      </c>
      <c r="O2421" s="48">
        <f>(45.5*M2421)/(SUM($M$16:$M$2953)+SUM(Comerciales!$O$16:$O$1436))</f>
        <v>2.8879647457125986E-4</v>
      </c>
      <c r="P2421" s="49"/>
      <c r="Q2421" s="59"/>
      <c r="R2421" s="59"/>
      <c r="S2421" s="49"/>
      <c r="T2421" s="49"/>
      <c r="U2421" s="49"/>
      <c r="V2421" s="49"/>
    </row>
    <row r="2422" spans="2:22" ht="24" customHeight="1" x14ac:dyDescent="0.35">
      <c r="B2422" s="3">
        <v>2407</v>
      </c>
      <c r="C2422" s="3" t="s">
        <v>2013</v>
      </c>
      <c r="D2422" s="3" t="s">
        <v>5765</v>
      </c>
      <c r="E2422" s="3">
        <v>0.02</v>
      </c>
      <c r="F2422" s="3" t="s">
        <v>2422</v>
      </c>
      <c r="G2422" s="3" t="s">
        <v>11</v>
      </c>
      <c r="H2422" s="32" t="s">
        <v>2320</v>
      </c>
      <c r="I2422" s="33">
        <v>53</v>
      </c>
      <c r="J2422" s="17">
        <v>5336.64</v>
      </c>
      <c r="K2422" s="17">
        <f t="shared" si="74"/>
        <v>5336.64</v>
      </c>
      <c r="L2422" s="38">
        <v>5336.64</v>
      </c>
      <c r="M2422" s="48">
        <f t="shared" si="75"/>
        <v>282841.92000000004</v>
      </c>
      <c r="N2422" s="34" t="s">
        <v>7343</v>
      </c>
      <c r="O2422" s="48">
        <f>(45.5*M2422)/(SUM($M$16:$M$2953)+SUM(Comerciales!$O$16:$O$1436))</f>
        <v>1.3421405791078383E-5</v>
      </c>
      <c r="P2422" s="49"/>
      <c r="Q2422" s="59"/>
      <c r="R2422" s="59"/>
      <c r="S2422" s="49"/>
      <c r="T2422" s="49"/>
      <c r="U2422" s="49"/>
      <c r="V2422" s="49"/>
    </row>
    <row r="2423" spans="2:22" ht="24" customHeight="1" x14ac:dyDescent="0.35">
      <c r="B2423" s="3">
        <v>2408</v>
      </c>
      <c r="C2423" s="3" t="s">
        <v>2014</v>
      </c>
      <c r="D2423" s="3" t="s">
        <v>2015</v>
      </c>
      <c r="E2423" s="3" t="s">
        <v>6348</v>
      </c>
      <c r="F2423" s="3" t="s">
        <v>2356</v>
      </c>
      <c r="G2423" s="3" t="s">
        <v>18</v>
      </c>
      <c r="H2423" s="32" t="s">
        <v>3713</v>
      </c>
      <c r="I2423" s="33">
        <v>2</v>
      </c>
      <c r="J2423" s="17">
        <v>10545.24</v>
      </c>
      <c r="K2423" s="17">
        <f t="shared" si="74"/>
        <v>11304</v>
      </c>
      <c r="L2423" s="38" t="s">
        <v>7053</v>
      </c>
      <c r="M2423" s="48">
        <f t="shared" si="75"/>
        <v>22608</v>
      </c>
      <c r="N2423" s="34" t="s">
        <v>7343</v>
      </c>
      <c r="O2423" s="48">
        <f>(45.5*M2423)/(SUM($M$16:$M$2953)+SUM(Comerciales!$O$16:$O$1436))</f>
        <v>1.0727940968746785E-6</v>
      </c>
      <c r="P2423" s="49"/>
      <c r="Q2423" s="59"/>
      <c r="R2423" s="59"/>
      <c r="S2423" s="49"/>
      <c r="T2423" s="49"/>
      <c r="U2423" s="49"/>
      <c r="V2423" s="49"/>
    </row>
    <row r="2424" spans="2:22" ht="24" customHeight="1" x14ac:dyDescent="0.35">
      <c r="B2424" s="3">
        <v>2409</v>
      </c>
      <c r="C2424" s="3" t="s">
        <v>2014</v>
      </c>
      <c r="D2424" s="3" t="s">
        <v>2015</v>
      </c>
      <c r="E2424" s="3" t="s">
        <v>2323</v>
      </c>
      <c r="F2424" s="3" t="s">
        <v>2422</v>
      </c>
      <c r="G2424" s="3" t="s">
        <v>11</v>
      </c>
      <c r="H2424" s="32" t="s">
        <v>2320</v>
      </c>
      <c r="I2424" s="33">
        <v>2</v>
      </c>
      <c r="J2424" s="17">
        <v>2738.1</v>
      </c>
      <c r="K2424" s="17">
        <f t="shared" si="74"/>
        <v>2935</v>
      </c>
      <c r="L2424" s="38" t="s">
        <v>7053</v>
      </c>
      <c r="M2424" s="48">
        <f t="shared" si="75"/>
        <v>5870</v>
      </c>
      <c r="N2424" s="34" t="s">
        <v>7343</v>
      </c>
      <c r="O2424" s="48">
        <f>(45.5*M2424)/(SUM($M$16:$M$2953)+SUM(Comerciales!$O$16:$O$1436))</f>
        <v>2.7854305328442865E-7</v>
      </c>
      <c r="P2424" s="49"/>
      <c r="Q2424" s="59"/>
      <c r="R2424" s="59"/>
      <c r="S2424" s="49"/>
      <c r="T2424" s="49"/>
      <c r="U2424" s="49"/>
      <c r="V2424" s="49"/>
    </row>
    <row r="2425" spans="2:22" ht="24" customHeight="1" x14ac:dyDescent="0.35">
      <c r="B2425" s="3">
        <v>2410</v>
      </c>
      <c r="C2425" s="3" t="s">
        <v>2016</v>
      </c>
      <c r="D2425" s="3" t="s">
        <v>2017</v>
      </c>
      <c r="E2425" s="3" t="s">
        <v>2580</v>
      </c>
      <c r="F2425" s="3" t="s">
        <v>2422</v>
      </c>
      <c r="G2425" s="3" t="s">
        <v>11</v>
      </c>
      <c r="H2425" s="32" t="s">
        <v>2318</v>
      </c>
      <c r="I2425" s="33">
        <v>253.25</v>
      </c>
      <c r="J2425" s="17">
        <v>5735</v>
      </c>
      <c r="K2425" s="17">
        <f t="shared" si="74"/>
        <v>5735</v>
      </c>
      <c r="L2425" s="38">
        <v>5735</v>
      </c>
      <c r="M2425" s="48">
        <f t="shared" si="75"/>
        <v>1452388.75</v>
      </c>
      <c r="N2425" s="34" t="s">
        <v>7343</v>
      </c>
      <c r="O2425" s="48">
        <f>(45.5*M2425)/(SUM($M$16:$M$2953)+SUM(Comerciales!$O$16:$O$1436))</f>
        <v>6.8918704766772522E-5</v>
      </c>
      <c r="P2425" s="49"/>
      <c r="Q2425" s="59"/>
      <c r="R2425" s="59"/>
      <c r="S2425" s="49"/>
      <c r="T2425" s="49"/>
      <c r="U2425" s="49"/>
      <c r="V2425" s="49"/>
    </row>
    <row r="2426" spans="2:22" ht="24" customHeight="1" x14ac:dyDescent="0.35">
      <c r="B2426" s="3">
        <v>2411</v>
      </c>
      <c r="C2426" s="3" t="s">
        <v>2018</v>
      </c>
      <c r="D2426" s="3" t="s">
        <v>2019</v>
      </c>
      <c r="E2426" s="3" t="s">
        <v>356</v>
      </c>
      <c r="F2426" s="3" t="s">
        <v>3582</v>
      </c>
      <c r="G2426" s="3" t="s">
        <v>3670</v>
      </c>
      <c r="H2426" s="32" t="s">
        <v>2349</v>
      </c>
      <c r="I2426" s="33">
        <v>53.083333333333336</v>
      </c>
      <c r="J2426" s="17">
        <v>2150887.5</v>
      </c>
      <c r="K2426" s="17">
        <f t="shared" si="74"/>
        <v>2150887.5</v>
      </c>
      <c r="L2426" s="38">
        <v>2150887.5</v>
      </c>
      <c r="M2426" s="48">
        <f t="shared" si="75"/>
        <v>114176278.125</v>
      </c>
      <c r="N2426" s="34" t="s">
        <v>7341</v>
      </c>
      <c r="O2426" s="48">
        <f>(45.5*M2426)/(SUM($M$16:$M$2953)+SUM(Comerciales!$O$16:$O$1436))</f>
        <v>5.4178891178176527E-3</v>
      </c>
      <c r="P2426" s="49"/>
      <c r="Q2426" s="59"/>
      <c r="R2426" s="59"/>
      <c r="S2426" s="49"/>
      <c r="T2426" s="49"/>
      <c r="U2426" s="49"/>
      <c r="V2426" s="49"/>
    </row>
    <row r="2427" spans="2:22" ht="24" customHeight="1" x14ac:dyDescent="0.35">
      <c r="B2427" s="3">
        <v>2412</v>
      </c>
      <c r="C2427" s="3" t="s">
        <v>2687</v>
      </c>
      <c r="D2427" s="3" t="s">
        <v>5766</v>
      </c>
      <c r="E2427" s="3" t="s">
        <v>6250</v>
      </c>
      <c r="F2427" s="3" t="s">
        <v>3597</v>
      </c>
      <c r="G2427" s="3" t="s">
        <v>18</v>
      </c>
      <c r="H2427" s="32" t="s">
        <v>2356</v>
      </c>
      <c r="I2427" s="33">
        <v>982.5</v>
      </c>
      <c r="J2427" s="17"/>
      <c r="K2427" s="17">
        <f t="shared" si="74"/>
        <v>0</v>
      </c>
      <c r="L2427" s="38" t="s">
        <v>7053</v>
      </c>
      <c r="M2427" s="48">
        <f t="shared" si="75"/>
        <v>98250</v>
      </c>
      <c r="N2427" s="34" t="s">
        <v>7343</v>
      </c>
      <c r="O2427" s="48">
        <f>(45.5*M2427)/(SUM($M$16:$M$2953)+SUM(Comerciales!$O$16:$O$1436))</f>
        <v>4.6621558748202919E-6</v>
      </c>
      <c r="P2427" s="49"/>
      <c r="Q2427" s="59"/>
      <c r="R2427" s="59"/>
      <c r="S2427" s="49"/>
      <c r="T2427" s="49"/>
      <c r="U2427" s="49"/>
      <c r="V2427" s="49"/>
    </row>
    <row r="2428" spans="2:22" ht="24" customHeight="1" x14ac:dyDescent="0.35">
      <c r="B2428" s="3">
        <v>2413</v>
      </c>
      <c r="C2428" s="3" t="s">
        <v>2020</v>
      </c>
      <c r="D2428" s="3" t="s">
        <v>2021</v>
      </c>
      <c r="E2428" s="3" t="s">
        <v>2544</v>
      </c>
      <c r="F2428" s="3" t="s">
        <v>2335</v>
      </c>
      <c r="G2428" s="3" t="s">
        <v>11</v>
      </c>
      <c r="H2428" s="32" t="s">
        <v>2628</v>
      </c>
      <c r="I2428" s="33">
        <v>1</v>
      </c>
      <c r="J2428" s="17">
        <v>235</v>
      </c>
      <c r="K2428" s="17">
        <f t="shared" si="74"/>
        <v>252</v>
      </c>
      <c r="L2428" s="38" t="s">
        <v>2628</v>
      </c>
      <c r="M2428" s="48">
        <f t="shared" si="75"/>
        <v>252</v>
      </c>
      <c r="N2428" s="34" t="s">
        <v>7343</v>
      </c>
      <c r="O2428" s="48">
        <f>(45.5*M2428)/(SUM($M$16:$M$2953)+SUM(Comerciales!$O$16:$O$1436))</f>
        <v>1.1957895984271894E-8</v>
      </c>
      <c r="P2428" s="49"/>
      <c r="Q2428" s="59"/>
      <c r="R2428" s="59"/>
      <c r="S2428" s="49"/>
      <c r="T2428" s="49"/>
      <c r="U2428" s="49"/>
      <c r="V2428" s="49"/>
    </row>
    <row r="2429" spans="2:22" ht="24" customHeight="1" x14ac:dyDescent="0.35">
      <c r="B2429" s="3">
        <v>2414</v>
      </c>
      <c r="C2429" s="3" t="s">
        <v>2020</v>
      </c>
      <c r="D2429" s="3" t="s">
        <v>4015</v>
      </c>
      <c r="E2429" s="3" t="s">
        <v>10</v>
      </c>
      <c r="F2429" s="3" t="s">
        <v>2422</v>
      </c>
      <c r="G2429" s="3" t="s">
        <v>11</v>
      </c>
      <c r="H2429" s="32" t="s">
        <v>2318</v>
      </c>
      <c r="I2429" s="33">
        <v>1465969</v>
      </c>
      <c r="J2429" s="17">
        <v>164.5</v>
      </c>
      <c r="K2429" s="17">
        <f t="shared" si="74"/>
        <v>176</v>
      </c>
      <c r="L2429" s="38" t="s">
        <v>7053</v>
      </c>
      <c r="M2429" s="48">
        <f t="shared" si="75"/>
        <v>258010544</v>
      </c>
      <c r="N2429" s="34" t="s">
        <v>7341</v>
      </c>
      <c r="O2429" s="48">
        <f>(45.5*M2429)/(SUM($M$16:$M$2953)+SUM(Comerciales!$O$16:$O$1436))</f>
        <v>1.2243108126973837E-2</v>
      </c>
      <c r="P2429" s="49"/>
      <c r="Q2429" s="59"/>
      <c r="R2429" s="59"/>
      <c r="S2429" s="49"/>
      <c r="T2429" s="49"/>
      <c r="U2429" s="49"/>
      <c r="V2429" s="49"/>
    </row>
    <row r="2430" spans="2:22" ht="24" customHeight="1" x14ac:dyDescent="0.35">
      <c r="B2430" s="3">
        <v>2415</v>
      </c>
      <c r="C2430" s="3" t="s">
        <v>2020</v>
      </c>
      <c r="D2430" s="3" t="s">
        <v>4015</v>
      </c>
      <c r="E2430" s="3" t="s">
        <v>68</v>
      </c>
      <c r="F2430" s="3" t="s">
        <v>2422</v>
      </c>
      <c r="G2430" s="3" t="s">
        <v>11</v>
      </c>
      <c r="H2430" s="32" t="s">
        <v>2318</v>
      </c>
      <c r="I2430" s="33">
        <v>1411919.3333333333</v>
      </c>
      <c r="J2430" s="17">
        <v>229</v>
      </c>
      <c r="K2430" s="17">
        <f t="shared" si="74"/>
        <v>245</v>
      </c>
      <c r="L2430" s="38" t="s">
        <v>7053</v>
      </c>
      <c r="M2430" s="48">
        <f t="shared" si="75"/>
        <v>345920236.66666663</v>
      </c>
      <c r="N2430" s="34" t="s">
        <v>7341</v>
      </c>
      <c r="O2430" s="48">
        <f>(45.5*M2430)/(SUM($M$16:$M$2953)+SUM(Comerciales!$O$16:$O$1436))</f>
        <v>1.6414596067121891E-2</v>
      </c>
      <c r="P2430" s="49"/>
      <c r="Q2430" s="59"/>
      <c r="R2430" s="59"/>
      <c r="S2430" s="49"/>
      <c r="T2430" s="49"/>
      <c r="U2430" s="49"/>
      <c r="V2430" s="49"/>
    </row>
    <row r="2431" spans="2:22" ht="24" customHeight="1" x14ac:dyDescent="0.35">
      <c r="B2431" s="3">
        <v>2416</v>
      </c>
      <c r="C2431" s="3" t="s">
        <v>2020</v>
      </c>
      <c r="D2431" s="3" t="s">
        <v>4015</v>
      </c>
      <c r="E2431" s="3" t="s">
        <v>2544</v>
      </c>
      <c r="F2431" s="3" t="s">
        <v>2422</v>
      </c>
      <c r="G2431" s="3" t="s">
        <v>11</v>
      </c>
      <c r="H2431" s="32" t="s">
        <v>2318</v>
      </c>
      <c r="I2431" s="33">
        <v>10855.25</v>
      </c>
      <c r="J2431" s="17">
        <v>161.31</v>
      </c>
      <c r="K2431" s="17">
        <f t="shared" si="74"/>
        <v>173</v>
      </c>
      <c r="L2431" s="38" t="s">
        <v>7053</v>
      </c>
      <c r="M2431" s="48">
        <f t="shared" si="75"/>
        <v>1877958.25</v>
      </c>
      <c r="N2431" s="34" t="s">
        <v>7343</v>
      </c>
      <c r="O2431" s="48">
        <f>(45.5*M2431)/(SUM($M$16:$M$2953)+SUM(Comerciales!$O$16:$O$1436))</f>
        <v>8.9112815144068547E-5</v>
      </c>
      <c r="P2431" s="49"/>
      <c r="Q2431" s="59"/>
      <c r="R2431" s="59"/>
      <c r="S2431" s="49"/>
      <c r="T2431" s="49"/>
      <c r="U2431" s="49"/>
      <c r="V2431" s="49"/>
    </row>
    <row r="2432" spans="2:22" ht="24" customHeight="1" x14ac:dyDescent="0.35">
      <c r="B2432" s="3">
        <v>2417</v>
      </c>
      <c r="C2432" s="3" t="s">
        <v>2020</v>
      </c>
      <c r="D2432" s="3" t="s">
        <v>4015</v>
      </c>
      <c r="E2432" s="3" t="s">
        <v>6704</v>
      </c>
      <c r="F2432" s="3" t="s">
        <v>2422</v>
      </c>
      <c r="G2432" s="3" t="s">
        <v>11</v>
      </c>
      <c r="H2432" s="32" t="s">
        <v>2320</v>
      </c>
      <c r="I2432" s="33">
        <v>2</v>
      </c>
      <c r="J2432" s="17"/>
      <c r="K2432" s="17">
        <f t="shared" si="74"/>
        <v>0</v>
      </c>
      <c r="L2432" s="38" t="s">
        <v>7053</v>
      </c>
      <c r="M2432" s="48">
        <f t="shared" si="75"/>
        <v>200</v>
      </c>
      <c r="N2432" s="34" t="s">
        <v>7343</v>
      </c>
      <c r="O2432" s="48">
        <f>(45.5*M2432)/(SUM($M$16:$M$2953)+SUM(Comerciales!$O$16:$O$1436))</f>
        <v>9.4903936383110279E-9</v>
      </c>
      <c r="P2432" s="49"/>
      <c r="Q2432" s="59"/>
      <c r="R2432" s="59"/>
      <c r="S2432" s="49"/>
      <c r="T2432" s="49"/>
      <c r="U2432" s="49"/>
      <c r="V2432" s="49"/>
    </row>
    <row r="2433" spans="2:22" ht="24" customHeight="1" x14ac:dyDescent="0.35">
      <c r="B2433" s="3">
        <v>2418</v>
      </c>
      <c r="C2433" s="3" t="s">
        <v>1101</v>
      </c>
      <c r="D2433" s="3" t="s">
        <v>3208</v>
      </c>
      <c r="E2433" s="3" t="s">
        <v>7315</v>
      </c>
      <c r="F2433" s="3" t="s">
        <v>2422</v>
      </c>
      <c r="G2433" s="3" t="s">
        <v>11</v>
      </c>
      <c r="H2433" s="32" t="s">
        <v>2318</v>
      </c>
      <c r="I2433" s="33">
        <v>902829.83333333337</v>
      </c>
      <c r="J2433" s="17">
        <v>2155</v>
      </c>
      <c r="K2433" s="17">
        <f t="shared" si="74"/>
        <v>2310</v>
      </c>
      <c r="L2433" s="38" t="s">
        <v>7053</v>
      </c>
      <c r="M2433" s="48">
        <f t="shared" si="75"/>
        <v>2085536915</v>
      </c>
      <c r="N2433" s="34" t="s">
        <v>7341</v>
      </c>
      <c r="O2433" s="48">
        <f>(45.5*M2433)/(SUM($M$16:$M$2953)+SUM(Comerciales!$O$16:$O$1436))</f>
        <v>9.8962831352894021E-2</v>
      </c>
      <c r="P2433" s="49"/>
      <c r="Q2433" s="59"/>
      <c r="R2433" s="59"/>
      <c r="S2433" s="49"/>
      <c r="T2433" s="49"/>
      <c r="U2433" s="49"/>
      <c r="V2433" s="49"/>
    </row>
    <row r="2434" spans="2:22" ht="24" customHeight="1" x14ac:dyDescent="0.35">
      <c r="B2434" s="3">
        <v>2419</v>
      </c>
      <c r="C2434" s="3" t="s">
        <v>1101</v>
      </c>
      <c r="D2434" s="3" t="s">
        <v>3208</v>
      </c>
      <c r="E2434" s="3" t="s">
        <v>7316</v>
      </c>
      <c r="F2434" s="3" t="s">
        <v>2422</v>
      </c>
      <c r="G2434" s="3" t="s">
        <v>11</v>
      </c>
      <c r="H2434" s="32" t="s">
        <v>2318</v>
      </c>
      <c r="I2434" s="33">
        <v>30784.833333333332</v>
      </c>
      <c r="J2434" s="17">
        <v>9405</v>
      </c>
      <c r="K2434" s="17">
        <f t="shared" si="74"/>
        <v>10082</v>
      </c>
      <c r="L2434" s="38" t="s">
        <v>7053</v>
      </c>
      <c r="M2434" s="48">
        <f t="shared" si="75"/>
        <v>310372689.66666663</v>
      </c>
      <c r="N2434" s="34" t="s">
        <v>7341</v>
      </c>
      <c r="O2434" s="48">
        <f>(45.5*M2434)/(SUM($M$16:$M$2953)+SUM(Comerciales!$O$16:$O$1436))</f>
        <v>1.4727794997590079E-2</v>
      </c>
      <c r="P2434" s="49"/>
      <c r="Q2434" s="59"/>
      <c r="R2434" s="59"/>
      <c r="S2434" s="49"/>
      <c r="T2434" s="49"/>
      <c r="U2434" s="49"/>
      <c r="V2434" s="49"/>
    </row>
    <row r="2435" spans="2:22" ht="24" customHeight="1" x14ac:dyDescent="0.35">
      <c r="B2435" s="3">
        <v>2420</v>
      </c>
      <c r="C2435" s="3" t="s">
        <v>1101</v>
      </c>
      <c r="D2435" s="3" t="s">
        <v>3208</v>
      </c>
      <c r="E2435" s="3" t="s">
        <v>7110</v>
      </c>
      <c r="F2435" s="3" t="s">
        <v>2422</v>
      </c>
      <c r="G2435" s="3" t="s">
        <v>11</v>
      </c>
      <c r="H2435" s="32" t="s">
        <v>2318</v>
      </c>
      <c r="I2435" s="33">
        <v>16080.416666666666</v>
      </c>
      <c r="J2435" s="17">
        <v>2014</v>
      </c>
      <c r="K2435" s="17">
        <f t="shared" si="74"/>
        <v>2159</v>
      </c>
      <c r="L2435" s="38" t="s">
        <v>7053</v>
      </c>
      <c r="M2435" s="48">
        <f t="shared" si="75"/>
        <v>34717619.583333328</v>
      </c>
      <c r="N2435" s="34" t="s">
        <v>7343</v>
      </c>
      <c r="O2435" s="48">
        <f>(45.5*M2435)/(SUM($M$16:$M$2953)+SUM(Comerciales!$O$16:$O$1436))</f>
        <v>1.6474193801548449E-3</v>
      </c>
      <c r="P2435" s="49"/>
      <c r="Q2435" s="59"/>
      <c r="R2435" s="59"/>
      <c r="S2435" s="49"/>
      <c r="T2435" s="49"/>
      <c r="U2435" s="49"/>
      <c r="V2435" s="49"/>
    </row>
    <row r="2436" spans="2:22" ht="24" customHeight="1" x14ac:dyDescent="0.35">
      <c r="B2436" s="3">
        <v>2421</v>
      </c>
      <c r="C2436" s="3" t="s">
        <v>1065</v>
      </c>
      <c r="D2436" s="3" t="s">
        <v>4189</v>
      </c>
      <c r="E2436" s="3" t="s">
        <v>3513</v>
      </c>
      <c r="F2436" s="3" t="s">
        <v>2422</v>
      </c>
      <c r="G2436" s="3" t="s">
        <v>11</v>
      </c>
      <c r="H2436" s="32" t="s">
        <v>2318</v>
      </c>
      <c r="I2436" s="33">
        <v>284304.91666666669</v>
      </c>
      <c r="J2436" s="17">
        <v>13684.6</v>
      </c>
      <c r="K2436" s="17">
        <f t="shared" si="74"/>
        <v>13684.6</v>
      </c>
      <c r="L2436" s="38">
        <v>13684.6</v>
      </c>
      <c r="M2436" s="48">
        <f t="shared" si="75"/>
        <v>3890599062.6166673</v>
      </c>
      <c r="N2436" s="34" t="s">
        <v>7341</v>
      </c>
      <c r="O2436" s="48">
        <f>(45.5*M2436)/(SUM($M$16:$M$2953)+SUM(Comerciales!$O$16:$O$1436))</f>
        <v>0.1846165829653803</v>
      </c>
      <c r="P2436" s="49"/>
      <c r="Q2436" s="59"/>
      <c r="R2436" s="59"/>
      <c r="S2436" s="49"/>
      <c r="T2436" s="49"/>
      <c r="U2436" s="49"/>
      <c r="V2436" s="49"/>
    </row>
    <row r="2437" spans="2:22" ht="24" customHeight="1" x14ac:dyDescent="0.35">
      <c r="B2437" s="3">
        <v>2422</v>
      </c>
      <c r="C2437" s="3" t="s">
        <v>1065</v>
      </c>
      <c r="D2437" s="3" t="s">
        <v>4189</v>
      </c>
      <c r="E2437" s="3" t="s">
        <v>2484</v>
      </c>
      <c r="F2437" s="3" t="s">
        <v>2422</v>
      </c>
      <c r="G2437" s="3" t="s">
        <v>11</v>
      </c>
      <c r="H2437" s="32" t="s">
        <v>2318</v>
      </c>
      <c r="I2437" s="33">
        <v>59840.166666666664</v>
      </c>
      <c r="J2437" s="17">
        <v>27369.200000000001</v>
      </c>
      <c r="K2437" s="17">
        <f t="shared" si="74"/>
        <v>27369.200000000001</v>
      </c>
      <c r="L2437" s="38">
        <v>27369.200000000001</v>
      </c>
      <c r="M2437" s="48">
        <f t="shared" si="75"/>
        <v>1637777489.5333333</v>
      </c>
      <c r="N2437" s="34" t="s">
        <v>7341</v>
      </c>
      <c r="O2437" s="48">
        <f>(45.5*M2437)/(SUM($M$16:$M$2953)+SUM(Comerciales!$O$16:$O$1436))</f>
        <v>7.7715765338180753E-2</v>
      </c>
      <c r="P2437" s="49"/>
      <c r="Q2437" s="59"/>
      <c r="R2437" s="59"/>
      <c r="S2437" s="49"/>
      <c r="T2437" s="49"/>
      <c r="U2437" s="49"/>
      <c r="V2437" s="49"/>
    </row>
    <row r="2438" spans="2:22" ht="24" customHeight="1" x14ac:dyDescent="0.35">
      <c r="B2438" s="3">
        <v>2423</v>
      </c>
      <c r="C2438" s="3" t="s">
        <v>1065</v>
      </c>
      <c r="D2438" s="3" t="s">
        <v>4189</v>
      </c>
      <c r="E2438" s="3" t="s">
        <v>2566</v>
      </c>
      <c r="F2438" s="3" t="s">
        <v>2422</v>
      </c>
      <c r="G2438" s="3" t="s">
        <v>11</v>
      </c>
      <c r="H2438" s="32" t="s">
        <v>2318</v>
      </c>
      <c r="I2438" s="33">
        <v>12530.833333333334</v>
      </c>
      <c r="J2438" s="17">
        <v>6842.3</v>
      </c>
      <c r="K2438" s="17">
        <f t="shared" si="74"/>
        <v>6842.3</v>
      </c>
      <c r="L2438" s="38">
        <v>6842.3</v>
      </c>
      <c r="M2438" s="48">
        <f t="shared" si="75"/>
        <v>85739720.916666672</v>
      </c>
      <c r="N2438" s="34" t="s">
        <v>7341</v>
      </c>
      <c r="O2438" s="48">
        <f>(45.5*M2438)/(SUM($M$16:$M$2953)+SUM(Comerciales!$O$16:$O$1436))</f>
        <v>4.0685185096904818E-3</v>
      </c>
      <c r="P2438" s="49"/>
      <c r="Q2438" s="59"/>
      <c r="R2438" s="59"/>
      <c r="S2438" s="49"/>
      <c r="T2438" s="49"/>
      <c r="U2438" s="49"/>
      <c r="V2438" s="49"/>
    </row>
    <row r="2439" spans="2:22" ht="24" customHeight="1" x14ac:dyDescent="0.35">
      <c r="B2439" s="3">
        <v>2424</v>
      </c>
      <c r="C2439" s="3" t="s">
        <v>2022</v>
      </c>
      <c r="D2439" s="3" t="s">
        <v>2023</v>
      </c>
      <c r="E2439" s="3" t="s">
        <v>6705</v>
      </c>
      <c r="F2439" s="3" t="s">
        <v>2529</v>
      </c>
      <c r="G2439" s="3" t="s">
        <v>3655</v>
      </c>
      <c r="H2439" s="32" t="s">
        <v>2529</v>
      </c>
      <c r="I2439" s="33">
        <v>36905.416666666664</v>
      </c>
      <c r="J2439" s="17">
        <v>17771.22</v>
      </c>
      <c r="K2439" s="17">
        <f t="shared" si="74"/>
        <v>17771.22</v>
      </c>
      <c r="L2439" s="38">
        <v>17771.22</v>
      </c>
      <c r="M2439" s="48">
        <f t="shared" si="75"/>
        <v>655854278.77499998</v>
      </c>
      <c r="N2439" s="34" t="s">
        <v>7341</v>
      </c>
      <c r="O2439" s="48">
        <f>(45.5*M2439)/(SUM($M$16:$M$2953)+SUM(Comerciales!$O$16:$O$1436))</f>
        <v>3.1121576374726637E-2</v>
      </c>
      <c r="P2439" s="49"/>
      <c r="Q2439" s="59"/>
      <c r="R2439" s="59"/>
      <c r="S2439" s="49"/>
      <c r="T2439" s="49"/>
      <c r="U2439" s="49"/>
      <c r="V2439" s="49"/>
    </row>
    <row r="2440" spans="2:22" ht="24" customHeight="1" x14ac:dyDescent="0.35">
      <c r="B2440" s="3">
        <v>2425</v>
      </c>
      <c r="C2440" s="3" t="s">
        <v>2022</v>
      </c>
      <c r="D2440" s="3" t="s">
        <v>2023</v>
      </c>
      <c r="E2440" s="3" t="s">
        <v>6706</v>
      </c>
      <c r="F2440" s="3" t="s">
        <v>2529</v>
      </c>
      <c r="G2440" s="3" t="s">
        <v>3655</v>
      </c>
      <c r="H2440" s="32" t="s">
        <v>2529</v>
      </c>
      <c r="I2440" s="33">
        <v>14802.583333333334</v>
      </c>
      <c r="J2440" s="17">
        <v>8885.61</v>
      </c>
      <c r="K2440" s="17">
        <f t="shared" si="74"/>
        <v>8885.61</v>
      </c>
      <c r="L2440" s="38">
        <v>8885.61</v>
      </c>
      <c r="M2440" s="48">
        <f t="shared" si="75"/>
        <v>131529982.49250001</v>
      </c>
      <c r="N2440" s="34" t="s">
        <v>7341</v>
      </c>
      <c r="O2440" s="48">
        <f>(45.5*M2440)/(SUM($M$16:$M$2953)+SUM(Comerciales!$O$16:$O$1436))</f>
        <v>6.2413565454699149E-3</v>
      </c>
      <c r="P2440" s="49"/>
      <c r="Q2440" s="59"/>
      <c r="R2440" s="59"/>
      <c r="S2440" s="49"/>
      <c r="T2440" s="49"/>
      <c r="U2440" s="49"/>
      <c r="V2440" s="49"/>
    </row>
    <row r="2441" spans="2:22" ht="24" customHeight="1" x14ac:dyDescent="0.35">
      <c r="B2441" s="3">
        <v>2426</v>
      </c>
      <c r="C2441" s="3" t="s">
        <v>2022</v>
      </c>
      <c r="D2441" s="3" t="s">
        <v>2023</v>
      </c>
      <c r="E2441" s="3" t="s">
        <v>6707</v>
      </c>
      <c r="F2441" s="3" t="s">
        <v>2529</v>
      </c>
      <c r="G2441" s="3" t="s">
        <v>3655</v>
      </c>
      <c r="H2441" s="32" t="s">
        <v>2529</v>
      </c>
      <c r="I2441" s="33">
        <v>1445.1666666666667</v>
      </c>
      <c r="J2441" s="17">
        <v>13328.414999999999</v>
      </c>
      <c r="K2441" s="17">
        <f t="shared" si="74"/>
        <v>13328.414999999999</v>
      </c>
      <c r="L2441" s="38">
        <v>13328.414999999999</v>
      </c>
      <c r="M2441" s="48">
        <f t="shared" si="75"/>
        <v>19261781.077500001</v>
      </c>
      <c r="N2441" s="34" t="s">
        <v>7343</v>
      </c>
      <c r="O2441" s="48">
        <f>(45.5*M2441)/(SUM($M$16:$M$2953)+SUM(Comerciales!$O$16:$O$1436))</f>
        <v>9.1400942300222865E-4</v>
      </c>
      <c r="P2441" s="49"/>
      <c r="Q2441" s="59"/>
      <c r="R2441" s="59"/>
      <c r="S2441" s="49"/>
      <c r="T2441" s="49"/>
      <c r="U2441" s="49"/>
      <c r="V2441" s="49"/>
    </row>
    <row r="2442" spans="2:22" ht="24" customHeight="1" x14ac:dyDescent="0.35">
      <c r="B2442" s="3">
        <v>2427</v>
      </c>
      <c r="C2442" s="3" t="s">
        <v>2024</v>
      </c>
      <c r="D2442" s="3" t="s">
        <v>2025</v>
      </c>
      <c r="E2442" s="3" t="s">
        <v>36</v>
      </c>
      <c r="F2442" s="3" t="s">
        <v>2422</v>
      </c>
      <c r="G2442" s="3" t="s">
        <v>11</v>
      </c>
      <c r="H2442" s="32" t="s">
        <v>2318</v>
      </c>
      <c r="I2442" s="33">
        <v>11873.333333333334</v>
      </c>
      <c r="J2442" s="17">
        <v>4877.5</v>
      </c>
      <c r="K2442" s="17">
        <f t="shared" si="74"/>
        <v>5229</v>
      </c>
      <c r="L2442" s="38" t="s">
        <v>7053</v>
      </c>
      <c r="M2442" s="48">
        <f t="shared" si="75"/>
        <v>62085660</v>
      </c>
      <c r="N2442" s="34" t="s">
        <v>7343</v>
      </c>
      <c r="O2442" s="48">
        <f>(45.5*M2442)/(SUM($M$16:$M$2953)+SUM(Comerciales!$O$16:$O$1436))</f>
        <v>2.946086763471707E-3</v>
      </c>
      <c r="P2442" s="49"/>
      <c r="Q2442" s="59"/>
      <c r="R2442" s="59"/>
      <c r="S2442" s="49"/>
      <c r="T2442" s="49"/>
      <c r="U2442" s="49"/>
      <c r="V2442" s="49"/>
    </row>
    <row r="2443" spans="2:22" ht="24" customHeight="1" x14ac:dyDescent="0.35">
      <c r="B2443" s="3">
        <v>2428</v>
      </c>
      <c r="C2443" s="3" t="s">
        <v>2628</v>
      </c>
      <c r="D2443" s="3" t="s">
        <v>2025</v>
      </c>
      <c r="E2443" s="3" t="s">
        <v>3418</v>
      </c>
      <c r="F2443" s="3" t="s">
        <v>2616</v>
      </c>
      <c r="G2443" s="3" t="s">
        <v>11</v>
      </c>
      <c r="H2443" s="32" t="s">
        <v>2490</v>
      </c>
      <c r="I2443" s="33">
        <v>2</v>
      </c>
      <c r="J2443" s="17">
        <v>75321</v>
      </c>
      <c r="K2443" s="17">
        <f t="shared" si="74"/>
        <v>80744</v>
      </c>
      <c r="L2443" s="38" t="s">
        <v>7053</v>
      </c>
      <c r="M2443" s="48">
        <f t="shared" si="75"/>
        <v>161488</v>
      </c>
      <c r="N2443" s="34" t="s">
        <v>7341</v>
      </c>
      <c r="O2443" s="48">
        <f>(45.5*M2443)/(SUM($M$16:$M$2953)+SUM(Comerciales!$O$16:$O$1436))</f>
        <v>7.662923439317855E-6</v>
      </c>
      <c r="P2443" s="49"/>
      <c r="Q2443" s="59"/>
      <c r="R2443" s="59"/>
      <c r="S2443" s="49"/>
      <c r="T2443" s="49"/>
      <c r="U2443" s="49"/>
      <c r="V2443" s="49"/>
    </row>
    <row r="2444" spans="2:22" ht="24" customHeight="1" x14ac:dyDescent="0.35">
      <c r="B2444" s="3">
        <v>2429</v>
      </c>
      <c r="C2444" s="3" t="s">
        <v>2024</v>
      </c>
      <c r="D2444" s="3" t="s">
        <v>2025</v>
      </c>
      <c r="E2444" s="3" t="s">
        <v>2401</v>
      </c>
      <c r="F2444" s="3" t="s">
        <v>2616</v>
      </c>
      <c r="G2444" s="3" t="s">
        <v>11</v>
      </c>
      <c r="H2444" s="32" t="s">
        <v>2628</v>
      </c>
      <c r="I2444" s="33">
        <v>1</v>
      </c>
      <c r="J2444" s="17"/>
      <c r="K2444" s="17">
        <f t="shared" si="74"/>
        <v>0</v>
      </c>
      <c r="L2444" s="38" t="s">
        <v>2628</v>
      </c>
      <c r="M2444" s="48">
        <f t="shared" si="75"/>
        <v>100</v>
      </c>
      <c r="N2444" s="34" t="s">
        <v>7343</v>
      </c>
      <c r="O2444" s="48">
        <f>(45.5*M2444)/(SUM($M$16:$M$2953)+SUM(Comerciales!$O$16:$O$1436))</f>
        <v>4.745196819155514E-9</v>
      </c>
      <c r="P2444" s="49"/>
      <c r="Q2444" s="59"/>
      <c r="R2444" s="59"/>
      <c r="S2444" s="49"/>
      <c r="T2444" s="49"/>
      <c r="U2444" s="49"/>
      <c r="V2444" s="49"/>
    </row>
    <row r="2445" spans="2:22" ht="24" customHeight="1" x14ac:dyDescent="0.35">
      <c r="B2445" s="3">
        <v>2430</v>
      </c>
      <c r="C2445" s="3" t="s">
        <v>2028</v>
      </c>
      <c r="D2445" s="3" t="s">
        <v>2027</v>
      </c>
      <c r="E2445" s="3" t="s">
        <v>290</v>
      </c>
      <c r="F2445" s="3" t="s">
        <v>2422</v>
      </c>
      <c r="G2445" s="3" t="s">
        <v>11</v>
      </c>
      <c r="H2445" s="32" t="s">
        <v>2318</v>
      </c>
      <c r="I2445" s="33">
        <v>3320</v>
      </c>
      <c r="J2445" s="17">
        <v>316400.84999999998</v>
      </c>
      <c r="K2445" s="17">
        <f t="shared" si="74"/>
        <v>316400.84999999998</v>
      </c>
      <c r="L2445" s="38">
        <v>316400.84999999998</v>
      </c>
      <c r="M2445" s="48">
        <f t="shared" si="75"/>
        <v>1050450821.9999999</v>
      </c>
      <c r="N2445" s="34" t="s">
        <v>7341</v>
      </c>
      <c r="O2445" s="48">
        <f>(45.5*M2445)/(SUM($M$16:$M$2953)+SUM(Comerciales!$O$16:$O$1436))</f>
        <v>4.9845958992336938E-2</v>
      </c>
      <c r="P2445" s="49"/>
      <c r="Q2445" s="59"/>
      <c r="R2445" s="59"/>
      <c r="S2445" s="49"/>
      <c r="T2445" s="49"/>
      <c r="U2445" s="49"/>
      <c r="V2445" s="49"/>
    </row>
    <row r="2446" spans="2:22" ht="24" customHeight="1" x14ac:dyDescent="0.35">
      <c r="B2446" s="3">
        <v>2431</v>
      </c>
      <c r="C2446" s="3" t="s">
        <v>2028</v>
      </c>
      <c r="D2446" s="3" t="s">
        <v>2027</v>
      </c>
      <c r="E2446" s="3" t="s">
        <v>36</v>
      </c>
      <c r="F2446" s="3" t="s">
        <v>2422</v>
      </c>
      <c r="G2446" s="3" t="s">
        <v>11</v>
      </c>
      <c r="H2446" s="32" t="s">
        <v>2318</v>
      </c>
      <c r="I2446" s="33">
        <v>2355</v>
      </c>
      <c r="J2446" s="17">
        <v>210933.9</v>
      </c>
      <c r="K2446" s="17">
        <f t="shared" si="74"/>
        <v>210933.9</v>
      </c>
      <c r="L2446" s="38">
        <v>210933.9</v>
      </c>
      <c r="M2446" s="48">
        <f t="shared" si="75"/>
        <v>496749334.5</v>
      </c>
      <c r="N2446" s="34" t="s">
        <v>7341</v>
      </c>
      <c r="O2446" s="48">
        <f>(45.5*M2446)/(SUM($M$16:$M$2953)+SUM(Comerciales!$O$16:$O$1436))</f>
        <v>2.3571733619870184E-2</v>
      </c>
      <c r="P2446" s="49"/>
      <c r="Q2446" s="59"/>
      <c r="R2446" s="59"/>
      <c r="S2446" s="49"/>
      <c r="T2446" s="49"/>
      <c r="U2446" s="49"/>
      <c r="V2446" s="49"/>
    </row>
    <row r="2447" spans="2:22" ht="24" customHeight="1" x14ac:dyDescent="0.35">
      <c r="B2447" s="3">
        <v>2432</v>
      </c>
      <c r="C2447" s="3" t="s">
        <v>2028</v>
      </c>
      <c r="D2447" s="3" t="s">
        <v>2027</v>
      </c>
      <c r="E2447" s="3" t="s">
        <v>10</v>
      </c>
      <c r="F2447" s="3" t="s">
        <v>2422</v>
      </c>
      <c r="G2447" s="3" t="s">
        <v>11</v>
      </c>
      <c r="H2447" s="32" t="s">
        <v>2318</v>
      </c>
      <c r="I2447" s="33">
        <v>1395</v>
      </c>
      <c r="J2447" s="17">
        <v>421867.8</v>
      </c>
      <c r="K2447" s="17">
        <f t="shared" si="74"/>
        <v>421867.8</v>
      </c>
      <c r="L2447" s="38">
        <v>421867.8</v>
      </c>
      <c r="M2447" s="48">
        <f t="shared" si="75"/>
        <v>588505581</v>
      </c>
      <c r="N2447" s="34" t="s">
        <v>7341</v>
      </c>
      <c r="O2447" s="48">
        <f>(45.5*M2447)/(SUM($M$16:$M$2953)+SUM(Comerciales!$O$16:$O$1436))</f>
        <v>2.7925748110164676E-2</v>
      </c>
      <c r="P2447" s="49"/>
      <c r="Q2447" s="59"/>
      <c r="R2447" s="59"/>
      <c r="S2447" s="49"/>
      <c r="T2447" s="49"/>
      <c r="U2447" s="49"/>
      <c r="V2447" s="49"/>
    </row>
    <row r="2448" spans="2:22" ht="24" customHeight="1" x14ac:dyDescent="0.35">
      <c r="B2448" s="3">
        <v>2433</v>
      </c>
      <c r="C2448" s="3" t="s">
        <v>2028</v>
      </c>
      <c r="D2448" s="3" t="s">
        <v>2027</v>
      </c>
      <c r="E2448" s="3" t="s">
        <v>114</v>
      </c>
      <c r="F2448" s="3" t="s">
        <v>2422</v>
      </c>
      <c r="G2448" s="3" t="s">
        <v>11</v>
      </c>
      <c r="H2448" s="32" t="s">
        <v>2318</v>
      </c>
      <c r="I2448" s="33">
        <v>180</v>
      </c>
      <c r="J2448" s="17">
        <v>105466.95</v>
      </c>
      <c r="K2448" s="17">
        <f t="shared" ref="K2448:K2511" si="76">IF(ISNUMBER(L2448),MIN(L2448,ROUND((J2448*(1+$K$10)),0)),ROUND((J2448*(1+$K$10)),0))</f>
        <v>105466.95</v>
      </c>
      <c r="L2448" s="38">
        <v>105466.95</v>
      </c>
      <c r="M2448" s="48">
        <f t="shared" ref="M2448:M2511" si="77">IF(K2448=0,100*I2448,I2448*K2448)</f>
        <v>18984051</v>
      </c>
      <c r="N2448" s="34" t="s">
        <v>7341</v>
      </c>
      <c r="O2448" s="48">
        <f>(45.5*M2448)/(SUM($M$16:$M$2953)+SUM(Comerciales!$O$16:$O$1436))</f>
        <v>9.0083058419886044E-4</v>
      </c>
      <c r="P2448" s="49"/>
      <c r="Q2448" s="59"/>
      <c r="R2448" s="59"/>
      <c r="S2448" s="49"/>
      <c r="T2448" s="49"/>
      <c r="U2448" s="49"/>
      <c r="V2448" s="49"/>
    </row>
    <row r="2449" spans="2:22" ht="24" customHeight="1" x14ac:dyDescent="0.35">
      <c r="B2449" s="3">
        <v>2434</v>
      </c>
      <c r="C2449" s="3" t="s">
        <v>2628</v>
      </c>
      <c r="D2449" s="3" t="s">
        <v>5767</v>
      </c>
      <c r="E2449" s="3" t="s">
        <v>3364</v>
      </c>
      <c r="F2449" s="3" t="s">
        <v>6968</v>
      </c>
      <c r="G2449" s="3" t="s">
        <v>11</v>
      </c>
      <c r="H2449" s="32" t="s">
        <v>2628</v>
      </c>
      <c r="I2449" s="33">
        <v>1</v>
      </c>
      <c r="J2449" s="17"/>
      <c r="K2449" s="17">
        <f t="shared" si="76"/>
        <v>0</v>
      </c>
      <c r="L2449" s="38" t="s">
        <v>2628</v>
      </c>
      <c r="M2449" s="48">
        <f t="shared" si="77"/>
        <v>100</v>
      </c>
      <c r="N2449" s="34" t="s">
        <v>7343</v>
      </c>
      <c r="O2449" s="48">
        <f>(45.5*M2449)/(SUM($M$16:$M$2953)+SUM(Comerciales!$O$16:$O$1436))</f>
        <v>4.745196819155514E-9</v>
      </c>
      <c r="P2449" s="49"/>
      <c r="Q2449" s="59"/>
      <c r="R2449" s="59"/>
      <c r="S2449" s="49"/>
      <c r="T2449" s="49"/>
      <c r="U2449" s="49"/>
      <c r="V2449" s="49"/>
    </row>
    <row r="2450" spans="2:22" ht="24" customHeight="1" x14ac:dyDescent="0.35">
      <c r="B2450" s="3">
        <v>2435</v>
      </c>
      <c r="C2450" s="3" t="s">
        <v>2029</v>
      </c>
      <c r="D2450" s="3" t="s">
        <v>2030</v>
      </c>
      <c r="E2450" s="3" t="s">
        <v>2516</v>
      </c>
      <c r="F2450" s="3" t="s">
        <v>2422</v>
      </c>
      <c r="G2450" s="3" t="s">
        <v>11</v>
      </c>
      <c r="H2450" s="32" t="s">
        <v>2318</v>
      </c>
      <c r="I2450" s="33">
        <v>335279.875</v>
      </c>
      <c r="J2450" s="17">
        <v>7128</v>
      </c>
      <c r="K2450" s="17">
        <f t="shared" si="76"/>
        <v>7641</v>
      </c>
      <c r="L2450" s="38" t="s">
        <v>7053</v>
      </c>
      <c r="M2450" s="48">
        <f t="shared" si="77"/>
        <v>2561873524.875</v>
      </c>
      <c r="N2450" s="34" t="s">
        <v>7341</v>
      </c>
      <c r="O2450" s="48">
        <f>(45.5*M2450)/(SUM($M$16:$M$2953)+SUM(Comerciales!$O$16:$O$1436))</f>
        <v>0.12156594101315574</v>
      </c>
      <c r="P2450" s="49"/>
      <c r="Q2450" s="59"/>
      <c r="R2450" s="59"/>
      <c r="S2450" s="49"/>
      <c r="T2450" s="49"/>
      <c r="U2450" s="49"/>
      <c r="V2450" s="49"/>
    </row>
    <row r="2451" spans="2:22" ht="24" customHeight="1" x14ac:dyDescent="0.35">
      <c r="B2451" s="3">
        <v>2436</v>
      </c>
      <c r="C2451" s="3" t="s">
        <v>2029</v>
      </c>
      <c r="D2451" s="3" t="s">
        <v>2030</v>
      </c>
      <c r="E2451" s="3" t="s">
        <v>2516</v>
      </c>
      <c r="F2451" s="3" t="s">
        <v>6969</v>
      </c>
      <c r="G2451" s="3" t="s">
        <v>11</v>
      </c>
      <c r="H2451" s="32" t="s">
        <v>2393</v>
      </c>
      <c r="I2451" s="33">
        <v>58310.083333333336</v>
      </c>
      <c r="J2451" s="17">
        <v>7128</v>
      </c>
      <c r="K2451" s="17">
        <f t="shared" si="76"/>
        <v>7641</v>
      </c>
      <c r="L2451" s="38" t="s">
        <v>7053</v>
      </c>
      <c r="M2451" s="48">
        <f t="shared" si="77"/>
        <v>445547346.75</v>
      </c>
      <c r="N2451" s="34" t="s">
        <v>7341</v>
      </c>
      <c r="O2451" s="48">
        <f>(45.5*M2451)/(SUM($M$16:$M$2953)+SUM(Comerciales!$O$16:$O$1436))</f>
        <v>2.1142098525812787E-2</v>
      </c>
      <c r="P2451" s="49"/>
      <c r="Q2451" s="59"/>
      <c r="R2451" s="59"/>
      <c r="S2451" s="49"/>
      <c r="T2451" s="49"/>
      <c r="U2451" s="49"/>
      <c r="V2451" s="49"/>
    </row>
    <row r="2452" spans="2:22" ht="24" customHeight="1" x14ac:dyDescent="0.35">
      <c r="B2452" s="3">
        <v>2437</v>
      </c>
      <c r="C2452" s="3" t="s">
        <v>2031</v>
      </c>
      <c r="D2452" s="3" t="s">
        <v>2032</v>
      </c>
      <c r="E2452" s="3" t="s">
        <v>6708</v>
      </c>
      <c r="F2452" s="3" t="s">
        <v>2422</v>
      </c>
      <c r="G2452" s="3" t="s">
        <v>11</v>
      </c>
      <c r="H2452" s="32" t="s">
        <v>2318</v>
      </c>
      <c r="I2452" s="33">
        <v>468432.58333333331</v>
      </c>
      <c r="J2452" s="17">
        <v>4271</v>
      </c>
      <c r="K2452" s="17">
        <f t="shared" si="76"/>
        <v>4271</v>
      </c>
      <c r="L2452" s="38">
        <v>4271</v>
      </c>
      <c r="M2452" s="48">
        <f t="shared" si="77"/>
        <v>2000675563.4166665</v>
      </c>
      <c r="N2452" s="34" t="s">
        <v>7341</v>
      </c>
      <c r="O2452" s="48">
        <f>(45.5*M2452)/(SUM($M$16:$M$2953)+SUM(Comerciales!$O$16:$O$1436))</f>
        <v>9.4935993196869309E-2</v>
      </c>
      <c r="P2452" s="49"/>
      <c r="Q2452" s="59"/>
      <c r="R2452" s="59"/>
      <c r="S2452" s="49"/>
      <c r="T2452" s="49"/>
      <c r="U2452" s="49"/>
      <c r="V2452" s="49"/>
    </row>
    <row r="2453" spans="2:22" ht="24" customHeight="1" x14ac:dyDescent="0.35">
      <c r="B2453" s="3">
        <v>2438</v>
      </c>
      <c r="C2453" s="3" t="s">
        <v>2031</v>
      </c>
      <c r="D2453" s="3" t="s">
        <v>2032</v>
      </c>
      <c r="E2453" s="3" t="s">
        <v>3514</v>
      </c>
      <c r="F2453" s="3" t="s">
        <v>2422</v>
      </c>
      <c r="G2453" s="3" t="s">
        <v>11</v>
      </c>
      <c r="H2453" s="32" t="s">
        <v>2318</v>
      </c>
      <c r="I2453" s="33">
        <v>258883.75</v>
      </c>
      <c r="J2453" s="17">
        <v>8542</v>
      </c>
      <c r="K2453" s="17">
        <f t="shared" si="76"/>
        <v>8542</v>
      </c>
      <c r="L2453" s="38">
        <v>8542</v>
      </c>
      <c r="M2453" s="48">
        <f t="shared" si="77"/>
        <v>2211384992.5</v>
      </c>
      <c r="N2453" s="34" t="s">
        <v>7341</v>
      </c>
      <c r="O2453" s="48">
        <f>(45.5*M2453)/(SUM($M$16:$M$2953)+SUM(Comerciales!$O$16:$O$1436))</f>
        <v>0.10493457032339239</v>
      </c>
      <c r="P2453" s="49"/>
      <c r="Q2453" s="59"/>
      <c r="R2453" s="59"/>
      <c r="S2453" s="49"/>
      <c r="T2453" s="49"/>
      <c r="U2453" s="49"/>
      <c r="V2453" s="49"/>
    </row>
    <row r="2454" spans="2:22" ht="24" customHeight="1" x14ac:dyDescent="0.35">
      <c r="B2454" s="3">
        <v>2439</v>
      </c>
      <c r="C2454" s="3" t="s">
        <v>2031</v>
      </c>
      <c r="D2454" s="3" t="s">
        <v>2032</v>
      </c>
      <c r="E2454" s="3" t="s">
        <v>3515</v>
      </c>
      <c r="F2454" s="3" t="s">
        <v>2422</v>
      </c>
      <c r="G2454" s="3" t="s">
        <v>11</v>
      </c>
      <c r="H2454" s="32" t="s">
        <v>2318</v>
      </c>
      <c r="I2454" s="33">
        <v>92846</v>
      </c>
      <c r="J2454" s="17">
        <v>17084</v>
      </c>
      <c r="K2454" s="17">
        <f t="shared" si="76"/>
        <v>17084</v>
      </c>
      <c r="L2454" s="38">
        <v>17084</v>
      </c>
      <c r="M2454" s="48">
        <f t="shared" si="77"/>
        <v>1586181064</v>
      </c>
      <c r="N2454" s="34" t="s">
        <v>7341</v>
      </c>
      <c r="O2454" s="48">
        <f>(45.5*M2454)/(SUM($M$16:$M$2953)+SUM(Comerciales!$O$16:$O$1436))</f>
        <v>7.5267413394975086E-2</v>
      </c>
      <c r="P2454" s="49"/>
      <c r="Q2454" s="59"/>
      <c r="R2454" s="59"/>
      <c r="S2454" s="49"/>
      <c r="T2454" s="49"/>
      <c r="U2454" s="49"/>
      <c r="V2454" s="49"/>
    </row>
    <row r="2455" spans="2:22" ht="24" customHeight="1" x14ac:dyDescent="0.35">
      <c r="B2455" s="3">
        <v>2440</v>
      </c>
      <c r="C2455" s="3" t="s">
        <v>2033</v>
      </c>
      <c r="D2455" s="3" t="s">
        <v>2034</v>
      </c>
      <c r="E2455" s="3" t="s">
        <v>26</v>
      </c>
      <c r="F2455" s="3" t="s">
        <v>2422</v>
      </c>
      <c r="G2455" s="3" t="s">
        <v>11</v>
      </c>
      <c r="H2455" s="32" t="s">
        <v>2318</v>
      </c>
      <c r="I2455" s="33">
        <v>23860.583333333332</v>
      </c>
      <c r="J2455" s="17">
        <v>14599</v>
      </c>
      <c r="K2455" s="17">
        <f t="shared" si="76"/>
        <v>14599</v>
      </c>
      <c r="L2455" s="38">
        <v>14599</v>
      </c>
      <c r="M2455" s="48">
        <f t="shared" si="77"/>
        <v>348340656.08333331</v>
      </c>
      <c r="N2455" s="34" t="s">
        <v>7341</v>
      </c>
      <c r="O2455" s="48">
        <f>(45.5*M2455)/(SUM($M$16:$M$2953)+SUM(Comerciales!$O$16:$O$1436))</f>
        <v>1.6529449732291781E-2</v>
      </c>
      <c r="P2455" s="49"/>
      <c r="Q2455" s="59"/>
      <c r="R2455" s="59"/>
      <c r="S2455" s="49"/>
      <c r="T2455" s="49"/>
      <c r="U2455" s="49"/>
      <c r="V2455" s="49"/>
    </row>
    <row r="2456" spans="2:22" ht="24" customHeight="1" x14ac:dyDescent="0.35">
      <c r="B2456" s="3">
        <v>2441</v>
      </c>
      <c r="C2456" s="3" t="s">
        <v>2033</v>
      </c>
      <c r="D2456" s="3" t="s">
        <v>2034</v>
      </c>
      <c r="E2456" s="3" t="s">
        <v>191</v>
      </c>
      <c r="F2456" s="3" t="s">
        <v>2422</v>
      </c>
      <c r="G2456" s="3" t="s">
        <v>11</v>
      </c>
      <c r="H2456" s="32" t="s">
        <v>2318</v>
      </c>
      <c r="I2456" s="33">
        <v>6056.166666666667</v>
      </c>
      <c r="J2456" s="17">
        <v>7299.5</v>
      </c>
      <c r="K2456" s="17">
        <f t="shared" si="76"/>
        <v>7299.5</v>
      </c>
      <c r="L2456" s="38">
        <v>7299.5</v>
      </c>
      <c r="M2456" s="48">
        <f t="shared" si="77"/>
        <v>44206988.583333336</v>
      </c>
      <c r="N2456" s="34" t="s">
        <v>7343</v>
      </c>
      <c r="O2456" s="48">
        <f>(45.5*M2456)/(SUM($M$16:$M$2953)+SUM(Comerciales!$O$16:$O$1436))</f>
        <v>2.0977086161007743E-3</v>
      </c>
      <c r="P2456" s="49"/>
      <c r="Q2456" s="59"/>
      <c r="R2456" s="59"/>
      <c r="S2456" s="49"/>
      <c r="T2456" s="49"/>
      <c r="U2456" s="49"/>
      <c r="V2456" s="49"/>
    </row>
    <row r="2457" spans="2:22" ht="24" customHeight="1" x14ac:dyDescent="0.35">
      <c r="B2457" s="3">
        <v>2442</v>
      </c>
      <c r="C2457" s="3" t="s">
        <v>2035</v>
      </c>
      <c r="D2457" s="3" t="s">
        <v>3209</v>
      </c>
      <c r="E2457" s="3" t="s">
        <v>3516</v>
      </c>
      <c r="F2457" s="3" t="s">
        <v>3594</v>
      </c>
      <c r="G2457" s="3" t="s">
        <v>3654</v>
      </c>
      <c r="H2457" s="32" t="s">
        <v>2561</v>
      </c>
      <c r="I2457" s="33">
        <v>618912.66666666674</v>
      </c>
      <c r="J2457" s="17">
        <v>29</v>
      </c>
      <c r="K2457" s="17">
        <f t="shared" si="76"/>
        <v>31</v>
      </c>
      <c r="L2457" s="38" t="s">
        <v>7053</v>
      </c>
      <c r="M2457" s="48">
        <f t="shared" si="77"/>
        <v>19186292.666666668</v>
      </c>
      <c r="N2457" s="34" t="s">
        <v>7341</v>
      </c>
      <c r="O2457" s="48">
        <f>(45.5*M2457)/(SUM($M$16:$M$2953)+SUM(Comerciales!$O$16:$O$1436))</f>
        <v>9.1042734933253426E-4</v>
      </c>
      <c r="P2457" s="49"/>
      <c r="Q2457" s="59"/>
      <c r="R2457" s="59"/>
      <c r="S2457" s="49"/>
      <c r="T2457" s="49"/>
      <c r="U2457" s="49"/>
      <c r="V2457" s="49"/>
    </row>
    <row r="2458" spans="2:22" ht="24" customHeight="1" x14ac:dyDescent="0.35">
      <c r="B2458" s="3">
        <v>2443</v>
      </c>
      <c r="C2458" s="3" t="s">
        <v>2035</v>
      </c>
      <c r="D2458" s="3" t="s">
        <v>3209</v>
      </c>
      <c r="E2458" s="3" t="s">
        <v>6709</v>
      </c>
      <c r="F2458" s="3" t="s">
        <v>2616</v>
      </c>
      <c r="G2458" s="3" t="s">
        <v>11</v>
      </c>
      <c r="H2458" s="32" t="s">
        <v>2490</v>
      </c>
      <c r="I2458" s="33">
        <v>507.57142857142861</v>
      </c>
      <c r="J2458" s="17">
        <v>62.607999999999997</v>
      </c>
      <c r="K2458" s="17">
        <f t="shared" si="76"/>
        <v>62.607999999999997</v>
      </c>
      <c r="L2458" s="38">
        <v>62.607999999999997</v>
      </c>
      <c r="M2458" s="48">
        <f t="shared" si="77"/>
        <v>31778.031999999999</v>
      </c>
      <c r="N2458" s="34" t="s">
        <v>7343</v>
      </c>
      <c r="O2458" s="48">
        <f>(45.5*M2458)/(SUM($M$16:$M$2953)+SUM(Comerciales!$O$16:$O$1436))</f>
        <v>1.5079301636542212E-6</v>
      </c>
      <c r="P2458" s="49"/>
      <c r="Q2458" s="59"/>
      <c r="R2458" s="59"/>
      <c r="S2458" s="49"/>
      <c r="T2458" s="49"/>
      <c r="U2458" s="49"/>
      <c r="V2458" s="49"/>
    </row>
    <row r="2459" spans="2:22" ht="24" customHeight="1" x14ac:dyDescent="0.35">
      <c r="B2459" s="3">
        <v>2444</v>
      </c>
      <c r="C2459" s="3" t="s">
        <v>2035</v>
      </c>
      <c r="D2459" s="3" t="s">
        <v>3209</v>
      </c>
      <c r="E2459" s="3" t="s">
        <v>3459</v>
      </c>
      <c r="F2459" s="3" t="s">
        <v>2601</v>
      </c>
      <c r="G2459" s="3" t="s">
        <v>3654</v>
      </c>
      <c r="H2459" s="32" t="s">
        <v>2490</v>
      </c>
      <c r="I2459" s="33">
        <v>273.42857142857144</v>
      </c>
      <c r="J2459" s="17">
        <v>3571</v>
      </c>
      <c r="K2459" s="17">
        <f t="shared" si="76"/>
        <v>3828</v>
      </c>
      <c r="L2459" s="38" t="s">
        <v>7053</v>
      </c>
      <c r="M2459" s="48">
        <f t="shared" si="77"/>
        <v>1046684.5714285715</v>
      </c>
      <c r="N2459" s="34" t="s">
        <v>7343</v>
      </c>
      <c r="O2459" s="48">
        <f>(45.5*M2459)/(SUM($M$16:$M$2953)+SUM(Comerciales!$O$16:$O$1436))</f>
        <v>4.966724299002009E-5</v>
      </c>
      <c r="P2459" s="49"/>
      <c r="Q2459" s="59"/>
      <c r="R2459" s="59"/>
      <c r="S2459" s="49"/>
      <c r="T2459" s="49"/>
      <c r="U2459" s="49"/>
      <c r="V2459" s="49"/>
    </row>
    <row r="2460" spans="2:22" ht="24" customHeight="1" x14ac:dyDescent="0.35">
      <c r="B2460" s="3">
        <v>2445</v>
      </c>
      <c r="C2460" s="3" t="s">
        <v>2036</v>
      </c>
      <c r="D2460" s="3" t="s">
        <v>3210</v>
      </c>
      <c r="E2460" s="3" t="s">
        <v>6710</v>
      </c>
      <c r="F2460" s="3" t="s">
        <v>2616</v>
      </c>
      <c r="G2460" s="3" t="s">
        <v>11</v>
      </c>
      <c r="H2460" s="32" t="s">
        <v>2490</v>
      </c>
      <c r="I2460" s="33">
        <v>3755579</v>
      </c>
      <c r="J2460" s="17">
        <v>26</v>
      </c>
      <c r="K2460" s="17">
        <f t="shared" si="76"/>
        <v>28</v>
      </c>
      <c r="L2460" s="38" t="s">
        <v>7053</v>
      </c>
      <c r="M2460" s="48">
        <f t="shared" si="77"/>
        <v>105156212</v>
      </c>
      <c r="N2460" s="34" t="s">
        <v>7341</v>
      </c>
      <c r="O2460" s="48">
        <f>(45.5*M2460)/(SUM($M$16:$M$2953)+SUM(Comerciales!$O$16:$O$1436))</f>
        <v>4.9898692269684285E-3</v>
      </c>
      <c r="P2460" s="49"/>
      <c r="Q2460" s="59"/>
      <c r="R2460" s="59"/>
      <c r="S2460" s="49"/>
      <c r="T2460" s="49"/>
      <c r="U2460" s="49"/>
      <c r="V2460" s="49"/>
    </row>
    <row r="2461" spans="2:22" ht="24" customHeight="1" x14ac:dyDescent="0.35">
      <c r="B2461" s="3">
        <v>2446</v>
      </c>
      <c r="C2461" s="3" t="s">
        <v>2036</v>
      </c>
      <c r="D2461" s="3" t="s">
        <v>3210</v>
      </c>
      <c r="E2461" s="3" t="s">
        <v>6710</v>
      </c>
      <c r="F2461" s="3" t="s">
        <v>3623</v>
      </c>
      <c r="G2461" s="3" t="s">
        <v>11</v>
      </c>
      <c r="H2461" s="32" t="s">
        <v>2393</v>
      </c>
      <c r="I2461" s="33">
        <v>33208.625</v>
      </c>
      <c r="J2461" s="17">
        <v>2129</v>
      </c>
      <c r="K2461" s="17">
        <f t="shared" si="76"/>
        <v>2282</v>
      </c>
      <c r="L2461" s="38" t="s">
        <v>7053</v>
      </c>
      <c r="M2461" s="48">
        <f t="shared" si="77"/>
        <v>75782082.25</v>
      </c>
      <c r="N2461" s="34" t="s">
        <v>7341</v>
      </c>
      <c r="O2461" s="48">
        <f>(45.5*M2461)/(SUM($M$16:$M$2953)+SUM(Comerciales!$O$16:$O$1436))</f>
        <v>3.596008956416815E-3</v>
      </c>
      <c r="P2461" s="49"/>
      <c r="Q2461" s="59"/>
      <c r="R2461" s="59"/>
      <c r="S2461" s="49"/>
      <c r="T2461" s="49"/>
      <c r="U2461" s="49"/>
      <c r="V2461" s="49"/>
    </row>
    <row r="2462" spans="2:22" ht="24" customHeight="1" x14ac:dyDescent="0.35">
      <c r="B2462" s="3">
        <v>2447</v>
      </c>
      <c r="C2462" s="3" t="s">
        <v>98</v>
      </c>
      <c r="D2462" s="3" t="s">
        <v>5768</v>
      </c>
      <c r="E2462" s="3" t="s">
        <v>6711</v>
      </c>
      <c r="F2462" s="3" t="s">
        <v>6967</v>
      </c>
      <c r="G2462" s="3" t="s">
        <v>3655</v>
      </c>
      <c r="H2462" s="32" t="s">
        <v>2529</v>
      </c>
      <c r="I2462" s="33">
        <v>2</v>
      </c>
      <c r="J2462" s="17">
        <v>9534.07</v>
      </c>
      <c r="K2462" s="17">
        <f t="shared" si="76"/>
        <v>10221</v>
      </c>
      <c r="L2462" s="38" t="s">
        <v>7053</v>
      </c>
      <c r="M2462" s="48">
        <f t="shared" si="77"/>
        <v>20442</v>
      </c>
      <c r="N2462" s="34" t="s">
        <v>7343</v>
      </c>
      <c r="O2462" s="48">
        <f>(45.5*M2462)/(SUM($M$16:$M$2953)+SUM(Comerciales!$O$16:$O$1436))</f>
        <v>9.7001313377177018E-7</v>
      </c>
      <c r="P2462" s="49"/>
      <c r="Q2462" s="59"/>
      <c r="R2462" s="59"/>
      <c r="S2462" s="49"/>
      <c r="T2462" s="49"/>
      <c r="U2462" s="49"/>
      <c r="V2462" s="49"/>
    </row>
    <row r="2463" spans="2:22" ht="24" customHeight="1" x14ac:dyDescent="0.35">
      <c r="B2463" s="3">
        <v>2448</v>
      </c>
      <c r="C2463" s="3" t="s">
        <v>100</v>
      </c>
      <c r="D2463" s="3" t="s">
        <v>5768</v>
      </c>
      <c r="E2463" s="3" t="s">
        <v>6712</v>
      </c>
      <c r="F2463" s="3" t="s">
        <v>6960</v>
      </c>
      <c r="G2463" s="3" t="s">
        <v>3656</v>
      </c>
      <c r="H2463" s="32" t="s">
        <v>2360</v>
      </c>
      <c r="I2463" s="33">
        <v>2</v>
      </c>
      <c r="J2463" s="17">
        <v>5317.07</v>
      </c>
      <c r="K2463" s="17">
        <f t="shared" si="76"/>
        <v>5700</v>
      </c>
      <c r="L2463" s="38" t="s">
        <v>7053</v>
      </c>
      <c r="M2463" s="48">
        <f t="shared" si="77"/>
        <v>11400</v>
      </c>
      <c r="N2463" s="34" t="s">
        <v>7343</v>
      </c>
      <c r="O2463" s="48">
        <f>(45.5*M2463)/(SUM($M$16:$M$2953)+SUM(Comerciales!$O$16:$O$1436))</f>
        <v>5.4095243738372851E-7</v>
      </c>
      <c r="P2463" s="49"/>
      <c r="Q2463" s="59"/>
      <c r="R2463" s="59"/>
      <c r="S2463" s="49"/>
      <c r="T2463" s="49"/>
      <c r="U2463" s="49"/>
      <c r="V2463" s="49"/>
    </row>
    <row r="2464" spans="2:22" ht="24" customHeight="1" x14ac:dyDescent="0.35">
      <c r="B2464" s="3">
        <v>2449</v>
      </c>
      <c r="C2464" s="3" t="s">
        <v>100</v>
      </c>
      <c r="D2464" s="3" t="s">
        <v>5769</v>
      </c>
      <c r="E2464" s="3" t="s">
        <v>1293</v>
      </c>
      <c r="F2464" s="3" t="s">
        <v>6869</v>
      </c>
      <c r="G2464" s="3" t="s">
        <v>3656</v>
      </c>
      <c r="H2464" s="32" t="s">
        <v>2490</v>
      </c>
      <c r="I2464" s="33">
        <v>2</v>
      </c>
      <c r="J2464" s="17">
        <v>22341</v>
      </c>
      <c r="K2464" s="17">
        <f t="shared" si="76"/>
        <v>23950</v>
      </c>
      <c r="L2464" s="38" t="s">
        <v>7053</v>
      </c>
      <c r="M2464" s="48">
        <f t="shared" si="77"/>
        <v>47900</v>
      </c>
      <c r="N2464" s="34" t="s">
        <v>7343</v>
      </c>
      <c r="O2464" s="48">
        <f>(45.5*M2464)/(SUM($M$16:$M$2953)+SUM(Comerciales!$O$16:$O$1436))</f>
        <v>2.2729492763754909E-6</v>
      </c>
      <c r="P2464" s="49"/>
      <c r="Q2464" s="59"/>
      <c r="R2464" s="59"/>
      <c r="S2464" s="49"/>
      <c r="T2464" s="49"/>
      <c r="U2464" s="49"/>
      <c r="V2464" s="49"/>
    </row>
    <row r="2465" spans="2:22" ht="24" customHeight="1" x14ac:dyDescent="0.35">
      <c r="B2465" s="3">
        <v>2450</v>
      </c>
      <c r="C2465" s="3" t="s">
        <v>1152</v>
      </c>
      <c r="D2465" s="3" t="s">
        <v>3212</v>
      </c>
      <c r="E2465" s="3" t="s">
        <v>3519</v>
      </c>
      <c r="F2465" s="3" t="s">
        <v>3594</v>
      </c>
      <c r="G2465" s="3" t="s">
        <v>3654</v>
      </c>
      <c r="H2465" s="32" t="s">
        <v>2347</v>
      </c>
      <c r="I2465" s="33">
        <v>10652.333333333334</v>
      </c>
      <c r="J2465" s="17">
        <v>1027.5</v>
      </c>
      <c r="K2465" s="17">
        <f t="shared" si="76"/>
        <v>1027.5</v>
      </c>
      <c r="L2465" s="38">
        <v>1027.5</v>
      </c>
      <c r="M2465" s="48">
        <f t="shared" si="77"/>
        <v>10945272.5</v>
      </c>
      <c r="N2465" s="34" t="s">
        <v>7343</v>
      </c>
      <c r="O2465" s="48">
        <f>(45.5*M2465)/(SUM($M$16:$M$2953)+SUM(Comerciales!$O$16:$O$1436))</f>
        <v>5.1937472251790311E-4</v>
      </c>
      <c r="P2465" s="49"/>
      <c r="Q2465" s="59"/>
      <c r="R2465" s="59"/>
      <c r="S2465" s="49"/>
      <c r="T2465" s="49"/>
      <c r="U2465" s="49"/>
      <c r="V2465" s="49"/>
    </row>
    <row r="2466" spans="2:22" ht="24" customHeight="1" x14ac:dyDescent="0.35">
      <c r="B2466" s="3">
        <v>2451</v>
      </c>
      <c r="C2466" s="3" t="s">
        <v>1152</v>
      </c>
      <c r="D2466" s="3" t="s">
        <v>3212</v>
      </c>
      <c r="E2466" s="3" t="s">
        <v>3518</v>
      </c>
      <c r="F2466" s="3" t="s">
        <v>3594</v>
      </c>
      <c r="G2466" s="3" t="s">
        <v>3654</v>
      </c>
      <c r="H2466" s="32" t="s">
        <v>2347</v>
      </c>
      <c r="I2466" s="33">
        <v>9103</v>
      </c>
      <c r="J2466" s="17">
        <v>841.25</v>
      </c>
      <c r="K2466" s="17">
        <f t="shared" si="76"/>
        <v>841.25</v>
      </c>
      <c r="L2466" s="38">
        <v>841.25</v>
      </c>
      <c r="M2466" s="48">
        <f t="shared" si="77"/>
        <v>7657898.75</v>
      </c>
      <c r="N2466" s="34" t="s">
        <v>7343</v>
      </c>
      <c r="O2466" s="48">
        <f>(45.5*M2466)/(SUM($M$16:$M$2953)+SUM(Comerciales!$O$16:$O$1436))</f>
        <v>3.6338236789914982E-4</v>
      </c>
      <c r="P2466" s="49"/>
      <c r="Q2466" s="59"/>
      <c r="R2466" s="59"/>
      <c r="S2466" s="49"/>
      <c r="T2466" s="49"/>
      <c r="U2466" s="49"/>
      <c r="V2466" s="49"/>
    </row>
    <row r="2467" spans="2:22" ht="24" customHeight="1" x14ac:dyDescent="0.35">
      <c r="B2467" s="3">
        <v>2452</v>
      </c>
      <c r="C2467" s="3" t="s">
        <v>1152</v>
      </c>
      <c r="D2467" s="3" t="s">
        <v>3212</v>
      </c>
      <c r="E2467" s="3" t="s">
        <v>6713</v>
      </c>
      <c r="F2467" s="3" t="s">
        <v>3594</v>
      </c>
      <c r="G2467" s="3" t="s">
        <v>3654</v>
      </c>
      <c r="H2467" s="32" t="s">
        <v>2347</v>
      </c>
      <c r="I2467" s="33">
        <v>4924</v>
      </c>
      <c r="J2467" s="17">
        <v>2147</v>
      </c>
      <c r="K2467" s="17">
        <f t="shared" si="76"/>
        <v>2147</v>
      </c>
      <c r="L2467" s="38">
        <v>2147</v>
      </c>
      <c r="M2467" s="48">
        <f t="shared" si="77"/>
        <v>10571828</v>
      </c>
      <c r="N2467" s="34" t="s">
        <v>7343</v>
      </c>
      <c r="O2467" s="48">
        <f>(45.5*M2467)/(SUM($M$16:$M$2953)+SUM(Comerciales!$O$16:$O$1436))</f>
        <v>5.016540459825919E-4</v>
      </c>
      <c r="P2467" s="49"/>
      <c r="Q2467" s="59"/>
      <c r="R2467" s="59"/>
      <c r="S2467" s="49"/>
      <c r="T2467" s="49"/>
      <c r="U2467" s="49"/>
      <c r="V2467" s="49"/>
    </row>
    <row r="2468" spans="2:22" ht="24" customHeight="1" x14ac:dyDescent="0.35">
      <c r="B2468" s="3">
        <v>2453</v>
      </c>
      <c r="C2468" s="3" t="s">
        <v>1152</v>
      </c>
      <c r="D2468" s="3" t="s">
        <v>3212</v>
      </c>
      <c r="E2468" s="3" t="s">
        <v>3520</v>
      </c>
      <c r="F2468" s="3" t="s">
        <v>3594</v>
      </c>
      <c r="G2468" s="3" t="s">
        <v>3654</v>
      </c>
      <c r="H2468" s="32" t="s">
        <v>2347</v>
      </c>
      <c r="I2468" s="33">
        <v>3711</v>
      </c>
      <c r="J2468" s="17">
        <v>2051.5</v>
      </c>
      <c r="K2468" s="17">
        <f t="shared" si="76"/>
        <v>2051.5</v>
      </c>
      <c r="L2468" s="38">
        <v>2051.5</v>
      </c>
      <c r="M2468" s="48">
        <f t="shared" si="77"/>
        <v>7613116.5</v>
      </c>
      <c r="N2468" s="34" t="s">
        <v>7343</v>
      </c>
      <c r="O2468" s="48">
        <f>(45.5*M2468)/(SUM($M$16:$M$2953)+SUM(Comerciales!$O$16:$O$1436))</f>
        <v>3.6125736199660356E-4</v>
      </c>
      <c r="P2468" s="49"/>
      <c r="Q2468" s="59"/>
      <c r="R2468" s="59"/>
      <c r="S2468" s="49"/>
      <c r="T2468" s="49"/>
      <c r="U2468" s="49"/>
      <c r="V2468" s="49"/>
    </row>
    <row r="2469" spans="2:22" ht="24" customHeight="1" x14ac:dyDescent="0.35">
      <c r="B2469" s="3">
        <v>2454</v>
      </c>
      <c r="C2469" s="3" t="s">
        <v>1152</v>
      </c>
      <c r="D2469" s="3" t="s">
        <v>3212</v>
      </c>
      <c r="E2469" s="3" t="s">
        <v>6714</v>
      </c>
      <c r="F2469" s="3" t="s">
        <v>3594</v>
      </c>
      <c r="G2469" s="3" t="s">
        <v>3654</v>
      </c>
      <c r="H2469" s="32" t="s">
        <v>2347</v>
      </c>
      <c r="I2469" s="33">
        <v>2171</v>
      </c>
      <c r="J2469" s="17">
        <v>670.50064888206145</v>
      </c>
      <c r="K2469" s="17">
        <f t="shared" si="76"/>
        <v>670.50064888206145</v>
      </c>
      <c r="L2469" s="38">
        <v>670.50064888206145</v>
      </c>
      <c r="M2469" s="48">
        <f t="shared" si="77"/>
        <v>1455656.9087229555</v>
      </c>
      <c r="N2469" s="34" t="s">
        <v>7343</v>
      </c>
      <c r="O2469" s="48">
        <f>(45.5*M2469)/(SUM($M$16:$M$2953)+SUM(Comerciales!$O$16:$O$1436))</f>
        <v>6.9073785330539159E-5</v>
      </c>
      <c r="P2469" s="49"/>
      <c r="Q2469" s="59"/>
      <c r="R2469" s="59"/>
      <c r="S2469" s="49"/>
      <c r="T2469" s="49"/>
      <c r="U2469" s="49"/>
      <c r="V2469" s="49"/>
    </row>
    <row r="2470" spans="2:22" ht="24" customHeight="1" x14ac:dyDescent="0.35">
      <c r="B2470" s="3">
        <v>2455</v>
      </c>
      <c r="C2470" s="3" t="s">
        <v>1152</v>
      </c>
      <c r="D2470" s="3" t="s">
        <v>3212</v>
      </c>
      <c r="E2470" s="3" t="s">
        <v>6715</v>
      </c>
      <c r="F2470" s="3" t="s">
        <v>3594</v>
      </c>
      <c r="G2470" s="3" t="s">
        <v>3654</v>
      </c>
      <c r="H2470" s="32" t="s">
        <v>2347</v>
      </c>
      <c r="I2470" s="33">
        <v>794.18181818181824</v>
      </c>
      <c r="J2470" s="17">
        <v>1302.5</v>
      </c>
      <c r="K2470" s="17">
        <f t="shared" si="76"/>
        <v>1302.5</v>
      </c>
      <c r="L2470" s="38">
        <v>1302.5</v>
      </c>
      <c r="M2470" s="48">
        <f t="shared" si="77"/>
        <v>1034421.8181818182</v>
      </c>
      <c r="N2470" s="34" t="s">
        <v>7343</v>
      </c>
      <c r="O2470" s="48">
        <f>(45.5*M2470)/(SUM($M$16:$M$2953)+SUM(Comerciales!$O$16:$O$1436))</f>
        <v>4.9085351213014267E-5</v>
      </c>
      <c r="P2470" s="49"/>
      <c r="Q2470" s="59"/>
      <c r="R2470" s="59"/>
      <c r="S2470" s="49"/>
      <c r="T2470" s="49"/>
      <c r="U2470" s="49"/>
      <c r="V2470" s="49"/>
    </row>
    <row r="2471" spans="2:22" ht="24" customHeight="1" x14ac:dyDescent="0.35">
      <c r="B2471" s="3">
        <v>2456</v>
      </c>
      <c r="C2471" s="3" t="s">
        <v>2688</v>
      </c>
      <c r="D2471" s="3" t="s">
        <v>5770</v>
      </c>
      <c r="E2471" s="3" t="s">
        <v>3429</v>
      </c>
      <c r="F2471" s="3" t="s">
        <v>3597</v>
      </c>
      <c r="G2471" s="3" t="s">
        <v>18</v>
      </c>
      <c r="H2471" s="32" t="s">
        <v>2356</v>
      </c>
      <c r="I2471" s="33">
        <v>3.4545454545454546</v>
      </c>
      <c r="J2471" s="17"/>
      <c r="K2471" s="17">
        <f t="shared" si="76"/>
        <v>0</v>
      </c>
      <c r="L2471" s="38" t="s">
        <v>7053</v>
      </c>
      <c r="M2471" s="48">
        <f t="shared" si="77"/>
        <v>345.45454545454544</v>
      </c>
      <c r="N2471" s="34" t="s">
        <v>7343</v>
      </c>
      <c r="O2471" s="48">
        <f>(45.5*M2471)/(SUM($M$16:$M$2953)+SUM(Comerciales!$O$16:$O$1436))</f>
        <v>1.6392498102537228E-8</v>
      </c>
      <c r="P2471" s="49"/>
      <c r="Q2471" s="59"/>
      <c r="R2471" s="59"/>
      <c r="S2471" s="49"/>
      <c r="T2471" s="49"/>
      <c r="U2471" s="49"/>
      <c r="V2471" s="49"/>
    </row>
    <row r="2472" spans="2:22" ht="24" customHeight="1" x14ac:dyDescent="0.35">
      <c r="B2472" s="3">
        <v>2457</v>
      </c>
      <c r="C2472" s="3" t="s">
        <v>2037</v>
      </c>
      <c r="D2472" s="3" t="s">
        <v>2038</v>
      </c>
      <c r="E2472" s="3" t="s">
        <v>2387</v>
      </c>
      <c r="F2472" s="3" t="s">
        <v>2422</v>
      </c>
      <c r="G2472" s="3" t="s">
        <v>11</v>
      </c>
      <c r="H2472" s="32" t="s">
        <v>2318</v>
      </c>
      <c r="I2472" s="33">
        <v>84</v>
      </c>
      <c r="J2472" s="17">
        <v>4974.2</v>
      </c>
      <c r="K2472" s="17">
        <f t="shared" si="76"/>
        <v>4974.2</v>
      </c>
      <c r="L2472" s="38">
        <v>4974.2</v>
      </c>
      <c r="M2472" s="48">
        <f t="shared" si="77"/>
        <v>417832.8</v>
      </c>
      <c r="N2472" s="34" t="s">
        <v>7343</v>
      </c>
      <c r="O2472" s="48">
        <f>(45.5*M2472)/(SUM($M$16:$M$2953)+SUM(Comerciales!$O$16:$O$1436))</f>
        <v>1.9826988734988417E-5</v>
      </c>
      <c r="P2472" s="49"/>
      <c r="Q2472" s="59"/>
      <c r="R2472" s="59"/>
      <c r="S2472" s="49"/>
      <c r="T2472" s="49"/>
      <c r="U2472" s="49"/>
      <c r="V2472" s="49"/>
    </row>
    <row r="2473" spans="2:22" ht="24" customHeight="1" x14ac:dyDescent="0.35">
      <c r="B2473" s="3">
        <v>2458</v>
      </c>
      <c r="C2473" s="3" t="s">
        <v>1593</v>
      </c>
      <c r="D2473" s="3" t="s">
        <v>5771</v>
      </c>
      <c r="E2473" s="3" t="s">
        <v>2444</v>
      </c>
      <c r="F2473" s="3" t="s">
        <v>2422</v>
      </c>
      <c r="G2473" s="3" t="s">
        <v>11</v>
      </c>
      <c r="H2473" s="32" t="s">
        <v>2318</v>
      </c>
      <c r="I2473" s="33">
        <v>2</v>
      </c>
      <c r="J2473" s="17">
        <v>4903.4500000000007</v>
      </c>
      <c r="K2473" s="17">
        <f t="shared" si="76"/>
        <v>4903.4500000000007</v>
      </c>
      <c r="L2473" s="38">
        <v>4903.4500000000007</v>
      </c>
      <c r="M2473" s="48">
        <f t="shared" si="77"/>
        <v>9806.9000000000015</v>
      </c>
      <c r="N2473" s="34" t="s">
        <v>7343</v>
      </c>
      <c r="O2473" s="48">
        <f>(45.5*M2473)/(SUM($M$16:$M$2953)+SUM(Comerciales!$O$16:$O$1436))</f>
        <v>4.6535670685776215E-7</v>
      </c>
      <c r="P2473" s="49"/>
      <c r="Q2473" s="59"/>
      <c r="R2473" s="59"/>
      <c r="S2473" s="49"/>
      <c r="T2473" s="49"/>
      <c r="U2473" s="49"/>
      <c r="V2473" s="49"/>
    </row>
    <row r="2474" spans="2:22" ht="24" customHeight="1" x14ac:dyDescent="0.35">
      <c r="B2474" s="3">
        <v>2459</v>
      </c>
      <c r="C2474" s="3" t="s">
        <v>1593</v>
      </c>
      <c r="D2474" s="3" t="s">
        <v>5771</v>
      </c>
      <c r="E2474" s="3" t="s">
        <v>6491</v>
      </c>
      <c r="F2474" s="3" t="s">
        <v>2422</v>
      </c>
      <c r="G2474" s="3" t="s">
        <v>11</v>
      </c>
      <c r="H2474" s="32" t="s">
        <v>2628</v>
      </c>
      <c r="I2474" s="33">
        <v>1</v>
      </c>
      <c r="J2474" s="17">
        <v>2038</v>
      </c>
      <c r="K2474" s="17">
        <f t="shared" si="76"/>
        <v>2185</v>
      </c>
      <c r="L2474" s="38" t="s">
        <v>2628</v>
      </c>
      <c r="M2474" s="48">
        <f t="shared" si="77"/>
        <v>2185</v>
      </c>
      <c r="N2474" s="34" t="s">
        <v>7343</v>
      </c>
      <c r="O2474" s="48">
        <f>(45.5*M2474)/(SUM($M$16:$M$2953)+SUM(Comerciales!$O$16:$O$1436))</f>
        <v>1.0368255049854797E-7</v>
      </c>
      <c r="P2474" s="49"/>
      <c r="Q2474" s="59"/>
      <c r="R2474" s="59"/>
      <c r="S2474" s="49"/>
      <c r="T2474" s="49"/>
      <c r="U2474" s="49"/>
      <c r="V2474" s="49"/>
    </row>
    <row r="2475" spans="2:22" ht="24" customHeight="1" x14ac:dyDescent="0.35">
      <c r="B2475" s="3">
        <v>2460</v>
      </c>
      <c r="C2475" s="3" t="s">
        <v>2628</v>
      </c>
      <c r="D2475" s="3" t="s">
        <v>5772</v>
      </c>
      <c r="E2475" s="3" t="s">
        <v>6716</v>
      </c>
      <c r="F2475" s="3" t="s">
        <v>3598</v>
      </c>
      <c r="G2475" s="3" t="s">
        <v>3656</v>
      </c>
      <c r="H2475" s="32" t="s">
        <v>2360</v>
      </c>
      <c r="I2475" s="33">
        <v>1</v>
      </c>
      <c r="J2475" s="17"/>
      <c r="K2475" s="17">
        <f t="shared" si="76"/>
        <v>0</v>
      </c>
      <c r="L2475" s="38" t="s">
        <v>7053</v>
      </c>
      <c r="M2475" s="48">
        <f t="shared" si="77"/>
        <v>100</v>
      </c>
      <c r="N2475" s="34" t="s">
        <v>7343</v>
      </c>
      <c r="O2475" s="48">
        <f>(45.5*M2475)/(SUM($M$16:$M$2953)+SUM(Comerciales!$O$16:$O$1436))</f>
        <v>4.745196819155514E-9</v>
      </c>
      <c r="P2475" s="49"/>
      <c r="Q2475" s="59"/>
      <c r="R2475" s="59"/>
      <c r="S2475" s="49"/>
      <c r="T2475" s="49"/>
      <c r="U2475" s="49"/>
      <c r="V2475" s="49"/>
    </row>
    <row r="2476" spans="2:22" ht="24" customHeight="1" x14ac:dyDescent="0.35">
      <c r="B2476" s="3">
        <v>2461</v>
      </c>
      <c r="C2476" s="3" t="s">
        <v>1128</v>
      </c>
      <c r="D2476" s="3" t="s">
        <v>2039</v>
      </c>
      <c r="E2476" s="3" t="s">
        <v>2397</v>
      </c>
      <c r="F2476" s="3" t="s">
        <v>2422</v>
      </c>
      <c r="G2476" s="3" t="s">
        <v>11</v>
      </c>
      <c r="H2476" s="32" t="s">
        <v>2318</v>
      </c>
      <c r="I2476" s="33">
        <v>13461.545454545454</v>
      </c>
      <c r="J2476" s="17">
        <v>1251</v>
      </c>
      <c r="K2476" s="17">
        <f t="shared" si="76"/>
        <v>1341</v>
      </c>
      <c r="L2476" s="38" t="s">
        <v>7053</v>
      </c>
      <c r="M2476" s="48">
        <f t="shared" si="77"/>
        <v>18051932.454545453</v>
      </c>
      <c r="N2476" s="34" t="s">
        <v>7343</v>
      </c>
      <c r="O2476" s="48">
        <f>(45.5*M2476)/(SUM($M$16:$M$2953)+SUM(Comerciales!$O$16:$O$1436))</f>
        <v>8.5659972462919268E-4</v>
      </c>
      <c r="P2476" s="49"/>
      <c r="Q2476" s="59"/>
      <c r="R2476" s="59"/>
      <c r="S2476" s="49"/>
      <c r="T2476" s="49"/>
      <c r="U2476" s="49"/>
      <c r="V2476" s="49"/>
    </row>
    <row r="2477" spans="2:22" ht="24" customHeight="1" x14ac:dyDescent="0.35">
      <c r="B2477" s="3">
        <v>2462</v>
      </c>
      <c r="C2477" s="3" t="s">
        <v>1128</v>
      </c>
      <c r="D2477" s="3" t="s">
        <v>2039</v>
      </c>
      <c r="E2477" s="3" t="s">
        <v>6717</v>
      </c>
      <c r="F2477" s="3" t="s">
        <v>2417</v>
      </c>
      <c r="G2477" s="3" t="s">
        <v>11</v>
      </c>
      <c r="H2477" s="32" t="s">
        <v>2490</v>
      </c>
      <c r="I2477" s="33">
        <v>2</v>
      </c>
      <c r="J2477" s="17">
        <v>336</v>
      </c>
      <c r="K2477" s="17">
        <f t="shared" si="76"/>
        <v>360</v>
      </c>
      <c r="L2477" s="38" t="s">
        <v>7053</v>
      </c>
      <c r="M2477" s="48">
        <f t="shared" si="77"/>
        <v>720</v>
      </c>
      <c r="N2477" s="34" t="s">
        <v>7343</v>
      </c>
      <c r="O2477" s="48">
        <f>(45.5*M2477)/(SUM($M$16:$M$2953)+SUM(Comerciales!$O$16:$O$1436))</f>
        <v>3.4165417097919695E-8</v>
      </c>
      <c r="P2477" s="49"/>
      <c r="Q2477" s="59"/>
      <c r="R2477" s="59"/>
      <c r="S2477" s="49"/>
      <c r="T2477" s="49"/>
      <c r="U2477" s="49"/>
      <c r="V2477" s="49"/>
    </row>
    <row r="2478" spans="2:22" ht="24" customHeight="1" x14ac:dyDescent="0.35">
      <c r="B2478" s="3">
        <v>2463</v>
      </c>
      <c r="C2478" s="3" t="s">
        <v>1128</v>
      </c>
      <c r="D2478" s="3" t="s">
        <v>5773</v>
      </c>
      <c r="E2478" s="3" t="s">
        <v>6718</v>
      </c>
      <c r="F2478" s="3" t="s">
        <v>2422</v>
      </c>
      <c r="G2478" s="3" t="s">
        <v>11</v>
      </c>
      <c r="H2478" s="32" t="s">
        <v>2320</v>
      </c>
      <c r="I2478" s="33">
        <v>1743</v>
      </c>
      <c r="J2478" s="17">
        <v>5758</v>
      </c>
      <c r="K2478" s="17">
        <f t="shared" si="76"/>
        <v>6173</v>
      </c>
      <c r="L2478" s="38" t="s">
        <v>7053</v>
      </c>
      <c r="M2478" s="48">
        <f t="shared" si="77"/>
        <v>10759539</v>
      </c>
      <c r="N2478" s="34" t="s">
        <v>7343</v>
      </c>
      <c r="O2478" s="48">
        <f>(45.5*M2478)/(SUM($M$16:$M$2953)+SUM(Comerciales!$O$16:$O$1436))</f>
        <v>5.1056130238379691E-4</v>
      </c>
      <c r="P2478" s="49"/>
      <c r="Q2478" s="59"/>
      <c r="R2478" s="59"/>
      <c r="S2478" s="49"/>
      <c r="T2478" s="49"/>
      <c r="U2478" s="49"/>
      <c r="V2478" s="49"/>
    </row>
    <row r="2479" spans="2:22" ht="24" customHeight="1" x14ac:dyDescent="0.35">
      <c r="B2479" s="3">
        <v>2464</v>
      </c>
      <c r="C2479" s="3" t="s">
        <v>2040</v>
      </c>
      <c r="D2479" s="3" t="s">
        <v>2041</v>
      </c>
      <c r="E2479" s="3" t="s">
        <v>3372</v>
      </c>
      <c r="F2479" s="3" t="s">
        <v>2356</v>
      </c>
      <c r="G2479" s="3" t="s">
        <v>3670</v>
      </c>
      <c r="H2479" s="32" t="s">
        <v>2443</v>
      </c>
      <c r="I2479" s="33">
        <v>47.583333333333336</v>
      </c>
      <c r="J2479" s="17">
        <v>2322852</v>
      </c>
      <c r="K2479" s="17">
        <f t="shared" si="76"/>
        <v>2322852</v>
      </c>
      <c r="L2479" s="38">
        <v>2322852</v>
      </c>
      <c r="M2479" s="48">
        <f t="shared" si="77"/>
        <v>110529041</v>
      </c>
      <c r="N2479" s="34" t="s">
        <v>7341</v>
      </c>
      <c r="O2479" s="48">
        <f>(45.5*M2479)/(SUM($M$16:$M$2953)+SUM(Comerciales!$O$16:$O$1436))</f>
        <v>5.2448205377750934E-3</v>
      </c>
      <c r="P2479" s="49"/>
      <c r="Q2479" s="59"/>
      <c r="R2479" s="59"/>
      <c r="S2479" s="49"/>
      <c r="T2479" s="49"/>
      <c r="U2479" s="49"/>
      <c r="V2479" s="49"/>
    </row>
    <row r="2480" spans="2:22" ht="24" customHeight="1" x14ac:dyDescent="0.35">
      <c r="B2480" s="3">
        <v>2465</v>
      </c>
      <c r="C2480" s="3" t="s">
        <v>2628</v>
      </c>
      <c r="D2480" s="3" t="s">
        <v>5774</v>
      </c>
      <c r="E2480" s="3" t="s">
        <v>2387</v>
      </c>
      <c r="F2480" s="3" t="s">
        <v>2422</v>
      </c>
      <c r="G2480" s="3" t="s">
        <v>11</v>
      </c>
      <c r="H2480" s="32" t="s">
        <v>2628</v>
      </c>
      <c r="I2480" s="33">
        <v>1</v>
      </c>
      <c r="J2480" s="17"/>
      <c r="K2480" s="17">
        <f t="shared" si="76"/>
        <v>0</v>
      </c>
      <c r="L2480" s="38" t="s">
        <v>2628</v>
      </c>
      <c r="M2480" s="48">
        <f t="shared" si="77"/>
        <v>100</v>
      </c>
      <c r="N2480" s="34" t="s">
        <v>7343</v>
      </c>
      <c r="O2480" s="48">
        <f>(45.5*M2480)/(SUM($M$16:$M$2953)+SUM(Comerciales!$O$16:$O$1436))</f>
        <v>4.745196819155514E-9</v>
      </c>
      <c r="P2480" s="49"/>
      <c r="Q2480" s="59"/>
      <c r="R2480" s="59"/>
      <c r="S2480" s="49"/>
      <c r="T2480" s="49"/>
      <c r="U2480" s="49"/>
      <c r="V2480" s="49"/>
    </row>
    <row r="2481" spans="2:22" ht="24" customHeight="1" x14ac:dyDescent="0.35">
      <c r="B2481" s="3">
        <v>2466</v>
      </c>
      <c r="C2481" s="3" t="s">
        <v>2689</v>
      </c>
      <c r="D2481" s="3" t="s">
        <v>3215</v>
      </c>
      <c r="E2481" s="3" t="s">
        <v>474</v>
      </c>
      <c r="F2481" s="3" t="s">
        <v>2318</v>
      </c>
      <c r="G2481" s="3" t="s">
        <v>11</v>
      </c>
      <c r="H2481" s="32" t="s">
        <v>2318</v>
      </c>
      <c r="I2481" s="33">
        <v>140</v>
      </c>
      <c r="J2481" s="17"/>
      <c r="K2481" s="17">
        <f t="shared" si="76"/>
        <v>0</v>
      </c>
      <c r="L2481" s="38" t="s">
        <v>7053</v>
      </c>
      <c r="M2481" s="48">
        <f t="shared" si="77"/>
        <v>14000</v>
      </c>
      <c r="N2481" s="34" t="s">
        <v>7343</v>
      </c>
      <c r="O2481" s="48">
        <f>(45.5*M2481)/(SUM($M$16:$M$2953)+SUM(Comerciales!$O$16:$O$1436))</f>
        <v>6.6432755468177188E-7</v>
      </c>
      <c r="P2481" s="49"/>
      <c r="Q2481" s="59"/>
      <c r="R2481" s="59"/>
      <c r="S2481" s="49"/>
      <c r="T2481" s="49"/>
      <c r="U2481" s="49"/>
      <c r="V2481" s="49"/>
    </row>
    <row r="2482" spans="2:22" ht="24" customHeight="1" x14ac:dyDescent="0.35">
      <c r="B2482" s="3">
        <v>2467</v>
      </c>
      <c r="C2482" s="3" t="s">
        <v>2689</v>
      </c>
      <c r="D2482" s="3" t="s">
        <v>3215</v>
      </c>
      <c r="E2482" s="3" t="s">
        <v>4228</v>
      </c>
      <c r="F2482" s="3" t="s">
        <v>2318</v>
      </c>
      <c r="G2482" s="3" t="s">
        <v>11</v>
      </c>
      <c r="H2482" s="32" t="s">
        <v>2318</v>
      </c>
      <c r="I2482" s="33">
        <v>90</v>
      </c>
      <c r="J2482" s="17"/>
      <c r="K2482" s="17">
        <f t="shared" si="76"/>
        <v>0</v>
      </c>
      <c r="L2482" s="38" t="s">
        <v>7053</v>
      </c>
      <c r="M2482" s="48">
        <f t="shared" si="77"/>
        <v>9000</v>
      </c>
      <c r="N2482" s="34" t="s">
        <v>7343</v>
      </c>
      <c r="O2482" s="48">
        <f>(45.5*M2482)/(SUM($M$16:$M$2953)+SUM(Comerciales!$O$16:$O$1436))</f>
        <v>4.2706771372399621E-7</v>
      </c>
      <c r="P2482" s="49"/>
      <c r="Q2482" s="59"/>
      <c r="R2482" s="59"/>
      <c r="S2482" s="49"/>
      <c r="T2482" s="49"/>
      <c r="U2482" s="49"/>
      <c r="V2482" s="49"/>
    </row>
    <row r="2483" spans="2:22" ht="24" customHeight="1" x14ac:dyDescent="0.35">
      <c r="B2483" s="3">
        <v>2468</v>
      </c>
      <c r="C2483" s="3" t="s">
        <v>2689</v>
      </c>
      <c r="D2483" s="3" t="s">
        <v>3215</v>
      </c>
      <c r="E2483" s="3" t="s">
        <v>6719</v>
      </c>
      <c r="F2483" s="3" t="s">
        <v>2318</v>
      </c>
      <c r="G2483" s="3" t="s">
        <v>11</v>
      </c>
      <c r="H2483" s="32" t="s">
        <v>2318</v>
      </c>
      <c r="I2483" s="33">
        <v>1</v>
      </c>
      <c r="J2483" s="17"/>
      <c r="K2483" s="17">
        <f t="shared" si="76"/>
        <v>0</v>
      </c>
      <c r="L2483" s="38" t="s">
        <v>7053</v>
      </c>
      <c r="M2483" s="48">
        <f t="shared" si="77"/>
        <v>100</v>
      </c>
      <c r="N2483" s="34" t="s">
        <v>7343</v>
      </c>
      <c r="O2483" s="48">
        <f>(45.5*M2483)/(SUM($M$16:$M$2953)+SUM(Comerciales!$O$16:$O$1436))</f>
        <v>4.745196819155514E-9</v>
      </c>
      <c r="P2483" s="49"/>
      <c r="Q2483" s="59"/>
      <c r="R2483" s="59"/>
      <c r="S2483" s="49"/>
      <c r="T2483" s="49"/>
      <c r="U2483" s="49"/>
      <c r="V2483" s="49"/>
    </row>
    <row r="2484" spans="2:22" ht="24" customHeight="1" x14ac:dyDescent="0.35">
      <c r="B2484" s="3">
        <v>2469</v>
      </c>
      <c r="C2484" s="3" t="s">
        <v>2690</v>
      </c>
      <c r="D2484" s="3" t="s">
        <v>5775</v>
      </c>
      <c r="E2484" s="3" t="s">
        <v>2527</v>
      </c>
      <c r="F2484" s="3" t="s">
        <v>2422</v>
      </c>
      <c r="G2484" s="3" t="s">
        <v>11</v>
      </c>
      <c r="H2484" s="32" t="s">
        <v>2318</v>
      </c>
      <c r="I2484" s="33">
        <v>1</v>
      </c>
      <c r="J2484" s="17"/>
      <c r="K2484" s="17">
        <f t="shared" si="76"/>
        <v>0</v>
      </c>
      <c r="L2484" s="38" t="s">
        <v>7053</v>
      </c>
      <c r="M2484" s="48">
        <f t="shared" si="77"/>
        <v>100</v>
      </c>
      <c r="N2484" s="34" t="s">
        <v>7343</v>
      </c>
      <c r="O2484" s="48">
        <f>(45.5*M2484)/(SUM($M$16:$M$2953)+SUM(Comerciales!$O$16:$O$1436))</f>
        <v>4.745196819155514E-9</v>
      </c>
      <c r="P2484" s="49"/>
      <c r="Q2484" s="59"/>
      <c r="R2484" s="59"/>
      <c r="S2484" s="49"/>
      <c r="T2484" s="49"/>
      <c r="U2484" s="49"/>
      <c r="V2484" s="49"/>
    </row>
    <row r="2485" spans="2:22" ht="24" customHeight="1" x14ac:dyDescent="0.35">
      <c r="B2485" s="3">
        <v>2470</v>
      </c>
      <c r="C2485" s="3" t="s">
        <v>2042</v>
      </c>
      <c r="D2485" s="3" t="s">
        <v>2043</v>
      </c>
      <c r="E2485" s="3" t="s">
        <v>6720</v>
      </c>
      <c r="F2485" s="3" t="s">
        <v>2422</v>
      </c>
      <c r="G2485" s="3" t="s">
        <v>11</v>
      </c>
      <c r="H2485" s="32" t="s">
        <v>2422</v>
      </c>
      <c r="I2485" s="33">
        <v>15990</v>
      </c>
      <c r="J2485" s="17">
        <v>11221</v>
      </c>
      <c r="K2485" s="17">
        <f t="shared" si="76"/>
        <v>12029</v>
      </c>
      <c r="L2485" s="38" t="s">
        <v>7053</v>
      </c>
      <c r="M2485" s="48">
        <f t="shared" si="77"/>
        <v>192343710</v>
      </c>
      <c r="N2485" s="34" t="s">
        <v>7341</v>
      </c>
      <c r="O2485" s="48">
        <f>(45.5*M2485)/(SUM($M$16:$M$2953)+SUM(Comerciales!$O$16:$O$1436))</f>
        <v>9.1270876087657053E-3</v>
      </c>
      <c r="P2485" s="49"/>
      <c r="Q2485" s="59"/>
      <c r="R2485" s="59"/>
      <c r="S2485" s="49"/>
      <c r="T2485" s="49"/>
      <c r="U2485" s="49"/>
      <c r="V2485" s="49"/>
    </row>
    <row r="2486" spans="2:22" ht="24" customHeight="1" x14ac:dyDescent="0.35">
      <c r="B2486" s="3">
        <v>2471</v>
      </c>
      <c r="C2486" s="3" t="s">
        <v>2042</v>
      </c>
      <c r="D2486" s="3" t="s">
        <v>2043</v>
      </c>
      <c r="E2486" s="3" t="s">
        <v>6721</v>
      </c>
      <c r="F2486" s="3" t="s">
        <v>2362</v>
      </c>
      <c r="G2486" s="3" t="s">
        <v>3670</v>
      </c>
      <c r="H2486" s="32" t="s">
        <v>7039</v>
      </c>
      <c r="I2486" s="33">
        <v>5915</v>
      </c>
      <c r="J2486" s="17">
        <v>299691.96480000002</v>
      </c>
      <c r="K2486" s="17">
        <f t="shared" si="76"/>
        <v>299691.96480000002</v>
      </c>
      <c r="L2486" s="38">
        <v>299691.96480000002</v>
      </c>
      <c r="M2486" s="48">
        <f t="shared" si="77"/>
        <v>1772677971.7920001</v>
      </c>
      <c r="N2486" s="34" t="s">
        <v>7341</v>
      </c>
      <c r="O2486" s="48">
        <f>(45.5*M2486)/(SUM($M$16:$M$2953)+SUM(Comerciales!$O$16:$O$1436))</f>
        <v>8.4117058731344452E-2</v>
      </c>
      <c r="P2486" s="49"/>
      <c r="Q2486" s="59"/>
      <c r="R2486" s="59"/>
      <c r="S2486" s="49"/>
      <c r="T2486" s="49"/>
      <c r="U2486" s="49"/>
      <c r="V2486" s="49"/>
    </row>
    <row r="2487" spans="2:22" ht="24" customHeight="1" x14ac:dyDescent="0.35">
      <c r="B2487" s="3">
        <v>2472</v>
      </c>
      <c r="C2487" s="3" t="s">
        <v>2042</v>
      </c>
      <c r="D2487" s="3" t="s">
        <v>2043</v>
      </c>
      <c r="E2487" s="3" t="s">
        <v>6722</v>
      </c>
      <c r="F2487" s="3" t="s">
        <v>2362</v>
      </c>
      <c r="G2487" s="3" t="s">
        <v>3670</v>
      </c>
      <c r="H2487" s="32" t="s">
        <v>7039</v>
      </c>
      <c r="I2487" s="33">
        <v>3761.1666666666665</v>
      </c>
      <c r="J2487" s="17">
        <v>599383.92960000003</v>
      </c>
      <c r="K2487" s="17">
        <f t="shared" si="76"/>
        <v>599383.92960000003</v>
      </c>
      <c r="L2487" s="38">
        <v>599383.92960000003</v>
      </c>
      <c r="M2487" s="48">
        <f t="shared" si="77"/>
        <v>2254382856.5472002</v>
      </c>
      <c r="N2487" s="34" t="s">
        <v>7341</v>
      </c>
      <c r="O2487" s="48">
        <f>(45.5*M2487)/(SUM($M$16:$M$2953)+SUM(Comerciales!$O$16:$O$1436))</f>
        <v>0.10697490360046495</v>
      </c>
      <c r="P2487" s="49"/>
      <c r="Q2487" s="59"/>
      <c r="R2487" s="59"/>
      <c r="S2487" s="49"/>
      <c r="T2487" s="49"/>
      <c r="U2487" s="49"/>
      <c r="V2487" s="49"/>
    </row>
    <row r="2488" spans="2:22" ht="24" customHeight="1" x14ac:dyDescent="0.35">
      <c r="B2488" s="3">
        <v>2473</v>
      </c>
      <c r="C2488" s="3" t="s">
        <v>2042</v>
      </c>
      <c r="D2488" s="3" t="s">
        <v>2043</v>
      </c>
      <c r="E2488" s="3" t="s">
        <v>166</v>
      </c>
      <c r="F2488" s="3" t="s">
        <v>2422</v>
      </c>
      <c r="G2488" s="3" t="s">
        <v>11</v>
      </c>
      <c r="H2488" s="32" t="s">
        <v>2422</v>
      </c>
      <c r="I2488" s="33">
        <v>397.66666666666669</v>
      </c>
      <c r="J2488" s="17"/>
      <c r="K2488" s="17">
        <f t="shared" si="76"/>
        <v>0</v>
      </c>
      <c r="L2488" s="38" t="s">
        <v>7053</v>
      </c>
      <c r="M2488" s="48">
        <f t="shared" si="77"/>
        <v>39766.666666666672</v>
      </c>
      <c r="N2488" s="34" t="s">
        <v>7343</v>
      </c>
      <c r="O2488" s="48">
        <f>(45.5*M2488)/(SUM($M$16:$M$2953)+SUM(Comerciales!$O$16:$O$1436))</f>
        <v>1.8870066017508426E-6</v>
      </c>
      <c r="P2488" s="49"/>
      <c r="Q2488" s="59"/>
      <c r="R2488" s="59"/>
      <c r="S2488" s="49"/>
      <c r="T2488" s="49"/>
      <c r="U2488" s="49"/>
      <c r="V2488" s="49"/>
    </row>
    <row r="2489" spans="2:22" ht="24" customHeight="1" x14ac:dyDescent="0.35">
      <c r="B2489" s="3">
        <v>2474</v>
      </c>
      <c r="C2489" s="3" t="s">
        <v>2042</v>
      </c>
      <c r="D2489" s="3" t="s">
        <v>2043</v>
      </c>
      <c r="E2489" s="3" t="s">
        <v>2406</v>
      </c>
      <c r="F2489" s="3" t="s">
        <v>2422</v>
      </c>
      <c r="G2489" s="3" t="s">
        <v>11</v>
      </c>
      <c r="H2489" s="32" t="s">
        <v>2422</v>
      </c>
      <c r="I2489" s="33">
        <v>345</v>
      </c>
      <c r="J2489" s="17">
        <v>9991</v>
      </c>
      <c r="K2489" s="17">
        <f t="shared" si="76"/>
        <v>10710</v>
      </c>
      <c r="L2489" s="38" t="s">
        <v>7053</v>
      </c>
      <c r="M2489" s="48">
        <f t="shared" si="77"/>
        <v>3694950</v>
      </c>
      <c r="N2489" s="34" t="s">
        <v>7343</v>
      </c>
      <c r="O2489" s="48">
        <f>(45.5*M2489)/(SUM($M$16:$M$2953)+SUM(Comerciales!$O$16:$O$1436))</f>
        <v>1.7533264986938665E-4</v>
      </c>
      <c r="P2489" s="49"/>
      <c r="Q2489" s="59"/>
      <c r="R2489" s="59"/>
      <c r="S2489" s="49"/>
      <c r="T2489" s="49"/>
      <c r="U2489" s="49"/>
      <c r="V2489" s="49"/>
    </row>
    <row r="2490" spans="2:22" ht="24" customHeight="1" x14ac:dyDescent="0.35">
      <c r="B2490" s="3">
        <v>2475</v>
      </c>
      <c r="C2490" s="3" t="s">
        <v>2628</v>
      </c>
      <c r="D2490" s="3" t="s">
        <v>2045</v>
      </c>
      <c r="E2490" s="3">
        <v>0.02</v>
      </c>
      <c r="F2490" s="3" t="s">
        <v>2350</v>
      </c>
      <c r="G2490" s="3" t="s">
        <v>77</v>
      </c>
      <c r="H2490" s="32" t="s">
        <v>2628</v>
      </c>
      <c r="I2490" s="33">
        <v>422</v>
      </c>
      <c r="J2490" s="17"/>
      <c r="K2490" s="17">
        <f t="shared" si="76"/>
        <v>0</v>
      </c>
      <c r="L2490" s="38" t="s">
        <v>2628</v>
      </c>
      <c r="M2490" s="48">
        <f t="shared" si="77"/>
        <v>42200</v>
      </c>
      <c r="N2490" s="34" t="s">
        <v>7343</v>
      </c>
      <c r="O2490" s="48">
        <f>(45.5*M2490)/(SUM($M$16:$M$2953)+SUM(Comerciales!$O$16:$O$1436))</f>
        <v>2.0024730576836266E-6</v>
      </c>
      <c r="P2490" s="49"/>
      <c r="Q2490" s="59"/>
      <c r="R2490" s="59"/>
      <c r="S2490" s="49"/>
      <c r="T2490" s="49"/>
      <c r="U2490" s="49"/>
      <c r="V2490" s="49"/>
    </row>
    <row r="2491" spans="2:22" ht="24" customHeight="1" x14ac:dyDescent="0.35">
      <c r="B2491" s="3">
        <v>2476</v>
      </c>
      <c r="C2491" s="3" t="s">
        <v>2044</v>
      </c>
      <c r="D2491" s="3" t="s">
        <v>2045</v>
      </c>
      <c r="E2491" s="3" t="s">
        <v>12</v>
      </c>
      <c r="F2491" s="3" t="s">
        <v>6896</v>
      </c>
      <c r="G2491" s="3" t="s">
        <v>77</v>
      </c>
      <c r="H2491" s="32" t="s">
        <v>6896</v>
      </c>
      <c r="I2491" s="33">
        <v>2</v>
      </c>
      <c r="J2491" s="17">
        <v>101063</v>
      </c>
      <c r="K2491" s="17">
        <f t="shared" si="76"/>
        <v>108340</v>
      </c>
      <c r="L2491" s="38" t="s">
        <v>7053</v>
      </c>
      <c r="M2491" s="48">
        <f t="shared" si="77"/>
        <v>216680</v>
      </c>
      <c r="N2491" s="34" t="s">
        <v>7341</v>
      </c>
      <c r="O2491" s="48">
        <f>(45.5*M2491)/(SUM($M$16:$M$2953)+SUM(Comerciales!$O$16:$O$1436))</f>
        <v>1.0281892467746166E-5</v>
      </c>
      <c r="P2491" s="49"/>
      <c r="Q2491" s="59"/>
      <c r="R2491" s="59"/>
      <c r="S2491" s="49"/>
      <c r="T2491" s="49"/>
      <c r="U2491" s="49"/>
      <c r="V2491" s="49"/>
    </row>
    <row r="2492" spans="2:22" ht="24" customHeight="1" x14ac:dyDescent="0.35">
      <c r="B2492" s="3">
        <v>2477</v>
      </c>
      <c r="C2492" s="3" t="s">
        <v>2628</v>
      </c>
      <c r="D2492" s="3" t="s">
        <v>2045</v>
      </c>
      <c r="E2492" s="3" t="s">
        <v>22</v>
      </c>
      <c r="F2492" s="3" t="s">
        <v>6896</v>
      </c>
      <c r="G2492" s="3" t="s">
        <v>77</v>
      </c>
      <c r="H2492" s="32" t="s">
        <v>2628</v>
      </c>
      <c r="I2492" s="33">
        <v>1</v>
      </c>
      <c r="J2492" s="17">
        <v>81293</v>
      </c>
      <c r="K2492" s="17">
        <f t="shared" si="76"/>
        <v>87146</v>
      </c>
      <c r="L2492" s="38" t="s">
        <v>2628</v>
      </c>
      <c r="M2492" s="48">
        <f t="shared" si="77"/>
        <v>87146</v>
      </c>
      <c r="N2492" s="34" t="s">
        <v>7341</v>
      </c>
      <c r="O2492" s="48">
        <f>(45.5*M2492)/(SUM($M$16:$M$2953)+SUM(Comerciales!$O$16:$O$1436))</f>
        <v>4.135249220021264E-6</v>
      </c>
      <c r="P2492" s="49"/>
      <c r="Q2492" s="59"/>
      <c r="R2492" s="59"/>
      <c r="S2492" s="49"/>
      <c r="T2492" s="49"/>
      <c r="U2492" s="49"/>
      <c r="V2492" s="49"/>
    </row>
    <row r="2493" spans="2:22" ht="24" customHeight="1" x14ac:dyDescent="0.35">
      <c r="B2493" s="3">
        <v>2478</v>
      </c>
      <c r="C2493" s="3" t="s">
        <v>2046</v>
      </c>
      <c r="D2493" s="3" t="s">
        <v>3218</v>
      </c>
      <c r="E2493" s="3" t="s">
        <v>3522</v>
      </c>
      <c r="F2493" s="3" t="s">
        <v>2422</v>
      </c>
      <c r="G2493" s="3" t="s">
        <v>11</v>
      </c>
      <c r="H2493" s="32" t="s">
        <v>2318</v>
      </c>
      <c r="I2493" s="33">
        <v>1064749.25</v>
      </c>
      <c r="J2493" s="17">
        <v>305</v>
      </c>
      <c r="K2493" s="17">
        <f t="shared" si="76"/>
        <v>327</v>
      </c>
      <c r="L2493" s="38" t="s">
        <v>7053</v>
      </c>
      <c r="M2493" s="48">
        <f t="shared" si="77"/>
        <v>348173004.75</v>
      </c>
      <c r="N2493" s="34" t="s">
        <v>7341</v>
      </c>
      <c r="O2493" s="48">
        <f>(45.5*M2493)/(SUM($M$16:$M$2953)+SUM(Comerciales!$O$16:$O$1436))</f>
        <v>1.6521494346555175E-2</v>
      </c>
      <c r="P2493" s="49"/>
      <c r="Q2493" s="59"/>
      <c r="R2493" s="59"/>
      <c r="S2493" s="49"/>
      <c r="T2493" s="49"/>
      <c r="U2493" s="49"/>
      <c r="V2493" s="49"/>
    </row>
    <row r="2494" spans="2:22" ht="24" customHeight="1" x14ac:dyDescent="0.35">
      <c r="B2494" s="3">
        <v>2479</v>
      </c>
      <c r="C2494" s="3" t="s">
        <v>2046</v>
      </c>
      <c r="D2494" s="3" t="s">
        <v>3218</v>
      </c>
      <c r="E2494" s="3" t="s">
        <v>3521</v>
      </c>
      <c r="F2494" s="3" t="s">
        <v>2422</v>
      </c>
      <c r="G2494" s="3" t="s">
        <v>11</v>
      </c>
      <c r="H2494" s="32" t="s">
        <v>2318</v>
      </c>
      <c r="I2494" s="33">
        <v>342560.33333333331</v>
      </c>
      <c r="J2494" s="17">
        <v>239</v>
      </c>
      <c r="K2494" s="17">
        <f t="shared" si="76"/>
        <v>256</v>
      </c>
      <c r="L2494" s="38" t="s">
        <v>7053</v>
      </c>
      <c r="M2494" s="48">
        <f t="shared" si="77"/>
        <v>87695445.333333328</v>
      </c>
      <c r="N2494" s="34" t="s">
        <v>7341</v>
      </c>
      <c r="O2494" s="48">
        <f>(45.5*M2494)/(SUM($M$16:$M$2953)+SUM(Comerciales!$O$16:$O$1436))</f>
        <v>4.161321482501595E-3</v>
      </c>
      <c r="P2494" s="49"/>
      <c r="Q2494" s="59"/>
      <c r="R2494" s="59"/>
      <c r="S2494" s="49"/>
      <c r="T2494" s="49"/>
      <c r="U2494" s="49"/>
      <c r="V2494" s="49"/>
    </row>
    <row r="2495" spans="2:22" ht="24" customHeight="1" x14ac:dyDescent="0.35">
      <c r="B2495" s="3">
        <v>2480</v>
      </c>
      <c r="C2495" s="3" t="s">
        <v>2046</v>
      </c>
      <c r="D2495" s="3" t="s">
        <v>3218</v>
      </c>
      <c r="E2495" s="3" t="s">
        <v>5993</v>
      </c>
      <c r="F2495" s="3" t="s">
        <v>2422</v>
      </c>
      <c r="G2495" s="3" t="s">
        <v>11</v>
      </c>
      <c r="H2495" s="32" t="s">
        <v>2318</v>
      </c>
      <c r="I2495" s="33">
        <v>149958.25</v>
      </c>
      <c r="J2495" s="17">
        <v>2937</v>
      </c>
      <c r="K2495" s="17">
        <f t="shared" si="76"/>
        <v>3148</v>
      </c>
      <c r="L2495" s="38" t="s">
        <v>7053</v>
      </c>
      <c r="M2495" s="48">
        <f t="shared" si="77"/>
        <v>472068571</v>
      </c>
      <c r="N2495" s="34" t="s">
        <v>7341</v>
      </c>
      <c r="O2495" s="48">
        <f>(45.5*M2495)/(SUM($M$16:$M$2953)+SUM(Comerciales!$O$16:$O$1436))</f>
        <v>2.2400582815324886E-2</v>
      </c>
      <c r="P2495" s="49"/>
      <c r="Q2495" s="59"/>
      <c r="R2495" s="59"/>
      <c r="S2495" s="49"/>
      <c r="T2495" s="49"/>
      <c r="U2495" s="49"/>
      <c r="V2495" s="49"/>
    </row>
    <row r="2496" spans="2:22" ht="24" customHeight="1" x14ac:dyDescent="0.35">
      <c r="B2496" s="3">
        <v>2481</v>
      </c>
      <c r="C2496" s="3" t="s">
        <v>2047</v>
      </c>
      <c r="D2496" s="3" t="s">
        <v>5776</v>
      </c>
      <c r="E2496" s="3" t="s">
        <v>3297</v>
      </c>
      <c r="F2496" s="3" t="s">
        <v>2422</v>
      </c>
      <c r="G2496" s="3" t="s">
        <v>11</v>
      </c>
      <c r="H2496" s="32" t="s">
        <v>2318</v>
      </c>
      <c r="I2496" s="33">
        <v>15420.666666666666</v>
      </c>
      <c r="J2496" s="17">
        <v>4444</v>
      </c>
      <c r="K2496" s="17">
        <f t="shared" si="76"/>
        <v>4764</v>
      </c>
      <c r="L2496" s="38" t="s">
        <v>7053</v>
      </c>
      <c r="M2496" s="48">
        <f t="shared" si="77"/>
        <v>73464056</v>
      </c>
      <c r="N2496" s="34" t="s">
        <v>7343</v>
      </c>
      <c r="O2496" s="48">
        <f>(45.5*M2496)/(SUM($M$16:$M$2953)+SUM(Comerciales!$O$16:$O$1436))</f>
        <v>3.4860140485346251E-3</v>
      </c>
      <c r="P2496" s="49"/>
      <c r="Q2496" s="59"/>
      <c r="R2496" s="59"/>
      <c r="S2496" s="49"/>
      <c r="T2496" s="49"/>
      <c r="U2496" s="49"/>
      <c r="V2496" s="49"/>
    </row>
    <row r="2497" spans="2:22" ht="24" customHeight="1" x14ac:dyDescent="0.35">
      <c r="B2497" s="3">
        <v>2482</v>
      </c>
      <c r="C2497" s="3" t="s">
        <v>2047</v>
      </c>
      <c r="D2497" s="3" t="s">
        <v>5776</v>
      </c>
      <c r="E2497" s="3" t="s">
        <v>6723</v>
      </c>
      <c r="F2497" s="3" t="s">
        <v>2376</v>
      </c>
      <c r="G2497" s="3" t="s">
        <v>11</v>
      </c>
      <c r="H2497" s="32" t="s">
        <v>2393</v>
      </c>
      <c r="I2497" s="33">
        <v>2</v>
      </c>
      <c r="J2497" s="17">
        <v>5078</v>
      </c>
      <c r="K2497" s="17">
        <f t="shared" si="76"/>
        <v>5444</v>
      </c>
      <c r="L2497" s="38" t="s">
        <v>7053</v>
      </c>
      <c r="M2497" s="48">
        <f t="shared" si="77"/>
        <v>10888</v>
      </c>
      <c r="N2497" s="34" t="s">
        <v>7343</v>
      </c>
      <c r="O2497" s="48">
        <f>(45.5*M2497)/(SUM($M$16:$M$2953)+SUM(Comerciales!$O$16:$O$1436))</f>
        <v>5.1665702966965233E-7</v>
      </c>
      <c r="P2497" s="49"/>
      <c r="Q2497" s="59"/>
      <c r="R2497" s="59"/>
      <c r="S2497" s="49"/>
      <c r="T2497" s="49"/>
      <c r="U2497" s="49"/>
      <c r="V2497" s="49"/>
    </row>
    <row r="2498" spans="2:22" ht="24" customHeight="1" x14ac:dyDescent="0.35">
      <c r="B2498" s="3">
        <v>2483</v>
      </c>
      <c r="C2498" s="3" t="s">
        <v>2047</v>
      </c>
      <c r="D2498" s="3" t="s">
        <v>5777</v>
      </c>
      <c r="E2498" s="3" t="s">
        <v>3297</v>
      </c>
      <c r="F2498" s="3" t="s">
        <v>2422</v>
      </c>
      <c r="G2498" s="3" t="s">
        <v>11</v>
      </c>
      <c r="H2498" s="32" t="s">
        <v>2318</v>
      </c>
      <c r="I2498" s="33">
        <v>1533.3636363636363</v>
      </c>
      <c r="J2498" s="17">
        <v>4809</v>
      </c>
      <c r="K2498" s="17">
        <f t="shared" si="76"/>
        <v>5155</v>
      </c>
      <c r="L2498" s="38" t="s">
        <v>7053</v>
      </c>
      <c r="M2498" s="48">
        <f t="shared" si="77"/>
        <v>7904489.5454545449</v>
      </c>
      <c r="N2498" s="34" t="s">
        <v>7343</v>
      </c>
      <c r="O2498" s="48">
        <f>(45.5*M2498)/(SUM($M$16:$M$2953)+SUM(Comerciales!$O$16:$O$1436))</f>
        <v>3.7508358648138918E-4</v>
      </c>
      <c r="P2498" s="49"/>
      <c r="Q2498" s="59"/>
      <c r="R2498" s="59"/>
      <c r="S2498" s="49"/>
      <c r="T2498" s="49"/>
      <c r="U2498" s="49"/>
      <c r="V2498" s="49"/>
    </row>
    <row r="2499" spans="2:22" ht="24" customHeight="1" x14ac:dyDescent="0.35">
      <c r="B2499" s="3">
        <v>2484</v>
      </c>
      <c r="C2499" s="3" t="s">
        <v>2048</v>
      </c>
      <c r="D2499" s="3" t="s">
        <v>2049</v>
      </c>
      <c r="E2499" s="3" t="s">
        <v>6724</v>
      </c>
      <c r="F2499" s="3" t="s">
        <v>6909</v>
      </c>
      <c r="G2499" s="3" t="s">
        <v>3654</v>
      </c>
      <c r="H2499" s="32" t="s">
        <v>2490</v>
      </c>
      <c r="I2499" s="33">
        <v>11529.833333333334</v>
      </c>
      <c r="J2499" s="17">
        <v>1379.09</v>
      </c>
      <c r="K2499" s="17">
        <f t="shared" si="76"/>
        <v>1379.09</v>
      </c>
      <c r="L2499" s="38">
        <v>1379.09</v>
      </c>
      <c r="M2499" s="48">
        <f t="shared" si="77"/>
        <v>15900677.851666667</v>
      </c>
      <c r="N2499" s="34" t="s">
        <v>7343</v>
      </c>
      <c r="O2499" s="48">
        <f>(45.5*M2499)/(SUM($M$16:$M$2953)+SUM(Comerciales!$O$16:$O$1436))</f>
        <v>7.5451845964145188E-4</v>
      </c>
      <c r="P2499" s="49"/>
      <c r="Q2499" s="59"/>
      <c r="R2499" s="59"/>
      <c r="S2499" s="49"/>
      <c r="T2499" s="49"/>
      <c r="U2499" s="49"/>
      <c r="V2499" s="49"/>
    </row>
    <row r="2500" spans="2:22" ht="24" customHeight="1" x14ac:dyDescent="0.35">
      <c r="B2500" s="3">
        <v>2485</v>
      </c>
      <c r="C2500" s="3" t="s">
        <v>2051</v>
      </c>
      <c r="D2500" s="3" t="s">
        <v>2050</v>
      </c>
      <c r="E2500" s="3" t="s">
        <v>26</v>
      </c>
      <c r="F2500" s="3" t="s">
        <v>2318</v>
      </c>
      <c r="G2500" s="3" t="s">
        <v>11</v>
      </c>
      <c r="H2500" s="32" t="s">
        <v>2318</v>
      </c>
      <c r="I2500" s="33">
        <v>541</v>
      </c>
      <c r="J2500" s="17"/>
      <c r="K2500" s="17">
        <f t="shared" si="76"/>
        <v>0</v>
      </c>
      <c r="L2500" s="38" t="s">
        <v>7053</v>
      </c>
      <c r="M2500" s="48">
        <f t="shared" si="77"/>
        <v>54100</v>
      </c>
      <c r="N2500" s="34" t="s">
        <v>7343</v>
      </c>
      <c r="O2500" s="48">
        <f>(45.5*M2500)/(SUM($M$16:$M$2953)+SUM(Comerciales!$O$16:$O$1436))</f>
        <v>2.5671514791631326E-6</v>
      </c>
      <c r="P2500" s="49"/>
      <c r="Q2500" s="59"/>
      <c r="R2500" s="59"/>
      <c r="S2500" s="49"/>
      <c r="T2500" s="49"/>
      <c r="U2500" s="49"/>
      <c r="V2500" s="49"/>
    </row>
    <row r="2501" spans="2:22" ht="24" customHeight="1" x14ac:dyDescent="0.35">
      <c r="B2501" s="3">
        <v>2486</v>
      </c>
      <c r="C2501" s="3" t="s">
        <v>2051</v>
      </c>
      <c r="D2501" s="3" t="s">
        <v>2050</v>
      </c>
      <c r="E2501" s="3" t="s">
        <v>10</v>
      </c>
      <c r="F2501" s="3" t="s">
        <v>2422</v>
      </c>
      <c r="G2501" s="3" t="s">
        <v>11</v>
      </c>
      <c r="H2501" s="32" t="s">
        <v>2318</v>
      </c>
      <c r="I2501" s="33">
        <v>293.27272727272725</v>
      </c>
      <c r="J2501" s="17">
        <v>13487.75</v>
      </c>
      <c r="K2501" s="17">
        <f t="shared" si="76"/>
        <v>14459</v>
      </c>
      <c r="L2501" s="38" t="s">
        <v>7053</v>
      </c>
      <c r="M2501" s="48">
        <f t="shared" si="77"/>
        <v>4240430.3636363633</v>
      </c>
      <c r="N2501" s="34" t="s">
        <v>7343</v>
      </c>
      <c r="O2501" s="48">
        <f>(45.5*M2501)/(SUM($M$16:$M$2953)+SUM(Comerciales!$O$16:$O$1436))</f>
        <v>2.0121676673377729E-4</v>
      </c>
      <c r="P2501" s="49"/>
      <c r="Q2501" s="59"/>
      <c r="R2501" s="59"/>
      <c r="S2501" s="49"/>
      <c r="T2501" s="49"/>
      <c r="U2501" s="49"/>
      <c r="V2501" s="49"/>
    </row>
    <row r="2502" spans="2:22" ht="24" customHeight="1" x14ac:dyDescent="0.35">
      <c r="B2502" s="3">
        <v>2487</v>
      </c>
      <c r="C2502" s="3" t="s">
        <v>2051</v>
      </c>
      <c r="D2502" s="3" t="s">
        <v>2050</v>
      </c>
      <c r="E2502" s="3" t="s">
        <v>26</v>
      </c>
      <c r="F2502" s="3" t="s">
        <v>2317</v>
      </c>
      <c r="G2502" s="3" t="s">
        <v>11</v>
      </c>
      <c r="H2502" s="32" t="s">
        <v>2628</v>
      </c>
      <c r="I2502" s="33">
        <v>1</v>
      </c>
      <c r="J2502" s="17">
        <v>8977</v>
      </c>
      <c r="K2502" s="17">
        <f t="shared" si="76"/>
        <v>9623</v>
      </c>
      <c r="L2502" s="38" t="s">
        <v>2628</v>
      </c>
      <c r="M2502" s="48">
        <f t="shared" si="77"/>
        <v>9623</v>
      </c>
      <c r="N2502" s="34" t="s">
        <v>7343</v>
      </c>
      <c r="O2502" s="48">
        <f>(45.5*M2502)/(SUM($M$16:$M$2953)+SUM(Comerciales!$O$16:$O$1436))</f>
        <v>4.566302899073351E-7</v>
      </c>
      <c r="P2502" s="49"/>
      <c r="Q2502" s="59"/>
      <c r="R2502" s="59"/>
      <c r="S2502" s="49"/>
      <c r="T2502" s="49"/>
      <c r="U2502" s="49"/>
      <c r="V2502" s="49"/>
    </row>
    <row r="2503" spans="2:22" ht="24" customHeight="1" x14ac:dyDescent="0.35">
      <c r="B2503" s="3">
        <v>2488</v>
      </c>
      <c r="C2503" s="3" t="s">
        <v>2051</v>
      </c>
      <c r="D2503" s="3" t="s">
        <v>5778</v>
      </c>
      <c r="E2503" s="3" t="s">
        <v>191</v>
      </c>
      <c r="F2503" s="3" t="s">
        <v>2422</v>
      </c>
      <c r="G2503" s="3" t="s">
        <v>11</v>
      </c>
      <c r="H2503" s="32" t="s">
        <v>2318</v>
      </c>
      <c r="I2503" s="33">
        <v>21300.583333333332</v>
      </c>
      <c r="J2503" s="17">
        <v>238</v>
      </c>
      <c r="K2503" s="17">
        <f t="shared" si="76"/>
        <v>255</v>
      </c>
      <c r="L2503" s="38" t="s">
        <v>7053</v>
      </c>
      <c r="M2503" s="48">
        <f t="shared" si="77"/>
        <v>5431648.75</v>
      </c>
      <c r="N2503" s="34" t="s">
        <v>7343</v>
      </c>
      <c r="O2503" s="48">
        <f>(45.5*M2503)/(SUM($M$16:$M$2953)+SUM(Comerciales!$O$16:$O$1436))</f>
        <v>2.5774242371270022E-4</v>
      </c>
      <c r="P2503" s="49"/>
      <c r="Q2503" s="59"/>
      <c r="R2503" s="59"/>
      <c r="S2503" s="49"/>
      <c r="T2503" s="49"/>
      <c r="U2503" s="49"/>
      <c r="V2503" s="49"/>
    </row>
    <row r="2504" spans="2:22" ht="24" customHeight="1" x14ac:dyDescent="0.35">
      <c r="B2504" s="3">
        <v>2489</v>
      </c>
      <c r="C2504" s="3" t="s">
        <v>2051</v>
      </c>
      <c r="D2504" s="3" t="s">
        <v>5778</v>
      </c>
      <c r="E2504" s="3" t="s">
        <v>146</v>
      </c>
      <c r="F2504" s="3" t="s">
        <v>2422</v>
      </c>
      <c r="G2504" s="3" t="s">
        <v>11</v>
      </c>
      <c r="H2504" s="32" t="s">
        <v>2318</v>
      </c>
      <c r="I2504" s="33">
        <v>13594.272727272728</v>
      </c>
      <c r="J2504" s="17">
        <v>516</v>
      </c>
      <c r="K2504" s="17">
        <f t="shared" si="76"/>
        <v>553</v>
      </c>
      <c r="L2504" s="38" t="s">
        <v>7053</v>
      </c>
      <c r="M2504" s="48">
        <f t="shared" si="77"/>
        <v>7517632.8181818184</v>
      </c>
      <c r="N2504" s="34" t="s">
        <v>7343</v>
      </c>
      <c r="O2504" s="48">
        <f>(45.5*M2504)/(SUM($M$16:$M$2953)+SUM(Comerciales!$O$16:$O$1436))</f>
        <v>3.5672647336415465E-4</v>
      </c>
      <c r="P2504" s="49"/>
      <c r="Q2504" s="59"/>
      <c r="R2504" s="59"/>
      <c r="S2504" s="49"/>
      <c r="T2504" s="49"/>
      <c r="U2504" s="49"/>
      <c r="V2504" s="49"/>
    </row>
    <row r="2505" spans="2:22" ht="24" customHeight="1" x14ac:dyDescent="0.35">
      <c r="B2505" s="3">
        <v>2490</v>
      </c>
      <c r="C2505" s="3" t="s">
        <v>2051</v>
      </c>
      <c r="D2505" s="3" t="s">
        <v>5778</v>
      </c>
      <c r="E2505" s="3" t="s">
        <v>3492</v>
      </c>
      <c r="F2505" s="3" t="s">
        <v>2616</v>
      </c>
      <c r="G2505" s="3" t="s">
        <v>11</v>
      </c>
      <c r="H2505" s="32" t="s">
        <v>2628</v>
      </c>
      <c r="I2505" s="33">
        <v>1</v>
      </c>
      <c r="J2505" s="17">
        <v>133206.67000000001</v>
      </c>
      <c r="K2505" s="17">
        <f t="shared" si="76"/>
        <v>142798</v>
      </c>
      <c r="L2505" s="38" t="s">
        <v>2628</v>
      </c>
      <c r="M2505" s="48">
        <f t="shared" si="77"/>
        <v>142798</v>
      </c>
      <c r="N2505" s="34" t="s">
        <v>7341</v>
      </c>
      <c r="O2505" s="48">
        <f>(45.5*M2505)/(SUM($M$16:$M$2953)+SUM(Comerciales!$O$16:$O$1436))</f>
        <v>6.7760461538176901E-6</v>
      </c>
      <c r="P2505" s="49"/>
      <c r="Q2505" s="59"/>
      <c r="R2505" s="59"/>
      <c r="S2505" s="49"/>
      <c r="T2505" s="49"/>
      <c r="U2505" s="49"/>
      <c r="V2505" s="49"/>
    </row>
    <row r="2506" spans="2:22" ht="24" customHeight="1" x14ac:dyDescent="0.35">
      <c r="B2506" s="3">
        <v>2491</v>
      </c>
      <c r="C2506" s="3" t="s">
        <v>2052</v>
      </c>
      <c r="D2506" s="3" t="s">
        <v>2053</v>
      </c>
      <c r="E2506" s="3" t="s">
        <v>2413</v>
      </c>
      <c r="F2506" s="3" t="s">
        <v>2422</v>
      </c>
      <c r="G2506" s="3" t="s">
        <v>11</v>
      </c>
      <c r="H2506" s="32" t="s">
        <v>2320</v>
      </c>
      <c r="I2506" s="33">
        <v>10258.5</v>
      </c>
      <c r="J2506" s="17">
        <v>524.57000000000005</v>
      </c>
      <c r="K2506" s="17">
        <f t="shared" si="76"/>
        <v>562</v>
      </c>
      <c r="L2506" s="38" t="s">
        <v>7053</v>
      </c>
      <c r="M2506" s="48">
        <f t="shared" si="77"/>
        <v>5765277</v>
      </c>
      <c r="N2506" s="34" t="s">
        <v>7343</v>
      </c>
      <c r="O2506" s="48">
        <f>(45.5*M2506)/(SUM($M$16:$M$2953)+SUM(Comerciales!$O$16:$O$1436))</f>
        <v>2.7357374081950442E-4</v>
      </c>
      <c r="P2506" s="49"/>
      <c r="Q2506" s="59"/>
      <c r="R2506" s="59"/>
      <c r="S2506" s="49"/>
      <c r="T2506" s="49"/>
      <c r="U2506" s="49"/>
      <c r="V2506" s="49"/>
    </row>
    <row r="2507" spans="2:22" ht="24" customHeight="1" x14ac:dyDescent="0.35">
      <c r="B2507" s="3">
        <v>2492</v>
      </c>
      <c r="C2507" s="3" t="s">
        <v>2054</v>
      </c>
      <c r="D2507" s="3" t="s">
        <v>2055</v>
      </c>
      <c r="E2507" s="3" t="s">
        <v>3439</v>
      </c>
      <c r="F2507" s="3" t="s">
        <v>2422</v>
      </c>
      <c r="G2507" s="3" t="s">
        <v>11</v>
      </c>
      <c r="H2507" s="32" t="s">
        <v>2318</v>
      </c>
      <c r="I2507" s="33">
        <v>43522.333333333336</v>
      </c>
      <c r="J2507" s="17">
        <v>5945.36</v>
      </c>
      <c r="K2507" s="17">
        <f t="shared" si="76"/>
        <v>5945.36</v>
      </c>
      <c r="L2507" s="38">
        <v>5945.36</v>
      </c>
      <c r="M2507" s="48">
        <f t="shared" si="77"/>
        <v>258755939.70666668</v>
      </c>
      <c r="N2507" s="34" t="s">
        <v>7341</v>
      </c>
      <c r="O2507" s="48">
        <f>(45.5*M2507)/(SUM($M$16:$M$2953)+SUM(Comerciales!$O$16:$O$1436))</f>
        <v>1.2278478620336706E-2</v>
      </c>
      <c r="P2507" s="49"/>
      <c r="Q2507" s="59"/>
      <c r="R2507" s="59"/>
      <c r="S2507" s="49"/>
      <c r="T2507" s="49"/>
      <c r="U2507" s="49"/>
      <c r="V2507" s="49"/>
    </row>
    <row r="2508" spans="2:22" ht="24" customHeight="1" x14ac:dyDescent="0.35">
      <c r="B2508" s="3">
        <v>2493</v>
      </c>
      <c r="C2508" s="3" t="s">
        <v>2054</v>
      </c>
      <c r="D2508" s="3" t="s">
        <v>2055</v>
      </c>
      <c r="E2508" s="3" t="s">
        <v>2434</v>
      </c>
      <c r="F2508" s="3" t="s">
        <v>2422</v>
      </c>
      <c r="G2508" s="3" t="s">
        <v>11</v>
      </c>
      <c r="H2508" s="32" t="s">
        <v>2628</v>
      </c>
      <c r="I2508" s="33">
        <v>1</v>
      </c>
      <c r="J2508" s="17"/>
      <c r="K2508" s="17">
        <f t="shared" si="76"/>
        <v>0</v>
      </c>
      <c r="L2508" s="38" t="s">
        <v>2628</v>
      </c>
      <c r="M2508" s="48">
        <f t="shared" si="77"/>
        <v>100</v>
      </c>
      <c r="N2508" s="34" t="s">
        <v>7343</v>
      </c>
      <c r="O2508" s="48">
        <f>(45.5*M2508)/(SUM($M$16:$M$2953)+SUM(Comerciales!$O$16:$O$1436))</f>
        <v>4.745196819155514E-9</v>
      </c>
      <c r="P2508" s="49"/>
      <c r="Q2508" s="59"/>
      <c r="R2508" s="59"/>
      <c r="S2508" s="49"/>
      <c r="T2508" s="49"/>
      <c r="U2508" s="49"/>
      <c r="V2508" s="49"/>
    </row>
    <row r="2509" spans="2:22" ht="24" customHeight="1" x14ac:dyDescent="0.35">
      <c r="B2509" s="3">
        <v>2494</v>
      </c>
      <c r="C2509" s="3" t="s">
        <v>2628</v>
      </c>
      <c r="D2509" s="3" t="s">
        <v>2056</v>
      </c>
      <c r="E2509" s="3" t="s">
        <v>6725</v>
      </c>
      <c r="F2509" s="3" t="s">
        <v>3580</v>
      </c>
      <c r="G2509" s="3" t="s">
        <v>11</v>
      </c>
      <c r="H2509" s="32" t="s">
        <v>2628</v>
      </c>
      <c r="I2509" s="33">
        <v>1</v>
      </c>
      <c r="J2509" s="17"/>
      <c r="K2509" s="17">
        <f t="shared" si="76"/>
        <v>0</v>
      </c>
      <c r="L2509" s="38" t="s">
        <v>2628</v>
      </c>
      <c r="M2509" s="48">
        <f t="shared" si="77"/>
        <v>100</v>
      </c>
      <c r="N2509" s="34" t="s">
        <v>7343</v>
      </c>
      <c r="O2509" s="48">
        <f>(45.5*M2509)/(SUM($M$16:$M$2953)+SUM(Comerciales!$O$16:$O$1436))</f>
        <v>4.745196819155514E-9</v>
      </c>
      <c r="P2509" s="49"/>
      <c r="Q2509" s="59"/>
      <c r="R2509" s="59"/>
      <c r="S2509" s="49"/>
      <c r="T2509" s="49"/>
      <c r="U2509" s="49"/>
      <c r="V2509" s="49"/>
    </row>
    <row r="2510" spans="2:22" ht="24" customHeight="1" x14ac:dyDescent="0.35">
      <c r="B2510" s="3">
        <v>2495</v>
      </c>
      <c r="C2510" s="3" t="s">
        <v>1838</v>
      </c>
      <c r="D2510" s="3" t="s">
        <v>5779</v>
      </c>
      <c r="E2510" s="3" t="s">
        <v>6083</v>
      </c>
      <c r="F2510" s="3" t="s">
        <v>6970</v>
      </c>
      <c r="G2510" s="3" t="s">
        <v>11</v>
      </c>
      <c r="H2510" s="32" t="s">
        <v>2318</v>
      </c>
      <c r="I2510" s="33">
        <v>111601.91666666667</v>
      </c>
      <c r="J2510" s="17">
        <v>1018.48</v>
      </c>
      <c r="K2510" s="17">
        <f t="shared" si="76"/>
        <v>1092</v>
      </c>
      <c r="L2510" s="38" t="s">
        <v>7053</v>
      </c>
      <c r="M2510" s="48">
        <f t="shared" si="77"/>
        <v>121869293</v>
      </c>
      <c r="N2510" s="34" t="s">
        <v>7341</v>
      </c>
      <c r="O2510" s="48">
        <f>(45.5*M2510)/(SUM($M$16:$M$2953)+SUM(Comerciales!$O$16:$O$1436))</f>
        <v>5.7829378149633131E-3</v>
      </c>
      <c r="P2510" s="49"/>
      <c r="Q2510" s="59"/>
      <c r="R2510" s="59"/>
      <c r="S2510" s="49"/>
      <c r="T2510" s="49"/>
      <c r="U2510" s="49"/>
      <c r="V2510" s="49"/>
    </row>
    <row r="2511" spans="2:22" ht="24" customHeight="1" x14ac:dyDescent="0.35">
      <c r="B2511" s="3">
        <v>2496</v>
      </c>
      <c r="C2511" s="3" t="s">
        <v>1838</v>
      </c>
      <c r="D2511" s="3" t="s">
        <v>5779</v>
      </c>
      <c r="E2511" s="3" t="s">
        <v>2516</v>
      </c>
      <c r="F2511" s="3" t="s">
        <v>6970</v>
      </c>
      <c r="G2511" s="3" t="s">
        <v>11</v>
      </c>
      <c r="H2511" s="32" t="s">
        <v>6970</v>
      </c>
      <c r="I2511" s="33">
        <v>29843.916666666668</v>
      </c>
      <c r="J2511" s="17">
        <v>603</v>
      </c>
      <c r="K2511" s="17">
        <f t="shared" si="76"/>
        <v>646</v>
      </c>
      <c r="L2511" s="38" t="s">
        <v>7053</v>
      </c>
      <c r="M2511" s="48">
        <f t="shared" si="77"/>
        <v>19279170.166666668</v>
      </c>
      <c r="N2511" s="34" t="s">
        <v>7341</v>
      </c>
      <c r="O2511" s="48">
        <f>(45.5*M2511)/(SUM($M$16:$M$2953)+SUM(Comerciales!$O$16:$O$1436))</f>
        <v>9.1483456950824547E-4</v>
      </c>
      <c r="P2511" s="49"/>
      <c r="Q2511" s="59"/>
      <c r="R2511" s="59"/>
      <c r="S2511" s="49"/>
      <c r="T2511" s="49"/>
      <c r="U2511" s="49"/>
      <c r="V2511" s="49"/>
    </row>
    <row r="2512" spans="2:22" ht="24" customHeight="1" x14ac:dyDescent="0.35">
      <c r="B2512" s="3">
        <v>2497</v>
      </c>
      <c r="C2512" s="3" t="s">
        <v>1838</v>
      </c>
      <c r="D2512" s="3" t="s">
        <v>5779</v>
      </c>
      <c r="E2512" s="3" t="s">
        <v>6726</v>
      </c>
      <c r="F2512" s="3" t="s">
        <v>6971</v>
      </c>
      <c r="G2512" s="3" t="s">
        <v>11</v>
      </c>
      <c r="H2512" s="32" t="s">
        <v>2490</v>
      </c>
      <c r="I2512" s="33">
        <v>9451</v>
      </c>
      <c r="J2512" s="17">
        <v>4229.5</v>
      </c>
      <c r="K2512" s="17">
        <f t="shared" ref="K2512:K2575" si="78">IF(ISNUMBER(L2512),MIN(L2512,ROUND((J2512*(1+$K$10)),0)),ROUND((J2512*(1+$K$10)),0))</f>
        <v>4534</v>
      </c>
      <c r="L2512" s="38" t="s">
        <v>7053</v>
      </c>
      <c r="M2512" s="48">
        <f t="shared" ref="M2512:M2575" si="79">IF(K2512=0,100*I2512,I2512*K2512)</f>
        <v>42850834</v>
      </c>
      <c r="N2512" s="34" t="s">
        <v>7343</v>
      </c>
      <c r="O2512" s="48">
        <f>(45.5*M2512)/(SUM($M$16:$M$2953)+SUM(Comerciales!$O$16:$O$1436))</f>
        <v>2.0333564119496095E-3</v>
      </c>
      <c r="P2512" s="49"/>
      <c r="Q2512" s="59"/>
      <c r="R2512" s="59"/>
      <c r="S2512" s="49"/>
      <c r="T2512" s="49"/>
      <c r="U2512" s="49"/>
      <c r="V2512" s="49"/>
    </row>
    <row r="2513" spans="2:22" ht="24" customHeight="1" x14ac:dyDescent="0.35">
      <c r="B2513" s="3">
        <v>2498</v>
      </c>
      <c r="C2513" s="3" t="s">
        <v>871</v>
      </c>
      <c r="D2513" s="3" t="s">
        <v>5780</v>
      </c>
      <c r="E2513" s="3" t="s">
        <v>6727</v>
      </c>
      <c r="F2513" s="3" t="s">
        <v>2359</v>
      </c>
      <c r="G2513" s="3" t="s">
        <v>11</v>
      </c>
      <c r="H2513" s="32" t="s">
        <v>2393</v>
      </c>
      <c r="I2513" s="33">
        <v>936.91666666666663</v>
      </c>
      <c r="J2513" s="17">
        <v>36181</v>
      </c>
      <c r="K2513" s="17">
        <f t="shared" si="78"/>
        <v>38786</v>
      </c>
      <c r="L2513" s="38" t="s">
        <v>7053</v>
      </c>
      <c r="M2513" s="48">
        <f t="shared" si="79"/>
        <v>36339249.833333328</v>
      </c>
      <c r="N2513" s="34" t="s">
        <v>7341</v>
      </c>
      <c r="O2513" s="48">
        <f>(45.5*M2513)/(SUM($M$16:$M$2953)+SUM(Comerciales!$O$16:$O$1436))</f>
        <v>1.7243689271963084E-3</v>
      </c>
      <c r="P2513" s="49"/>
      <c r="Q2513" s="59"/>
      <c r="R2513" s="59"/>
      <c r="S2513" s="49"/>
      <c r="T2513" s="49"/>
      <c r="U2513" s="49"/>
      <c r="V2513" s="49"/>
    </row>
    <row r="2514" spans="2:22" ht="24" customHeight="1" x14ac:dyDescent="0.35">
      <c r="B2514" s="3">
        <v>2499</v>
      </c>
      <c r="C2514" s="3" t="s">
        <v>2058</v>
      </c>
      <c r="D2514" s="3" t="s">
        <v>2059</v>
      </c>
      <c r="E2514" s="3" t="s">
        <v>2321</v>
      </c>
      <c r="F2514" s="3" t="s">
        <v>2422</v>
      </c>
      <c r="G2514" s="3" t="s">
        <v>11</v>
      </c>
      <c r="H2514" s="32" t="s">
        <v>2320</v>
      </c>
      <c r="I2514" s="33">
        <v>12494.25</v>
      </c>
      <c r="J2514" s="17">
        <v>2255</v>
      </c>
      <c r="K2514" s="17">
        <f t="shared" si="78"/>
        <v>2417</v>
      </c>
      <c r="L2514" s="38" t="s">
        <v>7053</v>
      </c>
      <c r="M2514" s="48">
        <f t="shared" si="79"/>
        <v>30198602.25</v>
      </c>
      <c r="N2514" s="34" t="s">
        <v>7343</v>
      </c>
      <c r="O2514" s="48">
        <f>(45.5*M2514)/(SUM($M$16:$M$2953)+SUM(Comerciales!$O$16:$O$1436))</f>
        <v>1.4329831133964254E-3</v>
      </c>
      <c r="P2514" s="49"/>
      <c r="Q2514" s="59"/>
      <c r="R2514" s="59"/>
      <c r="S2514" s="49"/>
      <c r="T2514" s="49"/>
      <c r="U2514" s="49"/>
      <c r="V2514" s="49"/>
    </row>
    <row r="2515" spans="2:22" ht="24" customHeight="1" x14ac:dyDescent="0.35">
      <c r="B2515" s="3">
        <v>2500</v>
      </c>
      <c r="C2515" s="3" t="s">
        <v>2058</v>
      </c>
      <c r="D2515" s="3" t="s">
        <v>2059</v>
      </c>
      <c r="E2515" s="3" t="s">
        <v>2329</v>
      </c>
      <c r="F2515" s="3" t="s">
        <v>2422</v>
      </c>
      <c r="G2515" s="3" t="s">
        <v>11</v>
      </c>
      <c r="H2515" s="32" t="s">
        <v>2320</v>
      </c>
      <c r="I2515" s="33">
        <v>1035</v>
      </c>
      <c r="J2515" s="17">
        <v>5948.5</v>
      </c>
      <c r="K2515" s="17">
        <f t="shared" si="78"/>
        <v>6377</v>
      </c>
      <c r="L2515" s="38" t="s">
        <v>7053</v>
      </c>
      <c r="M2515" s="48">
        <f t="shared" si="79"/>
        <v>6600195</v>
      </c>
      <c r="N2515" s="34" t="s">
        <v>7343</v>
      </c>
      <c r="O2515" s="48">
        <f>(45.5*M2515)/(SUM($M$16:$M$2953)+SUM(Comerciales!$O$16:$O$1436))</f>
        <v>3.1319224319806125E-4</v>
      </c>
      <c r="P2515" s="49"/>
      <c r="Q2515" s="59"/>
      <c r="R2515" s="59"/>
      <c r="S2515" s="49"/>
      <c r="T2515" s="49"/>
      <c r="U2515" s="49"/>
      <c r="V2515" s="49"/>
    </row>
    <row r="2516" spans="2:22" ht="24" customHeight="1" x14ac:dyDescent="0.35">
      <c r="B2516" s="3">
        <v>2501</v>
      </c>
      <c r="C2516" s="3" t="s">
        <v>1066</v>
      </c>
      <c r="D2516" s="3" t="s">
        <v>4191</v>
      </c>
      <c r="E2516" s="3" t="s">
        <v>3513</v>
      </c>
      <c r="F2516" s="3" t="s">
        <v>2422</v>
      </c>
      <c r="G2516" s="3" t="s">
        <v>11</v>
      </c>
      <c r="H2516" s="32" t="s">
        <v>2318</v>
      </c>
      <c r="I2516" s="33">
        <v>106894.5</v>
      </c>
      <c r="J2516" s="17">
        <v>3053.8</v>
      </c>
      <c r="K2516" s="17">
        <f t="shared" si="78"/>
        <v>3053.8</v>
      </c>
      <c r="L2516" s="38">
        <v>3053.8</v>
      </c>
      <c r="M2516" s="48">
        <f t="shared" si="79"/>
        <v>326434424.10000002</v>
      </c>
      <c r="N2516" s="34" t="s">
        <v>7341</v>
      </c>
      <c r="O2516" s="48">
        <f>(45.5*M2516)/(SUM($M$16:$M$2953)+SUM(Comerciales!$O$16:$O$1436))</f>
        <v>1.5489955909021821E-2</v>
      </c>
      <c r="P2516" s="49"/>
      <c r="Q2516" s="59"/>
      <c r="R2516" s="59"/>
      <c r="S2516" s="49"/>
      <c r="T2516" s="49"/>
      <c r="U2516" s="49"/>
      <c r="V2516" s="49"/>
    </row>
    <row r="2517" spans="2:22" ht="24" customHeight="1" x14ac:dyDescent="0.35">
      <c r="B2517" s="3">
        <v>2502</v>
      </c>
      <c r="C2517" s="3" t="s">
        <v>1066</v>
      </c>
      <c r="D2517" s="3" t="s">
        <v>4191</v>
      </c>
      <c r="E2517" s="3" t="s">
        <v>4229</v>
      </c>
      <c r="F2517" s="3" t="s">
        <v>2422</v>
      </c>
      <c r="G2517" s="3" t="s">
        <v>11</v>
      </c>
      <c r="H2517" s="32" t="s">
        <v>2318</v>
      </c>
      <c r="I2517" s="33">
        <v>44919.083333333336</v>
      </c>
      <c r="J2517" s="17">
        <v>6107.6</v>
      </c>
      <c r="K2517" s="17">
        <f t="shared" si="78"/>
        <v>6107.6</v>
      </c>
      <c r="L2517" s="38">
        <v>6107.6</v>
      </c>
      <c r="M2517" s="48">
        <f t="shared" si="79"/>
        <v>274347793.36666667</v>
      </c>
      <c r="N2517" s="34" t="s">
        <v>7341</v>
      </c>
      <c r="O2517" s="48">
        <f>(45.5*M2517)/(SUM($M$16:$M$2953)+SUM(Comerciales!$O$16:$O$1436))</f>
        <v>1.3018342764258409E-2</v>
      </c>
      <c r="P2517" s="49"/>
      <c r="Q2517" s="59"/>
      <c r="R2517" s="59"/>
      <c r="S2517" s="49"/>
      <c r="T2517" s="49"/>
      <c r="U2517" s="49"/>
      <c r="V2517" s="49"/>
    </row>
    <row r="2518" spans="2:22" ht="24" customHeight="1" x14ac:dyDescent="0.35">
      <c r="B2518" s="3">
        <v>2503</v>
      </c>
      <c r="C2518" s="3" t="s">
        <v>1066</v>
      </c>
      <c r="D2518" s="3" t="s">
        <v>4191</v>
      </c>
      <c r="E2518" s="3" t="s">
        <v>2566</v>
      </c>
      <c r="F2518" s="3" t="s">
        <v>2422</v>
      </c>
      <c r="G2518" s="3" t="s">
        <v>11</v>
      </c>
      <c r="H2518" s="32" t="s">
        <v>2628</v>
      </c>
      <c r="I2518" s="33">
        <v>5929</v>
      </c>
      <c r="J2518" s="17">
        <v>1526</v>
      </c>
      <c r="K2518" s="17">
        <f t="shared" si="78"/>
        <v>1636</v>
      </c>
      <c r="L2518" s="38" t="s">
        <v>2628</v>
      </c>
      <c r="M2518" s="48">
        <f t="shared" si="79"/>
        <v>9699844</v>
      </c>
      <c r="N2518" s="34" t="s">
        <v>7343</v>
      </c>
      <c r="O2518" s="48">
        <f>(45.5*M2518)/(SUM($M$16:$M$2953)+SUM(Comerciales!$O$16:$O$1436))</f>
        <v>4.6027668895104695E-4</v>
      </c>
      <c r="P2518" s="49"/>
      <c r="Q2518" s="59"/>
      <c r="R2518" s="59"/>
      <c r="S2518" s="49"/>
      <c r="T2518" s="49"/>
      <c r="U2518" s="49"/>
      <c r="V2518" s="49"/>
    </row>
    <row r="2519" spans="2:22" ht="24" customHeight="1" x14ac:dyDescent="0.35">
      <c r="B2519" s="3">
        <v>2504</v>
      </c>
      <c r="C2519" s="3" t="s">
        <v>1066</v>
      </c>
      <c r="D2519" s="3" t="s">
        <v>4191</v>
      </c>
      <c r="E2519" s="3" t="s">
        <v>6728</v>
      </c>
      <c r="F2519" s="3" t="s">
        <v>2422</v>
      </c>
      <c r="G2519" s="3" t="s">
        <v>11</v>
      </c>
      <c r="H2519" s="32" t="s">
        <v>2318</v>
      </c>
      <c r="I2519" s="33">
        <v>2</v>
      </c>
      <c r="J2519" s="17">
        <v>12215.2</v>
      </c>
      <c r="K2519" s="17">
        <f t="shared" si="78"/>
        <v>12215.2</v>
      </c>
      <c r="L2519" s="38">
        <v>12215.2</v>
      </c>
      <c r="M2519" s="48">
        <f t="shared" si="79"/>
        <v>24430.400000000001</v>
      </c>
      <c r="N2519" s="34" t="s">
        <v>7343</v>
      </c>
      <c r="O2519" s="48">
        <f>(45.5*M2519)/(SUM($M$16:$M$2953)+SUM(Comerciales!$O$16:$O$1436))</f>
        <v>1.1592705637069685E-6</v>
      </c>
      <c r="P2519" s="49"/>
      <c r="Q2519" s="59"/>
      <c r="R2519" s="59"/>
      <c r="S2519" s="49"/>
      <c r="T2519" s="49"/>
      <c r="U2519" s="49"/>
      <c r="V2519" s="49"/>
    </row>
    <row r="2520" spans="2:22" ht="24" customHeight="1" x14ac:dyDescent="0.35">
      <c r="B2520" s="3">
        <v>2505</v>
      </c>
      <c r="C2520" s="3" t="s">
        <v>2060</v>
      </c>
      <c r="D2520" s="3" t="s">
        <v>2061</v>
      </c>
      <c r="E2520" s="3" t="s">
        <v>87</v>
      </c>
      <c r="F2520" s="3" t="s">
        <v>2318</v>
      </c>
      <c r="G2520" s="3" t="s">
        <v>11</v>
      </c>
      <c r="H2520" s="32" t="s">
        <v>2318</v>
      </c>
      <c r="I2520" s="33">
        <v>234.16666666666666</v>
      </c>
      <c r="J2520" s="17">
        <v>13876.1</v>
      </c>
      <c r="K2520" s="17">
        <f t="shared" si="78"/>
        <v>13876.1</v>
      </c>
      <c r="L2520" s="38">
        <v>13876.1</v>
      </c>
      <c r="M2520" s="48">
        <f t="shared" si="79"/>
        <v>3249320.0833333335</v>
      </c>
      <c r="N2520" s="34" t="s">
        <v>7343</v>
      </c>
      <c r="O2520" s="48">
        <f>(45.5*M2520)/(SUM($M$16:$M$2953)+SUM(Comerciales!$O$16:$O$1436))</f>
        <v>1.5418663323851463E-4</v>
      </c>
      <c r="P2520" s="49"/>
      <c r="Q2520" s="59"/>
      <c r="R2520" s="59"/>
      <c r="S2520" s="49"/>
      <c r="T2520" s="49"/>
      <c r="U2520" s="49"/>
      <c r="V2520" s="49"/>
    </row>
    <row r="2521" spans="2:22" ht="24" customHeight="1" x14ac:dyDescent="0.35">
      <c r="B2521" s="3">
        <v>2506</v>
      </c>
      <c r="C2521" s="3" t="s">
        <v>729</v>
      </c>
      <c r="D2521" s="3" t="s">
        <v>2061</v>
      </c>
      <c r="E2521" s="3">
        <v>0.01</v>
      </c>
      <c r="F2521" s="3" t="s">
        <v>2359</v>
      </c>
      <c r="G2521" s="3" t="s">
        <v>76</v>
      </c>
      <c r="H2521" s="32" t="s">
        <v>2628</v>
      </c>
      <c r="I2521" s="33">
        <v>1</v>
      </c>
      <c r="J2521" s="17"/>
      <c r="K2521" s="17">
        <f t="shared" si="78"/>
        <v>0</v>
      </c>
      <c r="L2521" s="38" t="s">
        <v>2628</v>
      </c>
      <c r="M2521" s="48">
        <f t="shared" si="79"/>
        <v>100</v>
      </c>
      <c r="N2521" s="34" t="s">
        <v>7343</v>
      </c>
      <c r="O2521" s="48">
        <f>(45.5*M2521)/(SUM($M$16:$M$2953)+SUM(Comerciales!$O$16:$O$1436))</f>
        <v>4.745196819155514E-9</v>
      </c>
      <c r="P2521" s="49"/>
      <c r="Q2521" s="59"/>
      <c r="R2521" s="59"/>
      <c r="S2521" s="49"/>
      <c r="T2521" s="49"/>
      <c r="U2521" s="49"/>
      <c r="V2521" s="49"/>
    </row>
    <row r="2522" spans="2:22" ht="24" customHeight="1" x14ac:dyDescent="0.35">
      <c r="B2522" s="3">
        <v>2507</v>
      </c>
      <c r="C2522" s="3" t="s">
        <v>729</v>
      </c>
      <c r="D2522" s="3" t="s">
        <v>2061</v>
      </c>
      <c r="E2522" s="3">
        <v>0.02</v>
      </c>
      <c r="F2522" s="3" t="s">
        <v>3592</v>
      </c>
      <c r="G2522" s="3" t="s">
        <v>76</v>
      </c>
      <c r="H2522" s="32" t="s">
        <v>2628</v>
      </c>
      <c r="I2522" s="33">
        <v>1</v>
      </c>
      <c r="J2522" s="17"/>
      <c r="K2522" s="17">
        <f t="shared" si="78"/>
        <v>0</v>
      </c>
      <c r="L2522" s="38" t="s">
        <v>2628</v>
      </c>
      <c r="M2522" s="48">
        <f t="shared" si="79"/>
        <v>100</v>
      </c>
      <c r="N2522" s="34" t="s">
        <v>7343</v>
      </c>
      <c r="O2522" s="48">
        <f>(45.5*M2522)/(SUM($M$16:$M$2953)+SUM(Comerciales!$O$16:$O$1436))</f>
        <v>4.745196819155514E-9</v>
      </c>
      <c r="P2522" s="49"/>
      <c r="Q2522" s="59"/>
      <c r="R2522" s="59"/>
      <c r="S2522" s="49"/>
      <c r="T2522" s="49"/>
      <c r="U2522" s="49"/>
      <c r="V2522" s="49"/>
    </row>
    <row r="2523" spans="2:22" ht="24" customHeight="1" x14ac:dyDescent="0.35">
      <c r="B2523" s="3">
        <v>2508</v>
      </c>
      <c r="C2523" s="3" t="s">
        <v>2062</v>
      </c>
      <c r="D2523" s="3" t="s">
        <v>2063</v>
      </c>
      <c r="E2523" s="3" t="s">
        <v>6117</v>
      </c>
      <c r="F2523" s="3" t="s">
        <v>2422</v>
      </c>
      <c r="G2523" s="3" t="s">
        <v>11</v>
      </c>
      <c r="H2523" s="32" t="s">
        <v>2318</v>
      </c>
      <c r="I2523" s="33">
        <v>159638.36363636365</v>
      </c>
      <c r="J2523" s="17">
        <v>2533</v>
      </c>
      <c r="K2523" s="17">
        <f t="shared" si="78"/>
        <v>2533</v>
      </c>
      <c r="L2523" s="38">
        <v>2533</v>
      </c>
      <c r="M2523" s="48">
        <f t="shared" si="79"/>
        <v>404363975.09090912</v>
      </c>
      <c r="N2523" s="34" t="s">
        <v>7341</v>
      </c>
      <c r="O2523" s="48">
        <f>(45.5*M2523)/(SUM($M$16:$M$2953)+SUM(Comerciales!$O$16:$O$1436))</f>
        <v>1.918786648382461E-2</v>
      </c>
      <c r="P2523" s="49"/>
      <c r="Q2523" s="59"/>
      <c r="R2523" s="59"/>
      <c r="S2523" s="49"/>
      <c r="T2523" s="49"/>
      <c r="U2523" s="49"/>
      <c r="V2523" s="49"/>
    </row>
    <row r="2524" spans="2:22" ht="24" customHeight="1" x14ac:dyDescent="0.35">
      <c r="B2524" s="3">
        <v>2509</v>
      </c>
      <c r="C2524" s="3" t="s">
        <v>2062</v>
      </c>
      <c r="D2524" s="3" t="s">
        <v>2063</v>
      </c>
      <c r="E2524" s="3" t="s">
        <v>2401</v>
      </c>
      <c r="F2524" s="3" t="s">
        <v>2422</v>
      </c>
      <c r="G2524" s="3" t="s">
        <v>11</v>
      </c>
      <c r="H2524" s="32" t="s">
        <v>2318</v>
      </c>
      <c r="I2524" s="33">
        <v>126713.25</v>
      </c>
      <c r="J2524" s="17">
        <v>5066</v>
      </c>
      <c r="K2524" s="17">
        <f t="shared" si="78"/>
        <v>5066</v>
      </c>
      <c r="L2524" s="38">
        <v>5066</v>
      </c>
      <c r="M2524" s="48">
        <f t="shared" si="79"/>
        <v>641929324.5</v>
      </c>
      <c r="N2524" s="34" t="s">
        <v>7341</v>
      </c>
      <c r="O2524" s="48">
        <f>(45.5*M2524)/(SUM($M$16:$M$2953)+SUM(Comerciales!$O$16:$O$1436))</f>
        <v>3.0460809887400474E-2</v>
      </c>
      <c r="P2524" s="49"/>
      <c r="Q2524" s="59"/>
      <c r="R2524" s="59"/>
      <c r="S2524" s="49"/>
      <c r="T2524" s="49"/>
      <c r="U2524" s="49"/>
      <c r="V2524" s="49"/>
    </row>
    <row r="2525" spans="2:22" ht="24" customHeight="1" x14ac:dyDescent="0.35">
      <c r="B2525" s="3">
        <v>2510</v>
      </c>
      <c r="C2525" s="3" t="s">
        <v>2062</v>
      </c>
      <c r="D2525" s="3" t="s">
        <v>2063</v>
      </c>
      <c r="E2525" s="3" t="s">
        <v>6118</v>
      </c>
      <c r="F2525" s="3" t="s">
        <v>2422</v>
      </c>
      <c r="G2525" s="3" t="s">
        <v>11</v>
      </c>
      <c r="H2525" s="32" t="s">
        <v>2318</v>
      </c>
      <c r="I2525" s="33">
        <v>12582.333333333332</v>
      </c>
      <c r="J2525" s="17">
        <v>1266.5</v>
      </c>
      <c r="K2525" s="17">
        <f t="shared" si="78"/>
        <v>1266.5</v>
      </c>
      <c r="L2525" s="38">
        <v>1266.5</v>
      </c>
      <c r="M2525" s="48">
        <f t="shared" si="79"/>
        <v>15935525.166666666</v>
      </c>
      <c r="N2525" s="34" t="s">
        <v>7343</v>
      </c>
      <c r="O2525" s="48">
        <f>(45.5*M2525)/(SUM($M$16:$M$2953)+SUM(Comerciales!$O$16:$O$1436))</f>
        <v>7.5617203332439299E-4</v>
      </c>
      <c r="P2525" s="49"/>
      <c r="Q2525" s="59"/>
      <c r="R2525" s="59"/>
      <c r="S2525" s="49"/>
      <c r="T2525" s="49"/>
      <c r="U2525" s="49"/>
      <c r="V2525" s="49"/>
    </row>
    <row r="2526" spans="2:22" ht="24" customHeight="1" x14ac:dyDescent="0.35">
      <c r="B2526" s="3">
        <v>2511</v>
      </c>
      <c r="C2526" s="3" t="s">
        <v>1594</v>
      </c>
      <c r="D2526" s="3" t="s">
        <v>4016</v>
      </c>
      <c r="E2526" s="3" t="s">
        <v>6729</v>
      </c>
      <c r="F2526" s="3" t="s">
        <v>6972</v>
      </c>
      <c r="G2526" s="3" t="s">
        <v>11</v>
      </c>
      <c r="H2526" s="32" t="s">
        <v>2628</v>
      </c>
      <c r="I2526" s="33">
        <v>286827</v>
      </c>
      <c r="J2526" s="17">
        <v>1829</v>
      </c>
      <c r="K2526" s="17">
        <f t="shared" si="78"/>
        <v>1961</v>
      </c>
      <c r="L2526" s="38" t="s">
        <v>2628</v>
      </c>
      <c r="M2526" s="48">
        <f t="shared" si="79"/>
        <v>562467747</v>
      </c>
      <c r="N2526" s="34" t="s">
        <v>7341</v>
      </c>
      <c r="O2526" s="48">
        <f>(45.5*M2526)/(SUM($M$16:$M$2953)+SUM(Comerciales!$O$16:$O$1436))</f>
        <v>2.6690201639419681E-2</v>
      </c>
      <c r="P2526" s="49"/>
      <c r="Q2526" s="59"/>
      <c r="R2526" s="59"/>
      <c r="S2526" s="49"/>
      <c r="T2526" s="49"/>
      <c r="U2526" s="49"/>
      <c r="V2526" s="49"/>
    </row>
    <row r="2527" spans="2:22" ht="24" customHeight="1" x14ac:dyDescent="0.35">
      <c r="B2527" s="3">
        <v>2512</v>
      </c>
      <c r="C2527" s="3" t="s">
        <v>1594</v>
      </c>
      <c r="D2527" s="3" t="s">
        <v>4016</v>
      </c>
      <c r="E2527" s="3" t="s">
        <v>4036</v>
      </c>
      <c r="F2527" s="3" t="s">
        <v>2422</v>
      </c>
      <c r="G2527" s="3" t="s">
        <v>11</v>
      </c>
      <c r="H2527" s="32" t="s">
        <v>2318</v>
      </c>
      <c r="I2527" s="33">
        <v>54935</v>
      </c>
      <c r="J2527" s="17">
        <v>2480</v>
      </c>
      <c r="K2527" s="17">
        <f t="shared" si="78"/>
        <v>2480</v>
      </c>
      <c r="L2527" s="38">
        <v>2480</v>
      </c>
      <c r="M2527" s="48">
        <f t="shared" si="79"/>
        <v>136238800</v>
      </c>
      <c r="N2527" s="34" t="s">
        <v>7341</v>
      </c>
      <c r="O2527" s="48">
        <f>(45.5*M2527)/(SUM($M$16:$M$2953)+SUM(Comerciales!$O$16:$O$1436))</f>
        <v>6.4647992040556415E-3</v>
      </c>
      <c r="P2527" s="49"/>
      <c r="Q2527" s="59"/>
      <c r="R2527" s="59"/>
      <c r="S2527" s="49"/>
      <c r="T2527" s="49"/>
      <c r="U2527" s="49"/>
      <c r="V2527" s="49"/>
    </row>
    <row r="2528" spans="2:22" ht="24" customHeight="1" x14ac:dyDescent="0.35">
      <c r="B2528" s="3">
        <v>2513</v>
      </c>
      <c r="C2528" s="3" t="s">
        <v>1594</v>
      </c>
      <c r="D2528" s="3" t="s">
        <v>4016</v>
      </c>
      <c r="E2528" s="3" t="s">
        <v>6729</v>
      </c>
      <c r="F2528" s="3" t="s">
        <v>2422</v>
      </c>
      <c r="G2528" s="3" t="s">
        <v>11</v>
      </c>
      <c r="H2528" s="32" t="s">
        <v>2318</v>
      </c>
      <c r="I2528" s="33">
        <v>36616.333333333328</v>
      </c>
      <c r="J2528" s="17">
        <v>2108</v>
      </c>
      <c r="K2528" s="17">
        <f t="shared" si="78"/>
        <v>2108</v>
      </c>
      <c r="L2528" s="38">
        <v>2108</v>
      </c>
      <c r="M2528" s="48">
        <f t="shared" si="79"/>
        <v>77187230.666666657</v>
      </c>
      <c r="N2528" s="34" t="s">
        <v>7341</v>
      </c>
      <c r="O2528" s="48">
        <f>(45.5*M2528)/(SUM($M$16:$M$2953)+SUM(Comerciales!$O$16:$O$1436))</f>
        <v>3.6626860143888955E-3</v>
      </c>
      <c r="P2528" s="49"/>
      <c r="Q2528" s="59"/>
      <c r="R2528" s="59"/>
      <c r="S2528" s="49"/>
      <c r="T2528" s="49"/>
      <c r="U2528" s="49"/>
      <c r="V2528" s="49"/>
    </row>
    <row r="2529" spans="2:22" ht="24" customHeight="1" x14ac:dyDescent="0.35">
      <c r="B2529" s="3">
        <v>2514</v>
      </c>
      <c r="C2529" s="3" t="s">
        <v>1594</v>
      </c>
      <c r="D2529" s="3" t="s">
        <v>4016</v>
      </c>
      <c r="E2529" s="3" t="s">
        <v>4036</v>
      </c>
      <c r="F2529" s="3" t="s">
        <v>6972</v>
      </c>
      <c r="G2529" s="3" t="s">
        <v>11</v>
      </c>
      <c r="H2529" s="32" t="s">
        <v>2320</v>
      </c>
      <c r="I2529" s="33">
        <v>13742</v>
      </c>
      <c r="J2529" s="17">
        <v>1933</v>
      </c>
      <c r="K2529" s="17">
        <f t="shared" si="78"/>
        <v>2072</v>
      </c>
      <c r="L2529" s="38" t="s">
        <v>7053</v>
      </c>
      <c r="M2529" s="48">
        <f t="shared" si="79"/>
        <v>28473424</v>
      </c>
      <c r="N2529" s="34" t="s">
        <v>7343</v>
      </c>
      <c r="O2529" s="48">
        <f>(45.5*M2529)/(SUM($M$16:$M$2953)+SUM(Comerciales!$O$16:$O$1436))</f>
        <v>1.3511200099526625E-3</v>
      </c>
      <c r="P2529" s="49"/>
      <c r="Q2529" s="59"/>
      <c r="R2529" s="59"/>
      <c r="S2529" s="49"/>
      <c r="T2529" s="49"/>
      <c r="U2529" s="49"/>
      <c r="V2529" s="49"/>
    </row>
    <row r="2530" spans="2:22" ht="24" customHeight="1" x14ac:dyDescent="0.35">
      <c r="B2530" s="3">
        <v>2515</v>
      </c>
      <c r="C2530" s="3" t="s">
        <v>1594</v>
      </c>
      <c r="D2530" s="3" t="s">
        <v>4016</v>
      </c>
      <c r="E2530" s="3" t="s">
        <v>4230</v>
      </c>
      <c r="F2530" s="3" t="s">
        <v>3613</v>
      </c>
      <c r="G2530" s="3" t="s">
        <v>11</v>
      </c>
      <c r="H2530" s="32" t="s">
        <v>2318</v>
      </c>
      <c r="I2530" s="33">
        <v>5072.416666666667</v>
      </c>
      <c r="J2530" s="17">
        <v>4650</v>
      </c>
      <c r="K2530" s="17">
        <f t="shared" si="78"/>
        <v>4650</v>
      </c>
      <c r="L2530" s="38">
        <v>4650</v>
      </c>
      <c r="M2530" s="48">
        <f t="shared" si="79"/>
        <v>23586737.5</v>
      </c>
      <c r="N2530" s="34" t="s">
        <v>7343</v>
      </c>
      <c r="O2530" s="48">
        <f>(45.5*M2530)/(SUM($M$16:$M$2953)+SUM(Comerciales!$O$16:$O$1436))</f>
        <v>1.1192371175925606E-3</v>
      </c>
      <c r="P2530" s="49"/>
      <c r="Q2530" s="59"/>
      <c r="R2530" s="59"/>
      <c r="S2530" s="49"/>
      <c r="T2530" s="49"/>
      <c r="U2530" s="49"/>
      <c r="V2530" s="49"/>
    </row>
    <row r="2531" spans="2:22" ht="24" customHeight="1" x14ac:dyDescent="0.35">
      <c r="B2531" s="3">
        <v>2516</v>
      </c>
      <c r="C2531" s="3" t="s">
        <v>410</v>
      </c>
      <c r="D2531" s="3" t="s">
        <v>5781</v>
      </c>
      <c r="E2531" s="3" t="s">
        <v>6730</v>
      </c>
      <c r="F2531" s="3" t="s">
        <v>2356</v>
      </c>
      <c r="G2531" s="3" t="s">
        <v>18</v>
      </c>
      <c r="H2531" s="32" t="s">
        <v>2349</v>
      </c>
      <c r="I2531" s="33">
        <v>3064.9166666666665</v>
      </c>
      <c r="J2531" s="17">
        <v>2001.88</v>
      </c>
      <c r="K2531" s="17">
        <f t="shared" si="78"/>
        <v>2146</v>
      </c>
      <c r="L2531" s="38" t="s">
        <v>7053</v>
      </c>
      <c r="M2531" s="48">
        <f t="shared" si="79"/>
        <v>6577311.166666666</v>
      </c>
      <c r="N2531" s="34" t="s">
        <v>7343</v>
      </c>
      <c r="O2531" s="48">
        <f>(45.5*M2531)/(SUM($M$16:$M$2953)+SUM(Comerciales!$O$16:$O$1436))</f>
        <v>3.1210636026662706E-4</v>
      </c>
      <c r="P2531" s="49"/>
      <c r="Q2531" s="59"/>
      <c r="R2531" s="59"/>
      <c r="S2531" s="49"/>
      <c r="T2531" s="49"/>
      <c r="U2531" s="49"/>
      <c r="V2531" s="49"/>
    </row>
    <row r="2532" spans="2:22" ht="24" customHeight="1" x14ac:dyDescent="0.35">
      <c r="B2532" s="3">
        <v>2517</v>
      </c>
      <c r="C2532" s="3" t="s">
        <v>412</v>
      </c>
      <c r="D2532" s="3" t="s">
        <v>5782</v>
      </c>
      <c r="E2532" s="3" t="s">
        <v>6731</v>
      </c>
      <c r="F2532" s="3" t="s">
        <v>2616</v>
      </c>
      <c r="G2532" s="3" t="s">
        <v>11</v>
      </c>
      <c r="H2532" s="32" t="s">
        <v>2490</v>
      </c>
      <c r="I2532" s="33">
        <v>7</v>
      </c>
      <c r="J2532" s="17">
        <v>23838.1</v>
      </c>
      <c r="K2532" s="17">
        <f t="shared" si="78"/>
        <v>25554</v>
      </c>
      <c r="L2532" s="38" t="s">
        <v>7053</v>
      </c>
      <c r="M2532" s="48">
        <f t="shared" si="79"/>
        <v>178878</v>
      </c>
      <c r="N2532" s="34" t="s">
        <v>7343</v>
      </c>
      <c r="O2532" s="48">
        <f>(45.5*M2532)/(SUM($M$16:$M$2953)+SUM(Comerciales!$O$16:$O$1436))</f>
        <v>8.488113166168999E-6</v>
      </c>
      <c r="P2532" s="49"/>
      <c r="Q2532" s="59"/>
      <c r="R2532" s="59"/>
      <c r="S2532" s="49"/>
      <c r="T2532" s="49"/>
      <c r="U2532" s="49"/>
      <c r="V2532" s="49"/>
    </row>
    <row r="2533" spans="2:22" ht="24" customHeight="1" x14ac:dyDescent="0.35">
      <c r="B2533" s="3">
        <v>2518</v>
      </c>
      <c r="C2533" s="3" t="s">
        <v>541</v>
      </c>
      <c r="D2533" s="3" t="s">
        <v>5783</v>
      </c>
      <c r="E2533" s="3" t="s">
        <v>554</v>
      </c>
      <c r="F2533" s="3" t="s">
        <v>2616</v>
      </c>
      <c r="G2533" s="3" t="s">
        <v>7000</v>
      </c>
      <c r="H2533" s="32" t="s">
        <v>2490</v>
      </c>
      <c r="I2533" s="33">
        <v>2</v>
      </c>
      <c r="J2533" s="17">
        <v>2798.33</v>
      </c>
      <c r="K2533" s="17">
        <f t="shared" si="78"/>
        <v>3000</v>
      </c>
      <c r="L2533" s="38" t="s">
        <v>7053</v>
      </c>
      <c r="M2533" s="48">
        <f t="shared" si="79"/>
        <v>6000</v>
      </c>
      <c r="N2533" s="34" t="s">
        <v>7343</v>
      </c>
      <c r="O2533" s="48">
        <f>(45.5*M2533)/(SUM($M$16:$M$2953)+SUM(Comerciales!$O$16:$O$1436))</f>
        <v>2.8471180914933081E-7</v>
      </c>
      <c r="P2533" s="49"/>
      <c r="Q2533" s="59"/>
      <c r="R2533" s="59"/>
      <c r="S2533" s="49"/>
      <c r="T2533" s="49"/>
      <c r="U2533" s="49"/>
      <c r="V2533" s="49"/>
    </row>
    <row r="2534" spans="2:22" ht="24" customHeight="1" x14ac:dyDescent="0.35">
      <c r="B2534" s="3">
        <v>2519</v>
      </c>
      <c r="C2534" s="3" t="s">
        <v>541</v>
      </c>
      <c r="D2534" s="3" t="s">
        <v>5784</v>
      </c>
      <c r="E2534" s="3" t="s">
        <v>6732</v>
      </c>
      <c r="F2534" s="3" t="s">
        <v>2616</v>
      </c>
      <c r="G2534" s="3" t="s">
        <v>7000</v>
      </c>
      <c r="H2534" s="32" t="s">
        <v>2490</v>
      </c>
      <c r="I2534" s="33">
        <v>4309</v>
      </c>
      <c r="J2534" s="17">
        <v>333</v>
      </c>
      <c r="K2534" s="17">
        <f t="shared" si="78"/>
        <v>357</v>
      </c>
      <c r="L2534" s="38" t="s">
        <v>7053</v>
      </c>
      <c r="M2534" s="48">
        <f t="shared" si="79"/>
        <v>1538313</v>
      </c>
      <c r="N2534" s="34" t="s">
        <v>7343</v>
      </c>
      <c r="O2534" s="48">
        <f>(45.5*M2534)/(SUM($M$16:$M$2953)+SUM(Comerciales!$O$16:$O$1436))</f>
        <v>7.2995979544655758E-5</v>
      </c>
      <c r="P2534" s="49"/>
      <c r="Q2534" s="59"/>
      <c r="R2534" s="59"/>
      <c r="S2534" s="49"/>
      <c r="T2534" s="49"/>
      <c r="U2534" s="49"/>
      <c r="V2534" s="49"/>
    </row>
    <row r="2535" spans="2:22" ht="24" customHeight="1" x14ac:dyDescent="0.35">
      <c r="B2535" s="3">
        <v>2520</v>
      </c>
      <c r="C2535" s="3" t="s">
        <v>2064</v>
      </c>
      <c r="D2535" s="3" t="s">
        <v>2065</v>
      </c>
      <c r="E2535" s="3" t="s">
        <v>6733</v>
      </c>
      <c r="F2535" s="3" t="s">
        <v>2616</v>
      </c>
      <c r="G2535" s="3" t="s">
        <v>379</v>
      </c>
      <c r="H2535" s="32" t="s">
        <v>2490</v>
      </c>
      <c r="I2535" s="33">
        <v>21</v>
      </c>
      <c r="J2535" s="17"/>
      <c r="K2535" s="17">
        <f t="shared" si="78"/>
        <v>0</v>
      </c>
      <c r="L2535" s="38" t="s">
        <v>7053</v>
      </c>
      <c r="M2535" s="48">
        <f t="shared" si="79"/>
        <v>2100</v>
      </c>
      <c r="N2535" s="34" t="s">
        <v>7343</v>
      </c>
      <c r="O2535" s="48">
        <f>(45.5*M2535)/(SUM($M$16:$M$2953)+SUM(Comerciales!$O$16:$O$1436))</f>
        <v>9.9649133202265791E-8</v>
      </c>
      <c r="P2535" s="49"/>
      <c r="Q2535" s="59"/>
      <c r="R2535" s="59"/>
      <c r="S2535" s="49"/>
      <c r="T2535" s="49"/>
      <c r="U2535" s="49"/>
      <c r="V2535" s="49"/>
    </row>
    <row r="2536" spans="2:22" ht="24" customHeight="1" x14ac:dyDescent="0.35">
      <c r="B2536" s="3">
        <v>2521</v>
      </c>
      <c r="C2536" s="3" t="s">
        <v>2628</v>
      </c>
      <c r="D2536" s="3" t="s">
        <v>2065</v>
      </c>
      <c r="E2536" s="3" t="s">
        <v>6734</v>
      </c>
      <c r="F2536" s="3" t="s">
        <v>2616</v>
      </c>
      <c r="G2536" s="3" t="s">
        <v>379</v>
      </c>
      <c r="H2536" s="32" t="s">
        <v>2628</v>
      </c>
      <c r="I2536" s="33">
        <v>1</v>
      </c>
      <c r="J2536" s="17">
        <v>5239.5</v>
      </c>
      <c r="K2536" s="17">
        <f t="shared" si="78"/>
        <v>5617</v>
      </c>
      <c r="L2536" s="38" t="s">
        <v>2628</v>
      </c>
      <c r="M2536" s="48">
        <f t="shared" si="79"/>
        <v>5617</v>
      </c>
      <c r="N2536" s="34" t="s">
        <v>7343</v>
      </c>
      <c r="O2536" s="48">
        <f>(45.5*M2536)/(SUM($M$16:$M$2953)+SUM(Comerciales!$O$16:$O$1436))</f>
        <v>2.6653770533196517E-7</v>
      </c>
      <c r="P2536" s="49"/>
      <c r="Q2536" s="59"/>
      <c r="R2536" s="59"/>
      <c r="S2536" s="49"/>
      <c r="T2536" s="49"/>
      <c r="U2536" s="49"/>
      <c r="V2536" s="49"/>
    </row>
    <row r="2537" spans="2:22" ht="24" customHeight="1" x14ac:dyDescent="0.35">
      <c r="B2537" s="3">
        <v>2522</v>
      </c>
      <c r="C2537" s="3" t="s">
        <v>2069</v>
      </c>
      <c r="D2537" s="3" t="s">
        <v>2066</v>
      </c>
      <c r="E2537" s="3" t="s">
        <v>6735</v>
      </c>
      <c r="F2537" s="3" t="s">
        <v>2356</v>
      </c>
      <c r="G2537" s="3" t="s">
        <v>18</v>
      </c>
      <c r="H2537" s="32" t="s">
        <v>2349</v>
      </c>
      <c r="I2537" s="33">
        <v>4408</v>
      </c>
      <c r="J2537" s="17">
        <v>1035</v>
      </c>
      <c r="K2537" s="17">
        <f t="shared" si="78"/>
        <v>1110</v>
      </c>
      <c r="L2537" s="38" t="s">
        <v>7053</v>
      </c>
      <c r="M2537" s="48">
        <f t="shared" si="79"/>
        <v>4892880</v>
      </c>
      <c r="N2537" s="34" t="s">
        <v>7343</v>
      </c>
      <c r="O2537" s="48">
        <f>(45.5*M2537)/(SUM($M$16:$M$2953)+SUM(Comerciales!$O$16:$O$1436))</f>
        <v>2.3217678612509629E-4</v>
      </c>
      <c r="P2537" s="49"/>
      <c r="Q2537" s="59"/>
      <c r="R2537" s="59"/>
      <c r="S2537" s="49"/>
      <c r="T2537" s="49"/>
      <c r="U2537" s="49"/>
      <c r="V2537" s="49"/>
    </row>
    <row r="2538" spans="2:22" ht="24" customHeight="1" x14ac:dyDescent="0.35">
      <c r="B2538" s="3">
        <v>2523</v>
      </c>
      <c r="C2538" s="3" t="s">
        <v>706</v>
      </c>
      <c r="D2538" s="3" t="s">
        <v>2066</v>
      </c>
      <c r="E2538" s="3" t="s">
        <v>6736</v>
      </c>
      <c r="F2538" s="3" t="s">
        <v>6973</v>
      </c>
      <c r="G2538" s="3" t="s">
        <v>3645</v>
      </c>
      <c r="H2538" s="32" t="s">
        <v>2628</v>
      </c>
      <c r="I2538" s="33">
        <v>360</v>
      </c>
      <c r="J2538" s="17">
        <v>7292</v>
      </c>
      <c r="K2538" s="17">
        <f t="shared" si="78"/>
        <v>7817</v>
      </c>
      <c r="L2538" s="38" t="s">
        <v>2628</v>
      </c>
      <c r="M2538" s="48">
        <f t="shared" si="79"/>
        <v>2814120</v>
      </c>
      <c r="N2538" s="34" t="s">
        <v>7343</v>
      </c>
      <c r="O2538" s="48">
        <f>(45.5*M2538)/(SUM($M$16:$M$2953)+SUM(Comerciales!$O$16:$O$1436))</f>
        <v>1.3353553272721914E-4</v>
      </c>
      <c r="P2538" s="49"/>
      <c r="Q2538" s="59"/>
      <c r="R2538" s="59"/>
      <c r="S2538" s="49"/>
      <c r="T2538" s="49"/>
      <c r="U2538" s="49"/>
      <c r="V2538" s="49"/>
    </row>
    <row r="2539" spans="2:22" ht="24" customHeight="1" x14ac:dyDescent="0.35">
      <c r="B2539" s="3">
        <v>2524</v>
      </c>
      <c r="C2539" s="3" t="s">
        <v>706</v>
      </c>
      <c r="D2539" s="3" t="s">
        <v>2066</v>
      </c>
      <c r="E2539" s="3" t="s">
        <v>2085</v>
      </c>
      <c r="F2539" s="3" t="s">
        <v>3624</v>
      </c>
      <c r="G2539" s="3" t="s">
        <v>379</v>
      </c>
      <c r="H2539" s="32" t="s">
        <v>3678</v>
      </c>
      <c r="I2539" s="33">
        <v>137</v>
      </c>
      <c r="J2539" s="17"/>
      <c r="K2539" s="17">
        <f t="shared" si="78"/>
        <v>0</v>
      </c>
      <c r="L2539" s="38" t="s">
        <v>7053</v>
      </c>
      <c r="M2539" s="48">
        <f t="shared" si="79"/>
        <v>13700</v>
      </c>
      <c r="N2539" s="34" t="s">
        <v>7343</v>
      </c>
      <c r="O2539" s="48">
        <f>(45.5*M2539)/(SUM($M$16:$M$2953)+SUM(Comerciales!$O$16:$O$1436))</f>
        <v>6.5009196422430533E-7</v>
      </c>
      <c r="P2539" s="49"/>
      <c r="Q2539" s="59"/>
      <c r="R2539" s="59"/>
      <c r="S2539" s="49"/>
      <c r="T2539" s="49"/>
      <c r="U2539" s="49"/>
      <c r="V2539" s="49"/>
    </row>
    <row r="2540" spans="2:22" ht="24" customHeight="1" x14ac:dyDescent="0.35">
      <c r="B2540" s="3">
        <v>2525</v>
      </c>
      <c r="C2540" s="3" t="s">
        <v>706</v>
      </c>
      <c r="D2540" s="3" t="s">
        <v>2066</v>
      </c>
      <c r="E2540" s="3" t="s">
        <v>5943</v>
      </c>
      <c r="F2540" s="3" t="s">
        <v>6869</v>
      </c>
      <c r="G2540" s="3" t="s">
        <v>18</v>
      </c>
      <c r="H2540" s="32" t="s">
        <v>3678</v>
      </c>
      <c r="I2540" s="33">
        <v>1</v>
      </c>
      <c r="J2540" s="17"/>
      <c r="K2540" s="17">
        <f t="shared" si="78"/>
        <v>0</v>
      </c>
      <c r="L2540" s="38" t="s">
        <v>7053</v>
      </c>
      <c r="M2540" s="48">
        <f t="shared" si="79"/>
        <v>100</v>
      </c>
      <c r="N2540" s="34" t="s">
        <v>7343</v>
      </c>
      <c r="O2540" s="48">
        <f>(45.5*M2540)/(SUM($M$16:$M$2953)+SUM(Comerciales!$O$16:$O$1436))</f>
        <v>4.745196819155514E-9</v>
      </c>
      <c r="P2540" s="49"/>
      <c r="Q2540" s="59"/>
      <c r="R2540" s="59"/>
      <c r="S2540" s="49"/>
      <c r="T2540" s="49"/>
      <c r="U2540" s="49"/>
      <c r="V2540" s="49"/>
    </row>
    <row r="2541" spans="2:22" ht="24" customHeight="1" x14ac:dyDescent="0.35">
      <c r="B2541" s="3">
        <v>2526</v>
      </c>
      <c r="C2541" s="3" t="s">
        <v>2628</v>
      </c>
      <c r="D2541" s="3" t="s">
        <v>5785</v>
      </c>
      <c r="E2541" s="3" t="s">
        <v>4224</v>
      </c>
      <c r="F2541" s="3" t="s">
        <v>2616</v>
      </c>
      <c r="G2541" s="3" t="s">
        <v>159</v>
      </c>
      <c r="H2541" s="32" t="s">
        <v>2628</v>
      </c>
      <c r="I2541" s="33">
        <v>187</v>
      </c>
      <c r="J2541" s="17">
        <v>26400</v>
      </c>
      <c r="K2541" s="17">
        <f t="shared" si="78"/>
        <v>28301</v>
      </c>
      <c r="L2541" s="38" t="s">
        <v>2628</v>
      </c>
      <c r="M2541" s="48">
        <f t="shared" si="79"/>
        <v>5292287</v>
      </c>
      <c r="N2541" s="34" t="s">
        <v>7343</v>
      </c>
      <c r="O2541" s="48">
        <f>(45.5*M2541)/(SUM($M$16:$M$2953)+SUM(Comerciales!$O$16:$O$1436))</f>
        <v>2.5112943438458077E-4</v>
      </c>
      <c r="P2541" s="49"/>
      <c r="Q2541" s="59"/>
      <c r="R2541" s="59"/>
      <c r="S2541" s="49"/>
      <c r="T2541" s="49"/>
      <c r="U2541" s="49"/>
      <c r="V2541" s="49"/>
    </row>
    <row r="2542" spans="2:22" ht="24" customHeight="1" x14ac:dyDescent="0.35">
      <c r="B2542" s="3">
        <v>2527</v>
      </c>
      <c r="C2542" s="3" t="s">
        <v>1190</v>
      </c>
      <c r="D2542" s="3" t="s">
        <v>3224</v>
      </c>
      <c r="E2542" s="3" t="s">
        <v>2067</v>
      </c>
      <c r="F2542" s="3" t="s">
        <v>3577</v>
      </c>
      <c r="G2542" s="3" t="s">
        <v>18</v>
      </c>
      <c r="H2542" s="32" t="s">
        <v>2490</v>
      </c>
      <c r="I2542" s="33">
        <v>2472976</v>
      </c>
      <c r="J2542" s="17"/>
      <c r="K2542" s="17">
        <f t="shared" si="78"/>
        <v>0</v>
      </c>
      <c r="L2542" s="38" t="s">
        <v>7053</v>
      </c>
      <c r="M2542" s="48">
        <f t="shared" si="79"/>
        <v>247297600</v>
      </c>
      <c r="N2542" s="34" t="s">
        <v>7341</v>
      </c>
      <c r="O2542" s="48">
        <f>(45.5*M2542)/(SUM($M$16:$M$2953)+SUM(Comerciales!$O$16:$O$1436))</f>
        <v>1.1734757849047926E-2</v>
      </c>
      <c r="P2542" s="49"/>
      <c r="Q2542" s="59"/>
      <c r="R2542" s="59"/>
      <c r="S2542" s="49"/>
      <c r="T2542" s="49"/>
      <c r="U2542" s="49"/>
      <c r="V2542" s="49"/>
    </row>
    <row r="2543" spans="2:22" ht="24" customHeight="1" x14ac:dyDescent="0.35">
      <c r="B2543" s="3">
        <v>2528</v>
      </c>
      <c r="C2543" s="3" t="s">
        <v>1190</v>
      </c>
      <c r="D2543" s="3" t="s">
        <v>3224</v>
      </c>
      <c r="E2543" s="3" t="s">
        <v>2067</v>
      </c>
      <c r="F2543" s="3" t="s">
        <v>3577</v>
      </c>
      <c r="G2543" s="3" t="s">
        <v>18</v>
      </c>
      <c r="H2543" s="32" t="s">
        <v>7022</v>
      </c>
      <c r="I2543" s="33">
        <v>168071.66666666666</v>
      </c>
      <c r="J2543" s="17">
        <v>2771</v>
      </c>
      <c r="K2543" s="17">
        <f t="shared" si="78"/>
        <v>2971</v>
      </c>
      <c r="L2543" s="38" t="s">
        <v>7053</v>
      </c>
      <c r="M2543" s="48">
        <f t="shared" si="79"/>
        <v>499340921.66666663</v>
      </c>
      <c r="N2543" s="34" t="s">
        <v>7341</v>
      </c>
      <c r="O2543" s="48">
        <f>(45.5*M2543)/(SUM($M$16:$M$2953)+SUM(Comerciales!$O$16:$O$1436))</f>
        <v>2.3694709531668492E-2</v>
      </c>
      <c r="P2543" s="49"/>
      <c r="Q2543" s="59"/>
      <c r="R2543" s="59"/>
      <c r="S2543" s="49"/>
      <c r="T2543" s="49"/>
      <c r="U2543" s="49"/>
      <c r="V2543" s="49"/>
    </row>
    <row r="2544" spans="2:22" ht="24" customHeight="1" x14ac:dyDescent="0.35">
      <c r="B2544" s="3">
        <v>2529</v>
      </c>
      <c r="C2544" s="3" t="s">
        <v>1190</v>
      </c>
      <c r="D2544" s="3" t="s">
        <v>3224</v>
      </c>
      <c r="E2544" s="3" t="s">
        <v>2067</v>
      </c>
      <c r="F2544" s="3" t="s">
        <v>3577</v>
      </c>
      <c r="G2544" s="3" t="s">
        <v>18</v>
      </c>
      <c r="H2544" s="32" t="s">
        <v>7047</v>
      </c>
      <c r="I2544" s="33">
        <v>104426.83333333333</v>
      </c>
      <c r="J2544" s="17">
        <v>2870</v>
      </c>
      <c r="K2544" s="17">
        <f t="shared" si="78"/>
        <v>3077</v>
      </c>
      <c r="L2544" s="38" t="s">
        <v>7053</v>
      </c>
      <c r="M2544" s="48">
        <f t="shared" si="79"/>
        <v>321321366.16666663</v>
      </c>
      <c r="N2544" s="34" t="s">
        <v>7341</v>
      </c>
      <c r="O2544" s="48">
        <f>(45.5*M2544)/(SUM($M$16:$M$2953)+SUM(Comerciales!$O$16:$O$1436))</f>
        <v>1.5247331246607706E-2</v>
      </c>
      <c r="P2544" s="49"/>
      <c r="Q2544" s="59"/>
      <c r="R2544" s="59"/>
      <c r="S2544" s="49"/>
      <c r="T2544" s="49"/>
      <c r="U2544" s="49"/>
      <c r="V2544" s="49"/>
    </row>
    <row r="2545" spans="2:22" ht="24" customHeight="1" x14ac:dyDescent="0.35">
      <c r="B2545" s="3">
        <v>2530</v>
      </c>
      <c r="C2545" s="3" t="s">
        <v>1190</v>
      </c>
      <c r="D2545" s="3" t="s">
        <v>3224</v>
      </c>
      <c r="E2545" s="3" t="s">
        <v>2067</v>
      </c>
      <c r="F2545" s="3" t="s">
        <v>3580</v>
      </c>
      <c r="G2545" s="3" t="s">
        <v>3645</v>
      </c>
      <c r="H2545" s="32" t="s">
        <v>2490</v>
      </c>
      <c r="I2545" s="33">
        <v>6192</v>
      </c>
      <c r="J2545" s="17">
        <v>1522</v>
      </c>
      <c r="K2545" s="17">
        <f t="shared" si="78"/>
        <v>1632</v>
      </c>
      <c r="L2545" s="38" t="s">
        <v>7053</v>
      </c>
      <c r="M2545" s="48">
        <f t="shared" si="79"/>
        <v>10105344</v>
      </c>
      <c r="N2545" s="34" t="s">
        <v>7343</v>
      </c>
      <c r="O2545" s="48">
        <f>(45.5*M2545)/(SUM($M$16:$M$2953)+SUM(Comerciales!$O$16:$O$1436))</f>
        <v>4.7951846205272254E-4</v>
      </c>
      <c r="P2545" s="49"/>
      <c r="Q2545" s="59"/>
      <c r="R2545" s="59"/>
      <c r="S2545" s="49"/>
      <c r="T2545" s="49"/>
      <c r="U2545" s="49"/>
      <c r="V2545" s="49"/>
    </row>
    <row r="2546" spans="2:22" ht="24" customHeight="1" x14ac:dyDescent="0.35">
      <c r="B2546" s="3">
        <v>2531</v>
      </c>
      <c r="C2546" s="3" t="s">
        <v>2068</v>
      </c>
      <c r="D2546" s="3" t="s">
        <v>5786</v>
      </c>
      <c r="E2546" s="3" t="s">
        <v>6737</v>
      </c>
      <c r="F2546" s="3" t="s">
        <v>2616</v>
      </c>
      <c r="G2546" s="3" t="s">
        <v>3657</v>
      </c>
      <c r="H2546" s="32" t="s">
        <v>2490</v>
      </c>
      <c r="I2546" s="33">
        <v>159.33333333333334</v>
      </c>
      <c r="J2546" s="17"/>
      <c r="K2546" s="17">
        <f t="shared" si="78"/>
        <v>0</v>
      </c>
      <c r="L2546" s="38" t="s">
        <v>7053</v>
      </c>
      <c r="M2546" s="48">
        <f t="shared" si="79"/>
        <v>15933.333333333334</v>
      </c>
      <c r="N2546" s="34" t="s">
        <v>7343</v>
      </c>
      <c r="O2546" s="48">
        <f>(45.5*M2546)/(SUM($M$16:$M$2953)+SUM(Comerciales!$O$16:$O$1436))</f>
        <v>7.5606802651877857E-7</v>
      </c>
      <c r="P2546" s="49"/>
      <c r="Q2546" s="59"/>
      <c r="R2546" s="59"/>
      <c r="S2546" s="49"/>
      <c r="T2546" s="49"/>
      <c r="U2546" s="49"/>
      <c r="V2546" s="49"/>
    </row>
    <row r="2547" spans="2:22" ht="24" customHeight="1" x14ac:dyDescent="0.35">
      <c r="B2547" s="3">
        <v>2532</v>
      </c>
      <c r="C2547" s="3" t="s">
        <v>840</v>
      </c>
      <c r="D2547" s="3" t="s">
        <v>5787</v>
      </c>
      <c r="E2547" s="3" t="s">
        <v>6738</v>
      </c>
      <c r="F2547" s="3" t="s">
        <v>3580</v>
      </c>
      <c r="G2547" s="3" t="s">
        <v>18</v>
      </c>
      <c r="H2547" s="32" t="s">
        <v>2334</v>
      </c>
      <c r="I2547" s="33">
        <v>2</v>
      </c>
      <c r="J2547" s="17">
        <v>4508</v>
      </c>
      <c r="K2547" s="17">
        <f t="shared" si="78"/>
        <v>4833</v>
      </c>
      <c r="L2547" s="38" t="s">
        <v>7053</v>
      </c>
      <c r="M2547" s="48">
        <f t="shared" si="79"/>
        <v>9666</v>
      </c>
      <c r="N2547" s="34" t="s">
        <v>7343</v>
      </c>
      <c r="O2547" s="48">
        <f>(45.5*M2547)/(SUM($M$16:$M$2953)+SUM(Comerciales!$O$16:$O$1436))</f>
        <v>4.5867072453957195E-7</v>
      </c>
      <c r="P2547" s="49"/>
      <c r="Q2547" s="59"/>
      <c r="R2547" s="59"/>
      <c r="S2547" s="49"/>
      <c r="T2547" s="49"/>
      <c r="U2547" s="49"/>
      <c r="V2547" s="49"/>
    </row>
    <row r="2548" spans="2:22" ht="24" customHeight="1" x14ac:dyDescent="0.35">
      <c r="B2548" s="3">
        <v>2533</v>
      </c>
      <c r="C2548" s="3" t="s">
        <v>1190</v>
      </c>
      <c r="D2548" s="3" t="s">
        <v>5788</v>
      </c>
      <c r="E2548" s="3" t="s">
        <v>6739</v>
      </c>
      <c r="F2548" s="3" t="s">
        <v>6974</v>
      </c>
      <c r="G2548" s="3" t="s">
        <v>18</v>
      </c>
      <c r="H2548" s="32" t="s">
        <v>2490</v>
      </c>
      <c r="I2548" s="33">
        <v>2</v>
      </c>
      <c r="J2548" s="17"/>
      <c r="K2548" s="17">
        <f t="shared" si="78"/>
        <v>0</v>
      </c>
      <c r="L2548" s="38" t="s">
        <v>7053</v>
      </c>
      <c r="M2548" s="48">
        <f t="shared" si="79"/>
        <v>200</v>
      </c>
      <c r="N2548" s="34" t="s">
        <v>7343</v>
      </c>
      <c r="O2548" s="48">
        <f>(45.5*M2548)/(SUM($M$16:$M$2953)+SUM(Comerciales!$O$16:$O$1436))</f>
        <v>9.4903936383110279E-9</v>
      </c>
      <c r="P2548" s="49"/>
      <c r="Q2548" s="59"/>
      <c r="R2548" s="59"/>
      <c r="S2548" s="49"/>
      <c r="T2548" s="49"/>
      <c r="U2548" s="49"/>
      <c r="V2548" s="49"/>
    </row>
    <row r="2549" spans="2:22" ht="24" customHeight="1" x14ac:dyDescent="0.35">
      <c r="B2549" s="3">
        <v>2534</v>
      </c>
      <c r="C2549" s="3" t="s">
        <v>2691</v>
      </c>
      <c r="D2549" s="3" t="s">
        <v>5789</v>
      </c>
      <c r="E2549" s="3">
        <v>0.03</v>
      </c>
      <c r="F2549" s="3" t="s">
        <v>2359</v>
      </c>
      <c r="G2549" s="3" t="s">
        <v>3645</v>
      </c>
      <c r="H2549" s="32" t="s">
        <v>2490</v>
      </c>
      <c r="I2549" s="33">
        <v>73.63636363636364</v>
      </c>
      <c r="J2549" s="17"/>
      <c r="K2549" s="17">
        <f t="shared" si="78"/>
        <v>0</v>
      </c>
      <c r="L2549" s="38" t="s">
        <v>7053</v>
      </c>
      <c r="M2549" s="48">
        <f t="shared" si="79"/>
        <v>7363.636363636364</v>
      </c>
      <c r="N2549" s="34" t="s">
        <v>7343</v>
      </c>
      <c r="O2549" s="48">
        <f>(45.5*M2549)/(SUM($M$16:$M$2953)+SUM(Comerciales!$O$16:$O$1436))</f>
        <v>3.4941903850145152E-7</v>
      </c>
      <c r="P2549" s="49"/>
      <c r="Q2549" s="59"/>
      <c r="R2549" s="59"/>
      <c r="S2549" s="49"/>
      <c r="T2549" s="49"/>
      <c r="U2549" s="49"/>
      <c r="V2549" s="49"/>
    </row>
    <row r="2550" spans="2:22" ht="24" customHeight="1" x14ac:dyDescent="0.35">
      <c r="B2550" s="3">
        <v>2535</v>
      </c>
      <c r="C2550" s="3" t="s">
        <v>706</v>
      </c>
      <c r="D2550" s="3" t="s">
        <v>5790</v>
      </c>
      <c r="E2550" s="3" t="s">
        <v>6740</v>
      </c>
      <c r="F2550" s="3" t="s">
        <v>2616</v>
      </c>
      <c r="G2550" s="3" t="s">
        <v>3645</v>
      </c>
      <c r="H2550" s="32" t="s">
        <v>2490</v>
      </c>
      <c r="I2550" s="33">
        <v>197.5</v>
      </c>
      <c r="J2550" s="17"/>
      <c r="K2550" s="17">
        <f t="shared" si="78"/>
        <v>0</v>
      </c>
      <c r="L2550" s="38" t="s">
        <v>7053</v>
      </c>
      <c r="M2550" s="48">
        <f t="shared" si="79"/>
        <v>19750</v>
      </c>
      <c r="N2550" s="34" t="s">
        <v>7343</v>
      </c>
      <c r="O2550" s="48">
        <f>(45.5*M2550)/(SUM($M$16:$M$2953)+SUM(Comerciales!$O$16:$O$1436))</f>
        <v>9.3717637178321393E-7</v>
      </c>
      <c r="P2550" s="49"/>
      <c r="Q2550" s="59"/>
      <c r="R2550" s="59"/>
      <c r="S2550" s="49"/>
      <c r="T2550" s="49"/>
      <c r="U2550" s="49"/>
      <c r="V2550" s="49"/>
    </row>
    <row r="2551" spans="2:22" ht="24" customHeight="1" x14ac:dyDescent="0.35">
      <c r="B2551" s="3">
        <v>2536</v>
      </c>
      <c r="C2551" s="3" t="s">
        <v>745</v>
      </c>
      <c r="D2551" s="3" t="s">
        <v>5791</v>
      </c>
      <c r="E2551" s="3" t="s">
        <v>6733</v>
      </c>
      <c r="F2551" s="3" t="s">
        <v>2616</v>
      </c>
      <c r="G2551" s="3" t="s">
        <v>3657</v>
      </c>
      <c r="H2551" s="32" t="s">
        <v>2490</v>
      </c>
      <c r="I2551" s="33">
        <v>24</v>
      </c>
      <c r="J2551" s="17">
        <v>17821</v>
      </c>
      <c r="K2551" s="17">
        <f t="shared" si="78"/>
        <v>19104</v>
      </c>
      <c r="L2551" s="38" t="s">
        <v>7053</v>
      </c>
      <c r="M2551" s="48">
        <f t="shared" si="79"/>
        <v>458496</v>
      </c>
      <c r="N2551" s="34" t="s">
        <v>7343</v>
      </c>
      <c r="O2551" s="48">
        <f>(45.5*M2551)/(SUM($M$16:$M$2953)+SUM(Comerciales!$O$16:$O$1436))</f>
        <v>2.1756537607955264E-5</v>
      </c>
      <c r="P2551" s="49"/>
      <c r="Q2551" s="59"/>
      <c r="R2551" s="59"/>
      <c r="S2551" s="49"/>
      <c r="T2551" s="49"/>
      <c r="U2551" s="49"/>
      <c r="V2551" s="49"/>
    </row>
    <row r="2552" spans="2:22" ht="24" customHeight="1" x14ac:dyDescent="0.35">
      <c r="B2552" s="3">
        <v>2537</v>
      </c>
      <c r="C2552" s="3" t="s">
        <v>2628</v>
      </c>
      <c r="D2552" s="3" t="s">
        <v>5792</v>
      </c>
      <c r="E2552" s="3" t="s">
        <v>6741</v>
      </c>
      <c r="F2552" s="3" t="s">
        <v>6975</v>
      </c>
      <c r="G2552" s="3" t="s">
        <v>11</v>
      </c>
      <c r="H2552" s="32" t="s">
        <v>2628</v>
      </c>
      <c r="I2552" s="33">
        <v>1</v>
      </c>
      <c r="J2552" s="17"/>
      <c r="K2552" s="17">
        <f t="shared" si="78"/>
        <v>0</v>
      </c>
      <c r="L2552" s="38" t="s">
        <v>2628</v>
      </c>
      <c r="M2552" s="48">
        <f t="shared" si="79"/>
        <v>100</v>
      </c>
      <c r="N2552" s="34" t="s">
        <v>7343</v>
      </c>
      <c r="O2552" s="48">
        <f>(45.5*M2552)/(SUM($M$16:$M$2953)+SUM(Comerciales!$O$16:$O$1436))</f>
        <v>4.745196819155514E-9</v>
      </c>
      <c r="P2552" s="49"/>
      <c r="Q2552" s="59"/>
      <c r="R2552" s="59"/>
      <c r="S2552" s="49"/>
      <c r="T2552" s="49"/>
      <c r="U2552" s="49"/>
      <c r="V2552" s="49"/>
    </row>
    <row r="2553" spans="2:22" ht="24" customHeight="1" x14ac:dyDescent="0.35">
      <c r="B2553" s="3">
        <v>2538</v>
      </c>
      <c r="C2553" s="3" t="s">
        <v>2628</v>
      </c>
      <c r="D2553" s="3" t="s">
        <v>5793</v>
      </c>
      <c r="E2553" s="3" t="s">
        <v>6742</v>
      </c>
      <c r="F2553" s="3" t="s">
        <v>2616</v>
      </c>
      <c r="G2553" s="3" t="s">
        <v>379</v>
      </c>
      <c r="H2553" s="32" t="s">
        <v>2628</v>
      </c>
      <c r="I2553" s="33">
        <v>1</v>
      </c>
      <c r="J2553" s="17">
        <v>11480</v>
      </c>
      <c r="K2553" s="17">
        <f t="shared" si="78"/>
        <v>12307</v>
      </c>
      <c r="L2553" s="38" t="s">
        <v>2628</v>
      </c>
      <c r="M2553" s="48">
        <f t="shared" si="79"/>
        <v>12307</v>
      </c>
      <c r="N2553" s="34" t="s">
        <v>7343</v>
      </c>
      <c r="O2553" s="48">
        <f>(45.5*M2553)/(SUM($M$16:$M$2953)+SUM(Comerciales!$O$16:$O$1436))</f>
        <v>5.8399137253346906E-7</v>
      </c>
      <c r="P2553" s="49"/>
      <c r="Q2553" s="59"/>
      <c r="R2553" s="59"/>
      <c r="S2553" s="49"/>
      <c r="T2553" s="49"/>
      <c r="U2553" s="49"/>
      <c r="V2553" s="49"/>
    </row>
    <row r="2554" spans="2:22" ht="24" customHeight="1" x14ac:dyDescent="0.35">
      <c r="B2554" s="3">
        <v>2539</v>
      </c>
      <c r="C2554" s="3" t="s">
        <v>2070</v>
      </c>
      <c r="D2554" s="3" t="s">
        <v>5794</v>
      </c>
      <c r="E2554" s="3" t="s">
        <v>5938</v>
      </c>
      <c r="F2554" s="3" t="s">
        <v>6976</v>
      </c>
      <c r="G2554" s="3" t="s">
        <v>18</v>
      </c>
      <c r="H2554" s="32" t="s">
        <v>2356</v>
      </c>
      <c r="I2554" s="33">
        <v>2</v>
      </c>
      <c r="J2554" s="17">
        <v>21000</v>
      </c>
      <c r="K2554" s="17">
        <f t="shared" si="78"/>
        <v>22512</v>
      </c>
      <c r="L2554" s="38" t="s">
        <v>7053</v>
      </c>
      <c r="M2554" s="48">
        <f t="shared" si="79"/>
        <v>45024</v>
      </c>
      <c r="N2554" s="34" t="s">
        <v>7343</v>
      </c>
      <c r="O2554" s="48">
        <f>(45.5*M2554)/(SUM($M$16:$M$2953)+SUM(Comerciales!$O$16:$O$1436))</f>
        <v>2.1364774158565783E-6</v>
      </c>
      <c r="P2554" s="49"/>
      <c r="Q2554" s="59"/>
      <c r="R2554" s="59"/>
      <c r="S2554" s="49"/>
      <c r="T2554" s="49"/>
      <c r="U2554" s="49"/>
      <c r="V2554" s="49"/>
    </row>
    <row r="2555" spans="2:22" ht="24" customHeight="1" x14ac:dyDescent="0.35">
      <c r="B2555" s="3">
        <v>2540</v>
      </c>
      <c r="C2555" s="3" t="s">
        <v>2628</v>
      </c>
      <c r="D2555" s="3" t="s">
        <v>5795</v>
      </c>
      <c r="E2555" s="3" t="s">
        <v>6743</v>
      </c>
      <c r="F2555" s="3" t="s">
        <v>2356</v>
      </c>
      <c r="G2555" s="3" t="s">
        <v>18</v>
      </c>
      <c r="H2555" s="32" t="s">
        <v>2628</v>
      </c>
      <c r="I2555" s="33">
        <v>1</v>
      </c>
      <c r="J2555" s="17"/>
      <c r="K2555" s="17">
        <f t="shared" si="78"/>
        <v>0</v>
      </c>
      <c r="L2555" s="38" t="s">
        <v>2628</v>
      </c>
      <c r="M2555" s="48">
        <f t="shared" si="79"/>
        <v>100</v>
      </c>
      <c r="N2555" s="34" t="s">
        <v>7343</v>
      </c>
      <c r="O2555" s="48">
        <f>(45.5*M2555)/(SUM($M$16:$M$2953)+SUM(Comerciales!$O$16:$O$1436))</f>
        <v>4.745196819155514E-9</v>
      </c>
      <c r="P2555" s="49"/>
      <c r="Q2555" s="59"/>
      <c r="R2555" s="59"/>
      <c r="S2555" s="49"/>
      <c r="T2555" s="49"/>
      <c r="U2555" s="49"/>
      <c r="V2555" s="49"/>
    </row>
    <row r="2556" spans="2:22" ht="24" customHeight="1" x14ac:dyDescent="0.35">
      <c r="B2556" s="3">
        <v>2541</v>
      </c>
      <c r="C2556" s="3" t="s">
        <v>29</v>
      </c>
      <c r="D2556" s="3" t="s">
        <v>5796</v>
      </c>
      <c r="E2556" s="3" t="s">
        <v>6744</v>
      </c>
      <c r="F2556" s="3" t="s">
        <v>2392</v>
      </c>
      <c r="G2556" s="3" t="s">
        <v>11</v>
      </c>
      <c r="H2556" s="32" t="s">
        <v>2525</v>
      </c>
      <c r="I2556" s="33">
        <v>2</v>
      </c>
      <c r="J2556" s="17">
        <v>28594.5</v>
      </c>
      <c r="K2556" s="17">
        <f t="shared" si="78"/>
        <v>30653</v>
      </c>
      <c r="L2556" s="38" t="s">
        <v>7053</v>
      </c>
      <c r="M2556" s="48">
        <f t="shared" si="79"/>
        <v>61306</v>
      </c>
      <c r="N2556" s="34" t="s">
        <v>7343</v>
      </c>
      <c r="O2556" s="48">
        <f>(45.5*M2556)/(SUM($M$16:$M$2953)+SUM(Comerciales!$O$16:$O$1436))</f>
        <v>2.9090903619514792E-6</v>
      </c>
      <c r="P2556" s="49"/>
      <c r="Q2556" s="59"/>
      <c r="R2556" s="59"/>
      <c r="S2556" s="49"/>
      <c r="T2556" s="49"/>
      <c r="U2556" s="49"/>
      <c r="V2556" s="49"/>
    </row>
    <row r="2557" spans="2:22" ht="24" customHeight="1" x14ac:dyDescent="0.35">
      <c r="B2557" s="3">
        <v>2542</v>
      </c>
      <c r="C2557" s="3" t="s">
        <v>2071</v>
      </c>
      <c r="D2557" s="3" t="s">
        <v>2072</v>
      </c>
      <c r="E2557" s="3" t="s">
        <v>3525</v>
      </c>
      <c r="F2557" s="3" t="s">
        <v>2422</v>
      </c>
      <c r="G2557" s="3" t="s">
        <v>11</v>
      </c>
      <c r="H2557" s="32" t="s">
        <v>2318</v>
      </c>
      <c r="I2557" s="33">
        <v>1183</v>
      </c>
      <c r="J2557" s="17">
        <v>905167.5</v>
      </c>
      <c r="K2557" s="17">
        <f t="shared" si="78"/>
        <v>970340</v>
      </c>
      <c r="L2557" s="38" t="s">
        <v>7053</v>
      </c>
      <c r="M2557" s="48">
        <f t="shared" si="79"/>
        <v>1147912220</v>
      </c>
      <c r="N2557" s="34" t="s">
        <v>7341</v>
      </c>
      <c r="O2557" s="48">
        <f>(45.5*M2557)/(SUM($M$16:$M$2953)+SUM(Comerciales!$O$16:$O$1436))</f>
        <v>5.4470694150137444E-2</v>
      </c>
      <c r="P2557" s="49"/>
      <c r="Q2557" s="59"/>
      <c r="R2557" s="59"/>
      <c r="S2557" s="49"/>
      <c r="T2557" s="49"/>
      <c r="U2557" s="49"/>
      <c r="V2557" s="49"/>
    </row>
    <row r="2558" spans="2:22" ht="24" customHeight="1" x14ac:dyDescent="0.35">
      <c r="B2558" s="3">
        <v>2543</v>
      </c>
      <c r="C2558" s="3" t="s">
        <v>2073</v>
      </c>
      <c r="D2558" s="3" t="s">
        <v>2074</v>
      </c>
      <c r="E2558" s="3" t="s">
        <v>2323</v>
      </c>
      <c r="F2558" s="3" t="s">
        <v>2422</v>
      </c>
      <c r="G2558" s="3" t="s">
        <v>11</v>
      </c>
      <c r="H2558" s="32" t="s">
        <v>2320</v>
      </c>
      <c r="I2558" s="33">
        <v>62787.75</v>
      </c>
      <c r="J2558" s="17">
        <v>5323.9</v>
      </c>
      <c r="K2558" s="17">
        <f t="shared" si="78"/>
        <v>5323.9</v>
      </c>
      <c r="L2558" s="38">
        <v>5323.9</v>
      </c>
      <c r="M2558" s="48">
        <f t="shared" si="79"/>
        <v>334275702.22499996</v>
      </c>
      <c r="N2558" s="34" t="s">
        <v>7341</v>
      </c>
      <c r="O2558" s="48">
        <f>(45.5*M2558)/(SUM($M$16:$M$2953)+SUM(Comerciales!$O$16:$O$1436))</f>
        <v>1.5862039989190457E-2</v>
      </c>
      <c r="P2558" s="49"/>
      <c r="Q2558" s="59"/>
      <c r="R2558" s="59"/>
      <c r="S2558" s="49"/>
      <c r="T2558" s="49"/>
      <c r="U2558" s="49"/>
      <c r="V2558" s="49"/>
    </row>
    <row r="2559" spans="2:22" ht="24" customHeight="1" x14ac:dyDescent="0.35">
      <c r="B2559" s="3">
        <v>2544</v>
      </c>
      <c r="C2559" s="3" t="s">
        <v>2073</v>
      </c>
      <c r="D2559" s="3" t="s">
        <v>2074</v>
      </c>
      <c r="E2559" s="3" t="s">
        <v>2387</v>
      </c>
      <c r="F2559" s="3" t="s">
        <v>2422</v>
      </c>
      <c r="G2559" s="3" t="s">
        <v>11</v>
      </c>
      <c r="H2559" s="32" t="s">
        <v>2318</v>
      </c>
      <c r="I2559" s="33">
        <v>62406.333333333336</v>
      </c>
      <c r="J2559" s="17">
        <v>2661.95</v>
      </c>
      <c r="K2559" s="17">
        <f t="shared" si="78"/>
        <v>2661.95</v>
      </c>
      <c r="L2559" s="38">
        <v>2661.95</v>
      </c>
      <c r="M2559" s="48">
        <f t="shared" si="79"/>
        <v>166122539.01666665</v>
      </c>
      <c r="N2559" s="34" t="s">
        <v>7341</v>
      </c>
      <c r="O2559" s="48">
        <f>(45.5*M2559)/(SUM($M$16:$M$2953)+SUM(Comerciales!$O$16:$O$1436))</f>
        <v>7.8828414373192431E-3</v>
      </c>
      <c r="P2559" s="49"/>
      <c r="Q2559" s="59"/>
      <c r="R2559" s="59"/>
      <c r="S2559" s="49"/>
      <c r="T2559" s="49"/>
      <c r="U2559" s="49"/>
      <c r="V2559" s="49"/>
    </row>
    <row r="2560" spans="2:22" ht="24" customHeight="1" x14ac:dyDescent="0.35">
      <c r="B2560" s="3">
        <v>2545</v>
      </c>
      <c r="C2560" s="3" t="s">
        <v>119</v>
      </c>
      <c r="D2560" s="3" t="s">
        <v>5797</v>
      </c>
      <c r="E2560" s="3" t="s">
        <v>6745</v>
      </c>
      <c r="F2560" s="3" t="s">
        <v>3580</v>
      </c>
      <c r="G2560" s="3" t="s">
        <v>18</v>
      </c>
      <c r="H2560" s="32" t="s">
        <v>2628</v>
      </c>
      <c r="I2560" s="33">
        <v>1</v>
      </c>
      <c r="J2560" s="17"/>
      <c r="K2560" s="17">
        <f t="shared" si="78"/>
        <v>0</v>
      </c>
      <c r="L2560" s="38" t="s">
        <v>2628</v>
      </c>
      <c r="M2560" s="48">
        <f t="shared" si="79"/>
        <v>100</v>
      </c>
      <c r="N2560" s="34" t="s">
        <v>7343</v>
      </c>
      <c r="O2560" s="48">
        <f>(45.5*M2560)/(SUM($M$16:$M$2953)+SUM(Comerciales!$O$16:$O$1436))</f>
        <v>4.745196819155514E-9</v>
      </c>
      <c r="P2560" s="49"/>
      <c r="Q2560" s="59"/>
      <c r="R2560" s="59"/>
      <c r="S2560" s="49"/>
      <c r="T2560" s="49"/>
      <c r="U2560" s="49"/>
      <c r="V2560" s="49"/>
    </row>
    <row r="2561" spans="2:22" ht="24" customHeight="1" x14ac:dyDescent="0.35">
      <c r="B2561" s="3">
        <v>2546</v>
      </c>
      <c r="C2561" s="3" t="s">
        <v>729</v>
      </c>
      <c r="D2561" s="3" t="s">
        <v>2076</v>
      </c>
      <c r="E2561" s="3" t="s">
        <v>6746</v>
      </c>
      <c r="F2561" s="3" t="s">
        <v>3580</v>
      </c>
      <c r="G2561" s="3" t="s">
        <v>11</v>
      </c>
      <c r="H2561" s="32" t="s">
        <v>2327</v>
      </c>
      <c r="I2561" s="33">
        <v>2000</v>
      </c>
      <c r="J2561" s="17">
        <v>330.1</v>
      </c>
      <c r="K2561" s="17">
        <f t="shared" si="78"/>
        <v>354</v>
      </c>
      <c r="L2561" s="38" t="s">
        <v>7053</v>
      </c>
      <c r="M2561" s="48">
        <f t="shared" si="79"/>
        <v>708000</v>
      </c>
      <c r="N2561" s="34" t="s">
        <v>7343</v>
      </c>
      <c r="O2561" s="48">
        <f>(45.5*M2561)/(SUM($M$16:$M$2953)+SUM(Comerciales!$O$16:$O$1436))</f>
        <v>3.3595993479621038E-5</v>
      </c>
      <c r="P2561" s="49"/>
      <c r="Q2561" s="59"/>
      <c r="R2561" s="59"/>
      <c r="S2561" s="49"/>
      <c r="T2561" s="49"/>
      <c r="U2561" s="49"/>
      <c r="V2561" s="49"/>
    </row>
    <row r="2562" spans="2:22" ht="24" customHeight="1" x14ac:dyDescent="0.35">
      <c r="B2562" s="3">
        <v>2547</v>
      </c>
      <c r="C2562" s="3" t="s">
        <v>729</v>
      </c>
      <c r="D2562" s="3" t="s">
        <v>2076</v>
      </c>
      <c r="E2562" s="3" t="s">
        <v>6683</v>
      </c>
      <c r="F2562" s="3" t="s">
        <v>2525</v>
      </c>
      <c r="G2562" s="3" t="s">
        <v>11</v>
      </c>
      <c r="H2562" s="32" t="s">
        <v>2490</v>
      </c>
      <c r="I2562" s="33">
        <v>500</v>
      </c>
      <c r="J2562" s="17"/>
      <c r="K2562" s="17">
        <f t="shared" si="78"/>
        <v>0</v>
      </c>
      <c r="L2562" s="38" t="s">
        <v>7053</v>
      </c>
      <c r="M2562" s="48">
        <f t="shared" si="79"/>
        <v>50000</v>
      </c>
      <c r="N2562" s="34" t="s">
        <v>7343</v>
      </c>
      <c r="O2562" s="48">
        <f>(45.5*M2562)/(SUM($M$16:$M$2953)+SUM(Comerciales!$O$16:$O$1436))</f>
        <v>2.3725984095777569E-6</v>
      </c>
      <c r="P2562" s="49"/>
      <c r="Q2562" s="59"/>
      <c r="R2562" s="59"/>
      <c r="S2562" s="49"/>
      <c r="T2562" s="49"/>
      <c r="U2562" s="49"/>
      <c r="V2562" s="49"/>
    </row>
    <row r="2563" spans="2:22" ht="24" customHeight="1" x14ac:dyDescent="0.35">
      <c r="B2563" s="3">
        <v>2548</v>
      </c>
      <c r="C2563" s="3" t="s">
        <v>729</v>
      </c>
      <c r="D2563" s="3" t="s">
        <v>5798</v>
      </c>
      <c r="E2563" s="3" t="s">
        <v>6747</v>
      </c>
      <c r="F2563" s="3" t="s">
        <v>3580</v>
      </c>
      <c r="G2563" s="3" t="s">
        <v>11</v>
      </c>
      <c r="H2563" s="32" t="s">
        <v>2628</v>
      </c>
      <c r="I2563" s="33">
        <v>1</v>
      </c>
      <c r="J2563" s="17">
        <v>390</v>
      </c>
      <c r="K2563" s="17">
        <f t="shared" si="78"/>
        <v>418</v>
      </c>
      <c r="L2563" s="38" t="s">
        <v>2628</v>
      </c>
      <c r="M2563" s="48">
        <f t="shared" si="79"/>
        <v>418</v>
      </c>
      <c r="N2563" s="34" t="s">
        <v>7343</v>
      </c>
      <c r="O2563" s="48">
        <f>(45.5*M2563)/(SUM($M$16:$M$2953)+SUM(Comerciales!$O$16:$O$1436))</f>
        <v>1.9834922704070048E-8</v>
      </c>
      <c r="P2563" s="49"/>
      <c r="Q2563" s="59"/>
      <c r="R2563" s="59"/>
      <c r="S2563" s="49"/>
      <c r="T2563" s="49"/>
      <c r="U2563" s="49"/>
      <c r="V2563" s="49"/>
    </row>
    <row r="2564" spans="2:22" ht="24" customHeight="1" x14ac:dyDescent="0.35">
      <c r="B2564" s="3">
        <v>2549</v>
      </c>
      <c r="C2564" s="3" t="s">
        <v>1237</v>
      </c>
      <c r="D2564" s="3" t="s">
        <v>5799</v>
      </c>
      <c r="E2564" s="3" t="s">
        <v>6748</v>
      </c>
      <c r="F2564" s="3" t="s">
        <v>3618</v>
      </c>
      <c r="G2564" s="3" t="s">
        <v>18</v>
      </c>
      <c r="H2564" s="32" t="s">
        <v>7023</v>
      </c>
      <c r="I2564" s="33">
        <v>81.166666666666671</v>
      </c>
      <c r="J2564" s="17">
        <v>35984.57</v>
      </c>
      <c r="K2564" s="17">
        <f t="shared" si="78"/>
        <v>38575</v>
      </c>
      <c r="L2564" s="38" t="s">
        <v>7053</v>
      </c>
      <c r="M2564" s="48">
        <f t="shared" si="79"/>
        <v>3131004.166666667</v>
      </c>
      <c r="N2564" s="34" t="s">
        <v>7341</v>
      </c>
      <c r="O2564" s="48">
        <f>(45.5*M2564)/(SUM($M$16:$M$2953)+SUM(Comerciales!$O$16:$O$1436))</f>
        <v>1.4857231012429327E-4</v>
      </c>
      <c r="P2564" s="49"/>
      <c r="Q2564" s="59"/>
      <c r="R2564" s="59"/>
      <c r="S2564" s="49"/>
      <c r="T2564" s="49"/>
      <c r="U2564" s="49"/>
      <c r="V2564" s="49"/>
    </row>
    <row r="2565" spans="2:22" ht="24" customHeight="1" x14ac:dyDescent="0.35">
      <c r="B2565" s="3">
        <v>2550</v>
      </c>
      <c r="C2565" s="3" t="s">
        <v>2077</v>
      </c>
      <c r="D2565" s="3" t="s">
        <v>2078</v>
      </c>
      <c r="E2565" s="3" t="s">
        <v>6749</v>
      </c>
      <c r="F2565" s="3" t="s">
        <v>6977</v>
      </c>
      <c r="G2565" s="3" t="s">
        <v>18</v>
      </c>
      <c r="H2565" s="32" t="s">
        <v>3678</v>
      </c>
      <c r="I2565" s="33">
        <v>2</v>
      </c>
      <c r="J2565" s="17"/>
      <c r="K2565" s="17">
        <f t="shared" si="78"/>
        <v>0</v>
      </c>
      <c r="L2565" s="38" t="s">
        <v>7053</v>
      </c>
      <c r="M2565" s="48">
        <f t="shared" si="79"/>
        <v>200</v>
      </c>
      <c r="N2565" s="34" t="s">
        <v>7343</v>
      </c>
      <c r="O2565" s="48">
        <f>(45.5*M2565)/(SUM($M$16:$M$2953)+SUM(Comerciales!$O$16:$O$1436))</f>
        <v>9.4903936383110279E-9</v>
      </c>
      <c r="P2565" s="49"/>
      <c r="Q2565" s="59"/>
      <c r="R2565" s="59"/>
      <c r="S2565" s="49"/>
      <c r="T2565" s="49"/>
      <c r="U2565" s="49"/>
      <c r="V2565" s="49"/>
    </row>
    <row r="2566" spans="2:22" ht="24" customHeight="1" x14ac:dyDescent="0.35">
      <c r="B2566" s="3">
        <v>2551</v>
      </c>
      <c r="C2566" s="3" t="s">
        <v>2079</v>
      </c>
      <c r="D2566" s="3" t="s">
        <v>2080</v>
      </c>
      <c r="E2566" s="3" t="s">
        <v>6750</v>
      </c>
      <c r="F2566" s="3" t="s">
        <v>3678</v>
      </c>
      <c r="G2566" s="3" t="s">
        <v>18</v>
      </c>
      <c r="H2566" s="32" t="s">
        <v>3678</v>
      </c>
      <c r="I2566" s="33">
        <v>2</v>
      </c>
      <c r="J2566" s="17">
        <v>19931</v>
      </c>
      <c r="K2566" s="17">
        <f t="shared" si="78"/>
        <v>21366</v>
      </c>
      <c r="L2566" s="38" t="s">
        <v>7053</v>
      </c>
      <c r="M2566" s="48">
        <f t="shared" si="79"/>
        <v>42732</v>
      </c>
      <c r="N2566" s="34" t="s">
        <v>7343</v>
      </c>
      <c r="O2566" s="48">
        <f>(45.5*M2566)/(SUM($M$16:$M$2953)+SUM(Comerciales!$O$16:$O$1436))</f>
        <v>2.0277175047615339E-6</v>
      </c>
      <c r="P2566" s="49"/>
      <c r="Q2566" s="59"/>
      <c r="R2566" s="59"/>
      <c r="S2566" s="49"/>
      <c r="T2566" s="49"/>
      <c r="U2566" s="49"/>
      <c r="V2566" s="49"/>
    </row>
    <row r="2567" spans="2:22" ht="24" customHeight="1" x14ac:dyDescent="0.35">
      <c r="B2567" s="3">
        <v>2552</v>
      </c>
      <c r="C2567" s="3" t="s">
        <v>2079</v>
      </c>
      <c r="D2567" s="3" t="s">
        <v>2080</v>
      </c>
      <c r="E2567" s="3" t="s">
        <v>6186</v>
      </c>
      <c r="F2567" s="3" t="s">
        <v>6978</v>
      </c>
      <c r="G2567" s="3" t="s">
        <v>18</v>
      </c>
      <c r="H2567" s="32" t="s">
        <v>3678</v>
      </c>
      <c r="I2567" s="33">
        <v>2</v>
      </c>
      <c r="J2567" s="17">
        <v>19931</v>
      </c>
      <c r="K2567" s="17">
        <f t="shared" si="78"/>
        <v>21366</v>
      </c>
      <c r="L2567" s="38" t="s">
        <v>7053</v>
      </c>
      <c r="M2567" s="48">
        <f t="shared" si="79"/>
        <v>42732</v>
      </c>
      <c r="N2567" s="34" t="s">
        <v>7343</v>
      </c>
      <c r="O2567" s="48">
        <f>(45.5*M2567)/(SUM($M$16:$M$2953)+SUM(Comerciales!$O$16:$O$1436))</f>
        <v>2.0277175047615339E-6</v>
      </c>
      <c r="P2567" s="49"/>
      <c r="Q2567" s="59"/>
      <c r="R2567" s="59"/>
      <c r="S2567" s="49"/>
      <c r="T2567" s="49"/>
      <c r="U2567" s="49"/>
      <c r="V2567" s="49"/>
    </row>
    <row r="2568" spans="2:22" ht="24" customHeight="1" x14ac:dyDescent="0.35">
      <c r="B2568" s="3">
        <v>2553</v>
      </c>
      <c r="C2568" s="3" t="s">
        <v>2079</v>
      </c>
      <c r="D2568" s="3" t="s">
        <v>2080</v>
      </c>
      <c r="E2568" s="3" t="s">
        <v>6749</v>
      </c>
      <c r="F2568" s="3" t="s">
        <v>3678</v>
      </c>
      <c r="G2568" s="3" t="s">
        <v>18</v>
      </c>
      <c r="H2568" s="32" t="s">
        <v>3678</v>
      </c>
      <c r="I2568" s="33">
        <v>1</v>
      </c>
      <c r="J2568" s="17">
        <v>22123</v>
      </c>
      <c r="K2568" s="17">
        <f t="shared" si="78"/>
        <v>23716</v>
      </c>
      <c r="L2568" s="38" t="s">
        <v>7053</v>
      </c>
      <c r="M2568" s="48">
        <f t="shared" si="79"/>
        <v>23716</v>
      </c>
      <c r="N2568" s="34" t="s">
        <v>7343</v>
      </c>
      <c r="O2568" s="48">
        <f>(45.5*M2568)/(SUM($M$16:$M$2953)+SUM(Comerciales!$O$16:$O$1436))</f>
        <v>1.1253708776309216E-6</v>
      </c>
      <c r="P2568" s="49"/>
      <c r="Q2568" s="59"/>
      <c r="R2568" s="59"/>
      <c r="S2568" s="49"/>
      <c r="T2568" s="49"/>
      <c r="U2568" s="49"/>
      <c r="V2568" s="49"/>
    </row>
    <row r="2569" spans="2:22" ht="24" customHeight="1" x14ac:dyDescent="0.35">
      <c r="B2569" s="3">
        <v>2554</v>
      </c>
      <c r="C2569" s="3" t="s">
        <v>2079</v>
      </c>
      <c r="D2569" s="3" t="s">
        <v>2081</v>
      </c>
      <c r="E2569" s="3" t="s">
        <v>6751</v>
      </c>
      <c r="F2569" s="3" t="s">
        <v>3580</v>
      </c>
      <c r="G2569" s="3" t="s">
        <v>18</v>
      </c>
      <c r="H2569" s="32" t="s">
        <v>2628</v>
      </c>
      <c r="I2569" s="33">
        <v>1</v>
      </c>
      <c r="J2569" s="17"/>
      <c r="K2569" s="17">
        <f t="shared" si="78"/>
        <v>0</v>
      </c>
      <c r="L2569" s="38" t="s">
        <v>2628</v>
      </c>
      <c r="M2569" s="48">
        <f t="shared" si="79"/>
        <v>100</v>
      </c>
      <c r="N2569" s="34" t="s">
        <v>7343</v>
      </c>
      <c r="O2569" s="48">
        <f>(45.5*M2569)/(SUM($M$16:$M$2953)+SUM(Comerciales!$O$16:$O$1436))</f>
        <v>4.745196819155514E-9</v>
      </c>
      <c r="P2569" s="49"/>
      <c r="Q2569" s="59"/>
      <c r="R2569" s="59"/>
      <c r="S2569" s="49"/>
      <c r="T2569" s="49"/>
      <c r="U2569" s="49"/>
      <c r="V2569" s="49"/>
    </row>
    <row r="2570" spans="2:22" ht="24" customHeight="1" x14ac:dyDescent="0.35">
      <c r="B2570" s="3">
        <v>2555</v>
      </c>
      <c r="C2570" s="3" t="s">
        <v>2628</v>
      </c>
      <c r="D2570" s="3" t="s">
        <v>5800</v>
      </c>
      <c r="E2570" s="3" t="s">
        <v>3452</v>
      </c>
      <c r="F2570" s="3" t="s">
        <v>2616</v>
      </c>
      <c r="G2570" s="3" t="s">
        <v>11</v>
      </c>
      <c r="H2570" s="32" t="s">
        <v>2490</v>
      </c>
      <c r="I2570" s="33">
        <v>1</v>
      </c>
      <c r="J2570" s="17"/>
      <c r="K2570" s="17">
        <f t="shared" si="78"/>
        <v>0</v>
      </c>
      <c r="L2570" s="38" t="s">
        <v>7053</v>
      </c>
      <c r="M2570" s="48">
        <f t="shared" si="79"/>
        <v>100</v>
      </c>
      <c r="N2570" s="34" t="s">
        <v>7343</v>
      </c>
      <c r="O2570" s="48">
        <f>(45.5*M2570)/(SUM($M$16:$M$2953)+SUM(Comerciales!$O$16:$O$1436))</f>
        <v>4.745196819155514E-9</v>
      </c>
      <c r="P2570" s="49"/>
      <c r="Q2570" s="59"/>
      <c r="R2570" s="59"/>
      <c r="S2570" s="49"/>
      <c r="T2570" s="49"/>
      <c r="U2570" s="49"/>
      <c r="V2570" s="49"/>
    </row>
    <row r="2571" spans="2:22" ht="24" customHeight="1" x14ac:dyDescent="0.35">
      <c r="B2571" s="3">
        <v>2556</v>
      </c>
      <c r="C2571" s="3" t="s">
        <v>2082</v>
      </c>
      <c r="D2571" s="3" t="s">
        <v>2083</v>
      </c>
      <c r="E2571" s="3" t="s">
        <v>218</v>
      </c>
      <c r="F2571" s="3" t="s">
        <v>3678</v>
      </c>
      <c r="G2571" s="3" t="s">
        <v>3657</v>
      </c>
      <c r="H2571" s="32" t="s">
        <v>3678</v>
      </c>
      <c r="I2571" s="33">
        <v>1</v>
      </c>
      <c r="J2571" s="17"/>
      <c r="K2571" s="17">
        <f t="shared" si="78"/>
        <v>0</v>
      </c>
      <c r="L2571" s="38" t="s">
        <v>7053</v>
      </c>
      <c r="M2571" s="48">
        <f t="shared" si="79"/>
        <v>100</v>
      </c>
      <c r="N2571" s="34" t="s">
        <v>7343</v>
      </c>
      <c r="O2571" s="48">
        <f>(45.5*M2571)/(SUM($M$16:$M$2953)+SUM(Comerciales!$O$16:$O$1436))</f>
        <v>4.745196819155514E-9</v>
      </c>
      <c r="P2571" s="49"/>
      <c r="Q2571" s="59"/>
      <c r="R2571" s="59"/>
      <c r="S2571" s="49"/>
      <c r="T2571" s="49"/>
      <c r="U2571" s="49"/>
      <c r="V2571" s="49"/>
    </row>
    <row r="2572" spans="2:22" ht="24" customHeight="1" x14ac:dyDescent="0.35">
      <c r="B2572" s="3">
        <v>2557</v>
      </c>
      <c r="C2572" s="3" t="s">
        <v>2628</v>
      </c>
      <c r="D2572" s="3" t="s">
        <v>2084</v>
      </c>
      <c r="E2572" s="3" t="s">
        <v>218</v>
      </c>
      <c r="F2572" s="3" t="s">
        <v>3580</v>
      </c>
      <c r="G2572" s="3" t="s">
        <v>18</v>
      </c>
      <c r="H2572" s="32" t="s">
        <v>2628</v>
      </c>
      <c r="I2572" s="33">
        <v>1</v>
      </c>
      <c r="J2572" s="17"/>
      <c r="K2572" s="17">
        <f t="shared" si="78"/>
        <v>0</v>
      </c>
      <c r="L2572" s="38" t="s">
        <v>2628</v>
      </c>
      <c r="M2572" s="48">
        <f t="shared" si="79"/>
        <v>100</v>
      </c>
      <c r="N2572" s="34" t="s">
        <v>7343</v>
      </c>
      <c r="O2572" s="48">
        <f>(45.5*M2572)/(SUM($M$16:$M$2953)+SUM(Comerciales!$O$16:$O$1436))</f>
        <v>4.745196819155514E-9</v>
      </c>
      <c r="P2572" s="49"/>
      <c r="Q2572" s="59"/>
      <c r="R2572" s="59"/>
      <c r="S2572" s="49"/>
      <c r="T2572" s="49"/>
      <c r="U2572" s="49"/>
      <c r="V2572" s="49"/>
    </row>
    <row r="2573" spans="2:22" ht="24" customHeight="1" x14ac:dyDescent="0.35">
      <c r="B2573" s="3">
        <v>2558</v>
      </c>
      <c r="C2573" s="3" t="s">
        <v>1776</v>
      </c>
      <c r="D2573" s="3" t="s">
        <v>2086</v>
      </c>
      <c r="E2573" s="3" t="s">
        <v>2406</v>
      </c>
      <c r="F2573" s="3" t="s">
        <v>6979</v>
      </c>
      <c r="G2573" s="3" t="s">
        <v>18</v>
      </c>
      <c r="H2573" s="32" t="s">
        <v>3713</v>
      </c>
      <c r="I2573" s="33">
        <v>2</v>
      </c>
      <c r="J2573" s="17">
        <v>255022.92</v>
      </c>
      <c r="K2573" s="17">
        <f t="shared" si="78"/>
        <v>255022.92</v>
      </c>
      <c r="L2573" s="38">
        <v>255022.92</v>
      </c>
      <c r="M2573" s="48">
        <f t="shared" si="79"/>
        <v>510045.84</v>
      </c>
      <c r="N2573" s="34" t="s">
        <v>7341</v>
      </c>
      <c r="O2573" s="48">
        <f>(45.5*M2573)/(SUM($M$16:$M$2953)+SUM(Comerciales!$O$16:$O$1436))</f>
        <v>2.4202678975915022E-5</v>
      </c>
      <c r="P2573" s="49"/>
      <c r="Q2573" s="59"/>
      <c r="R2573" s="59"/>
      <c r="S2573" s="49"/>
      <c r="T2573" s="49"/>
      <c r="U2573" s="49"/>
      <c r="V2573" s="49"/>
    </row>
    <row r="2574" spans="2:22" ht="24" customHeight="1" x14ac:dyDescent="0.35">
      <c r="B2574" s="3">
        <v>2559</v>
      </c>
      <c r="C2574" s="3" t="s">
        <v>2087</v>
      </c>
      <c r="D2574" s="3" t="s">
        <v>2088</v>
      </c>
      <c r="E2574" s="3" t="s">
        <v>6752</v>
      </c>
      <c r="F2574" s="3" t="s">
        <v>2356</v>
      </c>
      <c r="G2574" s="3" t="s">
        <v>18</v>
      </c>
      <c r="H2574" s="32" t="s">
        <v>2443</v>
      </c>
      <c r="I2574" s="33">
        <v>4400.833333333333</v>
      </c>
      <c r="J2574" s="17">
        <v>887109.24</v>
      </c>
      <c r="K2574" s="17">
        <f t="shared" si="78"/>
        <v>887109.24</v>
      </c>
      <c r="L2574" s="38">
        <v>887109.24</v>
      </c>
      <c r="M2574" s="48">
        <f t="shared" si="79"/>
        <v>3904019913.6999998</v>
      </c>
      <c r="N2574" s="34" t="s">
        <v>7341</v>
      </c>
      <c r="O2574" s="48">
        <f>(45.5*M2574)/(SUM($M$16:$M$2953)+SUM(Comerciales!$O$16:$O$1436))</f>
        <v>0.18525342876409023</v>
      </c>
      <c r="P2574" s="49"/>
      <c r="Q2574" s="59"/>
      <c r="R2574" s="59"/>
      <c r="S2574" s="49"/>
      <c r="T2574" s="49"/>
      <c r="U2574" s="49"/>
      <c r="V2574" s="49"/>
    </row>
    <row r="2575" spans="2:22" ht="24" customHeight="1" x14ac:dyDescent="0.35">
      <c r="B2575" s="3">
        <v>2560</v>
      </c>
      <c r="C2575" s="3" t="s">
        <v>2087</v>
      </c>
      <c r="D2575" s="3" t="s">
        <v>2088</v>
      </c>
      <c r="E2575" s="3" t="s">
        <v>6753</v>
      </c>
      <c r="F2575" s="3" t="s">
        <v>3582</v>
      </c>
      <c r="G2575" s="3" t="s">
        <v>18</v>
      </c>
      <c r="H2575" s="32" t="s">
        <v>7048</v>
      </c>
      <c r="I2575" s="33">
        <v>533.0272727272727</v>
      </c>
      <c r="J2575" s="17">
        <v>73925.77</v>
      </c>
      <c r="K2575" s="17">
        <f t="shared" si="78"/>
        <v>73925.77</v>
      </c>
      <c r="L2575" s="38">
        <v>73925.77</v>
      </c>
      <c r="M2575" s="48">
        <f t="shared" si="79"/>
        <v>39404451.567363635</v>
      </c>
      <c r="N2575" s="34" t="s">
        <v>7341</v>
      </c>
      <c r="O2575" s="48">
        <f>(45.5*M2575)/(SUM($M$16:$M$2953)+SUM(Comerciales!$O$16:$O$1436))</f>
        <v>1.8698187823802141E-3</v>
      </c>
      <c r="P2575" s="49"/>
      <c r="Q2575" s="59"/>
      <c r="R2575" s="59"/>
      <c r="S2575" s="49"/>
      <c r="T2575" s="49"/>
      <c r="U2575" s="49"/>
      <c r="V2575" s="49"/>
    </row>
    <row r="2576" spans="2:22" ht="24" customHeight="1" x14ac:dyDescent="0.35">
      <c r="B2576" s="3">
        <v>2561</v>
      </c>
      <c r="C2576" s="3" t="s">
        <v>2087</v>
      </c>
      <c r="D2576" s="3" t="s">
        <v>2088</v>
      </c>
      <c r="E2576" s="3" t="s">
        <v>6754</v>
      </c>
      <c r="F2576" s="3" t="s">
        <v>2356</v>
      </c>
      <c r="G2576" s="3" t="s">
        <v>18</v>
      </c>
      <c r="H2576" s="32" t="s">
        <v>7048</v>
      </c>
      <c r="I2576" s="33">
        <v>154.125</v>
      </c>
      <c r="J2576" s="17">
        <v>63968.675620152513</v>
      </c>
      <c r="K2576" s="17">
        <f t="shared" ref="K2576:K2639" si="80">IF(ISNUMBER(L2576),MIN(L2576,ROUND((J2576*(1+$K$10)),0)),ROUND((J2576*(1+$K$10)),0))</f>
        <v>63968.675620152513</v>
      </c>
      <c r="L2576" s="38">
        <v>63968.675620152513</v>
      </c>
      <c r="M2576" s="48">
        <f t="shared" ref="M2576:M2639" si="81">IF(K2576=0,100*I2576,I2576*K2576)</f>
        <v>9859172.129956007</v>
      </c>
      <c r="N2576" s="34" t="s">
        <v>7341</v>
      </c>
      <c r="O2576" s="48">
        <f>(45.5*M2576)/(SUM($M$16:$M$2953)+SUM(Comerciales!$O$16:$O$1436))</f>
        <v>4.6783712230573935E-4</v>
      </c>
      <c r="P2576" s="49"/>
      <c r="Q2576" s="59"/>
      <c r="R2576" s="59"/>
      <c r="S2576" s="49"/>
      <c r="T2576" s="49"/>
      <c r="U2576" s="49"/>
      <c r="V2576" s="49"/>
    </row>
    <row r="2577" spans="2:22" ht="24" customHeight="1" x14ac:dyDescent="0.35">
      <c r="B2577" s="3">
        <v>2562</v>
      </c>
      <c r="C2577" s="3" t="s">
        <v>2087</v>
      </c>
      <c r="D2577" s="3" t="s">
        <v>2088</v>
      </c>
      <c r="E2577" s="3" t="s">
        <v>6755</v>
      </c>
      <c r="F2577" s="3" t="s">
        <v>3597</v>
      </c>
      <c r="G2577" s="3" t="s">
        <v>18</v>
      </c>
      <c r="H2577" s="32" t="s">
        <v>2349</v>
      </c>
      <c r="I2577" s="33">
        <v>8</v>
      </c>
      <c r="J2577" s="17">
        <v>639686.80000000005</v>
      </c>
      <c r="K2577" s="17">
        <f t="shared" si="80"/>
        <v>639686.80000000005</v>
      </c>
      <c r="L2577" s="38">
        <v>639686.80000000005</v>
      </c>
      <c r="M2577" s="48">
        <f t="shared" si="81"/>
        <v>5117494.4000000004</v>
      </c>
      <c r="N2577" s="34" t="s">
        <v>7341</v>
      </c>
      <c r="O2577" s="48">
        <f>(45.5*M2577)/(SUM($M$16:$M$2953)+SUM(Comerciales!$O$16:$O$1436))</f>
        <v>2.4283518148926156E-4</v>
      </c>
      <c r="P2577" s="49"/>
      <c r="Q2577" s="59"/>
      <c r="R2577" s="59"/>
      <c r="S2577" s="49"/>
      <c r="T2577" s="49"/>
      <c r="U2577" s="49"/>
      <c r="V2577" s="49"/>
    </row>
    <row r="2578" spans="2:22" ht="24" customHeight="1" x14ac:dyDescent="0.35">
      <c r="B2578" s="3">
        <v>2563</v>
      </c>
      <c r="C2578" s="3" t="s">
        <v>2087</v>
      </c>
      <c r="D2578" s="3" t="s">
        <v>2088</v>
      </c>
      <c r="E2578" s="3" t="s">
        <v>6756</v>
      </c>
      <c r="F2578" s="3" t="s">
        <v>2356</v>
      </c>
      <c r="G2578" s="3" t="s">
        <v>18</v>
      </c>
      <c r="H2578" s="32" t="s">
        <v>2443</v>
      </c>
      <c r="I2578" s="33">
        <v>2</v>
      </c>
      <c r="J2578" s="17">
        <v>383812.08</v>
      </c>
      <c r="K2578" s="17">
        <f t="shared" si="80"/>
        <v>383812.08</v>
      </c>
      <c r="L2578" s="38">
        <v>383812.08</v>
      </c>
      <c r="M2578" s="48">
        <f t="shared" si="81"/>
        <v>767624.16</v>
      </c>
      <c r="N2578" s="34" t="s">
        <v>7341</v>
      </c>
      <c r="O2578" s="48">
        <f>(45.5*M2578)/(SUM($M$16:$M$2953)+SUM(Comerciales!$O$16:$O$1436))</f>
        <v>3.6425277223389235E-5</v>
      </c>
      <c r="P2578" s="49"/>
      <c r="Q2578" s="59"/>
      <c r="R2578" s="59"/>
      <c r="S2578" s="49"/>
      <c r="T2578" s="49"/>
      <c r="U2578" s="49"/>
      <c r="V2578" s="49"/>
    </row>
    <row r="2579" spans="2:22" ht="24" customHeight="1" x14ac:dyDescent="0.35">
      <c r="B2579" s="3">
        <v>2564</v>
      </c>
      <c r="C2579" s="3" t="s">
        <v>2087</v>
      </c>
      <c r="D2579" s="3" t="s">
        <v>2088</v>
      </c>
      <c r="E2579" s="3" t="s">
        <v>6757</v>
      </c>
      <c r="F2579" s="3" t="s">
        <v>6976</v>
      </c>
      <c r="G2579" s="3" t="s">
        <v>18</v>
      </c>
      <c r="H2579" s="32" t="s">
        <v>3713</v>
      </c>
      <c r="I2579" s="33">
        <v>2</v>
      </c>
      <c r="J2579" s="17">
        <v>319843.40000000002</v>
      </c>
      <c r="K2579" s="17">
        <f t="shared" si="80"/>
        <v>319843.40000000002</v>
      </c>
      <c r="L2579" s="38">
        <v>319843.40000000002</v>
      </c>
      <c r="M2579" s="48">
        <f t="shared" si="81"/>
        <v>639686.80000000005</v>
      </c>
      <c r="N2579" s="34" t="s">
        <v>7341</v>
      </c>
      <c r="O2579" s="48">
        <f>(45.5*M2579)/(SUM($M$16:$M$2953)+SUM(Comerciales!$O$16:$O$1436))</f>
        <v>3.0354397686157694E-5</v>
      </c>
      <c r="P2579" s="49"/>
      <c r="Q2579" s="59"/>
      <c r="R2579" s="59"/>
      <c r="S2579" s="49"/>
      <c r="T2579" s="49"/>
      <c r="U2579" s="49"/>
      <c r="V2579" s="49"/>
    </row>
    <row r="2580" spans="2:22" ht="24" customHeight="1" x14ac:dyDescent="0.35">
      <c r="B2580" s="3">
        <v>2565</v>
      </c>
      <c r="C2580" s="3" t="s">
        <v>2089</v>
      </c>
      <c r="D2580" s="3" t="s">
        <v>2090</v>
      </c>
      <c r="E2580" s="3" t="s">
        <v>2371</v>
      </c>
      <c r="F2580" s="3" t="s">
        <v>2422</v>
      </c>
      <c r="G2580" s="3" t="s">
        <v>11</v>
      </c>
      <c r="H2580" s="32" t="s">
        <v>2318</v>
      </c>
      <c r="I2580" s="33">
        <v>3223.25</v>
      </c>
      <c r="J2580" s="17">
        <v>110238.00000000001</v>
      </c>
      <c r="K2580" s="17">
        <f t="shared" si="80"/>
        <v>110238.00000000001</v>
      </c>
      <c r="L2580" s="38">
        <v>110238.00000000001</v>
      </c>
      <c r="M2580" s="48">
        <f t="shared" si="81"/>
        <v>355324633.50000006</v>
      </c>
      <c r="N2580" s="34" t="s">
        <v>7341</v>
      </c>
      <c r="O2580" s="48">
        <f>(45.5*M2580)/(SUM($M$16:$M$2953)+SUM(Comerciales!$O$16:$O$1436))</f>
        <v>1.6860853206517989E-2</v>
      </c>
      <c r="P2580" s="49"/>
      <c r="Q2580" s="59"/>
      <c r="R2580" s="59"/>
      <c r="S2580" s="49"/>
      <c r="T2580" s="49"/>
      <c r="U2580" s="49"/>
      <c r="V2580" s="49"/>
    </row>
    <row r="2581" spans="2:22" ht="24" customHeight="1" x14ac:dyDescent="0.35">
      <c r="B2581" s="3">
        <v>2566</v>
      </c>
      <c r="C2581" s="3" t="s">
        <v>2091</v>
      </c>
      <c r="D2581" s="3" t="s">
        <v>2092</v>
      </c>
      <c r="E2581" s="3" t="s">
        <v>6758</v>
      </c>
      <c r="F2581" s="3" t="s">
        <v>2356</v>
      </c>
      <c r="G2581" s="3" t="s">
        <v>18</v>
      </c>
      <c r="H2581" s="32" t="s">
        <v>2349</v>
      </c>
      <c r="I2581" s="33">
        <v>52.583333333333329</v>
      </c>
      <c r="J2581" s="17">
        <v>44012</v>
      </c>
      <c r="K2581" s="17">
        <f t="shared" si="80"/>
        <v>47181</v>
      </c>
      <c r="L2581" s="38" t="s">
        <v>7053</v>
      </c>
      <c r="M2581" s="48">
        <f t="shared" si="81"/>
        <v>2480934.25</v>
      </c>
      <c r="N2581" s="34" t="s">
        <v>7341</v>
      </c>
      <c r="O2581" s="48">
        <f>(45.5*M2581)/(SUM($M$16:$M$2953)+SUM(Comerciales!$O$16:$O$1436))</f>
        <v>1.177252131163397E-4</v>
      </c>
      <c r="P2581" s="49"/>
      <c r="Q2581" s="59"/>
      <c r="R2581" s="59"/>
      <c r="S2581" s="49"/>
      <c r="T2581" s="49"/>
      <c r="U2581" s="49"/>
      <c r="V2581" s="49"/>
    </row>
    <row r="2582" spans="2:22" ht="24" customHeight="1" x14ac:dyDescent="0.35">
      <c r="B2582" s="3">
        <v>2567</v>
      </c>
      <c r="C2582" s="3" t="s">
        <v>2093</v>
      </c>
      <c r="D2582" s="3" t="s">
        <v>2094</v>
      </c>
      <c r="E2582" s="3" t="s">
        <v>3564</v>
      </c>
      <c r="F2582" s="3" t="s">
        <v>2422</v>
      </c>
      <c r="G2582" s="3" t="s">
        <v>11</v>
      </c>
      <c r="H2582" s="32" t="s">
        <v>2318</v>
      </c>
      <c r="I2582" s="33">
        <v>256872.25</v>
      </c>
      <c r="J2582" s="17">
        <v>546</v>
      </c>
      <c r="K2582" s="17">
        <f t="shared" si="80"/>
        <v>585</v>
      </c>
      <c r="L2582" s="38" t="s">
        <v>7053</v>
      </c>
      <c r="M2582" s="48">
        <f t="shared" si="81"/>
        <v>150270266.25</v>
      </c>
      <c r="N2582" s="34" t="s">
        <v>7341</v>
      </c>
      <c r="O2582" s="48">
        <f>(45.5*M2582)/(SUM($M$16:$M$2953)+SUM(Comerciales!$O$16:$O$1436))</f>
        <v>7.1306198942315217E-3</v>
      </c>
      <c r="P2582" s="49"/>
      <c r="Q2582" s="59"/>
      <c r="R2582" s="59"/>
      <c r="S2582" s="49"/>
      <c r="T2582" s="49"/>
      <c r="U2582" s="49"/>
      <c r="V2582" s="49"/>
    </row>
    <row r="2583" spans="2:22" ht="24" customHeight="1" x14ac:dyDescent="0.35">
      <c r="B2583" s="3">
        <v>2568</v>
      </c>
      <c r="C2583" s="3" t="s">
        <v>2093</v>
      </c>
      <c r="D2583" s="3" t="s">
        <v>2094</v>
      </c>
      <c r="E2583" s="3" t="s">
        <v>6759</v>
      </c>
      <c r="F2583" s="3" t="s">
        <v>2417</v>
      </c>
      <c r="G2583" s="3" t="s">
        <v>11</v>
      </c>
      <c r="H2583" s="32" t="s">
        <v>2490</v>
      </c>
      <c r="I2583" s="33">
        <v>237193.66666666666</v>
      </c>
      <c r="J2583" s="17">
        <v>13690.07</v>
      </c>
      <c r="K2583" s="17">
        <f t="shared" si="80"/>
        <v>14676</v>
      </c>
      <c r="L2583" s="38" t="s">
        <v>7053</v>
      </c>
      <c r="M2583" s="48">
        <f t="shared" si="81"/>
        <v>3481054252</v>
      </c>
      <c r="N2583" s="34" t="s">
        <v>7341</v>
      </c>
      <c r="O2583" s="48">
        <f>(45.5*M2583)/(SUM($M$16:$M$2953)+SUM(Comerciales!$O$16:$O$1436))</f>
        <v>0.16518287563898176</v>
      </c>
      <c r="P2583" s="49"/>
      <c r="Q2583" s="59"/>
      <c r="R2583" s="59"/>
      <c r="S2583" s="49"/>
      <c r="T2583" s="49"/>
      <c r="U2583" s="49"/>
      <c r="V2583" s="49"/>
    </row>
    <row r="2584" spans="2:22" ht="24" customHeight="1" x14ac:dyDescent="0.35">
      <c r="B2584" s="3">
        <v>2569</v>
      </c>
      <c r="C2584" s="3" t="s">
        <v>2692</v>
      </c>
      <c r="D2584" s="3" t="s">
        <v>5801</v>
      </c>
      <c r="E2584" s="3" t="s">
        <v>218</v>
      </c>
      <c r="F2584" s="3" t="s">
        <v>6980</v>
      </c>
      <c r="G2584" s="3" t="s">
        <v>18</v>
      </c>
      <c r="H2584" s="32" t="s">
        <v>2628</v>
      </c>
      <c r="I2584" s="33">
        <v>1</v>
      </c>
      <c r="J2584" s="17"/>
      <c r="K2584" s="17">
        <f t="shared" si="80"/>
        <v>0</v>
      </c>
      <c r="L2584" s="38" t="s">
        <v>2628</v>
      </c>
      <c r="M2584" s="48">
        <f t="shared" si="81"/>
        <v>100</v>
      </c>
      <c r="N2584" s="34" t="s">
        <v>7343</v>
      </c>
      <c r="O2584" s="48">
        <f>(45.5*M2584)/(SUM($M$16:$M$2953)+SUM(Comerciales!$O$16:$O$1436))</f>
        <v>4.745196819155514E-9</v>
      </c>
      <c r="P2584" s="49"/>
      <c r="Q2584" s="59"/>
      <c r="R2584" s="59"/>
      <c r="S2584" s="49"/>
      <c r="T2584" s="49"/>
      <c r="U2584" s="49"/>
      <c r="V2584" s="49"/>
    </row>
    <row r="2585" spans="2:22" ht="24" customHeight="1" x14ac:dyDescent="0.35">
      <c r="B2585" s="3">
        <v>2570</v>
      </c>
      <c r="C2585" s="3" t="s">
        <v>2692</v>
      </c>
      <c r="D2585" s="3" t="s">
        <v>5802</v>
      </c>
      <c r="E2585" s="3" t="s">
        <v>218</v>
      </c>
      <c r="F2585" s="3" t="s">
        <v>3582</v>
      </c>
      <c r="G2585" s="3" t="s">
        <v>18</v>
      </c>
      <c r="H2585" s="32" t="s">
        <v>2349</v>
      </c>
      <c r="I2585" s="33">
        <v>50</v>
      </c>
      <c r="J2585" s="17"/>
      <c r="K2585" s="17">
        <f t="shared" si="80"/>
        <v>0</v>
      </c>
      <c r="L2585" s="38" t="s">
        <v>7053</v>
      </c>
      <c r="M2585" s="48">
        <f t="shared" si="81"/>
        <v>5000</v>
      </c>
      <c r="N2585" s="34" t="s">
        <v>7343</v>
      </c>
      <c r="O2585" s="48">
        <f>(45.5*M2585)/(SUM($M$16:$M$2953)+SUM(Comerciales!$O$16:$O$1436))</f>
        <v>2.3725984095777567E-7</v>
      </c>
      <c r="P2585" s="49"/>
      <c r="Q2585" s="59"/>
      <c r="R2585" s="59"/>
      <c r="S2585" s="49"/>
      <c r="T2585" s="49"/>
      <c r="U2585" s="49"/>
      <c r="V2585" s="49"/>
    </row>
    <row r="2586" spans="2:22" ht="24" customHeight="1" x14ac:dyDescent="0.35">
      <c r="B2586" s="3">
        <v>2571</v>
      </c>
      <c r="C2586" s="3" t="s">
        <v>2628</v>
      </c>
      <c r="D2586" s="3" t="s">
        <v>5803</v>
      </c>
      <c r="E2586" s="3" t="s">
        <v>218</v>
      </c>
      <c r="F2586" s="3" t="s">
        <v>6980</v>
      </c>
      <c r="G2586" s="3" t="s">
        <v>18</v>
      </c>
      <c r="H2586" s="32" t="s">
        <v>2628</v>
      </c>
      <c r="I2586" s="33">
        <v>1</v>
      </c>
      <c r="J2586" s="17"/>
      <c r="K2586" s="17">
        <f t="shared" si="80"/>
        <v>0</v>
      </c>
      <c r="L2586" s="38" t="s">
        <v>2628</v>
      </c>
      <c r="M2586" s="48">
        <f t="shared" si="81"/>
        <v>100</v>
      </c>
      <c r="N2586" s="34" t="s">
        <v>7343</v>
      </c>
      <c r="O2586" s="48">
        <f>(45.5*M2586)/(SUM($M$16:$M$2953)+SUM(Comerciales!$O$16:$O$1436))</f>
        <v>4.745196819155514E-9</v>
      </c>
      <c r="P2586" s="49"/>
      <c r="Q2586" s="59"/>
      <c r="R2586" s="59"/>
      <c r="S2586" s="49"/>
      <c r="T2586" s="49"/>
      <c r="U2586" s="49"/>
      <c r="V2586" s="49"/>
    </row>
    <row r="2587" spans="2:22" ht="24" customHeight="1" x14ac:dyDescent="0.35">
      <c r="B2587" s="3">
        <v>2572</v>
      </c>
      <c r="C2587" s="3" t="s">
        <v>729</v>
      </c>
      <c r="D2587" s="3" t="s">
        <v>2095</v>
      </c>
      <c r="E2587" s="3">
        <v>0.2</v>
      </c>
      <c r="F2587" s="3" t="s">
        <v>3580</v>
      </c>
      <c r="G2587" s="3" t="s">
        <v>2395</v>
      </c>
      <c r="H2587" s="32" t="s">
        <v>2628</v>
      </c>
      <c r="I2587" s="33">
        <v>1</v>
      </c>
      <c r="J2587" s="17">
        <v>245700</v>
      </c>
      <c r="K2587" s="17">
        <f t="shared" si="80"/>
        <v>263390</v>
      </c>
      <c r="L2587" s="38" t="s">
        <v>2628</v>
      </c>
      <c r="M2587" s="48">
        <f t="shared" si="81"/>
        <v>263390</v>
      </c>
      <c r="N2587" s="34" t="s">
        <v>7341</v>
      </c>
      <c r="O2587" s="48">
        <f>(45.5*M2587)/(SUM($M$16:$M$2953)+SUM(Comerciales!$O$16:$O$1436))</f>
        <v>1.2498373901973706E-5</v>
      </c>
      <c r="P2587" s="49"/>
      <c r="Q2587" s="59"/>
      <c r="R2587" s="59"/>
      <c r="S2587" s="49"/>
      <c r="T2587" s="49"/>
      <c r="U2587" s="49"/>
      <c r="V2587" s="49"/>
    </row>
    <row r="2588" spans="2:22" ht="24" customHeight="1" x14ac:dyDescent="0.35">
      <c r="B2588" s="3">
        <v>2573</v>
      </c>
      <c r="C2588" s="3" t="s">
        <v>2096</v>
      </c>
      <c r="D2588" s="3" t="s">
        <v>2097</v>
      </c>
      <c r="E2588" s="3" t="s">
        <v>2371</v>
      </c>
      <c r="F2588" s="3" t="s">
        <v>2422</v>
      </c>
      <c r="G2588" s="3" t="s">
        <v>11</v>
      </c>
      <c r="H2588" s="32" t="s">
        <v>2318</v>
      </c>
      <c r="I2588" s="33">
        <v>5926.666666666667</v>
      </c>
      <c r="J2588" s="17">
        <v>2274</v>
      </c>
      <c r="K2588" s="17">
        <f t="shared" si="80"/>
        <v>2438</v>
      </c>
      <c r="L2588" s="38" t="s">
        <v>7053</v>
      </c>
      <c r="M2588" s="48">
        <f t="shared" si="81"/>
        <v>14449213.333333334</v>
      </c>
      <c r="N2588" s="34" t="s">
        <v>7343</v>
      </c>
      <c r="O2588" s="48">
        <f>(45.5*M2588)/(SUM($M$16:$M$2953)+SUM(Comerciales!$O$16:$O$1436))</f>
        <v>6.8564361148632782E-4</v>
      </c>
      <c r="P2588" s="49"/>
      <c r="Q2588" s="59"/>
      <c r="R2588" s="59"/>
      <c r="S2588" s="49"/>
      <c r="T2588" s="49"/>
      <c r="U2588" s="49"/>
      <c r="V2588" s="49"/>
    </row>
    <row r="2589" spans="2:22" ht="24" customHeight="1" x14ac:dyDescent="0.35">
      <c r="B2589" s="3">
        <v>2574</v>
      </c>
      <c r="C2589" s="3" t="s">
        <v>2098</v>
      </c>
      <c r="D2589" s="3" t="s">
        <v>2099</v>
      </c>
      <c r="E2589" s="3">
        <v>0.1</v>
      </c>
      <c r="F2589" s="3" t="s">
        <v>2616</v>
      </c>
      <c r="G2589" s="3" t="s">
        <v>3657</v>
      </c>
      <c r="H2589" s="32" t="s">
        <v>2490</v>
      </c>
      <c r="I2589" s="33">
        <v>296.25</v>
      </c>
      <c r="J2589" s="17">
        <v>413</v>
      </c>
      <c r="K2589" s="17">
        <f t="shared" si="80"/>
        <v>443</v>
      </c>
      <c r="L2589" s="38" t="s">
        <v>7053</v>
      </c>
      <c r="M2589" s="48">
        <f t="shared" si="81"/>
        <v>131238.75</v>
      </c>
      <c r="N2589" s="34" t="s">
        <v>7343</v>
      </c>
      <c r="O2589" s="48">
        <f>(45.5*M2589)/(SUM($M$16:$M$2953)+SUM(Comerciales!$O$16:$O$1436))</f>
        <v>6.2275369904994562E-6</v>
      </c>
      <c r="P2589" s="49"/>
      <c r="Q2589" s="59"/>
      <c r="R2589" s="59"/>
      <c r="S2589" s="49"/>
      <c r="T2589" s="49"/>
      <c r="U2589" s="49"/>
      <c r="V2589" s="49"/>
    </row>
    <row r="2590" spans="2:22" ht="24" customHeight="1" x14ac:dyDescent="0.35">
      <c r="B2590" s="3">
        <v>2575</v>
      </c>
      <c r="C2590" s="3" t="s">
        <v>729</v>
      </c>
      <c r="D2590" s="3" t="s">
        <v>2101</v>
      </c>
      <c r="E2590" s="3" t="s">
        <v>3452</v>
      </c>
      <c r="F2590" s="3" t="s">
        <v>2616</v>
      </c>
      <c r="G2590" s="3" t="s">
        <v>11</v>
      </c>
      <c r="H2590" s="32" t="s">
        <v>2490</v>
      </c>
      <c r="I2590" s="33">
        <v>201</v>
      </c>
      <c r="J2590" s="17">
        <v>1368</v>
      </c>
      <c r="K2590" s="17">
        <f t="shared" si="80"/>
        <v>1466</v>
      </c>
      <c r="L2590" s="38" t="s">
        <v>7053</v>
      </c>
      <c r="M2590" s="48">
        <f t="shared" si="81"/>
        <v>294666</v>
      </c>
      <c r="N2590" s="34" t="s">
        <v>7343</v>
      </c>
      <c r="O2590" s="48">
        <f>(45.5*M2590)/(SUM($M$16:$M$2953)+SUM(Comerciales!$O$16:$O$1436))</f>
        <v>1.3982481659132786E-5</v>
      </c>
      <c r="P2590" s="49"/>
      <c r="Q2590" s="59"/>
      <c r="R2590" s="59"/>
      <c r="S2590" s="49"/>
      <c r="T2590" s="49"/>
      <c r="U2590" s="49"/>
      <c r="V2590" s="49"/>
    </row>
    <row r="2591" spans="2:22" ht="24" customHeight="1" x14ac:dyDescent="0.35">
      <c r="B2591" s="3">
        <v>2576</v>
      </c>
      <c r="C2591" s="3" t="s">
        <v>2100</v>
      </c>
      <c r="D2591" s="3" t="s">
        <v>2101</v>
      </c>
      <c r="E2591" s="3" t="s">
        <v>22</v>
      </c>
      <c r="F2591" s="3" t="s">
        <v>2422</v>
      </c>
      <c r="G2591" s="3" t="s">
        <v>11</v>
      </c>
      <c r="H2591" s="32" t="s">
        <v>2318</v>
      </c>
      <c r="I2591" s="33">
        <v>2</v>
      </c>
      <c r="J2591" s="17">
        <v>16420</v>
      </c>
      <c r="K2591" s="17">
        <f t="shared" si="80"/>
        <v>17602</v>
      </c>
      <c r="L2591" s="38" t="s">
        <v>7053</v>
      </c>
      <c r="M2591" s="48">
        <f t="shared" si="81"/>
        <v>35204</v>
      </c>
      <c r="N2591" s="34" t="s">
        <v>7343</v>
      </c>
      <c r="O2591" s="48">
        <f>(45.5*M2591)/(SUM($M$16:$M$2953)+SUM(Comerciales!$O$16:$O$1436))</f>
        <v>1.670499088215507E-6</v>
      </c>
      <c r="P2591" s="49"/>
      <c r="Q2591" s="59"/>
      <c r="R2591" s="59"/>
      <c r="S2591" s="49"/>
      <c r="T2591" s="49"/>
      <c r="U2591" s="49"/>
      <c r="V2591" s="49"/>
    </row>
    <row r="2592" spans="2:22" ht="24" customHeight="1" x14ac:dyDescent="0.35">
      <c r="B2592" s="3">
        <v>2577</v>
      </c>
      <c r="C2592" s="3" t="s">
        <v>729</v>
      </c>
      <c r="D2592" s="3" t="s">
        <v>2101</v>
      </c>
      <c r="E2592" s="3" t="s">
        <v>3495</v>
      </c>
      <c r="F2592" s="3" t="s">
        <v>2616</v>
      </c>
      <c r="G2592" s="3" t="s">
        <v>11</v>
      </c>
      <c r="H2592" s="32" t="s">
        <v>2490</v>
      </c>
      <c r="I2592" s="33">
        <v>1</v>
      </c>
      <c r="J2592" s="17"/>
      <c r="K2592" s="17">
        <f t="shared" si="80"/>
        <v>0</v>
      </c>
      <c r="L2592" s="38" t="s">
        <v>7053</v>
      </c>
      <c r="M2592" s="48">
        <f t="shared" si="81"/>
        <v>100</v>
      </c>
      <c r="N2592" s="34" t="s">
        <v>7343</v>
      </c>
      <c r="O2592" s="48">
        <f>(45.5*M2592)/(SUM($M$16:$M$2953)+SUM(Comerciales!$O$16:$O$1436))</f>
        <v>4.745196819155514E-9</v>
      </c>
      <c r="P2592" s="49"/>
      <c r="Q2592" s="59"/>
      <c r="R2592" s="59"/>
      <c r="S2592" s="49"/>
      <c r="T2592" s="49"/>
      <c r="U2592" s="49"/>
      <c r="V2592" s="49"/>
    </row>
    <row r="2593" spans="2:22" ht="24" customHeight="1" x14ac:dyDescent="0.35">
      <c r="B2593" s="3">
        <v>2578</v>
      </c>
      <c r="C2593" s="3" t="s">
        <v>2103</v>
      </c>
      <c r="D2593" s="3" t="s">
        <v>2104</v>
      </c>
      <c r="E2593" s="3" t="s">
        <v>2397</v>
      </c>
      <c r="F2593" s="3" t="s">
        <v>2422</v>
      </c>
      <c r="G2593" s="3" t="s">
        <v>11</v>
      </c>
      <c r="H2593" s="32" t="s">
        <v>2318</v>
      </c>
      <c r="I2593" s="33">
        <v>89702.833333333328</v>
      </c>
      <c r="J2593" s="17">
        <v>536</v>
      </c>
      <c r="K2593" s="17">
        <f t="shared" si="80"/>
        <v>575</v>
      </c>
      <c r="L2593" s="38" t="s">
        <v>7053</v>
      </c>
      <c r="M2593" s="48">
        <f t="shared" si="81"/>
        <v>51579129.166666664</v>
      </c>
      <c r="N2593" s="34" t="s">
        <v>7341</v>
      </c>
      <c r="O2593" s="48">
        <f>(45.5*M2593)/(SUM($M$16:$M$2953)+SUM(Comerciales!$O$16:$O$1436))</f>
        <v>2.4475311965647803E-3</v>
      </c>
      <c r="P2593" s="49"/>
      <c r="Q2593" s="59"/>
      <c r="R2593" s="59"/>
      <c r="S2593" s="49"/>
      <c r="T2593" s="49"/>
      <c r="U2593" s="49"/>
      <c r="V2593" s="49"/>
    </row>
    <row r="2594" spans="2:22" ht="24" customHeight="1" x14ac:dyDescent="0.35">
      <c r="B2594" s="3">
        <v>2579</v>
      </c>
      <c r="C2594" s="3" t="s">
        <v>2107</v>
      </c>
      <c r="D2594" s="3" t="s">
        <v>2108</v>
      </c>
      <c r="E2594" s="3" t="s">
        <v>12</v>
      </c>
      <c r="F2594" s="3" t="s">
        <v>2422</v>
      </c>
      <c r="G2594" s="3" t="s">
        <v>11</v>
      </c>
      <c r="H2594" s="32" t="s">
        <v>2318</v>
      </c>
      <c r="I2594" s="33">
        <v>350601.25</v>
      </c>
      <c r="J2594" s="17">
        <v>58</v>
      </c>
      <c r="K2594" s="17">
        <f t="shared" si="80"/>
        <v>62</v>
      </c>
      <c r="L2594" s="38" t="s">
        <v>7053</v>
      </c>
      <c r="M2594" s="48">
        <f t="shared" si="81"/>
        <v>21737277.5</v>
      </c>
      <c r="N2594" s="34" t="s">
        <v>7341</v>
      </c>
      <c r="O2594" s="48">
        <f>(45.5*M2594)/(SUM($M$16:$M$2953)+SUM(Comerciales!$O$16:$O$1436))</f>
        <v>1.0314766005010071E-3</v>
      </c>
      <c r="P2594" s="49"/>
      <c r="Q2594" s="59"/>
      <c r="R2594" s="59"/>
      <c r="S2594" s="49"/>
      <c r="T2594" s="49"/>
      <c r="U2594" s="49"/>
      <c r="V2594" s="49"/>
    </row>
    <row r="2595" spans="2:22" ht="24" customHeight="1" x14ac:dyDescent="0.35">
      <c r="B2595" s="3">
        <v>2580</v>
      </c>
      <c r="C2595" s="3" t="s">
        <v>2107</v>
      </c>
      <c r="D2595" s="3" t="s">
        <v>2108</v>
      </c>
      <c r="E2595" s="3" t="s">
        <v>6760</v>
      </c>
      <c r="F2595" s="3" t="s">
        <v>6869</v>
      </c>
      <c r="G2595" s="3" t="s">
        <v>11</v>
      </c>
      <c r="H2595" s="32" t="s">
        <v>2490</v>
      </c>
      <c r="I2595" s="33">
        <v>27700</v>
      </c>
      <c r="J2595" s="17">
        <v>18</v>
      </c>
      <c r="K2595" s="17">
        <f t="shared" si="80"/>
        <v>19</v>
      </c>
      <c r="L2595" s="38" t="s">
        <v>7053</v>
      </c>
      <c r="M2595" s="48">
        <f t="shared" si="81"/>
        <v>526300</v>
      </c>
      <c r="N2595" s="34" t="s">
        <v>7341</v>
      </c>
      <c r="O2595" s="48">
        <f>(45.5*M2595)/(SUM($M$16:$M$2953)+SUM(Comerciales!$O$16:$O$1436))</f>
        <v>2.4973970859215469E-5</v>
      </c>
      <c r="P2595" s="49"/>
      <c r="Q2595" s="59"/>
      <c r="R2595" s="59"/>
      <c r="S2595" s="49"/>
      <c r="T2595" s="49"/>
      <c r="U2595" s="49"/>
      <c r="V2595" s="49"/>
    </row>
    <row r="2596" spans="2:22" ht="24" customHeight="1" x14ac:dyDescent="0.35">
      <c r="B2596" s="3">
        <v>2581</v>
      </c>
      <c r="C2596" s="3" t="s">
        <v>2107</v>
      </c>
      <c r="D2596" s="3" t="s">
        <v>2108</v>
      </c>
      <c r="E2596" s="3" t="s">
        <v>6761</v>
      </c>
      <c r="F2596" s="3" t="s">
        <v>6893</v>
      </c>
      <c r="G2596" s="3" t="s">
        <v>11</v>
      </c>
      <c r="H2596" s="32" t="s">
        <v>2490</v>
      </c>
      <c r="I2596" s="33">
        <v>3312.6666666666665</v>
      </c>
      <c r="J2596" s="17">
        <v>122</v>
      </c>
      <c r="K2596" s="17">
        <f t="shared" si="80"/>
        <v>131</v>
      </c>
      <c r="L2596" s="38" t="s">
        <v>7053</v>
      </c>
      <c r="M2596" s="48">
        <f t="shared" si="81"/>
        <v>433959.33333333331</v>
      </c>
      <c r="N2596" s="34" t="s">
        <v>7343</v>
      </c>
      <c r="O2596" s="48">
        <f>(45.5*M2596)/(SUM($M$16:$M$2953)+SUM(Comerciales!$O$16:$O$1436))</f>
        <v>2.0592224481761805E-5</v>
      </c>
      <c r="P2596" s="49"/>
      <c r="Q2596" s="59"/>
      <c r="R2596" s="59"/>
      <c r="S2596" s="49"/>
      <c r="T2596" s="49"/>
      <c r="U2596" s="49"/>
      <c r="V2596" s="49"/>
    </row>
    <row r="2597" spans="2:22" ht="24" customHeight="1" x14ac:dyDescent="0.35">
      <c r="B2597" s="3">
        <v>2582</v>
      </c>
      <c r="C2597" s="3" t="s">
        <v>2107</v>
      </c>
      <c r="D2597" s="3" t="s">
        <v>2108</v>
      </c>
      <c r="E2597" s="3" t="s">
        <v>25</v>
      </c>
      <c r="F2597" s="3" t="s">
        <v>2422</v>
      </c>
      <c r="G2597" s="3" t="s">
        <v>11</v>
      </c>
      <c r="H2597" s="32" t="s">
        <v>2318</v>
      </c>
      <c r="I2597" s="33">
        <v>2</v>
      </c>
      <c r="J2597" s="17">
        <v>57</v>
      </c>
      <c r="K2597" s="17">
        <f t="shared" si="80"/>
        <v>61</v>
      </c>
      <c r="L2597" s="38" t="s">
        <v>7053</v>
      </c>
      <c r="M2597" s="48">
        <f t="shared" si="81"/>
        <v>122</v>
      </c>
      <c r="N2597" s="34" t="s">
        <v>7343</v>
      </c>
      <c r="O2597" s="48">
        <f>(45.5*M2597)/(SUM($M$16:$M$2953)+SUM(Comerciales!$O$16:$O$1436))</f>
        <v>5.7891401193697267E-9</v>
      </c>
      <c r="P2597" s="49"/>
      <c r="Q2597" s="59"/>
      <c r="R2597" s="59"/>
      <c r="S2597" s="49"/>
      <c r="T2597" s="49"/>
      <c r="U2597" s="49"/>
      <c r="V2597" s="49"/>
    </row>
    <row r="2598" spans="2:22" ht="24" customHeight="1" x14ac:dyDescent="0.35">
      <c r="B2598" s="3">
        <v>2583</v>
      </c>
      <c r="C2598" s="3" t="s">
        <v>2628</v>
      </c>
      <c r="D2598" s="3" t="s">
        <v>2109</v>
      </c>
      <c r="E2598" s="3" t="s">
        <v>2355</v>
      </c>
      <c r="F2598" s="3" t="s">
        <v>2422</v>
      </c>
      <c r="G2598" s="3" t="s">
        <v>11</v>
      </c>
      <c r="H2598" s="32" t="s">
        <v>2628</v>
      </c>
      <c r="I2598" s="33">
        <v>1</v>
      </c>
      <c r="J2598" s="17">
        <v>2317</v>
      </c>
      <c r="K2598" s="17">
        <f t="shared" si="80"/>
        <v>2484</v>
      </c>
      <c r="L2598" s="38" t="s">
        <v>2628</v>
      </c>
      <c r="M2598" s="48">
        <f t="shared" si="81"/>
        <v>2484</v>
      </c>
      <c r="N2598" s="34" t="s">
        <v>7343</v>
      </c>
      <c r="O2598" s="48">
        <f>(45.5*M2598)/(SUM($M$16:$M$2953)+SUM(Comerciales!$O$16:$O$1436))</f>
        <v>1.1787068898782296E-7</v>
      </c>
      <c r="P2598" s="49"/>
      <c r="Q2598" s="59"/>
      <c r="R2598" s="59"/>
      <c r="S2598" s="49"/>
      <c r="T2598" s="49"/>
      <c r="U2598" s="49"/>
      <c r="V2598" s="49"/>
    </row>
    <row r="2599" spans="2:22" ht="24" customHeight="1" x14ac:dyDescent="0.35">
      <c r="B2599" s="3">
        <v>2584</v>
      </c>
      <c r="C2599" s="3" t="s">
        <v>2110</v>
      </c>
      <c r="D2599" s="3" t="s">
        <v>5804</v>
      </c>
      <c r="E2599" s="3" t="s">
        <v>6686</v>
      </c>
      <c r="F2599" s="3" t="s">
        <v>2422</v>
      </c>
      <c r="G2599" s="3" t="s">
        <v>11</v>
      </c>
      <c r="H2599" s="32" t="s">
        <v>2318</v>
      </c>
      <c r="I2599" s="33">
        <v>6320.25</v>
      </c>
      <c r="J2599" s="17">
        <v>8752</v>
      </c>
      <c r="K2599" s="17">
        <f t="shared" si="80"/>
        <v>9382</v>
      </c>
      <c r="L2599" s="38" t="s">
        <v>7053</v>
      </c>
      <c r="M2599" s="48">
        <f t="shared" si="81"/>
        <v>59296585.5</v>
      </c>
      <c r="N2599" s="34" t="s">
        <v>7343</v>
      </c>
      <c r="O2599" s="48">
        <f>(45.5*M2599)/(SUM($M$16:$M$2953)+SUM(Comerciales!$O$16:$O$1436))</f>
        <v>2.8137396890138295E-3</v>
      </c>
      <c r="P2599" s="49"/>
      <c r="Q2599" s="59"/>
      <c r="R2599" s="59"/>
      <c r="S2599" s="49"/>
      <c r="T2599" s="49"/>
      <c r="U2599" s="49"/>
      <c r="V2599" s="49"/>
    </row>
    <row r="2600" spans="2:22" ht="24" customHeight="1" x14ac:dyDescent="0.35">
      <c r="B2600" s="3">
        <v>2585</v>
      </c>
      <c r="C2600" s="3" t="s">
        <v>1695</v>
      </c>
      <c r="D2600" s="3" t="s">
        <v>5805</v>
      </c>
      <c r="E2600" s="3" t="s">
        <v>6762</v>
      </c>
      <c r="F2600" s="3" t="s">
        <v>2422</v>
      </c>
      <c r="G2600" s="3" t="s">
        <v>11</v>
      </c>
      <c r="H2600" s="32" t="s">
        <v>2318</v>
      </c>
      <c r="I2600" s="33">
        <v>12986.833333333334</v>
      </c>
      <c r="J2600" s="17">
        <v>5713</v>
      </c>
      <c r="K2600" s="17">
        <f t="shared" si="80"/>
        <v>6124</v>
      </c>
      <c r="L2600" s="38" t="s">
        <v>7053</v>
      </c>
      <c r="M2600" s="48">
        <f t="shared" si="81"/>
        <v>79531367.333333343</v>
      </c>
      <c r="N2600" s="34" t="s">
        <v>7343</v>
      </c>
      <c r="O2600" s="48">
        <f>(45.5*M2600)/(SUM($M$16:$M$2953)+SUM(Comerciales!$O$16:$O$1436))</f>
        <v>3.7739199129322209E-3</v>
      </c>
      <c r="P2600" s="49"/>
      <c r="Q2600" s="59"/>
      <c r="R2600" s="59"/>
      <c r="S2600" s="49"/>
      <c r="T2600" s="49"/>
      <c r="U2600" s="49"/>
      <c r="V2600" s="49"/>
    </row>
    <row r="2601" spans="2:22" ht="24" customHeight="1" x14ac:dyDescent="0.35">
      <c r="B2601" s="3">
        <v>2586</v>
      </c>
      <c r="C2601" s="3" t="s">
        <v>2694</v>
      </c>
      <c r="D2601" s="3" t="s">
        <v>2113</v>
      </c>
      <c r="E2601" s="3" t="s">
        <v>2384</v>
      </c>
      <c r="F2601" s="3" t="s">
        <v>2422</v>
      </c>
      <c r="G2601" s="3" t="s">
        <v>11</v>
      </c>
      <c r="H2601" s="32" t="s">
        <v>2318</v>
      </c>
      <c r="I2601" s="33">
        <v>158.5</v>
      </c>
      <c r="J2601" s="17">
        <v>261023.25</v>
      </c>
      <c r="K2601" s="17">
        <f t="shared" si="80"/>
        <v>261023.25</v>
      </c>
      <c r="L2601" s="38">
        <v>261023.25</v>
      </c>
      <c r="M2601" s="48">
        <f t="shared" si="81"/>
        <v>41372185.125</v>
      </c>
      <c r="N2601" s="34" t="s">
        <v>7341</v>
      </c>
      <c r="O2601" s="48">
        <f>(45.5*M2601)/(SUM($M$16:$M$2953)+SUM(Comerciales!$O$16:$O$1436))</f>
        <v>1.9631916125666306E-3</v>
      </c>
      <c r="P2601" s="49"/>
      <c r="Q2601" s="59"/>
      <c r="R2601" s="59"/>
      <c r="S2601" s="49"/>
      <c r="T2601" s="49"/>
      <c r="U2601" s="49"/>
      <c r="V2601" s="49"/>
    </row>
    <row r="2602" spans="2:22" ht="24" customHeight="1" x14ac:dyDescent="0.35">
      <c r="B2602" s="3">
        <v>2587</v>
      </c>
      <c r="C2602" s="3" t="s">
        <v>2694</v>
      </c>
      <c r="D2602" s="3" t="s">
        <v>2113</v>
      </c>
      <c r="E2602" s="3" t="s">
        <v>2355</v>
      </c>
      <c r="F2602" s="3" t="s">
        <v>2422</v>
      </c>
      <c r="G2602" s="3" t="s">
        <v>11</v>
      </c>
      <c r="H2602" s="32" t="s">
        <v>2318</v>
      </c>
      <c r="I2602" s="33">
        <v>140</v>
      </c>
      <c r="J2602" s="17">
        <v>522046.5</v>
      </c>
      <c r="K2602" s="17">
        <f t="shared" si="80"/>
        <v>522046.5</v>
      </c>
      <c r="L2602" s="38">
        <v>522046.5</v>
      </c>
      <c r="M2602" s="48">
        <f t="shared" si="81"/>
        <v>73086510</v>
      </c>
      <c r="N2602" s="34" t="s">
        <v>7341</v>
      </c>
      <c r="O2602" s="48">
        <f>(45.5*M2602)/(SUM($M$16:$M$2953)+SUM(Comerciales!$O$16:$O$1436))</f>
        <v>3.4680987477517765E-3</v>
      </c>
      <c r="P2602" s="49"/>
      <c r="Q2602" s="59"/>
      <c r="R2602" s="59"/>
      <c r="S2602" s="49"/>
      <c r="T2602" s="49"/>
      <c r="U2602" s="49"/>
      <c r="V2602" s="49"/>
    </row>
    <row r="2603" spans="2:22" ht="24" customHeight="1" x14ac:dyDescent="0.35">
      <c r="B2603" s="3">
        <v>2588</v>
      </c>
      <c r="C2603" s="3" t="s">
        <v>2694</v>
      </c>
      <c r="D2603" s="3" t="s">
        <v>2113</v>
      </c>
      <c r="E2603" s="3" t="s">
        <v>2595</v>
      </c>
      <c r="F2603" s="3" t="s">
        <v>2422</v>
      </c>
      <c r="G2603" s="3" t="s">
        <v>11</v>
      </c>
      <c r="H2603" s="32" t="s">
        <v>2318</v>
      </c>
      <c r="I2603" s="33">
        <v>70</v>
      </c>
      <c r="J2603" s="17">
        <v>130511.625</v>
      </c>
      <c r="K2603" s="17">
        <f t="shared" si="80"/>
        <v>130511.625</v>
      </c>
      <c r="L2603" s="38">
        <v>130511.625</v>
      </c>
      <c r="M2603" s="48">
        <f t="shared" si="81"/>
        <v>9135813.75</v>
      </c>
      <c r="N2603" s="34" t="s">
        <v>7341</v>
      </c>
      <c r="O2603" s="48">
        <f>(45.5*M2603)/(SUM($M$16:$M$2953)+SUM(Comerciales!$O$16:$O$1436))</f>
        <v>4.3351234346897206E-4</v>
      </c>
      <c r="P2603" s="49"/>
      <c r="Q2603" s="59"/>
      <c r="R2603" s="59"/>
      <c r="S2603" s="49"/>
      <c r="T2603" s="49"/>
      <c r="U2603" s="49"/>
      <c r="V2603" s="49"/>
    </row>
    <row r="2604" spans="2:22" ht="24" customHeight="1" x14ac:dyDescent="0.35">
      <c r="B2604" s="3">
        <v>2589</v>
      </c>
      <c r="C2604" s="3" t="s">
        <v>2628</v>
      </c>
      <c r="D2604" s="3" t="s">
        <v>3231</v>
      </c>
      <c r="E2604" s="3" t="s">
        <v>218</v>
      </c>
      <c r="F2604" s="3" t="s">
        <v>2318</v>
      </c>
      <c r="G2604" s="3" t="s">
        <v>11</v>
      </c>
      <c r="H2604" s="32" t="s">
        <v>2318</v>
      </c>
      <c r="I2604" s="33">
        <v>40</v>
      </c>
      <c r="J2604" s="17"/>
      <c r="K2604" s="17">
        <f t="shared" si="80"/>
        <v>0</v>
      </c>
      <c r="L2604" s="38" t="s">
        <v>7053</v>
      </c>
      <c r="M2604" s="48">
        <f t="shared" si="81"/>
        <v>4000</v>
      </c>
      <c r="N2604" s="34" t="s">
        <v>7343</v>
      </c>
      <c r="O2604" s="48">
        <f>(45.5*M2604)/(SUM($M$16:$M$2953)+SUM(Comerciales!$O$16:$O$1436))</f>
        <v>1.8980787276622054E-7</v>
      </c>
      <c r="P2604" s="49"/>
      <c r="Q2604" s="59"/>
      <c r="R2604" s="59"/>
      <c r="S2604" s="49"/>
      <c r="T2604" s="49"/>
      <c r="U2604" s="49"/>
      <c r="V2604" s="49"/>
    </row>
    <row r="2605" spans="2:22" ht="24" customHeight="1" x14ac:dyDescent="0.35">
      <c r="B2605" s="3">
        <v>2590</v>
      </c>
      <c r="C2605" s="3" t="s">
        <v>2628</v>
      </c>
      <c r="D2605" s="3" t="s">
        <v>5806</v>
      </c>
      <c r="E2605" s="3" t="s">
        <v>784</v>
      </c>
      <c r="F2605" s="3" t="s">
        <v>2318</v>
      </c>
      <c r="G2605" s="3" t="s">
        <v>11</v>
      </c>
      <c r="H2605" s="32" t="s">
        <v>2318</v>
      </c>
      <c r="I2605" s="33">
        <v>180</v>
      </c>
      <c r="J2605" s="17"/>
      <c r="K2605" s="17">
        <f t="shared" si="80"/>
        <v>0</v>
      </c>
      <c r="L2605" s="38" t="s">
        <v>7053</v>
      </c>
      <c r="M2605" s="48">
        <f t="shared" si="81"/>
        <v>18000</v>
      </c>
      <c r="N2605" s="34" t="s">
        <v>7343</v>
      </c>
      <c r="O2605" s="48">
        <f>(45.5*M2605)/(SUM($M$16:$M$2953)+SUM(Comerciales!$O$16:$O$1436))</f>
        <v>8.5413542744799242E-7</v>
      </c>
      <c r="P2605" s="49"/>
      <c r="Q2605" s="59"/>
      <c r="R2605" s="59"/>
      <c r="S2605" s="49"/>
      <c r="T2605" s="49"/>
      <c r="U2605" s="49"/>
      <c r="V2605" s="49"/>
    </row>
    <row r="2606" spans="2:22" ht="24" customHeight="1" x14ac:dyDescent="0.35">
      <c r="B2606" s="3">
        <v>2591</v>
      </c>
      <c r="C2606" s="3">
        <v>0</v>
      </c>
      <c r="D2606" s="3" t="s">
        <v>2114</v>
      </c>
      <c r="E2606" s="3" t="s">
        <v>1082</v>
      </c>
      <c r="F2606" s="3" t="s">
        <v>2318</v>
      </c>
      <c r="G2606" s="3" t="s">
        <v>11</v>
      </c>
      <c r="H2606" s="32" t="s">
        <v>2318</v>
      </c>
      <c r="I2606" s="33">
        <v>57.333333333333336</v>
      </c>
      <c r="J2606" s="17"/>
      <c r="K2606" s="17">
        <f t="shared" si="80"/>
        <v>0</v>
      </c>
      <c r="L2606" s="38" t="s">
        <v>7053</v>
      </c>
      <c r="M2606" s="48">
        <f t="shared" si="81"/>
        <v>5733.3333333333339</v>
      </c>
      <c r="N2606" s="34" t="s">
        <v>7343</v>
      </c>
      <c r="O2606" s="48">
        <f>(45.5*M2606)/(SUM($M$16:$M$2953)+SUM(Comerciales!$O$16:$O$1436))</f>
        <v>2.7205795096491615E-7</v>
      </c>
      <c r="P2606" s="49"/>
      <c r="Q2606" s="59"/>
      <c r="R2606" s="59"/>
      <c r="S2606" s="49"/>
      <c r="T2606" s="49"/>
      <c r="U2606" s="49"/>
      <c r="V2606" s="49"/>
    </row>
    <row r="2607" spans="2:22" ht="24" customHeight="1" x14ac:dyDescent="0.35">
      <c r="B2607" s="3">
        <v>2592</v>
      </c>
      <c r="C2607" s="3" t="s">
        <v>2628</v>
      </c>
      <c r="D2607" s="3" t="s">
        <v>5807</v>
      </c>
      <c r="E2607" s="3" t="s">
        <v>2628</v>
      </c>
      <c r="F2607" s="3" t="s">
        <v>2318</v>
      </c>
      <c r="G2607" s="3" t="s">
        <v>11</v>
      </c>
      <c r="H2607" s="32" t="s">
        <v>2318</v>
      </c>
      <c r="I2607" s="33">
        <v>1</v>
      </c>
      <c r="J2607" s="17"/>
      <c r="K2607" s="17">
        <f t="shared" si="80"/>
        <v>0</v>
      </c>
      <c r="L2607" s="38" t="s">
        <v>7053</v>
      </c>
      <c r="M2607" s="48">
        <f t="shared" si="81"/>
        <v>100</v>
      </c>
      <c r="N2607" s="34" t="s">
        <v>7343</v>
      </c>
      <c r="O2607" s="48">
        <f>(45.5*M2607)/(SUM($M$16:$M$2953)+SUM(Comerciales!$O$16:$O$1436))</f>
        <v>4.745196819155514E-9</v>
      </c>
      <c r="P2607" s="49"/>
      <c r="Q2607" s="59"/>
      <c r="R2607" s="59"/>
      <c r="S2607" s="49"/>
      <c r="T2607" s="49"/>
      <c r="U2607" s="49"/>
      <c r="V2607" s="49"/>
    </row>
    <row r="2608" spans="2:22" ht="24" customHeight="1" x14ac:dyDescent="0.35">
      <c r="B2608" s="3">
        <v>2593</v>
      </c>
      <c r="C2608" s="3" t="s">
        <v>2628</v>
      </c>
      <c r="D2608" s="3" t="s">
        <v>5808</v>
      </c>
      <c r="E2608" s="3" t="s">
        <v>2628</v>
      </c>
      <c r="F2608" s="3" t="s">
        <v>2422</v>
      </c>
      <c r="G2608" s="3" t="s">
        <v>11</v>
      </c>
      <c r="H2608" s="32" t="s">
        <v>2318</v>
      </c>
      <c r="I2608" s="33">
        <v>1</v>
      </c>
      <c r="J2608" s="17"/>
      <c r="K2608" s="17">
        <f t="shared" si="80"/>
        <v>0</v>
      </c>
      <c r="L2608" s="38" t="s">
        <v>7053</v>
      </c>
      <c r="M2608" s="48">
        <f t="shared" si="81"/>
        <v>100</v>
      </c>
      <c r="N2608" s="34" t="s">
        <v>7343</v>
      </c>
      <c r="O2608" s="48">
        <f>(45.5*M2608)/(SUM($M$16:$M$2953)+SUM(Comerciales!$O$16:$O$1436))</f>
        <v>4.745196819155514E-9</v>
      </c>
      <c r="P2608" s="49"/>
      <c r="Q2608" s="59"/>
      <c r="R2608" s="59"/>
      <c r="S2608" s="49"/>
      <c r="T2608" s="49"/>
      <c r="U2608" s="49"/>
      <c r="V2608" s="49"/>
    </row>
    <row r="2609" spans="2:22" ht="24" customHeight="1" x14ac:dyDescent="0.35">
      <c r="B2609" s="3">
        <v>2594</v>
      </c>
      <c r="C2609" s="3" t="s">
        <v>2628</v>
      </c>
      <c r="D2609" s="3" t="s">
        <v>5809</v>
      </c>
      <c r="E2609" s="3" t="s">
        <v>2628</v>
      </c>
      <c r="F2609" s="3" t="s">
        <v>3582</v>
      </c>
      <c r="G2609" s="3" t="s">
        <v>11</v>
      </c>
      <c r="H2609" s="32" t="s">
        <v>2393</v>
      </c>
      <c r="I2609" s="33">
        <v>1</v>
      </c>
      <c r="J2609" s="17"/>
      <c r="K2609" s="17">
        <f t="shared" si="80"/>
        <v>0</v>
      </c>
      <c r="L2609" s="38" t="s">
        <v>7053</v>
      </c>
      <c r="M2609" s="48">
        <f t="shared" si="81"/>
        <v>100</v>
      </c>
      <c r="N2609" s="34" t="s">
        <v>7343</v>
      </c>
      <c r="O2609" s="48">
        <f>(45.5*M2609)/(SUM($M$16:$M$2953)+SUM(Comerciales!$O$16:$O$1436))</f>
        <v>4.745196819155514E-9</v>
      </c>
      <c r="P2609" s="49"/>
      <c r="Q2609" s="59"/>
      <c r="R2609" s="59"/>
      <c r="S2609" s="49"/>
      <c r="T2609" s="49"/>
      <c r="U2609" s="49"/>
      <c r="V2609" s="49"/>
    </row>
    <row r="2610" spans="2:22" ht="24" customHeight="1" x14ac:dyDescent="0.35">
      <c r="B2610" s="3">
        <v>2595</v>
      </c>
      <c r="C2610" s="3" t="s">
        <v>2628</v>
      </c>
      <c r="D2610" s="3" t="s">
        <v>5810</v>
      </c>
      <c r="E2610" s="3" t="s">
        <v>2423</v>
      </c>
      <c r="F2610" s="3" t="s">
        <v>2422</v>
      </c>
      <c r="G2610" s="3" t="s">
        <v>11</v>
      </c>
      <c r="H2610" s="32" t="s">
        <v>2318</v>
      </c>
      <c r="I2610" s="33">
        <v>1</v>
      </c>
      <c r="J2610" s="17"/>
      <c r="K2610" s="17">
        <f t="shared" si="80"/>
        <v>0</v>
      </c>
      <c r="L2610" s="38" t="s">
        <v>7053</v>
      </c>
      <c r="M2610" s="48">
        <f t="shared" si="81"/>
        <v>100</v>
      </c>
      <c r="N2610" s="34" t="s">
        <v>7343</v>
      </c>
      <c r="O2610" s="48">
        <f>(45.5*M2610)/(SUM($M$16:$M$2953)+SUM(Comerciales!$O$16:$O$1436))</f>
        <v>4.745196819155514E-9</v>
      </c>
      <c r="P2610" s="49"/>
      <c r="Q2610" s="59"/>
      <c r="R2610" s="59"/>
      <c r="S2610" s="49"/>
      <c r="T2610" s="49"/>
      <c r="U2610" s="49"/>
      <c r="V2610" s="49"/>
    </row>
    <row r="2611" spans="2:22" ht="24" customHeight="1" x14ac:dyDescent="0.35">
      <c r="B2611" s="3">
        <v>2596</v>
      </c>
      <c r="C2611" s="3" t="s">
        <v>2116</v>
      </c>
      <c r="D2611" s="3" t="s">
        <v>2117</v>
      </c>
      <c r="E2611" s="3" t="s">
        <v>6763</v>
      </c>
      <c r="F2611" s="3" t="s">
        <v>2349</v>
      </c>
      <c r="G2611" s="3" t="s">
        <v>18</v>
      </c>
      <c r="H2611" s="32" t="s">
        <v>2349</v>
      </c>
      <c r="I2611" s="33">
        <v>7.1</v>
      </c>
      <c r="J2611" s="17">
        <v>1643587.2</v>
      </c>
      <c r="K2611" s="17">
        <f t="shared" si="80"/>
        <v>1643587.2</v>
      </c>
      <c r="L2611" s="38">
        <v>1643587.2</v>
      </c>
      <c r="M2611" s="48">
        <f t="shared" si="81"/>
        <v>11669469.119999999</v>
      </c>
      <c r="N2611" s="34" t="s">
        <v>7341</v>
      </c>
      <c r="O2611" s="48">
        <f>(45.5*M2611)/(SUM($M$16:$M$2953)+SUM(Comerciales!$O$16:$O$1436))</f>
        <v>5.5373927749457488E-4</v>
      </c>
      <c r="P2611" s="49"/>
      <c r="Q2611" s="59"/>
      <c r="R2611" s="59"/>
      <c r="S2611" s="49"/>
      <c r="T2611" s="49"/>
      <c r="U2611" s="49"/>
      <c r="V2611" s="49"/>
    </row>
    <row r="2612" spans="2:22" ht="24" customHeight="1" x14ac:dyDescent="0.35">
      <c r="B2612" s="3">
        <v>2597</v>
      </c>
      <c r="C2612" s="3" t="s">
        <v>2116</v>
      </c>
      <c r="D2612" s="3" t="s">
        <v>2117</v>
      </c>
      <c r="E2612" s="3" t="s">
        <v>6595</v>
      </c>
      <c r="F2612" s="3" t="s">
        <v>2356</v>
      </c>
      <c r="G2612" s="3" t="s">
        <v>18</v>
      </c>
      <c r="H2612" s="32" t="s">
        <v>2349</v>
      </c>
      <c r="I2612" s="33">
        <v>6.1428571428571432</v>
      </c>
      <c r="J2612" s="17">
        <v>684828</v>
      </c>
      <c r="K2612" s="17">
        <f t="shared" si="80"/>
        <v>684828</v>
      </c>
      <c r="L2612" s="38">
        <v>684828</v>
      </c>
      <c r="M2612" s="48">
        <f t="shared" si="81"/>
        <v>4206800.5714285718</v>
      </c>
      <c r="N2612" s="34" t="s">
        <v>7341</v>
      </c>
      <c r="O2612" s="48">
        <f>(45.5*M2612)/(SUM($M$16:$M$2953)+SUM(Comerciales!$O$16:$O$1436))</f>
        <v>1.9962096690364457E-4</v>
      </c>
      <c r="P2612" s="49"/>
      <c r="Q2612" s="59"/>
      <c r="R2612" s="59"/>
      <c r="S2612" s="49"/>
      <c r="T2612" s="49"/>
      <c r="U2612" s="49"/>
      <c r="V2612" s="49"/>
    </row>
    <row r="2613" spans="2:22" ht="24" customHeight="1" x14ac:dyDescent="0.35">
      <c r="B2613" s="3">
        <v>2598</v>
      </c>
      <c r="C2613" s="3" t="s">
        <v>41</v>
      </c>
      <c r="D2613" s="3" t="s">
        <v>2117</v>
      </c>
      <c r="E2613" s="3" t="s">
        <v>6595</v>
      </c>
      <c r="F2613" s="3" t="s">
        <v>2356</v>
      </c>
      <c r="G2613" s="3" t="s">
        <v>18</v>
      </c>
      <c r="H2613" s="32" t="s">
        <v>2628</v>
      </c>
      <c r="I2613" s="33">
        <v>1</v>
      </c>
      <c r="J2613" s="17">
        <v>684828</v>
      </c>
      <c r="K2613" s="17">
        <f t="shared" si="80"/>
        <v>734136</v>
      </c>
      <c r="L2613" s="38" t="s">
        <v>2628</v>
      </c>
      <c r="M2613" s="48">
        <f t="shared" si="81"/>
        <v>734136</v>
      </c>
      <c r="N2613" s="34" t="s">
        <v>7341</v>
      </c>
      <c r="O2613" s="48">
        <f>(45.5*M2613)/(SUM($M$16:$M$2953)+SUM(Comerciales!$O$16:$O$1436))</f>
        <v>3.4836198120275519E-5</v>
      </c>
      <c r="P2613" s="49"/>
      <c r="Q2613" s="59"/>
      <c r="R2613" s="59"/>
      <c r="S2613" s="49"/>
      <c r="T2613" s="49"/>
      <c r="U2613" s="49"/>
      <c r="V2613" s="49"/>
    </row>
    <row r="2614" spans="2:22" ht="24" customHeight="1" x14ac:dyDescent="0.35">
      <c r="B2614" s="3">
        <v>2599</v>
      </c>
      <c r="C2614" s="3" t="s">
        <v>41</v>
      </c>
      <c r="D2614" s="3" t="s">
        <v>2117</v>
      </c>
      <c r="E2614" s="3" t="s">
        <v>6763</v>
      </c>
      <c r="F2614" s="3" t="s">
        <v>2349</v>
      </c>
      <c r="G2614" s="3" t="s">
        <v>18</v>
      </c>
      <c r="H2614" s="32" t="s">
        <v>2628</v>
      </c>
      <c r="I2614" s="33">
        <v>1</v>
      </c>
      <c r="J2614" s="17">
        <v>1369655</v>
      </c>
      <c r="K2614" s="17">
        <f t="shared" si="80"/>
        <v>1468270</v>
      </c>
      <c r="L2614" s="38" t="s">
        <v>2628</v>
      </c>
      <c r="M2614" s="48">
        <f t="shared" si="81"/>
        <v>1468270</v>
      </c>
      <c r="N2614" s="34" t="s">
        <v>7341</v>
      </c>
      <c r="O2614" s="48">
        <f>(45.5*M2614)/(SUM($M$16:$M$2953)+SUM(Comerciales!$O$16:$O$1436))</f>
        <v>6.9672301336614657E-5</v>
      </c>
      <c r="P2614" s="49"/>
      <c r="Q2614" s="59"/>
      <c r="R2614" s="59"/>
      <c r="S2614" s="49"/>
      <c r="T2614" s="49"/>
      <c r="U2614" s="49"/>
      <c r="V2614" s="49"/>
    </row>
    <row r="2615" spans="2:22" ht="24" customHeight="1" x14ac:dyDescent="0.35">
      <c r="B2615" s="3">
        <v>2600</v>
      </c>
      <c r="C2615" s="3" t="s">
        <v>2628</v>
      </c>
      <c r="D2615" s="3" t="s">
        <v>2118</v>
      </c>
      <c r="E2615" s="3" t="s">
        <v>2119</v>
      </c>
      <c r="F2615" s="3" t="s">
        <v>3580</v>
      </c>
      <c r="G2615" s="3" t="s">
        <v>18</v>
      </c>
      <c r="H2615" s="32" t="s">
        <v>2628</v>
      </c>
      <c r="I2615" s="33">
        <v>1</v>
      </c>
      <c r="J2615" s="17"/>
      <c r="K2615" s="17">
        <f t="shared" si="80"/>
        <v>0</v>
      </c>
      <c r="L2615" s="38" t="s">
        <v>2628</v>
      </c>
      <c r="M2615" s="48">
        <f t="shared" si="81"/>
        <v>100</v>
      </c>
      <c r="N2615" s="34" t="s">
        <v>7343</v>
      </c>
      <c r="O2615" s="48">
        <f>(45.5*M2615)/(SUM($M$16:$M$2953)+SUM(Comerciales!$O$16:$O$1436))</f>
        <v>4.745196819155514E-9</v>
      </c>
      <c r="P2615" s="49"/>
      <c r="Q2615" s="59"/>
      <c r="R2615" s="59"/>
      <c r="S2615" s="49"/>
      <c r="T2615" s="49"/>
      <c r="U2615" s="49"/>
      <c r="V2615" s="49"/>
    </row>
    <row r="2616" spans="2:22" ht="24" customHeight="1" x14ac:dyDescent="0.35">
      <c r="B2616" s="3">
        <v>2601</v>
      </c>
      <c r="C2616" s="3" t="s">
        <v>2120</v>
      </c>
      <c r="D2616" s="3" t="s">
        <v>2121</v>
      </c>
      <c r="E2616" s="3" t="s">
        <v>6673</v>
      </c>
      <c r="F2616" s="3" t="s">
        <v>6981</v>
      </c>
      <c r="G2616" s="3" t="s">
        <v>11</v>
      </c>
      <c r="H2616" s="32" t="s">
        <v>2318</v>
      </c>
      <c r="I2616" s="33">
        <v>127582.66666666667</v>
      </c>
      <c r="J2616" s="17">
        <v>6366.24</v>
      </c>
      <c r="K2616" s="17">
        <f t="shared" si="80"/>
        <v>6366.24</v>
      </c>
      <c r="L2616" s="38">
        <v>6366.24</v>
      </c>
      <c r="M2616" s="48">
        <f t="shared" si="81"/>
        <v>812221875.84000003</v>
      </c>
      <c r="N2616" s="34" t="s">
        <v>7341</v>
      </c>
      <c r="O2616" s="48">
        <f>(45.5*M2616)/(SUM($M$16:$M$2953)+SUM(Comerciales!$O$16:$O$1436))</f>
        <v>3.8541526616844929E-2</v>
      </c>
      <c r="P2616" s="49"/>
      <c r="Q2616" s="59"/>
      <c r="R2616" s="59"/>
      <c r="S2616" s="49"/>
      <c r="T2616" s="49"/>
      <c r="U2616" s="49"/>
      <c r="V2616" s="49"/>
    </row>
    <row r="2617" spans="2:22" ht="24" customHeight="1" x14ac:dyDescent="0.35">
      <c r="B2617" s="3">
        <v>2602</v>
      </c>
      <c r="C2617" s="3" t="s">
        <v>2120</v>
      </c>
      <c r="D2617" s="3" t="s">
        <v>2121</v>
      </c>
      <c r="E2617" s="3" t="s">
        <v>6673</v>
      </c>
      <c r="F2617" s="3" t="s">
        <v>2422</v>
      </c>
      <c r="G2617" s="3" t="s">
        <v>11</v>
      </c>
      <c r="H2617" s="32" t="s">
        <v>2318</v>
      </c>
      <c r="I2617" s="33">
        <v>53923.166666666664</v>
      </c>
      <c r="J2617" s="17">
        <v>4559.4399999999996</v>
      </c>
      <c r="K2617" s="17">
        <f t="shared" si="80"/>
        <v>4559.4399999999996</v>
      </c>
      <c r="L2617" s="38">
        <v>4559.4399999999996</v>
      </c>
      <c r="M2617" s="48">
        <f t="shared" si="81"/>
        <v>245859443.02666664</v>
      </c>
      <c r="N2617" s="34" t="s">
        <v>7341</v>
      </c>
      <c r="O2617" s="48">
        <f>(45.5*M2617)/(SUM($M$16:$M$2953)+SUM(Comerciales!$O$16:$O$1436))</f>
        <v>1.1666514470094848E-2</v>
      </c>
      <c r="P2617" s="49"/>
      <c r="Q2617" s="59"/>
      <c r="R2617" s="59"/>
      <c r="S2617" s="49"/>
      <c r="T2617" s="49"/>
      <c r="U2617" s="49"/>
      <c r="V2617" s="49"/>
    </row>
    <row r="2618" spans="2:22" ht="24" customHeight="1" x14ac:dyDescent="0.35">
      <c r="B2618" s="3">
        <v>2603</v>
      </c>
      <c r="C2618" s="3" t="s">
        <v>2120</v>
      </c>
      <c r="D2618" s="3" t="s">
        <v>2121</v>
      </c>
      <c r="E2618" s="3" t="s">
        <v>2122</v>
      </c>
      <c r="F2618" s="3" t="s">
        <v>3632</v>
      </c>
      <c r="G2618" s="3" t="s">
        <v>3656</v>
      </c>
      <c r="H2618" s="32" t="s">
        <v>2360</v>
      </c>
      <c r="I2618" s="33">
        <v>16944.5</v>
      </c>
      <c r="J2618" s="17">
        <v>12715.639999999998</v>
      </c>
      <c r="K2618" s="17">
        <f t="shared" si="80"/>
        <v>12715.639999999998</v>
      </c>
      <c r="L2618" s="38">
        <v>12715.639999999998</v>
      </c>
      <c r="M2618" s="48">
        <f t="shared" si="81"/>
        <v>215460161.97999996</v>
      </c>
      <c r="N2618" s="34" t="s">
        <v>7341</v>
      </c>
      <c r="O2618" s="48">
        <f>(45.5*M2618)/(SUM($M$16:$M$2953)+SUM(Comerciales!$O$16:$O$1436))</f>
        <v>1.0224008752822275E-2</v>
      </c>
      <c r="P2618" s="49"/>
      <c r="Q2618" s="59"/>
      <c r="R2618" s="59"/>
      <c r="S2618" s="49"/>
      <c r="T2618" s="49"/>
      <c r="U2618" s="49"/>
      <c r="V2618" s="49"/>
    </row>
    <row r="2619" spans="2:22" ht="24" customHeight="1" x14ac:dyDescent="0.35">
      <c r="B2619" s="3">
        <v>2604</v>
      </c>
      <c r="C2619" s="3" t="s">
        <v>2120</v>
      </c>
      <c r="D2619" s="3" t="s">
        <v>2121</v>
      </c>
      <c r="E2619" s="3" t="s">
        <v>6764</v>
      </c>
      <c r="F2619" s="3" t="s">
        <v>6982</v>
      </c>
      <c r="G2619" s="3" t="s">
        <v>11</v>
      </c>
      <c r="H2619" s="32" t="s">
        <v>2320</v>
      </c>
      <c r="I2619" s="33">
        <v>12858.25</v>
      </c>
      <c r="J2619" s="17">
        <v>3183.12</v>
      </c>
      <c r="K2619" s="17">
        <f t="shared" si="80"/>
        <v>3183.12</v>
      </c>
      <c r="L2619" s="38">
        <v>3183.12</v>
      </c>
      <c r="M2619" s="48">
        <f t="shared" si="81"/>
        <v>40929352.740000002</v>
      </c>
      <c r="N2619" s="34" t="s">
        <v>7343</v>
      </c>
      <c r="O2619" s="48">
        <f>(45.5*M2619)/(SUM($M$16:$M$2953)+SUM(Comerciales!$O$16:$O$1436))</f>
        <v>1.9421783443194201E-3</v>
      </c>
      <c r="P2619" s="49"/>
      <c r="Q2619" s="59"/>
      <c r="R2619" s="59"/>
      <c r="S2619" s="49"/>
      <c r="T2619" s="49"/>
      <c r="U2619" s="49"/>
      <c r="V2619" s="49"/>
    </row>
    <row r="2620" spans="2:22" ht="24" customHeight="1" x14ac:dyDescent="0.35">
      <c r="B2620" s="3">
        <v>2605</v>
      </c>
      <c r="C2620" s="3" t="s">
        <v>2120</v>
      </c>
      <c r="D2620" s="3" t="s">
        <v>2121</v>
      </c>
      <c r="E2620" s="3" t="s">
        <v>6271</v>
      </c>
      <c r="F2620" s="3" t="s">
        <v>3606</v>
      </c>
      <c r="G2620" s="3" t="s">
        <v>11</v>
      </c>
      <c r="H2620" s="32" t="s">
        <v>2318</v>
      </c>
      <c r="I2620" s="33">
        <v>11248.666666666666</v>
      </c>
      <c r="J2620" s="17">
        <v>31831.199999999997</v>
      </c>
      <c r="K2620" s="17">
        <f t="shared" si="80"/>
        <v>31831.199999999997</v>
      </c>
      <c r="L2620" s="38">
        <v>31831.199999999997</v>
      </c>
      <c r="M2620" s="48">
        <f t="shared" si="81"/>
        <v>358058558.39999998</v>
      </c>
      <c r="N2620" s="34" t="s">
        <v>7341</v>
      </c>
      <c r="O2620" s="48">
        <f>(45.5*M2620)/(SUM($M$16:$M$2953)+SUM(Comerciales!$O$16:$O$1436))</f>
        <v>1.6990583323910884E-2</v>
      </c>
      <c r="P2620" s="49"/>
      <c r="Q2620" s="59"/>
      <c r="R2620" s="59"/>
      <c r="S2620" s="49"/>
      <c r="T2620" s="49"/>
      <c r="U2620" s="49"/>
      <c r="V2620" s="49"/>
    </row>
    <row r="2621" spans="2:22" ht="24" customHeight="1" x14ac:dyDescent="0.35">
      <c r="B2621" s="3">
        <v>2606</v>
      </c>
      <c r="C2621" s="3" t="s">
        <v>2120</v>
      </c>
      <c r="D2621" s="3" t="s">
        <v>2121</v>
      </c>
      <c r="E2621" s="3">
        <v>2.9999999999999997E-4</v>
      </c>
      <c r="F2621" s="3" t="s">
        <v>3632</v>
      </c>
      <c r="G2621" s="3" t="s">
        <v>3656</v>
      </c>
      <c r="H2621" s="32" t="s">
        <v>2360</v>
      </c>
      <c r="I2621" s="33">
        <v>5542.363636363636</v>
      </c>
      <c r="J2621" s="17">
        <v>3814.692</v>
      </c>
      <c r="K2621" s="17">
        <f t="shared" si="80"/>
        <v>3814.692</v>
      </c>
      <c r="L2621" s="38">
        <v>3814.692</v>
      </c>
      <c r="M2621" s="48">
        <f t="shared" si="81"/>
        <v>21142410.224727273</v>
      </c>
      <c r="N2621" s="34" t="s">
        <v>7343</v>
      </c>
      <c r="O2621" s="48">
        <f>(45.5*M2621)/(SUM($M$16:$M$2953)+SUM(Comerciales!$O$16:$O$1436))</f>
        <v>1.0032489774765686E-3</v>
      </c>
      <c r="P2621" s="49"/>
      <c r="Q2621" s="59"/>
      <c r="R2621" s="59"/>
      <c r="S2621" s="49"/>
      <c r="T2621" s="49"/>
      <c r="U2621" s="49"/>
      <c r="V2621" s="49"/>
    </row>
    <row r="2622" spans="2:22" ht="24" customHeight="1" x14ac:dyDescent="0.35">
      <c r="B2622" s="3">
        <v>2607</v>
      </c>
      <c r="C2622" s="3" t="s">
        <v>2120</v>
      </c>
      <c r="D2622" s="3" t="s">
        <v>2121</v>
      </c>
      <c r="E2622" s="3" t="s">
        <v>6271</v>
      </c>
      <c r="F2622" s="3" t="s">
        <v>2422</v>
      </c>
      <c r="G2622" s="3" t="s">
        <v>11</v>
      </c>
      <c r="H2622" s="32" t="s">
        <v>2318</v>
      </c>
      <c r="I2622" s="33">
        <v>2363.75</v>
      </c>
      <c r="J2622" s="17">
        <v>22797.199999999997</v>
      </c>
      <c r="K2622" s="17">
        <f t="shared" si="80"/>
        <v>22797.199999999997</v>
      </c>
      <c r="L2622" s="38">
        <v>22797.199999999997</v>
      </c>
      <c r="M2622" s="48">
        <f t="shared" si="81"/>
        <v>53886881.499999993</v>
      </c>
      <c r="N2622" s="34" t="s">
        <v>7343</v>
      </c>
      <c r="O2622" s="48">
        <f>(45.5*M2622)/(SUM($M$16:$M$2953)+SUM(Comerciales!$O$16:$O$1436))</f>
        <v>2.5570385868801003E-3</v>
      </c>
      <c r="P2622" s="49"/>
      <c r="Q2622" s="59"/>
      <c r="R2622" s="59"/>
      <c r="S2622" s="49"/>
      <c r="T2622" s="49"/>
      <c r="U2622" s="49"/>
      <c r="V2622" s="49"/>
    </row>
    <row r="2623" spans="2:22" ht="24" customHeight="1" x14ac:dyDescent="0.35">
      <c r="B2623" s="3">
        <v>2608</v>
      </c>
      <c r="C2623" s="3" t="s">
        <v>2695</v>
      </c>
      <c r="D2623" s="3" t="s">
        <v>2121</v>
      </c>
      <c r="E2623" s="3">
        <v>2.9999999999999997E-4</v>
      </c>
      <c r="F2623" s="3" t="s">
        <v>2394</v>
      </c>
      <c r="G2623" s="3" t="s">
        <v>3657</v>
      </c>
      <c r="H2623" s="32" t="s">
        <v>2490</v>
      </c>
      <c r="I2623" s="33">
        <v>15.545454545454547</v>
      </c>
      <c r="J2623" s="17">
        <v>22888</v>
      </c>
      <c r="K2623" s="17">
        <f t="shared" si="80"/>
        <v>24536</v>
      </c>
      <c r="L2623" s="38" t="s">
        <v>7053</v>
      </c>
      <c r="M2623" s="48">
        <f t="shared" si="81"/>
        <v>381423.27272727276</v>
      </c>
      <c r="N2623" s="34" t="s">
        <v>7343</v>
      </c>
      <c r="O2623" s="48">
        <f>(45.5*M2623)/(SUM($M$16:$M$2953)+SUM(Comerciales!$O$16:$O$1436))</f>
        <v>1.8099285004973405E-5</v>
      </c>
      <c r="P2623" s="49"/>
      <c r="Q2623" s="59"/>
      <c r="R2623" s="59"/>
      <c r="S2623" s="49"/>
      <c r="T2623" s="49"/>
      <c r="U2623" s="49"/>
      <c r="V2623" s="49"/>
    </row>
    <row r="2624" spans="2:22" ht="24" customHeight="1" x14ac:dyDescent="0.35">
      <c r="B2624" s="3">
        <v>2609</v>
      </c>
      <c r="C2624" s="3" t="s">
        <v>2695</v>
      </c>
      <c r="D2624" s="3" t="s">
        <v>5811</v>
      </c>
      <c r="E2624" s="3" t="s">
        <v>6765</v>
      </c>
      <c r="F2624" s="3" t="s">
        <v>2616</v>
      </c>
      <c r="G2624" s="3" t="s">
        <v>3657</v>
      </c>
      <c r="H2624" s="32" t="s">
        <v>2490</v>
      </c>
      <c r="I2624" s="33">
        <v>10.75</v>
      </c>
      <c r="J2624" s="17"/>
      <c r="K2624" s="17">
        <f t="shared" si="80"/>
        <v>0</v>
      </c>
      <c r="L2624" s="38" t="s">
        <v>7053</v>
      </c>
      <c r="M2624" s="48">
        <f t="shared" si="81"/>
        <v>1075</v>
      </c>
      <c r="N2624" s="34" t="s">
        <v>7343</v>
      </c>
      <c r="O2624" s="48">
        <f>(45.5*M2624)/(SUM($M$16:$M$2953)+SUM(Comerciales!$O$16:$O$1436))</f>
        <v>5.1010865805921772E-8</v>
      </c>
      <c r="P2624" s="49"/>
      <c r="Q2624" s="59"/>
      <c r="R2624" s="59"/>
      <c r="S2624" s="49"/>
      <c r="T2624" s="49"/>
      <c r="U2624" s="49"/>
      <c r="V2624" s="49"/>
    </row>
    <row r="2625" spans="2:22" ht="24" customHeight="1" x14ac:dyDescent="0.35">
      <c r="B2625" s="3">
        <v>2610</v>
      </c>
      <c r="C2625" s="3" t="s">
        <v>2124</v>
      </c>
      <c r="D2625" s="3" t="s">
        <v>2125</v>
      </c>
      <c r="E2625" s="3" t="s">
        <v>2387</v>
      </c>
      <c r="F2625" s="3" t="s">
        <v>2422</v>
      </c>
      <c r="G2625" s="3" t="s">
        <v>11</v>
      </c>
      <c r="H2625" s="32" t="s">
        <v>2318</v>
      </c>
      <c r="I2625" s="33">
        <v>130812.5</v>
      </c>
      <c r="J2625" s="17">
        <v>169</v>
      </c>
      <c r="K2625" s="17">
        <f t="shared" si="80"/>
        <v>181</v>
      </c>
      <c r="L2625" s="38" t="s">
        <v>7053</v>
      </c>
      <c r="M2625" s="48">
        <f t="shared" si="81"/>
        <v>23677062.5</v>
      </c>
      <c r="N2625" s="34" t="s">
        <v>7341</v>
      </c>
      <c r="O2625" s="48">
        <f>(45.5*M2625)/(SUM($M$16:$M$2953)+SUM(Comerciales!$O$16:$O$1436))</f>
        <v>1.123523216619463E-3</v>
      </c>
      <c r="P2625" s="49"/>
      <c r="Q2625" s="59"/>
      <c r="R2625" s="59"/>
      <c r="S2625" s="49"/>
      <c r="T2625" s="49"/>
      <c r="U2625" s="49"/>
      <c r="V2625" s="49"/>
    </row>
    <row r="2626" spans="2:22" ht="24" customHeight="1" x14ac:dyDescent="0.35">
      <c r="B2626" s="3">
        <v>2611</v>
      </c>
      <c r="C2626" s="3" t="s">
        <v>2124</v>
      </c>
      <c r="D2626" s="3" t="s">
        <v>2125</v>
      </c>
      <c r="E2626" s="3" t="s">
        <v>2321</v>
      </c>
      <c r="F2626" s="3" t="s">
        <v>2422</v>
      </c>
      <c r="G2626" s="3" t="s">
        <v>11</v>
      </c>
      <c r="H2626" s="32" t="s">
        <v>2318</v>
      </c>
      <c r="I2626" s="33">
        <v>42818.666666666664</v>
      </c>
      <c r="J2626" s="17">
        <v>1052</v>
      </c>
      <c r="K2626" s="17">
        <f t="shared" si="80"/>
        <v>1128</v>
      </c>
      <c r="L2626" s="38" t="s">
        <v>7053</v>
      </c>
      <c r="M2626" s="48">
        <f t="shared" si="81"/>
        <v>48299456</v>
      </c>
      <c r="N2626" s="34" t="s">
        <v>7341</v>
      </c>
      <c r="O2626" s="48">
        <f>(45.5*M2626)/(SUM($M$16:$M$2953)+SUM(Comerciales!$O$16:$O$1436))</f>
        <v>2.2919042497814169E-3</v>
      </c>
      <c r="P2626" s="49"/>
      <c r="Q2626" s="59"/>
      <c r="R2626" s="59"/>
      <c r="S2626" s="49"/>
      <c r="T2626" s="49"/>
      <c r="U2626" s="49"/>
      <c r="V2626" s="49"/>
    </row>
    <row r="2627" spans="2:22" ht="24" customHeight="1" x14ac:dyDescent="0.35">
      <c r="B2627" s="3">
        <v>2612</v>
      </c>
      <c r="C2627" s="3" t="s">
        <v>2124</v>
      </c>
      <c r="D2627" s="3" t="s">
        <v>2125</v>
      </c>
      <c r="E2627" s="3" t="s">
        <v>2323</v>
      </c>
      <c r="F2627" s="3" t="s">
        <v>2422</v>
      </c>
      <c r="G2627" s="3" t="s">
        <v>11</v>
      </c>
      <c r="H2627" s="32" t="s">
        <v>2320</v>
      </c>
      <c r="I2627" s="33">
        <v>404.4</v>
      </c>
      <c r="J2627" s="17">
        <v>14334</v>
      </c>
      <c r="K2627" s="17">
        <f t="shared" si="80"/>
        <v>15366</v>
      </c>
      <c r="L2627" s="38" t="s">
        <v>7053</v>
      </c>
      <c r="M2627" s="48">
        <f t="shared" si="81"/>
        <v>6214010.3999999994</v>
      </c>
      <c r="N2627" s="34" t="s">
        <v>7343</v>
      </c>
      <c r="O2627" s="48">
        <f>(45.5*M2627)/(SUM($M$16:$M$2953)+SUM(Comerciales!$O$16:$O$1436))</f>
        <v>2.9486702384279279E-4</v>
      </c>
      <c r="P2627" s="49"/>
      <c r="Q2627" s="59"/>
      <c r="R2627" s="59"/>
      <c r="S2627" s="49"/>
      <c r="T2627" s="49"/>
      <c r="U2627" s="49"/>
      <c r="V2627" s="49"/>
    </row>
    <row r="2628" spans="2:22" ht="24" customHeight="1" x14ac:dyDescent="0.35">
      <c r="B2628" s="3">
        <v>2613</v>
      </c>
      <c r="C2628" s="3" t="s">
        <v>2628</v>
      </c>
      <c r="D2628" s="3" t="s">
        <v>2126</v>
      </c>
      <c r="E2628" s="3" t="s">
        <v>6766</v>
      </c>
      <c r="F2628" s="3" t="s">
        <v>3580</v>
      </c>
      <c r="G2628" s="3" t="s">
        <v>159</v>
      </c>
      <c r="H2628" s="32" t="s">
        <v>2628</v>
      </c>
      <c r="I2628" s="33">
        <v>1</v>
      </c>
      <c r="J2628" s="17"/>
      <c r="K2628" s="17">
        <f t="shared" si="80"/>
        <v>0</v>
      </c>
      <c r="L2628" s="38" t="s">
        <v>2628</v>
      </c>
      <c r="M2628" s="48">
        <f t="shared" si="81"/>
        <v>100</v>
      </c>
      <c r="N2628" s="34" t="s">
        <v>7343</v>
      </c>
      <c r="O2628" s="48">
        <f>(45.5*M2628)/(SUM($M$16:$M$2953)+SUM(Comerciales!$O$16:$O$1436))</f>
        <v>4.745196819155514E-9</v>
      </c>
      <c r="P2628" s="49"/>
      <c r="Q2628" s="59"/>
      <c r="R2628" s="59"/>
      <c r="S2628" s="49"/>
      <c r="T2628" s="49"/>
      <c r="U2628" s="49"/>
      <c r="V2628" s="49"/>
    </row>
    <row r="2629" spans="2:22" ht="24" customHeight="1" x14ac:dyDescent="0.35">
      <c r="B2629" s="3">
        <v>2614</v>
      </c>
      <c r="C2629" s="3" t="s">
        <v>2628</v>
      </c>
      <c r="D2629" s="3" t="s">
        <v>2127</v>
      </c>
      <c r="E2629" s="3" t="s">
        <v>2401</v>
      </c>
      <c r="F2629" s="3" t="s">
        <v>2422</v>
      </c>
      <c r="G2629" s="3" t="s">
        <v>11</v>
      </c>
      <c r="H2629" s="32" t="s">
        <v>2628</v>
      </c>
      <c r="I2629" s="33">
        <v>1</v>
      </c>
      <c r="J2629" s="17">
        <v>3293</v>
      </c>
      <c r="K2629" s="17">
        <f t="shared" si="80"/>
        <v>3530</v>
      </c>
      <c r="L2629" s="38" t="s">
        <v>2628</v>
      </c>
      <c r="M2629" s="48">
        <f t="shared" si="81"/>
        <v>3530</v>
      </c>
      <c r="N2629" s="34" t="s">
        <v>7343</v>
      </c>
      <c r="O2629" s="48">
        <f>(45.5*M2629)/(SUM($M$16:$M$2953)+SUM(Comerciales!$O$16:$O$1436))</f>
        <v>1.6750544771618962E-7</v>
      </c>
      <c r="P2629" s="49"/>
      <c r="Q2629" s="59"/>
      <c r="R2629" s="59"/>
      <c r="S2629" s="49"/>
      <c r="T2629" s="49"/>
      <c r="U2629" s="49"/>
      <c r="V2629" s="49"/>
    </row>
    <row r="2630" spans="2:22" ht="24" customHeight="1" x14ac:dyDescent="0.35">
      <c r="B2630" s="3">
        <v>2615</v>
      </c>
      <c r="C2630" s="3" t="s">
        <v>2128</v>
      </c>
      <c r="D2630" s="3" t="s">
        <v>5812</v>
      </c>
      <c r="E2630" s="3" t="s">
        <v>3334</v>
      </c>
      <c r="F2630" s="3" t="s">
        <v>2422</v>
      </c>
      <c r="G2630" s="3" t="s">
        <v>11</v>
      </c>
      <c r="H2630" s="32" t="s">
        <v>2318</v>
      </c>
      <c r="I2630" s="33">
        <v>32096.666666666668</v>
      </c>
      <c r="J2630" s="17">
        <v>364</v>
      </c>
      <c r="K2630" s="17">
        <f t="shared" si="80"/>
        <v>390</v>
      </c>
      <c r="L2630" s="38" t="s">
        <v>7053</v>
      </c>
      <c r="M2630" s="48">
        <f t="shared" si="81"/>
        <v>12517700</v>
      </c>
      <c r="N2630" s="34" t="s">
        <v>7341</v>
      </c>
      <c r="O2630" s="48">
        <f>(45.5*M2630)/(SUM($M$16:$M$2953)+SUM(Comerciales!$O$16:$O$1436))</f>
        <v>5.9398950223142968E-4</v>
      </c>
      <c r="P2630" s="49"/>
      <c r="Q2630" s="59"/>
      <c r="R2630" s="59"/>
      <c r="S2630" s="49"/>
      <c r="T2630" s="49"/>
      <c r="U2630" s="49"/>
      <c r="V2630" s="49"/>
    </row>
    <row r="2631" spans="2:22" ht="24" customHeight="1" x14ac:dyDescent="0.35">
      <c r="B2631" s="3">
        <v>2616</v>
      </c>
      <c r="C2631" s="3" t="s">
        <v>2697</v>
      </c>
      <c r="D2631" s="3" t="s">
        <v>5813</v>
      </c>
      <c r="E2631" s="3" t="s">
        <v>2597</v>
      </c>
      <c r="F2631" s="3" t="s">
        <v>2422</v>
      </c>
      <c r="G2631" s="3" t="s">
        <v>11</v>
      </c>
      <c r="H2631" s="32" t="s">
        <v>2318</v>
      </c>
      <c r="I2631" s="33">
        <v>853873.08333333337</v>
      </c>
      <c r="J2631" s="17">
        <v>2372.8249999999998</v>
      </c>
      <c r="K2631" s="17">
        <f t="shared" si="80"/>
        <v>2372.8249999999998</v>
      </c>
      <c r="L2631" s="38">
        <v>2372.8249999999998</v>
      </c>
      <c r="M2631" s="48">
        <f t="shared" si="81"/>
        <v>2026091398.9604166</v>
      </c>
      <c r="N2631" s="34" t="s">
        <v>7341</v>
      </c>
      <c r="O2631" s="48">
        <f>(45.5*M2631)/(SUM($M$16:$M$2953)+SUM(Comerciales!$O$16:$O$1436))</f>
        <v>9.6142024616653138E-2</v>
      </c>
      <c r="P2631" s="49"/>
      <c r="Q2631" s="59"/>
      <c r="R2631" s="59"/>
      <c r="S2631" s="49"/>
      <c r="T2631" s="49"/>
      <c r="U2631" s="49"/>
      <c r="V2631" s="49"/>
    </row>
    <row r="2632" spans="2:22" ht="24" customHeight="1" x14ac:dyDescent="0.35">
      <c r="B2632" s="3">
        <v>2617</v>
      </c>
      <c r="C2632" s="3" t="s">
        <v>2129</v>
      </c>
      <c r="D2632" s="3" t="s">
        <v>3240</v>
      </c>
      <c r="E2632" s="3" t="s">
        <v>3534</v>
      </c>
      <c r="F2632" s="3" t="s">
        <v>2422</v>
      </c>
      <c r="G2632" s="3" t="s">
        <v>11</v>
      </c>
      <c r="H2632" s="32" t="s">
        <v>2318</v>
      </c>
      <c r="I2632" s="33">
        <v>1792201.8333333333</v>
      </c>
      <c r="J2632" s="17">
        <v>500</v>
      </c>
      <c r="K2632" s="17">
        <f t="shared" si="80"/>
        <v>536</v>
      </c>
      <c r="L2632" s="38" t="s">
        <v>7053</v>
      </c>
      <c r="M2632" s="48">
        <f t="shared" si="81"/>
        <v>960620182.66666663</v>
      </c>
      <c r="N2632" s="34" t="s">
        <v>7341</v>
      </c>
      <c r="O2632" s="48">
        <f>(45.5*M2632)/(SUM($M$16:$M$2953)+SUM(Comerciales!$O$16:$O$1436))</f>
        <v>4.5583318352064549E-2</v>
      </c>
      <c r="P2632" s="49"/>
      <c r="Q2632" s="59"/>
      <c r="R2632" s="59"/>
      <c r="S2632" s="49"/>
      <c r="T2632" s="49"/>
      <c r="U2632" s="49"/>
      <c r="V2632" s="49"/>
    </row>
    <row r="2633" spans="2:22" ht="24" customHeight="1" x14ac:dyDescent="0.35">
      <c r="B2633" s="3">
        <v>2618</v>
      </c>
      <c r="C2633" s="3" t="s">
        <v>2130</v>
      </c>
      <c r="D2633" s="3" t="s">
        <v>5814</v>
      </c>
      <c r="E2633" s="3" t="s">
        <v>2355</v>
      </c>
      <c r="F2633" s="3" t="s">
        <v>2422</v>
      </c>
      <c r="G2633" s="3" t="s">
        <v>11</v>
      </c>
      <c r="H2633" s="32" t="s">
        <v>2318</v>
      </c>
      <c r="I2633" s="33">
        <v>68943.833333333328</v>
      </c>
      <c r="J2633" s="17">
        <v>2158</v>
      </c>
      <c r="K2633" s="17">
        <f t="shared" si="80"/>
        <v>2158</v>
      </c>
      <c r="L2633" s="38">
        <v>2158</v>
      </c>
      <c r="M2633" s="48">
        <f t="shared" si="81"/>
        <v>148780792.33333331</v>
      </c>
      <c r="N2633" s="34" t="s">
        <v>7341</v>
      </c>
      <c r="O2633" s="48">
        <f>(45.5*M2633)/(SUM($M$16:$M$2953)+SUM(Comerciales!$O$16:$O$1436))</f>
        <v>7.0599414253157029E-3</v>
      </c>
      <c r="P2633" s="49"/>
      <c r="Q2633" s="59"/>
      <c r="R2633" s="59"/>
      <c r="S2633" s="49"/>
      <c r="T2633" s="49"/>
      <c r="U2633" s="49"/>
      <c r="V2633" s="49"/>
    </row>
    <row r="2634" spans="2:22" ht="24" customHeight="1" x14ac:dyDescent="0.35">
      <c r="B2634" s="3">
        <v>2619</v>
      </c>
      <c r="C2634" s="3" t="s">
        <v>2130</v>
      </c>
      <c r="D2634" s="3" t="s">
        <v>5814</v>
      </c>
      <c r="E2634" s="3" t="s">
        <v>2355</v>
      </c>
      <c r="F2634" s="3" t="s">
        <v>3613</v>
      </c>
      <c r="G2634" s="3" t="s">
        <v>11</v>
      </c>
      <c r="H2634" s="32" t="s">
        <v>2318</v>
      </c>
      <c r="I2634" s="33">
        <v>56664.75</v>
      </c>
      <c r="J2634" s="17">
        <v>1988</v>
      </c>
      <c r="K2634" s="17">
        <f t="shared" si="80"/>
        <v>1988</v>
      </c>
      <c r="L2634" s="38">
        <v>1988</v>
      </c>
      <c r="M2634" s="48">
        <f t="shared" si="81"/>
        <v>112649523</v>
      </c>
      <c r="N2634" s="34" t="s">
        <v>7341</v>
      </c>
      <c r="O2634" s="48">
        <f>(45.5*M2634)/(SUM($M$16:$M$2953)+SUM(Comerciales!$O$16:$O$1436))</f>
        <v>5.3454415821898591E-3</v>
      </c>
      <c r="P2634" s="49"/>
      <c r="Q2634" s="59"/>
      <c r="R2634" s="59"/>
      <c r="S2634" s="49"/>
      <c r="T2634" s="49"/>
      <c r="U2634" s="49"/>
      <c r="V2634" s="49"/>
    </row>
    <row r="2635" spans="2:22" ht="24" customHeight="1" x14ac:dyDescent="0.35">
      <c r="B2635" s="3">
        <v>2620</v>
      </c>
      <c r="C2635" s="3" t="s">
        <v>2130</v>
      </c>
      <c r="D2635" s="3" t="s">
        <v>5814</v>
      </c>
      <c r="E2635" s="3" t="s">
        <v>2384</v>
      </c>
      <c r="F2635" s="3" t="s">
        <v>3613</v>
      </c>
      <c r="G2635" s="3" t="s">
        <v>11</v>
      </c>
      <c r="H2635" s="32" t="s">
        <v>2318</v>
      </c>
      <c r="I2635" s="33">
        <v>40942.5</v>
      </c>
      <c r="J2635" s="17">
        <v>994</v>
      </c>
      <c r="K2635" s="17">
        <f t="shared" si="80"/>
        <v>994</v>
      </c>
      <c r="L2635" s="38">
        <v>994</v>
      </c>
      <c r="M2635" s="48">
        <f t="shared" si="81"/>
        <v>40696845</v>
      </c>
      <c r="N2635" s="34" t="s">
        <v>7341</v>
      </c>
      <c r="O2635" s="48">
        <f>(45.5*M2635)/(SUM($M$16:$M$2953)+SUM(Comerciales!$O$16:$O$1436))</f>
        <v>1.9311453944366496E-3</v>
      </c>
      <c r="P2635" s="49"/>
      <c r="Q2635" s="59"/>
      <c r="R2635" s="59"/>
      <c r="S2635" s="49"/>
      <c r="T2635" s="49"/>
      <c r="U2635" s="49"/>
      <c r="V2635" s="49"/>
    </row>
    <row r="2636" spans="2:22" ht="24" customHeight="1" x14ac:dyDescent="0.35">
      <c r="B2636" s="3">
        <v>2621</v>
      </c>
      <c r="C2636" s="3" t="s">
        <v>2130</v>
      </c>
      <c r="D2636" s="3" t="s">
        <v>5814</v>
      </c>
      <c r="E2636" s="3" t="s">
        <v>2401</v>
      </c>
      <c r="F2636" s="3" t="s">
        <v>3613</v>
      </c>
      <c r="G2636" s="3" t="s">
        <v>11</v>
      </c>
      <c r="H2636" s="32" t="s">
        <v>2318</v>
      </c>
      <c r="I2636" s="33">
        <v>19307.416666666668</v>
      </c>
      <c r="J2636" s="17">
        <v>3976</v>
      </c>
      <c r="K2636" s="17">
        <f t="shared" si="80"/>
        <v>3976</v>
      </c>
      <c r="L2636" s="38">
        <v>3976</v>
      </c>
      <c r="M2636" s="48">
        <f t="shared" si="81"/>
        <v>76766288.666666672</v>
      </c>
      <c r="N2636" s="34" t="s">
        <v>7343</v>
      </c>
      <c r="O2636" s="48">
        <f>(45.5*M2636)/(SUM($M$16:$M$2953)+SUM(Comerciales!$O$16:$O$1436))</f>
        <v>3.6427114879944065E-3</v>
      </c>
      <c r="P2636" s="49"/>
      <c r="Q2636" s="59"/>
      <c r="R2636" s="59"/>
      <c r="S2636" s="49"/>
      <c r="T2636" s="49"/>
      <c r="U2636" s="49"/>
      <c r="V2636" s="49"/>
    </row>
    <row r="2637" spans="2:22" ht="24" customHeight="1" x14ac:dyDescent="0.35">
      <c r="B2637" s="3">
        <v>2622</v>
      </c>
      <c r="C2637" s="3" t="s">
        <v>2130</v>
      </c>
      <c r="D2637" s="3" t="s">
        <v>5814</v>
      </c>
      <c r="E2637" s="3" t="s">
        <v>2413</v>
      </c>
      <c r="F2637" s="3" t="s">
        <v>3613</v>
      </c>
      <c r="G2637" s="3" t="s">
        <v>11</v>
      </c>
      <c r="H2637" s="32" t="s">
        <v>2318</v>
      </c>
      <c r="I2637" s="33">
        <v>1809.4166666666667</v>
      </c>
      <c r="J2637" s="17">
        <v>5963.995773984092</v>
      </c>
      <c r="K2637" s="17">
        <f t="shared" si="80"/>
        <v>5963.995773984092</v>
      </c>
      <c r="L2637" s="38">
        <v>5963.995773984092</v>
      </c>
      <c r="M2637" s="48">
        <f t="shared" si="81"/>
        <v>10791353.353376383</v>
      </c>
      <c r="N2637" s="34" t="s">
        <v>7343</v>
      </c>
      <c r="O2637" s="48">
        <f>(45.5*M2637)/(SUM($M$16:$M$2953)+SUM(Comerciales!$O$16:$O$1436))</f>
        <v>5.12070956068248E-4</v>
      </c>
      <c r="P2637" s="49"/>
      <c r="Q2637" s="59"/>
      <c r="R2637" s="59"/>
      <c r="S2637" s="49"/>
      <c r="T2637" s="49"/>
      <c r="U2637" s="49"/>
      <c r="V2637" s="49"/>
    </row>
    <row r="2638" spans="2:22" ht="24" customHeight="1" x14ac:dyDescent="0.35">
      <c r="B2638" s="3">
        <v>2623</v>
      </c>
      <c r="C2638" s="3" t="s">
        <v>2131</v>
      </c>
      <c r="D2638" s="3" t="s">
        <v>2132</v>
      </c>
      <c r="E2638" s="3" t="s">
        <v>6767</v>
      </c>
      <c r="F2638" s="3" t="s">
        <v>6928</v>
      </c>
      <c r="G2638" s="3" t="s">
        <v>3656</v>
      </c>
      <c r="H2638" s="32" t="s">
        <v>2360</v>
      </c>
      <c r="I2638" s="33">
        <v>2</v>
      </c>
      <c r="J2638" s="17">
        <v>3667</v>
      </c>
      <c r="K2638" s="17">
        <f t="shared" si="80"/>
        <v>3931</v>
      </c>
      <c r="L2638" s="38" t="s">
        <v>7053</v>
      </c>
      <c r="M2638" s="48">
        <f t="shared" si="81"/>
        <v>7862</v>
      </c>
      <c r="N2638" s="34" t="s">
        <v>7343</v>
      </c>
      <c r="O2638" s="48">
        <f>(45.5*M2638)/(SUM($M$16:$M$2953)+SUM(Comerciales!$O$16:$O$1436))</f>
        <v>3.7306737392200647E-7</v>
      </c>
      <c r="P2638" s="49"/>
      <c r="Q2638" s="59"/>
      <c r="R2638" s="59"/>
      <c r="S2638" s="49"/>
      <c r="T2638" s="49"/>
      <c r="U2638" s="49"/>
      <c r="V2638" s="49"/>
    </row>
    <row r="2639" spans="2:22" ht="24" customHeight="1" x14ac:dyDescent="0.35">
      <c r="B2639" s="3">
        <v>2624</v>
      </c>
      <c r="C2639" s="3" t="s">
        <v>2131</v>
      </c>
      <c r="D2639" s="3" t="s">
        <v>2132</v>
      </c>
      <c r="E2639" s="3" t="s">
        <v>6768</v>
      </c>
      <c r="F2639" s="3" t="s">
        <v>6928</v>
      </c>
      <c r="G2639" s="3" t="s">
        <v>3656</v>
      </c>
      <c r="H2639" s="32" t="s">
        <v>2360</v>
      </c>
      <c r="I2639" s="33">
        <v>2</v>
      </c>
      <c r="J2639" s="17">
        <v>3458</v>
      </c>
      <c r="K2639" s="17">
        <f t="shared" si="80"/>
        <v>3707</v>
      </c>
      <c r="L2639" s="38" t="s">
        <v>7053</v>
      </c>
      <c r="M2639" s="48">
        <f t="shared" si="81"/>
        <v>7414</v>
      </c>
      <c r="N2639" s="34" t="s">
        <v>7343</v>
      </c>
      <c r="O2639" s="48">
        <f>(45.5*M2639)/(SUM($M$16:$M$2953)+SUM(Comerciales!$O$16:$O$1436))</f>
        <v>3.5180889217218976E-7</v>
      </c>
      <c r="P2639" s="49"/>
      <c r="Q2639" s="59"/>
      <c r="R2639" s="59"/>
      <c r="S2639" s="49"/>
      <c r="T2639" s="49"/>
      <c r="U2639" s="49"/>
      <c r="V2639" s="49"/>
    </row>
    <row r="2640" spans="2:22" ht="24" customHeight="1" x14ac:dyDescent="0.35">
      <c r="B2640" s="3">
        <v>2625</v>
      </c>
      <c r="C2640" s="3" t="s">
        <v>2628</v>
      </c>
      <c r="D2640" s="3" t="s">
        <v>2133</v>
      </c>
      <c r="E2640" s="3" t="s">
        <v>2397</v>
      </c>
      <c r="F2640" s="3" t="s">
        <v>2422</v>
      </c>
      <c r="G2640" s="3" t="s">
        <v>11</v>
      </c>
      <c r="H2640" s="32" t="s">
        <v>2628</v>
      </c>
      <c r="I2640" s="33">
        <v>1</v>
      </c>
      <c r="J2640" s="17"/>
      <c r="K2640" s="17">
        <f t="shared" ref="K2640:K2703" si="82">IF(ISNUMBER(L2640),MIN(L2640,ROUND((J2640*(1+$K$10)),0)),ROUND((J2640*(1+$K$10)),0))</f>
        <v>0</v>
      </c>
      <c r="L2640" s="38" t="s">
        <v>2628</v>
      </c>
      <c r="M2640" s="48">
        <f t="shared" ref="M2640:M2703" si="83">IF(K2640=0,100*I2640,I2640*K2640)</f>
        <v>100</v>
      </c>
      <c r="N2640" s="34" t="s">
        <v>7343</v>
      </c>
      <c r="O2640" s="48">
        <f>(45.5*M2640)/(SUM($M$16:$M$2953)+SUM(Comerciales!$O$16:$O$1436))</f>
        <v>4.745196819155514E-9</v>
      </c>
      <c r="P2640" s="49"/>
      <c r="Q2640" s="59"/>
      <c r="R2640" s="59"/>
      <c r="S2640" s="49"/>
      <c r="T2640" s="49"/>
      <c r="U2640" s="49"/>
      <c r="V2640" s="49"/>
    </row>
    <row r="2641" spans="2:22" ht="24" customHeight="1" x14ac:dyDescent="0.35">
      <c r="B2641" s="3">
        <v>2626</v>
      </c>
      <c r="C2641" s="3" t="s">
        <v>2134</v>
      </c>
      <c r="D2641" s="3" t="s">
        <v>3241</v>
      </c>
      <c r="E2641" s="3" t="s">
        <v>308</v>
      </c>
      <c r="F2641" s="3" t="s">
        <v>2422</v>
      </c>
      <c r="G2641" s="3" t="s">
        <v>11</v>
      </c>
      <c r="H2641" s="32" t="s">
        <v>2318</v>
      </c>
      <c r="I2641" s="33">
        <v>209704.91666666666</v>
      </c>
      <c r="J2641" s="17">
        <v>1043.1999999999998</v>
      </c>
      <c r="K2641" s="17">
        <f t="shared" si="82"/>
        <v>1043.1999999999998</v>
      </c>
      <c r="L2641" s="38">
        <v>1043.1999999999998</v>
      </c>
      <c r="M2641" s="48">
        <f t="shared" si="83"/>
        <v>218764169.06666663</v>
      </c>
      <c r="N2641" s="34" t="s">
        <v>7341</v>
      </c>
      <c r="O2641" s="48">
        <f>(45.5*M2641)/(SUM($M$16:$M$2953)+SUM(Comerciales!$O$16:$O$1436))</f>
        <v>1.0380790392003455E-2</v>
      </c>
      <c r="P2641" s="49"/>
      <c r="Q2641" s="59"/>
      <c r="R2641" s="59"/>
      <c r="S2641" s="49"/>
      <c r="T2641" s="49"/>
      <c r="U2641" s="49"/>
      <c r="V2641" s="49"/>
    </row>
    <row r="2642" spans="2:22" ht="24" customHeight="1" x14ac:dyDescent="0.35">
      <c r="B2642" s="3">
        <v>2627</v>
      </c>
      <c r="C2642" s="3" t="s">
        <v>2134</v>
      </c>
      <c r="D2642" s="3" t="s">
        <v>3241</v>
      </c>
      <c r="E2642" s="3" t="s">
        <v>2329</v>
      </c>
      <c r="F2642" s="3" t="s">
        <v>2422</v>
      </c>
      <c r="G2642" s="3" t="s">
        <v>11</v>
      </c>
      <c r="H2642" s="32" t="s">
        <v>2318</v>
      </c>
      <c r="I2642" s="33">
        <v>185674.5</v>
      </c>
      <c r="J2642" s="17">
        <v>521.59999999999991</v>
      </c>
      <c r="K2642" s="17">
        <f t="shared" si="82"/>
        <v>521.59999999999991</v>
      </c>
      <c r="L2642" s="38">
        <v>521.59999999999991</v>
      </c>
      <c r="M2642" s="48">
        <f t="shared" si="83"/>
        <v>96847819.199999988</v>
      </c>
      <c r="N2642" s="34" t="s">
        <v>7341</v>
      </c>
      <c r="O2642" s="48">
        <f>(45.5*M2642)/(SUM($M$16:$M$2953)+SUM(Comerciales!$O$16:$O$1436))</f>
        <v>4.5956196360998824E-3</v>
      </c>
      <c r="P2642" s="49"/>
      <c r="Q2642" s="59"/>
      <c r="R2642" s="59"/>
      <c r="S2642" s="49"/>
      <c r="T2642" s="49"/>
      <c r="U2642" s="49"/>
      <c r="V2642" s="49"/>
    </row>
    <row r="2643" spans="2:22" ht="24" customHeight="1" x14ac:dyDescent="0.35">
      <c r="B2643" s="3">
        <v>2628</v>
      </c>
      <c r="C2643" s="3" t="s">
        <v>2134</v>
      </c>
      <c r="D2643" s="3" t="s">
        <v>3241</v>
      </c>
      <c r="E2643" s="3" t="s">
        <v>2321</v>
      </c>
      <c r="F2643" s="3" t="s">
        <v>2422</v>
      </c>
      <c r="G2643" s="3" t="s">
        <v>11</v>
      </c>
      <c r="H2643" s="32" t="s">
        <v>2628</v>
      </c>
      <c r="I2643" s="33">
        <v>1</v>
      </c>
      <c r="J2643" s="17"/>
      <c r="K2643" s="17">
        <f t="shared" si="82"/>
        <v>0</v>
      </c>
      <c r="L2643" s="38" t="s">
        <v>2628</v>
      </c>
      <c r="M2643" s="48">
        <f t="shared" si="83"/>
        <v>100</v>
      </c>
      <c r="N2643" s="34" t="s">
        <v>7343</v>
      </c>
      <c r="O2643" s="48">
        <f>(45.5*M2643)/(SUM($M$16:$M$2953)+SUM(Comerciales!$O$16:$O$1436))</f>
        <v>4.745196819155514E-9</v>
      </c>
      <c r="P2643" s="49"/>
      <c r="Q2643" s="59"/>
      <c r="R2643" s="59"/>
      <c r="S2643" s="49"/>
      <c r="T2643" s="49"/>
      <c r="U2643" s="49"/>
      <c r="V2643" s="49"/>
    </row>
    <row r="2644" spans="2:22" ht="24" customHeight="1" x14ac:dyDescent="0.35">
      <c r="B2644" s="3">
        <v>2629</v>
      </c>
      <c r="C2644" s="3" t="s">
        <v>259</v>
      </c>
      <c r="D2644" s="3" t="s">
        <v>3242</v>
      </c>
      <c r="E2644" s="3" t="s">
        <v>6769</v>
      </c>
      <c r="F2644" s="3" t="s">
        <v>2422</v>
      </c>
      <c r="G2644" s="3" t="s">
        <v>11</v>
      </c>
      <c r="H2644" s="32" t="s">
        <v>2318</v>
      </c>
      <c r="I2644" s="33">
        <v>132665.66666666666</v>
      </c>
      <c r="J2644" s="17">
        <v>3047.2000000000003</v>
      </c>
      <c r="K2644" s="17">
        <f t="shared" si="82"/>
        <v>3047.2000000000003</v>
      </c>
      <c r="L2644" s="38">
        <v>3047.2000000000003</v>
      </c>
      <c r="M2644" s="48">
        <f t="shared" si="83"/>
        <v>404258819.4666667</v>
      </c>
      <c r="N2644" s="34" t="s">
        <v>7341</v>
      </c>
      <c r="O2644" s="48">
        <f>(45.5*M2644)/(SUM($M$16:$M$2953)+SUM(Comerciales!$O$16:$O$1436))</f>
        <v>1.9182876642487898E-2</v>
      </c>
      <c r="P2644" s="49"/>
      <c r="Q2644" s="59"/>
      <c r="R2644" s="59"/>
      <c r="S2644" s="49"/>
      <c r="T2644" s="49"/>
      <c r="U2644" s="49"/>
      <c r="V2644" s="49"/>
    </row>
    <row r="2645" spans="2:22" ht="24" customHeight="1" x14ac:dyDescent="0.35">
      <c r="B2645" s="3">
        <v>2630</v>
      </c>
      <c r="C2645" s="3" t="s">
        <v>259</v>
      </c>
      <c r="D2645" s="3" t="s">
        <v>3242</v>
      </c>
      <c r="E2645" s="3" t="s">
        <v>6728</v>
      </c>
      <c r="F2645" s="3" t="s">
        <v>2422</v>
      </c>
      <c r="G2645" s="3" t="s">
        <v>11</v>
      </c>
      <c r="H2645" s="32" t="s">
        <v>2318</v>
      </c>
      <c r="I2645" s="33">
        <v>72175.75</v>
      </c>
      <c r="J2645" s="17">
        <v>3047.2000000000003</v>
      </c>
      <c r="K2645" s="17">
        <f t="shared" si="82"/>
        <v>3047.2000000000003</v>
      </c>
      <c r="L2645" s="38">
        <v>3047.2000000000003</v>
      </c>
      <c r="M2645" s="48">
        <f t="shared" si="83"/>
        <v>219933945.40000001</v>
      </c>
      <c r="N2645" s="34" t="s">
        <v>7341</v>
      </c>
      <c r="O2645" s="48">
        <f>(45.5*M2645)/(SUM($M$16:$M$2953)+SUM(Comerciales!$O$16:$O$1436))</f>
        <v>1.0436298581364025E-2</v>
      </c>
      <c r="P2645" s="49"/>
      <c r="Q2645" s="59"/>
      <c r="R2645" s="59"/>
      <c r="S2645" s="49"/>
      <c r="T2645" s="49"/>
      <c r="U2645" s="49"/>
      <c r="V2645" s="49"/>
    </row>
    <row r="2646" spans="2:22" ht="24" customHeight="1" x14ac:dyDescent="0.35">
      <c r="B2646" s="3">
        <v>2631</v>
      </c>
      <c r="C2646" s="3" t="s">
        <v>2628</v>
      </c>
      <c r="D2646" s="3" t="s">
        <v>3242</v>
      </c>
      <c r="E2646" s="3" t="s">
        <v>6770</v>
      </c>
      <c r="F2646" s="3" t="s">
        <v>2422</v>
      </c>
      <c r="G2646" s="3" t="s">
        <v>11</v>
      </c>
      <c r="H2646" s="32" t="s">
        <v>2628</v>
      </c>
      <c r="I2646" s="33">
        <v>1</v>
      </c>
      <c r="J2646" s="17">
        <v>1460</v>
      </c>
      <c r="K2646" s="17">
        <f t="shared" si="82"/>
        <v>1565</v>
      </c>
      <c r="L2646" s="38" t="s">
        <v>2628</v>
      </c>
      <c r="M2646" s="48">
        <f t="shared" si="83"/>
        <v>1565</v>
      </c>
      <c r="N2646" s="34" t="s">
        <v>7343</v>
      </c>
      <c r="O2646" s="48">
        <f>(45.5*M2646)/(SUM($M$16:$M$2953)+SUM(Comerciales!$O$16:$O$1436))</f>
        <v>7.4262330219783794E-8</v>
      </c>
      <c r="P2646" s="49"/>
      <c r="Q2646" s="59"/>
      <c r="R2646" s="59"/>
      <c r="S2646" s="49"/>
      <c r="T2646" s="49"/>
      <c r="U2646" s="49"/>
      <c r="V2646" s="49"/>
    </row>
    <row r="2647" spans="2:22" ht="24" customHeight="1" x14ac:dyDescent="0.35">
      <c r="B2647" s="3">
        <v>2632</v>
      </c>
      <c r="C2647" s="3" t="s">
        <v>1280</v>
      </c>
      <c r="D2647" s="3" t="s">
        <v>5815</v>
      </c>
      <c r="E2647" s="3" t="s">
        <v>6771</v>
      </c>
      <c r="F2647" s="3" t="s">
        <v>2422</v>
      </c>
      <c r="G2647" s="3" t="s">
        <v>11</v>
      </c>
      <c r="H2647" s="32" t="s">
        <v>2318</v>
      </c>
      <c r="I2647" s="33">
        <v>60391.166666666664</v>
      </c>
      <c r="J2647" s="17">
        <v>1728.8</v>
      </c>
      <c r="K2647" s="17">
        <f t="shared" si="82"/>
        <v>1728.8</v>
      </c>
      <c r="L2647" s="38">
        <v>1728.8</v>
      </c>
      <c r="M2647" s="48">
        <f t="shared" si="83"/>
        <v>104404248.93333332</v>
      </c>
      <c r="N2647" s="34" t="s">
        <v>7341</v>
      </c>
      <c r="O2647" s="48">
        <f>(45.5*M2647)/(SUM($M$16:$M$2953)+SUM(Comerciales!$O$16:$O$1436))</f>
        <v>4.954187099447737E-3</v>
      </c>
      <c r="P2647" s="49"/>
      <c r="Q2647" s="59"/>
      <c r="R2647" s="59"/>
      <c r="S2647" s="49"/>
      <c r="T2647" s="49"/>
      <c r="U2647" s="49"/>
      <c r="V2647" s="49"/>
    </row>
    <row r="2648" spans="2:22" ht="24" customHeight="1" x14ac:dyDescent="0.35">
      <c r="B2648" s="3">
        <v>2633</v>
      </c>
      <c r="C2648" s="3" t="s">
        <v>1280</v>
      </c>
      <c r="D2648" s="3" t="s">
        <v>5815</v>
      </c>
      <c r="E2648" s="3" t="s">
        <v>6772</v>
      </c>
      <c r="F2648" s="3" t="s">
        <v>2422</v>
      </c>
      <c r="G2648" s="3" t="s">
        <v>11</v>
      </c>
      <c r="H2648" s="32" t="s">
        <v>2318</v>
      </c>
      <c r="I2648" s="33">
        <v>56514.75</v>
      </c>
      <c r="J2648" s="17">
        <v>1728.8000000000002</v>
      </c>
      <c r="K2648" s="17">
        <f t="shared" si="82"/>
        <v>1728.8000000000002</v>
      </c>
      <c r="L2648" s="38">
        <v>1728.8000000000002</v>
      </c>
      <c r="M2648" s="48">
        <f t="shared" si="83"/>
        <v>97702699.800000012</v>
      </c>
      <c r="N2648" s="34" t="s">
        <v>7341</v>
      </c>
      <c r="O2648" s="48">
        <f>(45.5*M2648)/(SUM($M$16:$M$2953)+SUM(Comerciales!$O$16:$O$1436))</f>
        <v>4.6361854031386606E-3</v>
      </c>
      <c r="P2648" s="49"/>
      <c r="Q2648" s="59"/>
      <c r="R2648" s="59"/>
      <c r="S2648" s="49"/>
      <c r="T2648" s="49"/>
      <c r="U2648" s="49"/>
      <c r="V2648" s="49"/>
    </row>
    <row r="2649" spans="2:22" ht="24" customHeight="1" x14ac:dyDescent="0.35">
      <c r="B2649" s="3">
        <v>2634</v>
      </c>
      <c r="C2649" s="3" t="s">
        <v>2136</v>
      </c>
      <c r="D2649" s="3" t="s">
        <v>2137</v>
      </c>
      <c r="E2649" s="3" t="s">
        <v>2504</v>
      </c>
      <c r="F2649" s="3" t="s">
        <v>2422</v>
      </c>
      <c r="G2649" s="3" t="s">
        <v>11</v>
      </c>
      <c r="H2649" s="32" t="s">
        <v>2318</v>
      </c>
      <c r="I2649" s="33">
        <v>192.36363636363637</v>
      </c>
      <c r="J2649" s="17">
        <v>245716.8</v>
      </c>
      <c r="K2649" s="17">
        <f t="shared" si="82"/>
        <v>245716.8</v>
      </c>
      <c r="L2649" s="38">
        <v>245716.8</v>
      </c>
      <c r="M2649" s="48">
        <f t="shared" si="83"/>
        <v>47266977.163636364</v>
      </c>
      <c r="N2649" s="34" t="s">
        <v>7341</v>
      </c>
      <c r="O2649" s="48">
        <f>(45.5*M2649)/(SUM($M$16:$M$2953)+SUM(Comerciales!$O$16:$O$1436))</f>
        <v>2.242911096879836E-3</v>
      </c>
      <c r="P2649" s="49"/>
      <c r="Q2649" s="59"/>
      <c r="R2649" s="59"/>
      <c r="S2649" s="49"/>
      <c r="T2649" s="49"/>
      <c r="U2649" s="49"/>
      <c r="V2649" s="49"/>
    </row>
    <row r="2650" spans="2:22" ht="24" customHeight="1" x14ac:dyDescent="0.35">
      <c r="B2650" s="3">
        <v>2635</v>
      </c>
      <c r="C2650" s="3" t="s">
        <v>2136</v>
      </c>
      <c r="D2650" s="3" t="s">
        <v>2138</v>
      </c>
      <c r="E2650" s="3" t="s">
        <v>2401</v>
      </c>
      <c r="F2650" s="3" t="s">
        <v>2356</v>
      </c>
      <c r="G2650" s="3" t="s">
        <v>18</v>
      </c>
      <c r="H2650" s="32" t="s">
        <v>2628</v>
      </c>
      <c r="I2650" s="33">
        <v>1650</v>
      </c>
      <c r="J2650" s="17">
        <v>72059</v>
      </c>
      <c r="K2650" s="17">
        <f t="shared" si="82"/>
        <v>77247</v>
      </c>
      <c r="L2650" s="38" t="s">
        <v>2628</v>
      </c>
      <c r="M2650" s="48">
        <f t="shared" si="83"/>
        <v>127457550</v>
      </c>
      <c r="N2650" s="34" t="s">
        <v>7341</v>
      </c>
      <c r="O2650" s="48">
        <f>(45.5*M2650)/(SUM($M$16:$M$2953)+SUM(Comerciales!$O$16:$O$1436))</f>
        <v>6.0481116083735487E-3</v>
      </c>
      <c r="P2650" s="49"/>
      <c r="Q2650" s="59"/>
      <c r="R2650" s="59"/>
      <c r="S2650" s="49"/>
      <c r="T2650" s="49"/>
      <c r="U2650" s="49"/>
      <c r="V2650" s="49"/>
    </row>
    <row r="2651" spans="2:22" ht="24" customHeight="1" x14ac:dyDescent="0.35">
      <c r="B2651" s="3">
        <v>2636</v>
      </c>
      <c r="C2651" s="3" t="s">
        <v>2136</v>
      </c>
      <c r="D2651" s="3" t="s">
        <v>2138</v>
      </c>
      <c r="E2651" s="3" t="s">
        <v>2321</v>
      </c>
      <c r="F2651" s="3" t="s">
        <v>2422</v>
      </c>
      <c r="G2651" s="3" t="s">
        <v>11</v>
      </c>
      <c r="H2651" s="32" t="s">
        <v>2318</v>
      </c>
      <c r="I2651" s="33">
        <v>306.58333333333331</v>
      </c>
      <c r="J2651" s="17">
        <v>35102.399999999994</v>
      </c>
      <c r="K2651" s="17">
        <f t="shared" si="82"/>
        <v>35102.399999999994</v>
      </c>
      <c r="L2651" s="38">
        <v>35102.399999999994</v>
      </c>
      <c r="M2651" s="48">
        <f t="shared" si="83"/>
        <v>10761810.799999997</v>
      </c>
      <c r="N2651" s="34" t="s">
        <v>7343</v>
      </c>
      <c r="O2651" s="48">
        <f>(45.5*M2651)/(SUM($M$16:$M$2953)+SUM(Comerciales!$O$16:$O$1436))</f>
        <v>5.1066910376513434E-4</v>
      </c>
      <c r="P2651" s="49"/>
      <c r="Q2651" s="59"/>
      <c r="R2651" s="59"/>
      <c r="S2651" s="49"/>
      <c r="T2651" s="49"/>
      <c r="U2651" s="49"/>
      <c r="V2651" s="49"/>
    </row>
    <row r="2652" spans="2:22" ht="24" customHeight="1" x14ac:dyDescent="0.35">
      <c r="B2652" s="3">
        <v>2637</v>
      </c>
      <c r="C2652" s="3" t="s">
        <v>2136</v>
      </c>
      <c r="D2652" s="3" t="s">
        <v>2138</v>
      </c>
      <c r="E2652" s="3" t="s">
        <v>2401</v>
      </c>
      <c r="F2652" s="3" t="s">
        <v>2422</v>
      </c>
      <c r="G2652" s="3" t="s">
        <v>11</v>
      </c>
      <c r="H2652" s="32" t="s">
        <v>2318</v>
      </c>
      <c r="I2652" s="33">
        <v>162.25</v>
      </c>
      <c r="J2652" s="17">
        <v>175512</v>
      </c>
      <c r="K2652" s="17">
        <f t="shared" si="82"/>
        <v>175512</v>
      </c>
      <c r="L2652" s="38">
        <v>175512</v>
      </c>
      <c r="M2652" s="48">
        <f t="shared" si="83"/>
        <v>28476822</v>
      </c>
      <c r="N2652" s="34" t="s">
        <v>7341</v>
      </c>
      <c r="O2652" s="48">
        <f>(45.5*M2652)/(SUM($M$16:$M$2953)+SUM(Comerciales!$O$16:$O$1436))</f>
        <v>1.3512812517405776E-3</v>
      </c>
      <c r="P2652" s="49"/>
      <c r="Q2652" s="59"/>
      <c r="R2652" s="59"/>
      <c r="S2652" s="49"/>
      <c r="T2652" s="49"/>
      <c r="U2652" s="49"/>
      <c r="V2652" s="49"/>
    </row>
    <row r="2653" spans="2:22" ht="24" customHeight="1" x14ac:dyDescent="0.35">
      <c r="B2653" s="3">
        <v>2638</v>
      </c>
      <c r="C2653" s="3" t="s">
        <v>2136</v>
      </c>
      <c r="D2653" s="3" t="s">
        <v>2138</v>
      </c>
      <c r="E2653" s="3" t="s">
        <v>2516</v>
      </c>
      <c r="F2653" s="3" t="s">
        <v>2422</v>
      </c>
      <c r="G2653" s="3" t="s">
        <v>11</v>
      </c>
      <c r="H2653" s="32" t="s">
        <v>2318</v>
      </c>
      <c r="I2653" s="33">
        <v>52.857142857142854</v>
      </c>
      <c r="J2653" s="17">
        <v>438780</v>
      </c>
      <c r="K2653" s="17">
        <f t="shared" si="82"/>
        <v>438780</v>
      </c>
      <c r="L2653" s="38">
        <v>438780</v>
      </c>
      <c r="M2653" s="48">
        <f t="shared" si="83"/>
        <v>23192657.142857142</v>
      </c>
      <c r="N2653" s="34" t="s">
        <v>7341</v>
      </c>
      <c r="O2653" s="48">
        <f>(45.5*M2653)/(SUM($M$16:$M$2953)+SUM(Comerciales!$O$16:$O$1436))</f>
        <v>1.1005372290205011E-3</v>
      </c>
      <c r="P2653" s="49"/>
      <c r="Q2653" s="59"/>
      <c r="R2653" s="59"/>
      <c r="S2653" s="49"/>
      <c r="T2653" s="49"/>
      <c r="U2653" s="49"/>
      <c r="V2653" s="49"/>
    </row>
    <row r="2654" spans="2:22" ht="24" customHeight="1" x14ac:dyDescent="0.35">
      <c r="B2654" s="3">
        <v>2639</v>
      </c>
      <c r="C2654" s="3" t="s">
        <v>2628</v>
      </c>
      <c r="D2654" s="3" t="s">
        <v>5816</v>
      </c>
      <c r="E2654" s="3" t="s">
        <v>3362</v>
      </c>
      <c r="F2654" s="3" t="s">
        <v>2356</v>
      </c>
      <c r="G2654" s="3" t="s">
        <v>18</v>
      </c>
      <c r="H2654" s="32" t="s">
        <v>2628</v>
      </c>
      <c r="I2654" s="33">
        <v>1</v>
      </c>
      <c r="J2654" s="17"/>
      <c r="K2654" s="17">
        <f t="shared" si="82"/>
        <v>0</v>
      </c>
      <c r="L2654" s="38" t="s">
        <v>2628</v>
      </c>
      <c r="M2654" s="48">
        <f t="shared" si="83"/>
        <v>100</v>
      </c>
      <c r="N2654" s="34" t="s">
        <v>7343</v>
      </c>
      <c r="O2654" s="48">
        <f>(45.5*M2654)/(SUM($M$16:$M$2953)+SUM(Comerciales!$O$16:$O$1436))</f>
        <v>4.745196819155514E-9</v>
      </c>
      <c r="P2654" s="49"/>
      <c r="Q2654" s="59"/>
      <c r="R2654" s="59"/>
      <c r="S2654" s="49"/>
      <c r="T2654" s="49"/>
      <c r="U2654" s="49"/>
      <c r="V2654" s="49"/>
    </row>
    <row r="2655" spans="2:22" ht="24" customHeight="1" x14ac:dyDescent="0.35">
      <c r="B2655" s="3">
        <v>2640</v>
      </c>
      <c r="C2655" s="3" t="s">
        <v>2139</v>
      </c>
      <c r="D2655" s="3" t="s">
        <v>5817</v>
      </c>
      <c r="E2655" s="3" t="s">
        <v>760</v>
      </c>
      <c r="F2655" s="3" t="s">
        <v>2356</v>
      </c>
      <c r="G2655" s="3" t="s">
        <v>18</v>
      </c>
      <c r="H2655" s="32" t="s">
        <v>2349</v>
      </c>
      <c r="I2655" s="33">
        <v>4.4000000000000004</v>
      </c>
      <c r="J2655" s="17">
        <v>3252411</v>
      </c>
      <c r="K2655" s="17">
        <f t="shared" si="82"/>
        <v>3252411</v>
      </c>
      <c r="L2655" s="38">
        <v>3252411</v>
      </c>
      <c r="M2655" s="48">
        <f t="shared" si="83"/>
        <v>14310608.4</v>
      </c>
      <c r="N2655" s="34" t="s">
        <v>7341</v>
      </c>
      <c r="O2655" s="48">
        <f>(45.5*M2655)/(SUM($M$16:$M$2953)+SUM(Comerciales!$O$16:$O$1436))</f>
        <v>6.790665345986018E-4</v>
      </c>
      <c r="P2655" s="49"/>
      <c r="Q2655" s="59"/>
      <c r="R2655" s="59"/>
      <c r="S2655" s="49"/>
      <c r="T2655" s="49"/>
      <c r="U2655" s="49"/>
      <c r="V2655" s="49"/>
    </row>
    <row r="2656" spans="2:22" ht="24" customHeight="1" x14ac:dyDescent="0.35">
      <c r="B2656" s="3">
        <v>2641</v>
      </c>
      <c r="C2656" s="3" t="s">
        <v>960</v>
      </c>
      <c r="D2656" s="3" t="s">
        <v>3243</v>
      </c>
      <c r="E2656" s="3" t="s">
        <v>6773</v>
      </c>
      <c r="F2656" s="3" t="s">
        <v>2422</v>
      </c>
      <c r="G2656" s="3" t="s">
        <v>11</v>
      </c>
      <c r="H2656" s="32" t="s">
        <v>2422</v>
      </c>
      <c r="I2656" s="33">
        <v>1</v>
      </c>
      <c r="J2656" s="17">
        <v>14676</v>
      </c>
      <c r="K2656" s="17">
        <f t="shared" si="82"/>
        <v>15733</v>
      </c>
      <c r="L2656" s="38" t="s">
        <v>7053</v>
      </c>
      <c r="M2656" s="48">
        <f t="shared" si="83"/>
        <v>15733</v>
      </c>
      <c r="N2656" s="34" t="s">
        <v>7343</v>
      </c>
      <c r="O2656" s="48">
        <f>(45.5*M2656)/(SUM($M$16:$M$2953)+SUM(Comerciales!$O$16:$O$1436))</f>
        <v>7.4656181555773695E-7</v>
      </c>
      <c r="P2656" s="49"/>
      <c r="Q2656" s="59"/>
      <c r="R2656" s="59"/>
      <c r="S2656" s="49"/>
      <c r="T2656" s="49"/>
      <c r="U2656" s="49"/>
      <c r="V2656" s="49"/>
    </row>
    <row r="2657" spans="2:22" ht="24" customHeight="1" x14ac:dyDescent="0.35">
      <c r="B2657" s="3">
        <v>2642</v>
      </c>
      <c r="C2657" s="3" t="s">
        <v>2140</v>
      </c>
      <c r="D2657" s="3" t="s">
        <v>5818</v>
      </c>
      <c r="E2657" s="3" t="s">
        <v>2414</v>
      </c>
      <c r="F2657" s="3" t="s">
        <v>2422</v>
      </c>
      <c r="G2657" s="3" t="s">
        <v>11</v>
      </c>
      <c r="H2657" s="32" t="s">
        <v>2318</v>
      </c>
      <c r="I2657" s="33">
        <v>451</v>
      </c>
      <c r="J2657" s="17">
        <v>26130</v>
      </c>
      <c r="K2657" s="17">
        <f t="shared" si="82"/>
        <v>26130</v>
      </c>
      <c r="L2657" s="38">
        <v>26130</v>
      </c>
      <c r="M2657" s="48">
        <f t="shared" si="83"/>
        <v>11784630</v>
      </c>
      <c r="N2657" s="34" t="s">
        <v>7343</v>
      </c>
      <c r="O2657" s="48">
        <f>(45.5*M2657)/(SUM($M$16:$M$2953)+SUM(Comerciales!$O$16:$O$1436))</f>
        <v>5.5920388790924643E-4</v>
      </c>
      <c r="P2657" s="49"/>
      <c r="Q2657" s="59"/>
      <c r="R2657" s="59"/>
      <c r="S2657" s="49"/>
      <c r="T2657" s="49"/>
      <c r="U2657" s="49"/>
      <c r="V2657" s="49"/>
    </row>
    <row r="2658" spans="2:22" ht="24" customHeight="1" x14ac:dyDescent="0.35">
      <c r="B2658" s="3">
        <v>2643</v>
      </c>
      <c r="C2658" s="3" t="s">
        <v>2700</v>
      </c>
      <c r="D2658" s="3" t="s">
        <v>3244</v>
      </c>
      <c r="E2658" s="3" t="s">
        <v>2599</v>
      </c>
      <c r="F2658" s="3" t="s">
        <v>2422</v>
      </c>
      <c r="G2658" s="3" t="s">
        <v>11</v>
      </c>
      <c r="H2658" s="32" t="s">
        <v>2318</v>
      </c>
      <c r="I2658" s="33">
        <v>1285.0833333333333</v>
      </c>
      <c r="J2658" s="17">
        <v>35308</v>
      </c>
      <c r="K2658" s="17">
        <f t="shared" si="82"/>
        <v>35308</v>
      </c>
      <c r="L2658" s="38">
        <v>35308</v>
      </c>
      <c r="M2658" s="48">
        <f t="shared" si="83"/>
        <v>45373722.333333328</v>
      </c>
      <c r="N2658" s="34" t="s">
        <v>7343</v>
      </c>
      <c r="O2658" s="48">
        <f>(45.5*M2658)/(SUM($M$16:$M$2953)+SUM(Comerciales!$O$16:$O$1436))</f>
        <v>2.1530724288937879E-3</v>
      </c>
      <c r="P2658" s="49"/>
      <c r="Q2658" s="59"/>
      <c r="R2658" s="59"/>
      <c r="S2658" s="49"/>
      <c r="T2658" s="49"/>
      <c r="U2658" s="49"/>
      <c r="V2658" s="49"/>
    </row>
    <row r="2659" spans="2:22" ht="24" customHeight="1" x14ac:dyDescent="0.35">
      <c r="B2659" s="3">
        <v>2644</v>
      </c>
      <c r="C2659" s="3" t="s">
        <v>2141</v>
      </c>
      <c r="D2659" s="3" t="s">
        <v>2142</v>
      </c>
      <c r="E2659" s="3" t="s">
        <v>6083</v>
      </c>
      <c r="F2659" s="3" t="s">
        <v>6956</v>
      </c>
      <c r="G2659" s="3" t="s">
        <v>11</v>
      </c>
      <c r="H2659" s="32" t="s">
        <v>2318</v>
      </c>
      <c r="I2659" s="33">
        <v>5946.75</v>
      </c>
      <c r="J2659" s="17">
        <v>214</v>
      </c>
      <c r="K2659" s="17">
        <f t="shared" si="82"/>
        <v>229</v>
      </c>
      <c r="L2659" s="38" t="s">
        <v>7053</v>
      </c>
      <c r="M2659" s="48">
        <f t="shared" si="83"/>
        <v>1361805.75</v>
      </c>
      <c r="N2659" s="34" t="s">
        <v>7343</v>
      </c>
      <c r="O2659" s="48">
        <f>(45.5*M2659)/(SUM($M$16:$M$2953)+SUM(Comerciales!$O$16:$O$1436))</f>
        <v>6.4620363132076886E-5</v>
      </c>
      <c r="P2659" s="49"/>
      <c r="Q2659" s="59"/>
      <c r="R2659" s="59"/>
      <c r="S2659" s="49"/>
      <c r="T2659" s="49"/>
      <c r="U2659" s="49"/>
      <c r="V2659" s="49"/>
    </row>
    <row r="2660" spans="2:22" ht="24" customHeight="1" x14ac:dyDescent="0.35">
      <c r="B2660" s="3">
        <v>2645</v>
      </c>
      <c r="C2660" s="3" t="s">
        <v>2141</v>
      </c>
      <c r="D2660" s="3" t="s">
        <v>2142</v>
      </c>
      <c r="E2660" s="3" t="s">
        <v>6774</v>
      </c>
      <c r="F2660" s="3" t="s">
        <v>2616</v>
      </c>
      <c r="G2660" s="3" t="s">
        <v>11</v>
      </c>
      <c r="H2660" s="32" t="s">
        <v>2490</v>
      </c>
      <c r="I2660" s="33">
        <v>1759</v>
      </c>
      <c r="J2660" s="17">
        <v>29</v>
      </c>
      <c r="K2660" s="17">
        <f t="shared" si="82"/>
        <v>31</v>
      </c>
      <c r="L2660" s="38" t="s">
        <v>7053</v>
      </c>
      <c r="M2660" s="48">
        <f t="shared" si="83"/>
        <v>54529</v>
      </c>
      <c r="N2660" s="34" t="s">
        <v>7343</v>
      </c>
      <c r="O2660" s="48">
        <f>(45.5*M2660)/(SUM($M$16:$M$2953)+SUM(Comerciales!$O$16:$O$1436))</f>
        <v>2.5875083735173101E-6</v>
      </c>
      <c r="P2660" s="49"/>
      <c r="Q2660" s="59"/>
      <c r="R2660" s="59"/>
      <c r="S2660" s="49"/>
      <c r="T2660" s="49"/>
      <c r="U2660" s="49"/>
      <c r="V2660" s="49"/>
    </row>
    <row r="2661" spans="2:22" ht="24" customHeight="1" x14ac:dyDescent="0.35">
      <c r="B2661" s="3">
        <v>2646</v>
      </c>
      <c r="C2661" s="3" t="s">
        <v>2141</v>
      </c>
      <c r="D2661" s="3" t="s">
        <v>2142</v>
      </c>
      <c r="E2661" s="3" t="s">
        <v>2414</v>
      </c>
      <c r="F2661" s="3" t="s">
        <v>6956</v>
      </c>
      <c r="G2661" s="3" t="s">
        <v>11</v>
      </c>
      <c r="H2661" s="32" t="s">
        <v>2318</v>
      </c>
      <c r="I2661" s="33">
        <v>1291</v>
      </c>
      <c r="J2661" s="17">
        <v>203</v>
      </c>
      <c r="K2661" s="17">
        <f t="shared" si="82"/>
        <v>218</v>
      </c>
      <c r="L2661" s="38" t="s">
        <v>7053</v>
      </c>
      <c r="M2661" s="48">
        <f t="shared" si="83"/>
        <v>281438</v>
      </c>
      <c r="N2661" s="34" t="s">
        <v>7343</v>
      </c>
      <c r="O2661" s="48">
        <f>(45.5*M2661)/(SUM($M$16:$M$2953)+SUM(Comerciales!$O$16:$O$1436))</f>
        <v>1.3354787023894895E-5</v>
      </c>
      <c r="P2661" s="49"/>
      <c r="Q2661" s="59"/>
      <c r="R2661" s="59"/>
      <c r="S2661" s="49"/>
      <c r="T2661" s="49"/>
      <c r="U2661" s="49"/>
      <c r="V2661" s="49"/>
    </row>
    <row r="2662" spans="2:22" ht="24" customHeight="1" x14ac:dyDescent="0.35">
      <c r="B2662" s="3">
        <v>2647</v>
      </c>
      <c r="C2662" s="3" t="s">
        <v>2143</v>
      </c>
      <c r="D2662" s="3" t="s">
        <v>5819</v>
      </c>
      <c r="E2662" s="3" t="s">
        <v>3325</v>
      </c>
      <c r="F2662" s="3" t="s">
        <v>2422</v>
      </c>
      <c r="G2662" s="3" t="s">
        <v>11</v>
      </c>
      <c r="H2662" s="32" t="s">
        <v>2318</v>
      </c>
      <c r="I2662" s="33">
        <v>9775</v>
      </c>
      <c r="J2662" s="17">
        <v>547</v>
      </c>
      <c r="K2662" s="17">
        <f t="shared" si="82"/>
        <v>586</v>
      </c>
      <c r="L2662" s="38" t="s">
        <v>7053</v>
      </c>
      <c r="M2662" s="48">
        <f t="shared" si="83"/>
        <v>5728150</v>
      </c>
      <c r="N2662" s="34" t="s">
        <v>7343</v>
      </c>
      <c r="O2662" s="48">
        <f>(45.5*M2662)/(SUM($M$16:$M$2953)+SUM(Comerciales!$O$16:$O$1436))</f>
        <v>2.7181199159645653E-4</v>
      </c>
      <c r="P2662" s="49"/>
      <c r="Q2662" s="59"/>
      <c r="R2662" s="59"/>
      <c r="S2662" s="49"/>
      <c r="T2662" s="49"/>
      <c r="U2662" s="49"/>
      <c r="V2662" s="49"/>
    </row>
    <row r="2663" spans="2:22" ht="24" customHeight="1" x14ac:dyDescent="0.35">
      <c r="B2663" s="3">
        <v>2648</v>
      </c>
      <c r="C2663" s="3" t="s">
        <v>2144</v>
      </c>
      <c r="D2663" s="3" t="s">
        <v>3245</v>
      </c>
      <c r="E2663" s="3" t="s">
        <v>2618</v>
      </c>
      <c r="F2663" s="3" t="s">
        <v>2422</v>
      </c>
      <c r="G2663" s="3" t="s">
        <v>11</v>
      </c>
      <c r="H2663" s="32" t="s">
        <v>2318</v>
      </c>
      <c r="I2663" s="33">
        <v>96046.166666666672</v>
      </c>
      <c r="J2663" s="17">
        <v>650</v>
      </c>
      <c r="K2663" s="17">
        <f t="shared" si="82"/>
        <v>697</v>
      </c>
      <c r="L2663" s="38" t="s">
        <v>7053</v>
      </c>
      <c r="M2663" s="48">
        <f t="shared" si="83"/>
        <v>66944178.166666672</v>
      </c>
      <c r="N2663" s="34" t="s">
        <v>7341</v>
      </c>
      <c r="O2663" s="48">
        <f>(45.5*M2663)/(SUM($M$16:$M$2953)+SUM(Comerciales!$O$16:$O$1436))</f>
        <v>3.1766330129744664E-3</v>
      </c>
      <c r="P2663" s="49"/>
      <c r="Q2663" s="59"/>
      <c r="R2663" s="59"/>
      <c r="S2663" s="49"/>
      <c r="T2663" s="49"/>
      <c r="U2663" s="49"/>
      <c r="V2663" s="49"/>
    </row>
    <row r="2664" spans="2:22" ht="24" customHeight="1" x14ac:dyDescent="0.35">
      <c r="B2664" s="3">
        <v>2649</v>
      </c>
      <c r="C2664" s="3" t="s">
        <v>2144</v>
      </c>
      <c r="D2664" s="3" t="s">
        <v>3245</v>
      </c>
      <c r="E2664" s="3">
        <v>0.01</v>
      </c>
      <c r="F2664" s="3" t="s">
        <v>2390</v>
      </c>
      <c r="G2664" s="3" t="s">
        <v>2429</v>
      </c>
      <c r="H2664" s="32" t="s">
        <v>2628</v>
      </c>
      <c r="I2664" s="33">
        <v>2935</v>
      </c>
      <c r="J2664" s="17">
        <v>9000</v>
      </c>
      <c r="K2664" s="17">
        <f t="shared" si="82"/>
        <v>9648</v>
      </c>
      <c r="L2664" s="38" t="s">
        <v>2628</v>
      </c>
      <c r="M2664" s="48">
        <f t="shared" si="83"/>
        <v>28316880</v>
      </c>
      <c r="N2664" s="34" t="s">
        <v>7343</v>
      </c>
      <c r="O2664" s="48">
        <f>(45.5*M2664)/(SUM($M$16:$M$2953)+SUM(Comerciales!$O$16:$O$1436))</f>
        <v>1.3436916890440839E-3</v>
      </c>
      <c r="P2664" s="49"/>
      <c r="Q2664" s="59"/>
      <c r="R2664" s="59"/>
      <c r="S2664" s="49"/>
      <c r="T2664" s="49"/>
      <c r="U2664" s="49"/>
      <c r="V2664" s="49"/>
    </row>
    <row r="2665" spans="2:22" ht="24" customHeight="1" x14ac:dyDescent="0.35">
      <c r="B2665" s="3">
        <v>2650</v>
      </c>
      <c r="C2665" s="3" t="s">
        <v>2144</v>
      </c>
      <c r="D2665" s="3" t="s">
        <v>3245</v>
      </c>
      <c r="E2665" s="3">
        <v>0.01</v>
      </c>
      <c r="F2665" s="3" t="s">
        <v>2350</v>
      </c>
      <c r="G2665" s="3" t="s">
        <v>3656</v>
      </c>
      <c r="H2665" s="32" t="s">
        <v>2360</v>
      </c>
      <c r="I2665" s="33">
        <v>101</v>
      </c>
      <c r="J2665" s="17">
        <v>1066</v>
      </c>
      <c r="K2665" s="17">
        <f t="shared" si="82"/>
        <v>1143</v>
      </c>
      <c r="L2665" s="38" t="s">
        <v>7053</v>
      </c>
      <c r="M2665" s="48">
        <f t="shared" si="83"/>
        <v>115443</v>
      </c>
      <c r="N2665" s="34" t="s">
        <v>7343</v>
      </c>
      <c r="O2665" s="48">
        <f>(45.5*M2665)/(SUM($M$16:$M$2953)+SUM(Comerciales!$O$16:$O$1436))</f>
        <v>5.4779975639376998E-6</v>
      </c>
      <c r="P2665" s="49"/>
      <c r="Q2665" s="59"/>
      <c r="R2665" s="59"/>
      <c r="S2665" s="49"/>
      <c r="T2665" s="49"/>
      <c r="U2665" s="49"/>
      <c r="V2665" s="49"/>
    </row>
    <row r="2666" spans="2:22" ht="24" customHeight="1" x14ac:dyDescent="0.35">
      <c r="B2666" s="3">
        <v>2651</v>
      </c>
      <c r="C2666" s="3" t="s">
        <v>2145</v>
      </c>
      <c r="D2666" s="3" t="s">
        <v>3246</v>
      </c>
      <c r="E2666" s="3" t="s">
        <v>1169</v>
      </c>
      <c r="F2666" s="3" t="s">
        <v>2422</v>
      </c>
      <c r="G2666" s="3" t="s">
        <v>11</v>
      </c>
      <c r="H2666" s="32" t="s">
        <v>2318</v>
      </c>
      <c r="I2666" s="33">
        <v>2</v>
      </c>
      <c r="J2666" s="17">
        <v>1742</v>
      </c>
      <c r="K2666" s="17">
        <f t="shared" si="82"/>
        <v>1867</v>
      </c>
      <c r="L2666" s="38" t="s">
        <v>7053</v>
      </c>
      <c r="M2666" s="48">
        <f t="shared" si="83"/>
        <v>3734</v>
      </c>
      <c r="N2666" s="34" t="s">
        <v>7343</v>
      </c>
      <c r="O2666" s="48">
        <f>(45.5*M2666)/(SUM($M$16:$M$2953)+SUM(Comerciales!$O$16:$O$1436))</f>
        <v>1.7718564922726689E-7</v>
      </c>
      <c r="P2666" s="49"/>
      <c r="Q2666" s="59"/>
      <c r="R2666" s="59"/>
      <c r="S2666" s="49"/>
      <c r="T2666" s="49"/>
      <c r="U2666" s="49"/>
      <c r="V2666" s="49"/>
    </row>
    <row r="2667" spans="2:22" ht="24" customHeight="1" x14ac:dyDescent="0.35">
      <c r="B2667" s="3">
        <v>2652</v>
      </c>
      <c r="C2667" s="3" t="s">
        <v>2145</v>
      </c>
      <c r="D2667" s="3" t="s">
        <v>3246</v>
      </c>
      <c r="E2667" s="3" t="s">
        <v>3357</v>
      </c>
      <c r="F2667" s="3" t="s">
        <v>2356</v>
      </c>
      <c r="G2667" s="3" t="s">
        <v>18</v>
      </c>
      <c r="H2667" s="32" t="s">
        <v>2628</v>
      </c>
      <c r="I2667" s="33">
        <v>1</v>
      </c>
      <c r="J2667" s="17">
        <v>6488</v>
      </c>
      <c r="K2667" s="17">
        <f t="shared" si="82"/>
        <v>6955</v>
      </c>
      <c r="L2667" s="38" t="s">
        <v>2628</v>
      </c>
      <c r="M2667" s="48">
        <f t="shared" si="83"/>
        <v>6955</v>
      </c>
      <c r="N2667" s="34" t="s">
        <v>7343</v>
      </c>
      <c r="O2667" s="48">
        <f>(45.5*M2667)/(SUM($M$16:$M$2953)+SUM(Comerciales!$O$16:$O$1436))</f>
        <v>3.3002843877226598E-7</v>
      </c>
      <c r="P2667" s="49"/>
      <c r="Q2667" s="59"/>
      <c r="R2667" s="59"/>
      <c r="S2667" s="49"/>
      <c r="T2667" s="49"/>
      <c r="U2667" s="49"/>
      <c r="V2667" s="49"/>
    </row>
    <row r="2668" spans="2:22" ht="24" customHeight="1" x14ac:dyDescent="0.35">
      <c r="B2668" s="3">
        <v>2653</v>
      </c>
      <c r="C2668" s="3" t="s">
        <v>2146</v>
      </c>
      <c r="D2668" s="3" t="s">
        <v>2147</v>
      </c>
      <c r="E2668" s="3" t="s">
        <v>6775</v>
      </c>
      <c r="F2668" s="3" t="s">
        <v>2422</v>
      </c>
      <c r="G2668" s="3" t="s">
        <v>11</v>
      </c>
      <c r="H2668" s="32" t="s">
        <v>2318</v>
      </c>
      <c r="I2668" s="33">
        <v>1129.5454545454545</v>
      </c>
      <c r="J2668" s="17">
        <v>134787.66</v>
      </c>
      <c r="K2668" s="17">
        <f t="shared" si="82"/>
        <v>134787.66</v>
      </c>
      <c r="L2668" s="38">
        <v>134787.66</v>
      </c>
      <c r="M2668" s="48">
        <f t="shared" si="83"/>
        <v>152248788.68181819</v>
      </c>
      <c r="N2668" s="34" t="s">
        <v>7341</v>
      </c>
      <c r="O2668" s="48">
        <f>(45.5*M2668)/(SUM($M$16:$M$2953)+SUM(Comerciales!$O$16:$O$1436))</f>
        <v>7.2245046777324367E-3</v>
      </c>
      <c r="P2668" s="49"/>
      <c r="Q2668" s="59"/>
      <c r="R2668" s="59"/>
      <c r="S2668" s="49"/>
      <c r="T2668" s="49"/>
      <c r="U2668" s="49"/>
      <c r="V2668" s="49"/>
    </row>
    <row r="2669" spans="2:22" ht="24" customHeight="1" x14ac:dyDescent="0.35">
      <c r="B2669" s="3">
        <v>2654</v>
      </c>
      <c r="C2669" s="3" t="s">
        <v>2148</v>
      </c>
      <c r="D2669" s="3" t="s">
        <v>2149</v>
      </c>
      <c r="E2669" s="3" t="s">
        <v>3537</v>
      </c>
      <c r="F2669" s="3" t="s">
        <v>6983</v>
      </c>
      <c r="G2669" s="3" t="s">
        <v>18</v>
      </c>
      <c r="H2669" s="32" t="s">
        <v>2628</v>
      </c>
      <c r="I2669" s="33">
        <v>74122</v>
      </c>
      <c r="J2669" s="17"/>
      <c r="K2669" s="17">
        <f t="shared" si="82"/>
        <v>0</v>
      </c>
      <c r="L2669" s="38" t="s">
        <v>2628</v>
      </c>
      <c r="M2669" s="48">
        <f t="shared" si="83"/>
        <v>7412200</v>
      </c>
      <c r="N2669" s="34" t="s">
        <v>7341</v>
      </c>
      <c r="O2669" s="48">
        <f>(45.5*M2669)/(SUM($M$16:$M$2953)+SUM(Comerciales!$O$16:$O$1436))</f>
        <v>3.5172347862944496E-4</v>
      </c>
      <c r="P2669" s="49"/>
      <c r="Q2669" s="59"/>
      <c r="R2669" s="59"/>
      <c r="S2669" s="49"/>
      <c r="T2669" s="49"/>
      <c r="U2669" s="49"/>
      <c r="V2669" s="49"/>
    </row>
    <row r="2670" spans="2:22" ht="24" customHeight="1" x14ac:dyDescent="0.35">
      <c r="B2670" s="3">
        <v>2655</v>
      </c>
      <c r="C2670" s="3" t="s">
        <v>2148</v>
      </c>
      <c r="D2670" s="3" t="s">
        <v>2149</v>
      </c>
      <c r="E2670" s="3" t="s">
        <v>3537</v>
      </c>
      <c r="F2670" s="3" t="s">
        <v>2356</v>
      </c>
      <c r="G2670" s="3" t="s">
        <v>18</v>
      </c>
      <c r="H2670" s="32" t="s">
        <v>7049</v>
      </c>
      <c r="I2670" s="33">
        <v>4192.5</v>
      </c>
      <c r="J2670" s="17">
        <v>42876.4</v>
      </c>
      <c r="K2670" s="17">
        <f t="shared" si="82"/>
        <v>42876.4</v>
      </c>
      <c r="L2670" s="38">
        <v>42876.4</v>
      </c>
      <c r="M2670" s="48">
        <f t="shared" si="83"/>
        <v>179759307</v>
      </c>
      <c r="N2670" s="34" t="s">
        <v>7341</v>
      </c>
      <c r="O2670" s="48">
        <f>(45.5*M2670)/(SUM($M$16:$M$2953)+SUM(Comerciales!$O$16:$O$1436))</f>
        <v>8.5299329178999943E-3</v>
      </c>
      <c r="P2670" s="49"/>
      <c r="Q2670" s="59"/>
      <c r="R2670" s="59"/>
      <c r="S2670" s="49"/>
      <c r="T2670" s="49"/>
      <c r="U2670" s="49"/>
      <c r="V2670" s="49"/>
    </row>
    <row r="2671" spans="2:22" ht="24" customHeight="1" x14ac:dyDescent="0.35">
      <c r="B2671" s="3">
        <v>2656</v>
      </c>
      <c r="C2671" s="3" t="s">
        <v>2150</v>
      </c>
      <c r="D2671" s="3" t="s">
        <v>5820</v>
      </c>
      <c r="E2671" s="3" t="s">
        <v>6776</v>
      </c>
      <c r="F2671" s="3" t="s">
        <v>2356</v>
      </c>
      <c r="G2671" s="3" t="s">
        <v>18</v>
      </c>
      <c r="H2671" s="32" t="s">
        <v>2349</v>
      </c>
      <c r="I2671" s="33">
        <v>48.166666666666664</v>
      </c>
      <c r="J2671" s="17">
        <v>162641.07579999999</v>
      </c>
      <c r="K2671" s="17">
        <f t="shared" si="82"/>
        <v>162641.07579999999</v>
      </c>
      <c r="L2671" s="38">
        <v>162641.07579999999</v>
      </c>
      <c r="M2671" s="48">
        <f t="shared" si="83"/>
        <v>7833878.4843666656</v>
      </c>
      <c r="N2671" s="34" t="s">
        <v>7341</v>
      </c>
      <c r="O2671" s="48">
        <f>(45.5*M2671)/(SUM($M$16:$M$2953)+SUM(Comerciales!$O$16:$O$1436))</f>
        <v>3.7173295265667517E-4</v>
      </c>
      <c r="P2671" s="49"/>
      <c r="Q2671" s="59"/>
      <c r="R2671" s="59"/>
      <c r="S2671" s="49"/>
      <c r="T2671" s="49"/>
      <c r="U2671" s="49"/>
      <c r="V2671" s="49"/>
    </row>
    <row r="2672" spans="2:22" ht="24" customHeight="1" x14ac:dyDescent="0.35">
      <c r="B2672" s="3">
        <v>2657</v>
      </c>
      <c r="C2672" s="3" t="s">
        <v>2152</v>
      </c>
      <c r="D2672" s="3" t="s">
        <v>2153</v>
      </c>
      <c r="E2672" s="3" t="s">
        <v>6777</v>
      </c>
      <c r="F2672" s="3" t="s">
        <v>2359</v>
      </c>
      <c r="G2672" s="3" t="s">
        <v>2429</v>
      </c>
      <c r="H2672" s="32" t="s">
        <v>2628</v>
      </c>
      <c r="I2672" s="33">
        <v>1</v>
      </c>
      <c r="J2672" s="17"/>
      <c r="K2672" s="17">
        <f t="shared" si="82"/>
        <v>0</v>
      </c>
      <c r="L2672" s="38" t="s">
        <v>2628</v>
      </c>
      <c r="M2672" s="48">
        <f t="shared" si="83"/>
        <v>100</v>
      </c>
      <c r="N2672" s="34" t="s">
        <v>7343</v>
      </c>
      <c r="O2672" s="48">
        <f>(45.5*M2672)/(SUM($M$16:$M$2953)+SUM(Comerciales!$O$16:$O$1436))</f>
        <v>4.745196819155514E-9</v>
      </c>
      <c r="P2672" s="49"/>
      <c r="Q2672" s="59"/>
      <c r="R2672" s="59"/>
      <c r="S2672" s="49"/>
      <c r="T2672" s="49"/>
      <c r="U2672" s="49"/>
      <c r="V2672" s="49"/>
    </row>
    <row r="2673" spans="2:22" ht="24" customHeight="1" x14ac:dyDescent="0.35">
      <c r="B2673" s="3">
        <v>2658</v>
      </c>
      <c r="C2673" s="3" t="s">
        <v>2152</v>
      </c>
      <c r="D2673" s="3" t="s">
        <v>3247</v>
      </c>
      <c r="E2673" s="3" t="s">
        <v>3539</v>
      </c>
      <c r="F2673" s="3" t="s">
        <v>2356</v>
      </c>
      <c r="G2673" s="3" t="s">
        <v>3667</v>
      </c>
      <c r="H2673" s="32" t="s">
        <v>2349</v>
      </c>
      <c r="I2673" s="33">
        <v>29.545454545454547</v>
      </c>
      <c r="J2673" s="17">
        <v>25870</v>
      </c>
      <c r="K2673" s="17">
        <f t="shared" si="82"/>
        <v>27733</v>
      </c>
      <c r="L2673" s="38" t="s">
        <v>7053</v>
      </c>
      <c r="M2673" s="48">
        <f t="shared" si="83"/>
        <v>819384.09090909094</v>
      </c>
      <c r="N2673" s="34" t="s">
        <v>7343</v>
      </c>
      <c r="O2673" s="48">
        <f>(45.5*M2673)/(SUM($M$16:$M$2953)+SUM(Comerciales!$O$16:$O$1436))</f>
        <v>3.8881387818484509E-5</v>
      </c>
      <c r="P2673" s="49"/>
      <c r="Q2673" s="59"/>
      <c r="R2673" s="59"/>
      <c r="S2673" s="49"/>
      <c r="T2673" s="49"/>
      <c r="U2673" s="49"/>
      <c r="V2673" s="49"/>
    </row>
    <row r="2674" spans="2:22" ht="24" customHeight="1" x14ac:dyDescent="0.35">
      <c r="B2674" s="3">
        <v>2659</v>
      </c>
      <c r="C2674" s="3" t="s">
        <v>2152</v>
      </c>
      <c r="D2674" s="3" t="s">
        <v>5821</v>
      </c>
      <c r="E2674" s="3" t="s">
        <v>6778</v>
      </c>
      <c r="F2674" s="3" t="s">
        <v>2356</v>
      </c>
      <c r="G2674" s="3" t="s">
        <v>18</v>
      </c>
      <c r="H2674" s="32" t="s">
        <v>2349</v>
      </c>
      <c r="I2674" s="33">
        <v>752.75</v>
      </c>
      <c r="J2674" s="17">
        <v>264208</v>
      </c>
      <c r="K2674" s="17">
        <f t="shared" si="82"/>
        <v>283231</v>
      </c>
      <c r="L2674" s="38" t="s">
        <v>7053</v>
      </c>
      <c r="M2674" s="48">
        <f t="shared" si="83"/>
        <v>213202135.25</v>
      </c>
      <c r="N2674" s="34" t="s">
        <v>7341</v>
      </c>
      <c r="O2674" s="48">
        <f>(45.5*M2674)/(SUM($M$16:$M$2953)+SUM(Comerciales!$O$16:$O$1436))</f>
        <v>1.0116860940254636E-2</v>
      </c>
      <c r="P2674" s="49"/>
      <c r="Q2674" s="59"/>
      <c r="R2674" s="59"/>
      <c r="S2674" s="49"/>
      <c r="T2674" s="49"/>
      <c r="U2674" s="49"/>
      <c r="V2674" s="49"/>
    </row>
    <row r="2675" spans="2:22" ht="24" customHeight="1" x14ac:dyDescent="0.35">
      <c r="B2675" s="3">
        <v>2660</v>
      </c>
      <c r="C2675" s="3" t="s">
        <v>2154</v>
      </c>
      <c r="D2675" s="3" t="s">
        <v>2155</v>
      </c>
      <c r="E2675" s="3" t="s">
        <v>2384</v>
      </c>
      <c r="F2675" s="3" t="s">
        <v>2422</v>
      </c>
      <c r="G2675" s="3" t="s">
        <v>11</v>
      </c>
      <c r="H2675" s="32" t="s">
        <v>2318</v>
      </c>
      <c r="I2675" s="33">
        <v>13640.666666666666</v>
      </c>
      <c r="J2675" s="17">
        <v>11801.75</v>
      </c>
      <c r="K2675" s="17">
        <f t="shared" si="82"/>
        <v>11801.75</v>
      </c>
      <c r="L2675" s="38">
        <v>11801.75</v>
      </c>
      <c r="M2675" s="48">
        <f t="shared" si="83"/>
        <v>160983737.83333331</v>
      </c>
      <c r="N2675" s="34" t="s">
        <v>7341</v>
      </c>
      <c r="O2675" s="48">
        <f>(45.5*M2675)/(SUM($M$16:$M$2953)+SUM(Comerciales!$O$16:$O$1436))</f>
        <v>7.6389952070249839E-3</v>
      </c>
      <c r="P2675" s="49"/>
      <c r="Q2675" s="59"/>
      <c r="R2675" s="59"/>
      <c r="S2675" s="49"/>
      <c r="T2675" s="49"/>
      <c r="U2675" s="49"/>
      <c r="V2675" s="49"/>
    </row>
    <row r="2676" spans="2:22" ht="24" customHeight="1" x14ac:dyDescent="0.35">
      <c r="B2676" s="3">
        <v>2661</v>
      </c>
      <c r="C2676" s="3" t="s">
        <v>2156</v>
      </c>
      <c r="D2676" s="3" t="s">
        <v>5822</v>
      </c>
      <c r="E2676" s="3" t="s">
        <v>6779</v>
      </c>
      <c r="F2676" s="3" t="s">
        <v>6869</v>
      </c>
      <c r="G2676" s="3" t="s">
        <v>3657</v>
      </c>
      <c r="H2676" s="32" t="s">
        <v>2490</v>
      </c>
      <c r="I2676" s="33">
        <v>2</v>
      </c>
      <c r="J2676" s="17">
        <v>4640</v>
      </c>
      <c r="K2676" s="17">
        <f t="shared" si="82"/>
        <v>4974</v>
      </c>
      <c r="L2676" s="38" t="s">
        <v>7053</v>
      </c>
      <c r="M2676" s="48">
        <f t="shared" si="83"/>
        <v>9948</v>
      </c>
      <c r="N2676" s="34" t="s">
        <v>7343</v>
      </c>
      <c r="O2676" s="48">
        <f>(45.5*M2676)/(SUM($M$16:$M$2953)+SUM(Comerciales!$O$16:$O$1436))</f>
        <v>4.7205217956959049E-7</v>
      </c>
      <c r="P2676" s="49"/>
      <c r="Q2676" s="59"/>
      <c r="R2676" s="59"/>
      <c r="S2676" s="49"/>
      <c r="T2676" s="49"/>
      <c r="U2676" s="49"/>
      <c r="V2676" s="49"/>
    </row>
    <row r="2677" spans="2:22" ht="24" customHeight="1" x14ac:dyDescent="0.35">
      <c r="B2677" s="3">
        <v>2662</v>
      </c>
      <c r="C2677" s="3" t="s">
        <v>2628</v>
      </c>
      <c r="D2677" s="3" t="s">
        <v>2157</v>
      </c>
      <c r="E2677" s="3" t="s">
        <v>6022</v>
      </c>
      <c r="F2677" s="3" t="s">
        <v>2356</v>
      </c>
      <c r="G2677" s="3" t="s">
        <v>18</v>
      </c>
      <c r="H2677" s="32" t="s">
        <v>2628</v>
      </c>
      <c r="I2677" s="33">
        <v>1</v>
      </c>
      <c r="J2677" s="17"/>
      <c r="K2677" s="17">
        <f t="shared" si="82"/>
        <v>0</v>
      </c>
      <c r="L2677" s="38" t="s">
        <v>2628</v>
      </c>
      <c r="M2677" s="48">
        <f t="shared" si="83"/>
        <v>100</v>
      </c>
      <c r="N2677" s="34" t="s">
        <v>7343</v>
      </c>
      <c r="O2677" s="48">
        <f>(45.5*M2677)/(SUM($M$16:$M$2953)+SUM(Comerciales!$O$16:$O$1436))</f>
        <v>4.745196819155514E-9</v>
      </c>
      <c r="P2677" s="49"/>
      <c r="Q2677" s="59"/>
      <c r="R2677" s="59"/>
      <c r="S2677" s="49"/>
      <c r="T2677" s="49"/>
      <c r="U2677" s="49"/>
      <c r="V2677" s="49"/>
    </row>
    <row r="2678" spans="2:22" ht="24" customHeight="1" x14ac:dyDescent="0.35">
      <c r="B2678" s="3">
        <v>2663</v>
      </c>
      <c r="C2678" s="3" t="s">
        <v>1888</v>
      </c>
      <c r="D2678" s="3" t="s">
        <v>5823</v>
      </c>
      <c r="E2678" s="3" t="s">
        <v>6780</v>
      </c>
      <c r="F2678" s="3" t="s">
        <v>2318</v>
      </c>
      <c r="G2678" s="3" t="s">
        <v>11</v>
      </c>
      <c r="H2678" s="32" t="s">
        <v>2318</v>
      </c>
      <c r="I2678" s="33">
        <v>151241</v>
      </c>
      <c r="J2678" s="17"/>
      <c r="K2678" s="17">
        <f t="shared" si="82"/>
        <v>0</v>
      </c>
      <c r="L2678" s="38" t="s">
        <v>7053</v>
      </c>
      <c r="M2678" s="48">
        <f t="shared" si="83"/>
        <v>15124100</v>
      </c>
      <c r="N2678" s="34" t="s">
        <v>7341</v>
      </c>
      <c r="O2678" s="48">
        <f>(45.5*M2678)/(SUM($M$16:$M$2953)+SUM(Comerciales!$O$16:$O$1436))</f>
        <v>7.1766831212589899E-4</v>
      </c>
      <c r="P2678" s="49"/>
      <c r="Q2678" s="59"/>
      <c r="R2678" s="59"/>
      <c r="S2678" s="49"/>
      <c r="T2678" s="49"/>
      <c r="U2678" s="49"/>
      <c r="V2678" s="49"/>
    </row>
    <row r="2679" spans="2:22" ht="24" customHeight="1" x14ac:dyDescent="0.35">
      <c r="B2679" s="3">
        <v>2664</v>
      </c>
      <c r="C2679" s="3" t="s">
        <v>602</v>
      </c>
      <c r="D2679" s="3" t="s">
        <v>3248</v>
      </c>
      <c r="E2679" s="3" t="s">
        <v>6781</v>
      </c>
      <c r="F2679" s="3" t="s">
        <v>2356</v>
      </c>
      <c r="G2679" s="3" t="s">
        <v>18</v>
      </c>
      <c r="H2679" s="32" t="s">
        <v>2349</v>
      </c>
      <c r="I2679" s="33">
        <v>2773.25</v>
      </c>
      <c r="J2679" s="17">
        <v>32079</v>
      </c>
      <c r="K2679" s="17">
        <f t="shared" si="82"/>
        <v>34389</v>
      </c>
      <c r="L2679" s="38" t="s">
        <v>7053</v>
      </c>
      <c r="M2679" s="48">
        <f t="shared" si="83"/>
        <v>95369294.25</v>
      </c>
      <c r="N2679" s="34" t="s">
        <v>7341</v>
      </c>
      <c r="O2679" s="48">
        <f>(45.5*M2679)/(SUM($M$16:$M$2953)+SUM(Comerciales!$O$16:$O$1436))</f>
        <v>4.5254607172020619E-3</v>
      </c>
      <c r="P2679" s="49"/>
      <c r="Q2679" s="59"/>
      <c r="R2679" s="59"/>
      <c r="S2679" s="49"/>
      <c r="T2679" s="49"/>
      <c r="U2679" s="49"/>
      <c r="V2679" s="49"/>
    </row>
    <row r="2680" spans="2:22" ht="24" customHeight="1" x14ac:dyDescent="0.35">
      <c r="B2680" s="3">
        <v>2665</v>
      </c>
      <c r="C2680" s="3" t="s">
        <v>602</v>
      </c>
      <c r="D2680" s="3" t="s">
        <v>3248</v>
      </c>
      <c r="E2680" s="3" t="s">
        <v>6782</v>
      </c>
      <c r="F2680" s="3" t="s">
        <v>2356</v>
      </c>
      <c r="G2680" s="3" t="s">
        <v>18</v>
      </c>
      <c r="H2680" s="32" t="s">
        <v>3713</v>
      </c>
      <c r="I2680" s="33">
        <v>57</v>
      </c>
      <c r="J2680" s="17">
        <v>34195</v>
      </c>
      <c r="K2680" s="17">
        <f t="shared" si="82"/>
        <v>36657</v>
      </c>
      <c r="L2680" s="38" t="s">
        <v>7053</v>
      </c>
      <c r="M2680" s="48">
        <f t="shared" si="83"/>
        <v>2089449</v>
      </c>
      <c r="N2680" s="34" t="s">
        <v>7343</v>
      </c>
      <c r="O2680" s="48">
        <f>(45.5*M2680)/(SUM($M$16:$M$2953)+SUM(Comerciales!$O$16:$O$1436))</f>
        <v>9.914846748587669E-5</v>
      </c>
      <c r="P2680" s="49"/>
      <c r="Q2680" s="59"/>
      <c r="R2680" s="59"/>
      <c r="S2680" s="49"/>
      <c r="T2680" s="49"/>
      <c r="U2680" s="49"/>
      <c r="V2680" s="49"/>
    </row>
    <row r="2681" spans="2:22" ht="24" customHeight="1" x14ac:dyDescent="0.35">
      <c r="B2681" s="3">
        <v>2666</v>
      </c>
      <c r="C2681" s="3" t="s">
        <v>2158</v>
      </c>
      <c r="D2681" s="3" t="s">
        <v>5824</v>
      </c>
      <c r="E2681" s="3" t="s">
        <v>6783</v>
      </c>
      <c r="F2681" s="3" t="s">
        <v>3673</v>
      </c>
      <c r="G2681" s="3" t="s">
        <v>341</v>
      </c>
      <c r="H2681" s="32" t="s">
        <v>3673</v>
      </c>
      <c r="I2681" s="33">
        <v>1</v>
      </c>
      <c r="J2681" s="17"/>
      <c r="K2681" s="17">
        <f t="shared" si="82"/>
        <v>0</v>
      </c>
      <c r="L2681" s="38" t="s">
        <v>2628</v>
      </c>
      <c r="M2681" s="48">
        <f t="shared" si="83"/>
        <v>100</v>
      </c>
      <c r="N2681" s="34" t="s">
        <v>7343</v>
      </c>
      <c r="O2681" s="48">
        <f>(45.5*M2681)/(SUM($M$16:$M$2953)+SUM(Comerciales!$O$16:$O$1436))</f>
        <v>4.745196819155514E-9</v>
      </c>
      <c r="P2681" s="49"/>
      <c r="Q2681" s="59"/>
      <c r="R2681" s="59"/>
      <c r="S2681" s="49"/>
      <c r="T2681" s="49"/>
      <c r="U2681" s="49"/>
      <c r="V2681" s="49"/>
    </row>
    <row r="2682" spans="2:22" ht="24" customHeight="1" x14ac:dyDescent="0.35">
      <c r="B2682" s="3">
        <v>2667</v>
      </c>
      <c r="C2682" s="3" t="s">
        <v>735</v>
      </c>
      <c r="D2682" s="3" t="s">
        <v>3249</v>
      </c>
      <c r="E2682" s="3" t="s">
        <v>6784</v>
      </c>
      <c r="F2682" s="3" t="s">
        <v>2422</v>
      </c>
      <c r="G2682" s="3" t="s">
        <v>11</v>
      </c>
      <c r="H2682" s="32" t="s">
        <v>2318</v>
      </c>
      <c r="I2682" s="33">
        <v>788409.83333333337</v>
      </c>
      <c r="J2682" s="17"/>
      <c r="K2682" s="17">
        <f t="shared" si="82"/>
        <v>0</v>
      </c>
      <c r="L2682" s="38" t="s">
        <v>7053</v>
      </c>
      <c r="M2682" s="48">
        <f t="shared" si="83"/>
        <v>78840983.333333343</v>
      </c>
      <c r="N2682" s="34" t="s">
        <v>7341</v>
      </c>
      <c r="O2682" s="48">
        <f>(45.5*M2682)/(SUM($M$16:$M$2953)+SUM(Comerciales!$O$16:$O$1436))</f>
        <v>3.7411598333242624E-3</v>
      </c>
      <c r="P2682" s="49"/>
      <c r="Q2682" s="59"/>
      <c r="R2682" s="59"/>
      <c r="S2682" s="49"/>
      <c r="T2682" s="49"/>
      <c r="U2682" s="49"/>
      <c r="V2682" s="49"/>
    </row>
    <row r="2683" spans="2:22" ht="24" customHeight="1" x14ac:dyDescent="0.35">
      <c r="B2683" s="3">
        <v>2668</v>
      </c>
      <c r="C2683" s="3" t="s">
        <v>735</v>
      </c>
      <c r="D2683" s="3" t="s">
        <v>3249</v>
      </c>
      <c r="E2683" s="3" t="s">
        <v>6785</v>
      </c>
      <c r="F2683" s="3" t="s">
        <v>2616</v>
      </c>
      <c r="G2683" s="3" t="s">
        <v>11</v>
      </c>
      <c r="H2683" s="32" t="s">
        <v>2490</v>
      </c>
      <c r="I2683" s="33">
        <v>37138</v>
      </c>
      <c r="J2683" s="17"/>
      <c r="K2683" s="17">
        <f t="shared" si="82"/>
        <v>0</v>
      </c>
      <c r="L2683" s="38" t="s">
        <v>7053</v>
      </c>
      <c r="M2683" s="48">
        <f t="shared" si="83"/>
        <v>3713800</v>
      </c>
      <c r="N2683" s="34" t="s">
        <v>7341</v>
      </c>
      <c r="O2683" s="48">
        <f>(45.5*M2683)/(SUM($M$16:$M$2953)+SUM(Comerciales!$O$16:$O$1436))</f>
        <v>1.7622711946979746E-4</v>
      </c>
      <c r="P2683" s="49"/>
      <c r="Q2683" s="59"/>
      <c r="R2683" s="59"/>
      <c r="S2683" s="49"/>
      <c r="T2683" s="49"/>
      <c r="U2683" s="49"/>
      <c r="V2683" s="49"/>
    </row>
    <row r="2684" spans="2:22" ht="24" customHeight="1" x14ac:dyDescent="0.35">
      <c r="B2684" s="3">
        <v>2669</v>
      </c>
      <c r="C2684" s="3" t="s">
        <v>2159</v>
      </c>
      <c r="D2684" s="3" t="s">
        <v>2160</v>
      </c>
      <c r="E2684" s="3" t="s">
        <v>1169</v>
      </c>
      <c r="F2684" s="3" t="s">
        <v>2422</v>
      </c>
      <c r="G2684" s="3" t="s">
        <v>11</v>
      </c>
      <c r="H2684" s="32" t="s">
        <v>2318</v>
      </c>
      <c r="I2684" s="33">
        <v>114938.25</v>
      </c>
      <c r="J2684" s="17">
        <v>1182.7</v>
      </c>
      <c r="K2684" s="17">
        <f t="shared" si="82"/>
        <v>1182.7</v>
      </c>
      <c r="L2684" s="38">
        <v>1182.7</v>
      </c>
      <c r="M2684" s="48">
        <f t="shared" si="83"/>
        <v>135937468.27500001</v>
      </c>
      <c r="N2684" s="34" t="s">
        <v>7341</v>
      </c>
      <c r="O2684" s="48">
        <f>(45.5*M2684)/(SUM($M$16:$M$2953)+SUM(Comerciales!$O$16:$O$1436))</f>
        <v>6.450500420625835E-3</v>
      </c>
      <c r="P2684" s="49"/>
      <c r="Q2684" s="59"/>
      <c r="R2684" s="59"/>
      <c r="S2684" s="49"/>
      <c r="T2684" s="49"/>
      <c r="U2684" s="49"/>
      <c r="V2684" s="49"/>
    </row>
    <row r="2685" spans="2:22" ht="24" customHeight="1" x14ac:dyDescent="0.35">
      <c r="B2685" s="3">
        <v>2670</v>
      </c>
      <c r="C2685" s="3" t="s">
        <v>2161</v>
      </c>
      <c r="D2685" s="3" t="s">
        <v>2162</v>
      </c>
      <c r="E2685" s="3" t="s">
        <v>2514</v>
      </c>
      <c r="F2685" s="3" t="s">
        <v>2422</v>
      </c>
      <c r="G2685" s="3" t="s">
        <v>11</v>
      </c>
      <c r="H2685" s="32" t="s">
        <v>2318</v>
      </c>
      <c r="I2685" s="33">
        <v>29047.083333333332</v>
      </c>
      <c r="J2685" s="17">
        <v>4156.2</v>
      </c>
      <c r="K2685" s="17">
        <f t="shared" si="82"/>
        <v>4156.2</v>
      </c>
      <c r="L2685" s="38">
        <v>4156.2</v>
      </c>
      <c r="M2685" s="48">
        <f t="shared" si="83"/>
        <v>120725487.74999999</v>
      </c>
      <c r="N2685" s="34" t="s">
        <v>7341</v>
      </c>
      <c r="O2685" s="48">
        <f>(45.5*M2685)/(SUM($M$16:$M$2953)+SUM(Comerciales!$O$16:$O$1436))</f>
        <v>5.728662004622978E-3</v>
      </c>
      <c r="P2685" s="49"/>
      <c r="Q2685" s="59"/>
      <c r="R2685" s="59"/>
      <c r="S2685" s="49"/>
      <c r="T2685" s="49"/>
      <c r="U2685" s="49"/>
      <c r="V2685" s="49"/>
    </row>
    <row r="2686" spans="2:22" ht="24" customHeight="1" x14ac:dyDescent="0.35">
      <c r="B2686" s="3">
        <v>2671</v>
      </c>
      <c r="C2686" s="3" t="s">
        <v>2161</v>
      </c>
      <c r="D2686" s="3" t="s">
        <v>2162</v>
      </c>
      <c r="E2686" s="3" t="s">
        <v>2385</v>
      </c>
      <c r="F2686" s="3" t="s">
        <v>2422</v>
      </c>
      <c r="G2686" s="3" t="s">
        <v>11</v>
      </c>
      <c r="H2686" s="32" t="s">
        <v>2318</v>
      </c>
      <c r="I2686" s="33">
        <v>10407</v>
      </c>
      <c r="J2686" s="17">
        <v>2770.8</v>
      </c>
      <c r="K2686" s="17">
        <f t="shared" si="82"/>
        <v>2770.8</v>
      </c>
      <c r="L2686" s="38">
        <v>2770.8</v>
      </c>
      <c r="M2686" s="48">
        <f t="shared" si="83"/>
        <v>28835715.600000001</v>
      </c>
      <c r="N2686" s="34" t="s">
        <v>7343</v>
      </c>
      <c r="O2686" s="48">
        <f>(45.5*M2686)/(SUM($M$16:$M$2953)+SUM(Comerciales!$O$16:$O$1436))</f>
        <v>1.3683114594319301E-3</v>
      </c>
      <c r="P2686" s="49"/>
      <c r="Q2686" s="59"/>
      <c r="R2686" s="59"/>
      <c r="S2686" s="49"/>
      <c r="T2686" s="49"/>
      <c r="U2686" s="49"/>
      <c r="V2686" s="49"/>
    </row>
    <row r="2687" spans="2:22" ht="24" customHeight="1" x14ac:dyDescent="0.35">
      <c r="B2687" s="3">
        <v>2672</v>
      </c>
      <c r="C2687" s="3" t="s">
        <v>2163</v>
      </c>
      <c r="D2687" s="3" t="s">
        <v>2164</v>
      </c>
      <c r="E2687" s="3" t="s">
        <v>2355</v>
      </c>
      <c r="F2687" s="3" t="s">
        <v>2356</v>
      </c>
      <c r="G2687" s="3" t="s">
        <v>18</v>
      </c>
      <c r="H2687" s="32" t="s">
        <v>2349</v>
      </c>
      <c r="I2687" s="33">
        <v>122.5</v>
      </c>
      <c r="J2687" s="17">
        <v>169161</v>
      </c>
      <c r="K2687" s="17">
        <f t="shared" si="82"/>
        <v>169161</v>
      </c>
      <c r="L2687" s="38">
        <v>169161</v>
      </c>
      <c r="M2687" s="48">
        <f t="shared" si="83"/>
        <v>20722222.5</v>
      </c>
      <c r="N2687" s="34" t="s">
        <v>7341</v>
      </c>
      <c r="O2687" s="48">
        <f>(45.5*M2687)/(SUM($M$16:$M$2953)+SUM(Comerciales!$O$16:$O$1436))</f>
        <v>9.833102429283281E-4</v>
      </c>
      <c r="P2687" s="49"/>
      <c r="Q2687" s="59"/>
      <c r="R2687" s="59"/>
      <c r="S2687" s="49"/>
      <c r="T2687" s="49"/>
      <c r="U2687" s="49"/>
      <c r="V2687" s="49"/>
    </row>
    <row r="2688" spans="2:22" ht="24" customHeight="1" x14ac:dyDescent="0.35">
      <c r="B2688" s="3">
        <v>2673</v>
      </c>
      <c r="C2688" s="3" t="s">
        <v>422</v>
      </c>
      <c r="D2688" s="3" t="s">
        <v>5825</v>
      </c>
      <c r="E2688" s="3" t="s">
        <v>6786</v>
      </c>
      <c r="F2688" s="3" t="s">
        <v>2616</v>
      </c>
      <c r="G2688" s="3" t="s">
        <v>3657</v>
      </c>
      <c r="H2688" s="32" t="s">
        <v>2490</v>
      </c>
      <c r="I2688" s="33">
        <v>1126.75</v>
      </c>
      <c r="J2688" s="17">
        <v>13283.050000000001</v>
      </c>
      <c r="K2688" s="17">
        <f t="shared" si="82"/>
        <v>13283.050000000001</v>
      </c>
      <c r="L2688" s="38">
        <v>13283.050000000001</v>
      </c>
      <c r="M2688" s="48">
        <f t="shared" si="83"/>
        <v>14966676.5875</v>
      </c>
      <c r="N2688" s="34" t="s">
        <v>7343</v>
      </c>
      <c r="O2688" s="48">
        <f>(45.5*M2688)/(SUM($M$16:$M$2953)+SUM(Comerciales!$O$16:$O$1436))</f>
        <v>7.1019826136334307E-4</v>
      </c>
      <c r="P2688" s="49"/>
      <c r="Q2688" s="59"/>
      <c r="R2688" s="59"/>
      <c r="S2688" s="49"/>
      <c r="T2688" s="49"/>
      <c r="U2688" s="49"/>
      <c r="V2688" s="49"/>
    </row>
    <row r="2689" spans="2:22" ht="24" customHeight="1" x14ac:dyDescent="0.35">
      <c r="B2689" s="3">
        <v>2674</v>
      </c>
      <c r="C2689" s="3" t="s">
        <v>422</v>
      </c>
      <c r="D2689" s="3" t="s">
        <v>5826</v>
      </c>
      <c r="E2689" s="3" t="s">
        <v>6787</v>
      </c>
      <c r="F2689" s="3" t="s">
        <v>2616</v>
      </c>
      <c r="G2689" s="3" t="s">
        <v>3657</v>
      </c>
      <c r="H2689" s="32" t="s">
        <v>2490</v>
      </c>
      <c r="I2689" s="33">
        <v>938.16666666666674</v>
      </c>
      <c r="J2689" s="17">
        <v>13283.052719340058</v>
      </c>
      <c r="K2689" s="17">
        <f t="shared" si="82"/>
        <v>13283.052719340058</v>
      </c>
      <c r="L2689" s="38">
        <v>13283.052719340058</v>
      </c>
      <c r="M2689" s="48">
        <f t="shared" si="83"/>
        <v>12461717.292860866</v>
      </c>
      <c r="N2689" s="34" t="s">
        <v>7343</v>
      </c>
      <c r="O2689" s="48">
        <f>(45.5*M2689)/(SUM($M$16:$M$2953)+SUM(Comerciales!$O$16:$O$1436))</f>
        <v>5.9133301259298632E-4</v>
      </c>
      <c r="P2689" s="49"/>
      <c r="Q2689" s="59"/>
      <c r="R2689" s="59"/>
      <c r="S2689" s="49"/>
      <c r="T2689" s="49"/>
      <c r="U2689" s="49"/>
      <c r="V2689" s="49"/>
    </row>
    <row r="2690" spans="2:22" ht="24" customHeight="1" x14ac:dyDescent="0.35">
      <c r="B2690" s="3">
        <v>2675</v>
      </c>
      <c r="C2690" s="3" t="s">
        <v>422</v>
      </c>
      <c r="D2690" s="3" t="s">
        <v>5827</v>
      </c>
      <c r="E2690" s="3" t="s">
        <v>6788</v>
      </c>
      <c r="F2690" s="3" t="s">
        <v>2616</v>
      </c>
      <c r="G2690" s="3" t="s">
        <v>3657</v>
      </c>
      <c r="H2690" s="32" t="s">
        <v>2490</v>
      </c>
      <c r="I2690" s="33">
        <v>205.16666666666666</v>
      </c>
      <c r="J2690" s="17">
        <v>13283.05</v>
      </c>
      <c r="K2690" s="17">
        <f t="shared" si="82"/>
        <v>13283.05</v>
      </c>
      <c r="L2690" s="38">
        <v>13283.05</v>
      </c>
      <c r="M2690" s="48">
        <f t="shared" si="83"/>
        <v>2725239.0916666663</v>
      </c>
      <c r="N2690" s="34" t="s">
        <v>7343</v>
      </c>
      <c r="O2690" s="48">
        <f>(45.5*M2690)/(SUM($M$16:$M$2953)+SUM(Comerciales!$O$16:$O$1436))</f>
        <v>1.2931795869214926E-4</v>
      </c>
      <c r="P2690" s="49"/>
      <c r="Q2690" s="59"/>
      <c r="R2690" s="59"/>
      <c r="S2690" s="49"/>
      <c r="T2690" s="49"/>
      <c r="U2690" s="49"/>
      <c r="V2690" s="49"/>
    </row>
    <row r="2691" spans="2:22" ht="24" customHeight="1" x14ac:dyDescent="0.35">
      <c r="B2691" s="3">
        <v>2676</v>
      </c>
      <c r="C2691" s="3" t="s">
        <v>2701</v>
      </c>
      <c r="D2691" s="3" t="s">
        <v>5828</v>
      </c>
      <c r="E2691" s="3" t="s">
        <v>6789</v>
      </c>
      <c r="F2691" s="3" t="s">
        <v>2616</v>
      </c>
      <c r="G2691" s="3" t="s">
        <v>3657</v>
      </c>
      <c r="H2691" s="32" t="s">
        <v>2490</v>
      </c>
      <c r="I2691" s="33">
        <v>1072.9166666666667</v>
      </c>
      <c r="J2691" s="17">
        <v>13283.052719340058</v>
      </c>
      <c r="K2691" s="17">
        <f t="shared" si="82"/>
        <v>13283.052719340058</v>
      </c>
      <c r="L2691" s="38">
        <v>13283.052719340058</v>
      </c>
      <c r="M2691" s="48">
        <f t="shared" si="83"/>
        <v>14251608.646791939</v>
      </c>
      <c r="N2691" s="34" t="s">
        <v>7343</v>
      </c>
      <c r="O2691" s="48">
        <f>(45.5*M2691)/(SUM($M$16:$M$2953)+SUM(Comerciales!$O$16:$O$1436))</f>
        <v>6.7626688018606316E-4</v>
      </c>
      <c r="P2691" s="49"/>
      <c r="Q2691" s="59"/>
      <c r="R2691" s="59"/>
      <c r="S2691" s="49"/>
      <c r="T2691" s="49"/>
      <c r="U2691" s="49"/>
      <c r="V2691" s="49"/>
    </row>
    <row r="2692" spans="2:22" ht="24" customHeight="1" x14ac:dyDescent="0.35">
      <c r="B2692" s="3">
        <v>2677</v>
      </c>
      <c r="C2692" s="3" t="s">
        <v>422</v>
      </c>
      <c r="D2692" s="3" t="s">
        <v>3250</v>
      </c>
      <c r="E2692" s="3" t="s">
        <v>3542</v>
      </c>
      <c r="F2692" s="3" t="s">
        <v>2616</v>
      </c>
      <c r="G2692" s="3" t="s">
        <v>3657</v>
      </c>
      <c r="H2692" s="32" t="s">
        <v>2490</v>
      </c>
      <c r="I2692" s="33">
        <v>8119.75</v>
      </c>
      <c r="J2692" s="17">
        <v>13283.052719340058</v>
      </c>
      <c r="K2692" s="17">
        <f t="shared" si="82"/>
        <v>13283.052719340058</v>
      </c>
      <c r="L2692" s="38">
        <v>13283.052719340058</v>
      </c>
      <c r="M2692" s="48">
        <f t="shared" si="83"/>
        <v>107855067.31786144</v>
      </c>
      <c r="N2692" s="34" t="s">
        <v>7341</v>
      </c>
      <c r="O2692" s="48">
        <f>(45.5*M2692)/(SUM($M$16:$M$2953)+SUM(Comerciales!$O$16:$O$1436))</f>
        <v>5.1179352236651989E-3</v>
      </c>
      <c r="P2692" s="49"/>
      <c r="Q2692" s="59"/>
      <c r="R2692" s="59"/>
      <c r="S2692" s="49"/>
      <c r="T2692" s="49"/>
      <c r="U2692" s="49"/>
      <c r="V2692" s="49"/>
    </row>
    <row r="2693" spans="2:22" ht="24" customHeight="1" x14ac:dyDescent="0.35">
      <c r="B2693" s="3">
        <v>2678</v>
      </c>
      <c r="C2693" s="3" t="s">
        <v>1455</v>
      </c>
      <c r="D2693" s="3" t="s">
        <v>3251</v>
      </c>
      <c r="E2693" s="3" t="s">
        <v>3543</v>
      </c>
      <c r="F2693" s="3" t="s">
        <v>2616</v>
      </c>
      <c r="G2693" s="3" t="s">
        <v>3657</v>
      </c>
      <c r="H2693" s="32" t="s">
        <v>2490</v>
      </c>
      <c r="I2693" s="33">
        <v>122.29166666666666</v>
      </c>
      <c r="J2693" s="17">
        <v>13283.05</v>
      </c>
      <c r="K2693" s="17">
        <f t="shared" si="82"/>
        <v>13283.05</v>
      </c>
      <c r="L2693" s="38">
        <v>13283.05</v>
      </c>
      <c r="M2693" s="48">
        <f t="shared" si="83"/>
        <v>1624406.3229166665</v>
      </c>
      <c r="N2693" s="34" t="s">
        <v>7343</v>
      </c>
      <c r="O2693" s="48">
        <f>(45.5*M2693)/(SUM($M$16:$M$2953)+SUM(Comerciales!$O$16:$O$1436))</f>
        <v>7.7081277165202698E-5</v>
      </c>
      <c r="P2693" s="49"/>
      <c r="Q2693" s="59"/>
      <c r="R2693" s="59"/>
      <c r="S2693" s="49"/>
      <c r="T2693" s="49"/>
      <c r="U2693" s="49"/>
      <c r="V2693" s="49"/>
    </row>
    <row r="2694" spans="2:22" ht="24" customHeight="1" x14ac:dyDescent="0.35">
      <c r="B2694" s="3">
        <v>2679</v>
      </c>
      <c r="C2694" s="3" t="s">
        <v>2166</v>
      </c>
      <c r="D2694" s="3" t="s">
        <v>2167</v>
      </c>
      <c r="E2694" s="3" t="s">
        <v>3544</v>
      </c>
      <c r="F2694" s="3" t="s">
        <v>2616</v>
      </c>
      <c r="G2694" s="3" t="s">
        <v>3657</v>
      </c>
      <c r="H2694" s="32" t="s">
        <v>2490</v>
      </c>
      <c r="I2694" s="33">
        <v>97.416666666666671</v>
      </c>
      <c r="J2694" s="17">
        <v>13283.052719340058</v>
      </c>
      <c r="K2694" s="17">
        <f t="shared" si="82"/>
        <v>13283.052719340058</v>
      </c>
      <c r="L2694" s="38">
        <v>13283.052719340058</v>
      </c>
      <c r="M2694" s="48">
        <f t="shared" si="83"/>
        <v>1293990.7190757107</v>
      </c>
      <c r="N2694" s="34" t="s">
        <v>7343</v>
      </c>
      <c r="O2694" s="48">
        <f>(45.5*M2694)/(SUM($M$16:$M$2953)+SUM(Comerciales!$O$16:$O$1436))</f>
        <v>6.1402406441748183E-5</v>
      </c>
      <c r="P2694" s="49"/>
      <c r="Q2694" s="59"/>
      <c r="R2694" s="59"/>
      <c r="S2694" s="49"/>
      <c r="T2694" s="49"/>
      <c r="U2694" s="49"/>
      <c r="V2694" s="49"/>
    </row>
    <row r="2695" spans="2:22" ht="24" customHeight="1" x14ac:dyDescent="0.35">
      <c r="B2695" s="3">
        <v>2680</v>
      </c>
      <c r="C2695" s="3" t="s">
        <v>2165</v>
      </c>
      <c r="D2695" s="3" t="s">
        <v>5829</v>
      </c>
      <c r="E2695" s="3" t="s">
        <v>6790</v>
      </c>
      <c r="F2695" s="3" t="s">
        <v>2616</v>
      </c>
      <c r="G2695" s="3" t="s">
        <v>3657</v>
      </c>
      <c r="H2695" s="32" t="s">
        <v>2490</v>
      </c>
      <c r="I2695" s="33">
        <v>5208.5833333333339</v>
      </c>
      <c r="J2695" s="17">
        <v>2334.4499999999998</v>
      </c>
      <c r="K2695" s="17">
        <f t="shared" si="82"/>
        <v>2334.4499999999998</v>
      </c>
      <c r="L2695" s="38">
        <v>2334.4499999999998</v>
      </c>
      <c r="M2695" s="48">
        <f t="shared" si="83"/>
        <v>12159177.362500001</v>
      </c>
      <c r="N2695" s="34" t="s">
        <v>7343</v>
      </c>
      <c r="O2695" s="48">
        <f>(45.5*M2695)/(SUM($M$16:$M$2953)+SUM(Comerciales!$O$16:$O$1436))</f>
        <v>5.7697689744082726E-4</v>
      </c>
      <c r="P2695" s="49"/>
      <c r="Q2695" s="59"/>
      <c r="R2695" s="59"/>
      <c r="S2695" s="49"/>
      <c r="T2695" s="49"/>
      <c r="U2695" s="49"/>
      <c r="V2695" s="49"/>
    </row>
    <row r="2696" spans="2:22" ht="24" customHeight="1" x14ac:dyDescent="0.35">
      <c r="B2696" s="3">
        <v>2681</v>
      </c>
      <c r="C2696" s="3" t="s">
        <v>2168</v>
      </c>
      <c r="D2696" s="3" t="s">
        <v>2169</v>
      </c>
      <c r="E2696" s="3" t="s">
        <v>2397</v>
      </c>
      <c r="F2696" s="3" t="s">
        <v>2422</v>
      </c>
      <c r="G2696" s="3" t="s">
        <v>11</v>
      </c>
      <c r="H2696" s="32" t="s">
        <v>2318</v>
      </c>
      <c r="I2696" s="33">
        <v>34818.75</v>
      </c>
      <c r="J2696" s="17">
        <v>154</v>
      </c>
      <c r="K2696" s="17">
        <f t="shared" si="82"/>
        <v>165</v>
      </c>
      <c r="L2696" s="38" t="s">
        <v>7053</v>
      </c>
      <c r="M2696" s="48">
        <f t="shared" si="83"/>
        <v>5745093.75</v>
      </c>
      <c r="N2696" s="34" t="s">
        <v>7341</v>
      </c>
      <c r="O2696" s="48">
        <f>(45.5*M2696)/(SUM($M$16:$M$2953)+SUM(Comerciales!$O$16:$O$1436))</f>
        <v>2.7261600588250222E-4</v>
      </c>
      <c r="P2696" s="49"/>
      <c r="Q2696" s="59"/>
      <c r="R2696" s="59"/>
      <c r="S2696" s="49"/>
      <c r="T2696" s="49"/>
      <c r="U2696" s="49"/>
      <c r="V2696" s="49"/>
    </row>
    <row r="2697" spans="2:22" ht="24" customHeight="1" x14ac:dyDescent="0.35">
      <c r="B2697" s="3">
        <v>2682</v>
      </c>
      <c r="C2697" s="3" t="s">
        <v>2168</v>
      </c>
      <c r="D2697" s="3" t="s">
        <v>2169</v>
      </c>
      <c r="E2697" s="3" t="s">
        <v>6759</v>
      </c>
      <c r="F2697" s="3" t="s">
        <v>2417</v>
      </c>
      <c r="G2697" s="3" t="s">
        <v>11</v>
      </c>
      <c r="H2697" s="32" t="s">
        <v>2490</v>
      </c>
      <c r="I2697" s="33">
        <v>877.5</v>
      </c>
      <c r="J2697" s="17">
        <v>174</v>
      </c>
      <c r="K2697" s="17">
        <f t="shared" si="82"/>
        <v>187</v>
      </c>
      <c r="L2697" s="38" t="s">
        <v>7053</v>
      </c>
      <c r="M2697" s="48">
        <f t="shared" si="83"/>
        <v>164092.5</v>
      </c>
      <c r="N2697" s="34" t="s">
        <v>7343</v>
      </c>
      <c r="O2697" s="48">
        <f>(45.5*M2697)/(SUM($M$16:$M$2953)+SUM(Comerciales!$O$16:$O$1436))</f>
        <v>7.7865120904727616E-6</v>
      </c>
      <c r="P2697" s="49"/>
      <c r="Q2697" s="59"/>
      <c r="R2697" s="59"/>
      <c r="S2697" s="49"/>
      <c r="T2697" s="49"/>
      <c r="U2697" s="49"/>
      <c r="V2697" s="49"/>
    </row>
    <row r="2698" spans="2:22" ht="24" customHeight="1" x14ac:dyDescent="0.35">
      <c r="B2698" s="3">
        <v>2683</v>
      </c>
      <c r="C2698" s="3" t="s">
        <v>2170</v>
      </c>
      <c r="D2698" s="3" t="s">
        <v>2171</v>
      </c>
      <c r="E2698" s="3" t="s">
        <v>115</v>
      </c>
      <c r="F2698" s="3" t="s">
        <v>2422</v>
      </c>
      <c r="G2698" s="3" t="s">
        <v>11</v>
      </c>
      <c r="H2698" s="32" t="s">
        <v>2320</v>
      </c>
      <c r="I2698" s="33">
        <v>18940.833333333332</v>
      </c>
      <c r="J2698" s="17">
        <v>2505</v>
      </c>
      <c r="K2698" s="17">
        <f t="shared" si="82"/>
        <v>2685</v>
      </c>
      <c r="L2698" s="38" t="s">
        <v>7053</v>
      </c>
      <c r="M2698" s="48">
        <f t="shared" si="83"/>
        <v>50856137.5</v>
      </c>
      <c r="N2698" s="34" t="s">
        <v>7343</v>
      </c>
      <c r="O2698" s="48">
        <f>(45.5*M2698)/(SUM($M$16:$M$2953)+SUM(Comerciales!$O$16:$O$1436))</f>
        <v>2.4132238189953545E-3</v>
      </c>
      <c r="P2698" s="49"/>
      <c r="Q2698" s="59"/>
      <c r="R2698" s="59"/>
      <c r="S2698" s="49"/>
      <c r="T2698" s="49"/>
      <c r="U2698" s="49"/>
      <c r="V2698" s="49"/>
    </row>
    <row r="2699" spans="2:22" ht="24" customHeight="1" x14ac:dyDescent="0.35">
      <c r="B2699" s="3">
        <v>2684</v>
      </c>
      <c r="C2699" s="3" t="s">
        <v>2170</v>
      </c>
      <c r="D2699" s="3" t="s">
        <v>2171</v>
      </c>
      <c r="E2699" s="3" t="s">
        <v>388</v>
      </c>
      <c r="F2699" s="3" t="s">
        <v>2422</v>
      </c>
      <c r="G2699" s="3" t="s">
        <v>11</v>
      </c>
      <c r="H2699" s="32" t="s">
        <v>2318</v>
      </c>
      <c r="I2699" s="33">
        <v>10670.916666666666</v>
      </c>
      <c r="J2699" s="17">
        <v>1614</v>
      </c>
      <c r="K2699" s="17">
        <f t="shared" si="82"/>
        <v>1730</v>
      </c>
      <c r="L2699" s="38" t="s">
        <v>7053</v>
      </c>
      <c r="M2699" s="48">
        <f t="shared" si="83"/>
        <v>18460685.833333332</v>
      </c>
      <c r="N2699" s="34" t="s">
        <v>7343</v>
      </c>
      <c r="O2699" s="48">
        <f>(45.5*M2699)/(SUM($M$16:$M$2953)+SUM(Comerciales!$O$16:$O$1436))</f>
        <v>8.7599587695762584E-4</v>
      </c>
      <c r="P2699" s="49"/>
      <c r="Q2699" s="59"/>
      <c r="R2699" s="59"/>
      <c r="S2699" s="49"/>
      <c r="T2699" s="49"/>
      <c r="U2699" s="49"/>
      <c r="V2699" s="49"/>
    </row>
    <row r="2700" spans="2:22" ht="24" customHeight="1" x14ac:dyDescent="0.35">
      <c r="B2700" s="3">
        <v>2685</v>
      </c>
      <c r="C2700" s="3" t="s">
        <v>2172</v>
      </c>
      <c r="D2700" s="3" t="s">
        <v>2173</v>
      </c>
      <c r="E2700" s="3" t="s">
        <v>2329</v>
      </c>
      <c r="F2700" s="3" t="s">
        <v>2422</v>
      </c>
      <c r="G2700" s="3" t="s">
        <v>11</v>
      </c>
      <c r="H2700" s="32" t="s">
        <v>2318</v>
      </c>
      <c r="I2700" s="33">
        <v>118.75</v>
      </c>
      <c r="J2700" s="17">
        <v>38092</v>
      </c>
      <c r="K2700" s="17">
        <f t="shared" si="82"/>
        <v>40835</v>
      </c>
      <c r="L2700" s="38" t="s">
        <v>7053</v>
      </c>
      <c r="M2700" s="48">
        <f t="shared" si="83"/>
        <v>4849156.25</v>
      </c>
      <c r="N2700" s="34" t="s">
        <v>7341</v>
      </c>
      <c r="O2700" s="48">
        <f>(45.5*M2700)/(SUM($M$16:$M$2953)+SUM(Comerciales!$O$16:$O$1436))</f>
        <v>2.3010200813088078E-4</v>
      </c>
      <c r="P2700" s="49"/>
      <c r="Q2700" s="59"/>
      <c r="R2700" s="59"/>
      <c r="S2700" s="49"/>
      <c r="T2700" s="49"/>
      <c r="U2700" s="49"/>
      <c r="V2700" s="49"/>
    </row>
    <row r="2701" spans="2:22" ht="24" customHeight="1" x14ac:dyDescent="0.35">
      <c r="B2701" s="3">
        <v>2686</v>
      </c>
      <c r="C2701" s="3" t="s">
        <v>2174</v>
      </c>
      <c r="D2701" s="3" t="s">
        <v>5830</v>
      </c>
      <c r="E2701" s="3" t="s">
        <v>3564</v>
      </c>
      <c r="F2701" s="3" t="s">
        <v>2356</v>
      </c>
      <c r="G2701" s="3" t="s">
        <v>18</v>
      </c>
      <c r="H2701" s="32" t="s">
        <v>2349</v>
      </c>
      <c r="I2701" s="33">
        <v>2</v>
      </c>
      <c r="J2701" s="17">
        <v>17244</v>
      </c>
      <c r="K2701" s="17">
        <f t="shared" si="82"/>
        <v>18486</v>
      </c>
      <c r="L2701" s="38" t="s">
        <v>7053</v>
      </c>
      <c r="M2701" s="48">
        <f t="shared" si="83"/>
        <v>36972</v>
      </c>
      <c r="N2701" s="34" t="s">
        <v>7343</v>
      </c>
      <c r="O2701" s="48">
        <f>(45.5*M2701)/(SUM($M$16:$M$2953)+SUM(Comerciales!$O$16:$O$1436))</f>
        <v>1.7543941679781765E-6</v>
      </c>
      <c r="P2701" s="49"/>
      <c r="Q2701" s="59"/>
      <c r="R2701" s="59"/>
      <c r="S2701" s="49"/>
      <c r="T2701" s="49"/>
      <c r="U2701" s="49"/>
      <c r="V2701" s="49"/>
    </row>
    <row r="2702" spans="2:22" ht="24" customHeight="1" x14ac:dyDescent="0.35">
      <c r="B2702" s="3">
        <v>2687</v>
      </c>
      <c r="C2702" s="3" t="s">
        <v>2702</v>
      </c>
      <c r="D2702" s="3" t="s">
        <v>5831</v>
      </c>
      <c r="E2702" s="3" t="s">
        <v>26</v>
      </c>
      <c r="F2702" s="3" t="s">
        <v>3582</v>
      </c>
      <c r="G2702" s="3" t="s">
        <v>18</v>
      </c>
      <c r="H2702" s="32" t="s">
        <v>2349</v>
      </c>
      <c r="I2702" s="33">
        <v>2</v>
      </c>
      <c r="J2702" s="17"/>
      <c r="K2702" s="17">
        <f t="shared" si="82"/>
        <v>0</v>
      </c>
      <c r="L2702" s="38" t="s">
        <v>7053</v>
      </c>
      <c r="M2702" s="48">
        <f t="shared" si="83"/>
        <v>200</v>
      </c>
      <c r="N2702" s="34" t="s">
        <v>7343</v>
      </c>
      <c r="O2702" s="48">
        <f>(45.5*M2702)/(SUM($M$16:$M$2953)+SUM(Comerciales!$O$16:$O$1436))</f>
        <v>9.4903936383110279E-9</v>
      </c>
      <c r="P2702" s="49"/>
      <c r="Q2702" s="59"/>
      <c r="R2702" s="59"/>
      <c r="S2702" s="49"/>
      <c r="T2702" s="49"/>
      <c r="U2702" s="49"/>
      <c r="V2702" s="49"/>
    </row>
    <row r="2703" spans="2:22" ht="24" customHeight="1" x14ac:dyDescent="0.35">
      <c r="B2703" s="3">
        <v>2688</v>
      </c>
      <c r="C2703" s="3" t="s">
        <v>2702</v>
      </c>
      <c r="D2703" s="3" t="s">
        <v>5831</v>
      </c>
      <c r="E2703" s="3" t="s">
        <v>290</v>
      </c>
      <c r="F2703" s="3" t="s">
        <v>3582</v>
      </c>
      <c r="G2703" s="3" t="s">
        <v>18</v>
      </c>
      <c r="H2703" s="32" t="s">
        <v>2349</v>
      </c>
      <c r="I2703" s="33">
        <v>2</v>
      </c>
      <c r="J2703" s="17"/>
      <c r="K2703" s="17">
        <f t="shared" si="82"/>
        <v>0</v>
      </c>
      <c r="L2703" s="38" t="s">
        <v>7053</v>
      </c>
      <c r="M2703" s="48">
        <f t="shared" si="83"/>
        <v>200</v>
      </c>
      <c r="N2703" s="34" t="s">
        <v>7343</v>
      </c>
      <c r="O2703" s="48">
        <f>(45.5*M2703)/(SUM($M$16:$M$2953)+SUM(Comerciales!$O$16:$O$1436))</f>
        <v>9.4903936383110279E-9</v>
      </c>
      <c r="P2703" s="49"/>
      <c r="Q2703" s="59"/>
      <c r="R2703" s="59"/>
      <c r="S2703" s="49"/>
      <c r="T2703" s="49"/>
      <c r="U2703" s="49"/>
      <c r="V2703" s="49"/>
    </row>
    <row r="2704" spans="2:22" ht="24" customHeight="1" x14ac:dyDescent="0.35">
      <c r="B2704" s="3">
        <v>2689</v>
      </c>
      <c r="C2704" s="3" t="s">
        <v>1784</v>
      </c>
      <c r="D2704" s="3" t="s">
        <v>4194</v>
      </c>
      <c r="E2704" s="3" t="s">
        <v>4231</v>
      </c>
      <c r="F2704" s="3" t="s">
        <v>3594</v>
      </c>
      <c r="G2704" s="3" t="s">
        <v>3654</v>
      </c>
      <c r="H2704" s="32" t="s">
        <v>2561</v>
      </c>
      <c r="I2704" s="33">
        <v>15700.000000000002</v>
      </c>
      <c r="J2704" s="17">
        <v>2704.875</v>
      </c>
      <c r="K2704" s="17">
        <f t="shared" ref="K2704:K2767" si="84">IF(ISNUMBER(L2704),MIN(L2704,ROUND((J2704*(1+$K$10)),0)),ROUND((J2704*(1+$K$10)),0))</f>
        <v>2704.875</v>
      </c>
      <c r="L2704" s="38">
        <v>2704.875</v>
      </c>
      <c r="M2704" s="48">
        <f t="shared" ref="M2704:M2767" si="85">IF(K2704=0,100*I2704,I2704*K2704)</f>
        <v>42466537.500000007</v>
      </c>
      <c r="N2704" s="34" t="s">
        <v>7343</v>
      </c>
      <c r="O2704" s="48">
        <f>(45.5*M2704)/(SUM($M$16:$M$2953)+SUM(Comerciales!$O$16:$O$1436))</f>
        <v>2.0151207866554834E-3</v>
      </c>
      <c r="P2704" s="49"/>
      <c r="Q2704" s="59"/>
      <c r="R2704" s="59"/>
      <c r="S2704" s="49"/>
      <c r="T2704" s="49"/>
      <c r="U2704" s="49"/>
      <c r="V2704" s="49"/>
    </row>
    <row r="2705" spans="2:22" ht="24" customHeight="1" x14ac:dyDescent="0.35">
      <c r="B2705" s="3">
        <v>2690</v>
      </c>
      <c r="C2705" s="3" t="s">
        <v>2175</v>
      </c>
      <c r="D2705" s="3" t="s">
        <v>5832</v>
      </c>
      <c r="E2705" s="3" t="s">
        <v>6791</v>
      </c>
      <c r="F2705" s="3" t="s">
        <v>6984</v>
      </c>
      <c r="G2705" s="3" t="s">
        <v>3654</v>
      </c>
      <c r="H2705" s="32" t="s">
        <v>2347</v>
      </c>
      <c r="I2705" s="33">
        <v>18097.5</v>
      </c>
      <c r="J2705" s="17">
        <v>1743.66</v>
      </c>
      <c r="K2705" s="17">
        <f t="shared" si="84"/>
        <v>1743.66</v>
      </c>
      <c r="L2705" s="38">
        <v>1743.66</v>
      </c>
      <c r="M2705" s="48">
        <f t="shared" si="85"/>
        <v>31555886.850000001</v>
      </c>
      <c r="N2705" s="34" t="s">
        <v>7343</v>
      </c>
      <c r="O2705" s="48">
        <f>(45.5*M2705)/(SUM($M$16:$M$2953)+SUM(Comerciales!$O$16:$O$1436))</f>
        <v>1.497388939062513E-3</v>
      </c>
      <c r="P2705" s="49"/>
      <c r="Q2705" s="59"/>
      <c r="R2705" s="59"/>
      <c r="S2705" s="49"/>
      <c r="T2705" s="49"/>
      <c r="U2705" s="49"/>
      <c r="V2705" s="49"/>
    </row>
    <row r="2706" spans="2:22" ht="24" customHeight="1" x14ac:dyDescent="0.35">
      <c r="B2706" s="3">
        <v>2691</v>
      </c>
      <c r="C2706" s="3" t="s">
        <v>2175</v>
      </c>
      <c r="D2706" s="3" t="s">
        <v>5832</v>
      </c>
      <c r="E2706" s="3" t="s">
        <v>6792</v>
      </c>
      <c r="F2706" s="3" t="s">
        <v>3594</v>
      </c>
      <c r="G2706" s="3" t="s">
        <v>3654</v>
      </c>
      <c r="H2706" s="32" t="s">
        <v>2347</v>
      </c>
      <c r="I2706" s="33">
        <v>10921</v>
      </c>
      <c r="J2706" s="17">
        <v>1788.55</v>
      </c>
      <c r="K2706" s="17">
        <f t="shared" si="84"/>
        <v>1788.55</v>
      </c>
      <c r="L2706" s="38">
        <v>1788.55</v>
      </c>
      <c r="M2706" s="48">
        <f t="shared" si="85"/>
        <v>19532754.550000001</v>
      </c>
      <c r="N2706" s="34" t="s">
        <v>7343</v>
      </c>
      <c r="O2706" s="48">
        <f>(45.5*M2706)/(SUM($M$16:$M$2953)+SUM(Comerciales!$O$16:$O$1436))</f>
        <v>9.2686764760005382E-4</v>
      </c>
      <c r="P2706" s="49"/>
      <c r="Q2706" s="59"/>
      <c r="R2706" s="59"/>
      <c r="S2706" s="49"/>
      <c r="T2706" s="49"/>
      <c r="U2706" s="49"/>
      <c r="V2706" s="49"/>
    </row>
    <row r="2707" spans="2:22" ht="24" customHeight="1" x14ac:dyDescent="0.35">
      <c r="B2707" s="3">
        <v>2692</v>
      </c>
      <c r="C2707" s="3" t="s">
        <v>119</v>
      </c>
      <c r="D2707" s="3" t="s">
        <v>5833</v>
      </c>
      <c r="E2707" s="3" t="s">
        <v>6267</v>
      </c>
      <c r="F2707" s="3" t="s">
        <v>119</v>
      </c>
      <c r="G2707" s="3" t="s">
        <v>119</v>
      </c>
      <c r="H2707" s="32" t="s">
        <v>6267</v>
      </c>
      <c r="I2707" s="33">
        <v>1</v>
      </c>
      <c r="J2707" s="17"/>
      <c r="K2707" s="17">
        <f t="shared" si="84"/>
        <v>0</v>
      </c>
      <c r="L2707" s="38" t="s">
        <v>2628</v>
      </c>
      <c r="M2707" s="48">
        <f t="shared" si="85"/>
        <v>100</v>
      </c>
      <c r="N2707" s="34" t="s">
        <v>7343</v>
      </c>
      <c r="O2707" s="48">
        <f>(45.5*M2707)/(SUM($M$16:$M$2953)+SUM(Comerciales!$O$16:$O$1436))</f>
        <v>4.745196819155514E-9</v>
      </c>
      <c r="P2707" s="49"/>
      <c r="Q2707" s="59"/>
      <c r="R2707" s="59"/>
      <c r="S2707" s="49"/>
      <c r="T2707" s="49"/>
      <c r="U2707" s="49"/>
      <c r="V2707" s="49"/>
    </row>
    <row r="2708" spans="2:22" ht="24" customHeight="1" x14ac:dyDescent="0.35">
      <c r="B2708" s="3">
        <v>2693</v>
      </c>
      <c r="C2708" s="3" t="s">
        <v>119</v>
      </c>
      <c r="D2708" s="3" t="s">
        <v>5834</v>
      </c>
      <c r="E2708" s="3" t="s">
        <v>6267</v>
      </c>
      <c r="F2708" s="3" t="s">
        <v>119</v>
      </c>
      <c r="G2708" s="3" t="s">
        <v>119</v>
      </c>
      <c r="H2708" s="32" t="s">
        <v>6267</v>
      </c>
      <c r="I2708" s="33">
        <v>1</v>
      </c>
      <c r="J2708" s="17"/>
      <c r="K2708" s="17">
        <f t="shared" si="84"/>
        <v>0</v>
      </c>
      <c r="L2708" s="38" t="s">
        <v>2628</v>
      </c>
      <c r="M2708" s="48">
        <f t="shared" si="85"/>
        <v>100</v>
      </c>
      <c r="N2708" s="34" t="s">
        <v>7343</v>
      </c>
      <c r="O2708" s="48">
        <f>(45.5*M2708)/(SUM($M$16:$M$2953)+SUM(Comerciales!$O$16:$O$1436))</f>
        <v>4.745196819155514E-9</v>
      </c>
      <c r="P2708" s="49"/>
      <c r="Q2708" s="59"/>
      <c r="R2708" s="59"/>
      <c r="S2708" s="49"/>
      <c r="T2708" s="49"/>
      <c r="U2708" s="49"/>
      <c r="V2708" s="49"/>
    </row>
    <row r="2709" spans="2:22" ht="24" customHeight="1" x14ac:dyDescent="0.35">
      <c r="B2709" s="3">
        <v>2694</v>
      </c>
      <c r="C2709" s="3" t="s">
        <v>2176</v>
      </c>
      <c r="D2709" s="3" t="s">
        <v>5835</v>
      </c>
      <c r="E2709" s="3" t="s">
        <v>6793</v>
      </c>
      <c r="F2709" s="3" t="s">
        <v>2356</v>
      </c>
      <c r="G2709" s="3" t="s">
        <v>18</v>
      </c>
      <c r="H2709" s="32" t="s">
        <v>2349</v>
      </c>
      <c r="I2709" s="33">
        <v>7.2</v>
      </c>
      <c r="J2709" s="17">
        <v>607749.5</v>
      </c>
      <c r="K2709" s="17">
        <f t="shared" si="84"/>
        <v>607749.5</v>
      </c>
      <c r="L2709" s="38">
        <v>607749.5</v>
      </c>
      <c r="M2709" s="48">
        <f t="shared" si="85"/>
        <v>4375796.4000000004</v>
      </c>
      <c r="N2709" s="34" t="s">
        <v>7341</v>
      </c>
      <c r="O2709" s="48">
        <f>(45.5*M2709)/(SUM($M$16:$M$2953)+SUM(Comerciales!$O$16:$O$1436))</f>
        <v>2.0764015158552149E-4</v>
      </c>
      <c r="P2709" s="49"/>
      <c r="Q2709" s="59"/>
      <c r="R2709" s="59"/>
      <c r="S2709" s="49"/>
      <c r="T2709" s="49"/>
      <c r="U2709" s="49"/>
      <c r="V2709" s="49"/>
    </row>
    <row r="2710" spans="2:22" ht="24" customHeight="1" x14ac:dyDescent="0.35">
      <c r="B2710" s="3">
        <v>2695</v>
      </c>
      <c r="C2710" s="3" t="s">
        <v>2179</v>
      </c>
      <c r="D2710" s="3" t="s">
        <v>5836</v>
      </c>
      <c r="E2710" s="3" t="s">
        <v>3414</v>
      </c>
      <c r="F2710" s="3" t="s">
        <v>2422</v>
      </c>
      <c r="G2710" s="3" t="s">
        <v>11</v>
      </c>
      <c r="H2710" s="32" t="s">
        <v>2318</v>
      </c>
      <c r="I2710" s="33">
        <v>126096.58333333333</v>
      </c>
      <c r="J2710" s="17">
        <v>401</v>
      </c>
      <c r="K2710" s="17">
        <f t="shared" si="84"/>
        <v>430</v>
      </c>
      <c r="L2710" s="38" t="s">
        <v>7053</v>
      </c>
      <c r="M2710" s="48">
        <f t="shared" si="85"/>
        <v>54221530.833333328</v>
      </c>
      <c r="N2710" s="34" t="s">
        <v>7341</v>
      </c>
      <c r="O2710" s="48">
        <f>(45.5*M2710)/(SUM($M$16:$M$2953)+SUM(Comerciales!$O$16:$O$1436))</f>
        <v>2.5729183564007592E-3</v>
      </c>
      <c r="P2710" s="49"/>
      <c r="Q2710" s="59"/>
      <c r="R2710" s="59"/>
      <c r="S2710" s="49"/>
      <c r="T2710" s="49"/>
      <c r="U2710" s="49"/>
      <c r="V2710" s="49"/>
    </row>
    <row r="2711" spans="2:22" ht="24" customHeight="1" x14ac:dyDescent="0.35">
      <c r="B2711" s="3">
        <v>2696</v>
      </c>
      <c r="C2711" s="3" t="s">
        <v>2179</v>
      </c>
      <c r="D2711" s="3" t="s">
        <v>5836</v>
      </c>
      <c r="E2711" s="3" t="s">
        <v>2603</v>
      </c>
      <c r="F2711" s="3" t="s">
        <v>2422</v>
      </c>
      <c r="G2711" s="3" t="s">
        <v>11</v>
      </c>
      <c r="H2711" s="32" t="s">
        <v>2318</v>
      </c>
      <c r="I2711" s="33">
        <v>74128.583333333328</v>
      </c>
      <c r="J2711" s="17">
        <v>277</v>
      </c>
      <c r="K2711" s="17">
        <f t="shared" si="84"/>
        <v>297</v>
      </c>
      <c r="L2711" s="38" t="s">
        <v>7053</v>
      </c>
      <c r="M2711" s="48">
        <f t="shared" si="85"/>
        <v>22016189.25</v>
      </c>
      <c r="N2711" s="34" t="s">
        <v>7341</v>
      </c>
      <c r="O2711" s="48">
        <f>(45.5*M2711)/(SUM($M$16:$M$2953)+SUM(Comerciales!$O$16:$O$1436))</f>
        <v>1.0447115119902582E-3</v>
      </c>
      <c r="P2711" s="49"/>
      <c r="Q2711" s="59"/>
      <c r="R2711" s="59"/>
      <c r="S2711" s="49"/>
      <c r="T2711" s="49"/>
      <c r="U2711" s="49"/>
      <c r="V2711" s="49"/>
    </row>
    <row r="2712" spans="2:22" ht="24" customHeight="1" x14ac:dyDescent="0.35">
      <c r="B2712" s="3">
        <v>2697</v>
      </c>
      <c r="C2712" s="3" t="s">
        <v>2179</v>
      </c>
      <c r="D2712" s="3" t="s">
        <v>5836</v>
      </c>
      <c r="E2712" s="3" t="s">
        <v>6794</v>
      </c>
      <c r="F2712" s="3" t="s">
        <v>2422</v>
      </c>
      <c r="G2712" s="3" t="s">
        <v>11</v>
      </c>
      <c r="H2712" s="32" t="s">
        <v>2318</v>
      </c>
      <c r="I2712" s="33">
        <v>2363.8333333333335</v>
      </c>
      <c r="J2712" s="17">
        <v>9093</v>
      </c>
      <c r="K2712" s="17">
        <f t="shared" si="84"/>
        <v>9748</v>
      </c>
      <c r="L2712" s="38" t="s">
        <v>7053</v>
      </c>
      <c r="M2712" s="48">
        <f t="shared" si="85"/>
        <v>23042647.333333336</v>
      </c>
      <c r="N2712" s="34" t="s">
        <v>7343</v>
      </c>
      <c r="O2712" s="48">
        <f>(45.5*M2712)/(SUM($M$16:$M$2953)+SUM(Comerciales!$O$16:$O$1436))</f>
        <v>1.0934189683105562E-3</v>
      </c>
      <c r="P2712" s="49"/>
      <c r="Q2712" s="59"/>
      <c r="R2712" s="59"/>
      <c r="S2712" s="49"/>
      <c r="T2712" s="49"/>
      <c r="U2712" s="49"/>
      <c r="V2712" s="49"/>
    </row>
    <row r="2713" spans="2:22" ht="24" customHeight="1" x14ac:dyDescent="0.35">
      <c r="B2713" s="3">
        <v>2698</v>
      </c>
      <c r="C2713" s="3" t="s">
        <v>2183</v>
      </c>
      <c r="D2713" s="3" t="s">
        <v>2181</v>
      </c>
      <c r="E2713" s="3" t="s">
        <v>2184</v>
      </c>
      <c r="F2713" s="3" t="s">
        <v>2616</v>
      </c>
      <c r="G2713" s="3" t="s">
        <v>3657</v>
      </c>
      <c r="H2713" s="32" t="s">
        <v>2490</v>
      </c>
      <c r="I2713" s="33">
        <v>3509.75</v>
      </c>
      <c r="J2713" s="17">
        <v>9000</v>
      </c>
      <c r="K2713" s="17">
        <f t="shared" si="84"/>
        <v>9648</v>
      </c>
      <c r="L2713" s="38" t="s">
        <v>7053</v>
      </c>
      <c r="M2713" s="48">
        <f t="shared" si="85"/>
        <v>33862068</v>
      </c>
      <c r="N2713" s="34" t="s">
        <v>7343</v>
      </c>
      <c r="O2713" s="48">
        <f>(45.5*M2713)/(SUM($M$16:$M$2953)+SUM(Comerciales!$O$16:$O$1436))</f>
        <v>1.606821773636277E-3</v>
      </c>
      <c r="P2713" s="49"/>
      <c r="Q2713" s="59"/>
      <c r="R2713" s="59"/>
      <c r="S2713" s="49"/>
      <c r="T2713" s="49"/>
      <c r="U2713" s="49"/>
      <c r="V2713" s="49"/>
    </row>
    <row r="2714" spans="2:22" ht="24" customHeight="1" x14ac:dyDescent="0.35">
      <c r="B2714" s="3">
        <v>2699</v>
      </c>
      <c r="C2714" s="3" t="s">
        <v>2180</v>
      </c>
      <c r="D2714" s="3" t="s">
        <v>2181</v>
      </c>
      <c r="E2714" s="3" t="s">
        <v>4232</v>
      </c>
      <c r="F2714" s="3" t="s">
        <v>2613</v>
      </c>
      <c r="G2714" s="3" t="s">
        <v>3654</v>
      </c>
      <c r="H2714" s="32" t="s">
        <v>2349</v>
      </c>
      <c r="I2714" s="33">
        <v>105.16666666666667</v>
      </c>
      <c r="J2714" s="17">
        <v>94428</v>
      </c>
      <c r="K2714" s="17">
        <f t="shared" si="84"/>
        <v>94428</v>
      </c>
      <c r="L2714" s="38">
        <v>94428</v>
      </c>
      <c r="M2714" s="48">
        <f t="shared" si="85"/>
        <v>9930678</v>
      </c>
      <c r="N2714" s="34" t="s">
        <v>7341</v>
      </c>
      <c r="O2714" s="48">
        <f>(45.5*M2714)/(SUM($M$16:$M$2953)+SUM(Comerciales!$O$16:$O$1436))</f>
        <v>4.7123021657657639E-4</v>
      </c>
      <c r="P2714" s="49"/>
      <c r="Q2714" s="59"/>
      <c r="R2714" s="59"/>
      <c r="S2714" s="49"/>
      <c r="T2714" s="49"/>
      <c r="U2714" s="49"/>
      <c r="V2714" s="49"/>
    </row>
    <row r="2715" spans="2:22" ht="24" customHeight="1" x14ac:dyDescent="0.35">
      <c r="B2715" s="3">
        <v>2700</v>
      </c>
      <c r="C2715" s="3" t="s">
        <v>2628</v>
      </c>
      <c r="D2715" s="3" t="s">
        <v>2181</v>
      </c>
      <c r="E2715" s="3" t="s">
        <v>2182</v>
      </c>
      <c r="F2715" s="3" t="s">
        <v>6985</v>
      </c>
      <c r="G2715" s="3" t="s">
        <v>370</v>
      </c>
      <c r="H2715" s="32" t="s">
        <v>2628</v>
      </c>
      <c r="I2715" s="33">
        <v>1</v>
      </c>
      <c r="J2715" s="17"/>
      <c r="K2715" s="17">
        <f t="shared" si="84"/>
        <v>0</v>
      </c>
      <c r="L2715" s="38" t="s">
        <v>2628</v>
      </c>
      <c r="M2715" s="48">
        <f t="shared" si="85"/>
        <v>100</v>
      </c>
      <c r="N2715" s="34" t="s">
        <v>7343</v>
      </c>
      <c r="O2715" s="48">
        <f>(45.5*M2715)/(SUM($M$16:$M$2953)+SUM(Comerciales!$O$16:$O$1436))</f>
        <v>4.745196819155514E-9</v>
      </c>
      <c r="P2715" s="49"/>
      <c r="Q2715" s="59"/>
      <c r="R2715" s="59"/>
      <c r="S2715" s="49"/>
      <c r="T2715" s="49"/>
      <c r="U2715" s="49"/>
      <c r="V2715" s="49"/>
    </row>
    <row r="2716" spans="2:22" ht="24" customHeight="1" x14ac:dyDescent="0.35">
      <c r="B2716" s="3">
        <v>2701</v>
      </c>
      <c r="C2716" s="3" t="s">
        <v>2628</v>
      </c>
      <c r="D2716" s="3" t="s">
        <v>2181</v>
      </c>
      <c r="E2716" s="3" t="s">
        <v>6795</v>
      </c>
      <c r="F2716" s="3" t="s">
        <v>3580</v>
      </c>
      <c r="G2716" s="3" t="s">
        <v>6997</v>
      </c>
      <c r="H2716" s="32" t="s">
        <v>2628</v>
      </c>
      <c r="I2716" s="33">
        <v>1</v>
      </c>
      <c r="J2716" s="17">
        <v>104545</v>
      </c>
      <c r="K2716" s="17">
        <f t="shared" si="84"/>
        <v>112072</v>
      </c>
      <c r="L2716" s="38" t="s">
        <v>2628</v>
      </c>
      <c r="M2716" s="48">
        <f t="shared" si="85"/>
        <v>112072</v>
      </c>
      <c r="N2716" s="34" t="s">
        <v>7341</v>
      </c>
      <c r="O2716" s="48">
        <f>(45.5*M2716)/(SUM($M$16:$M$2953)+SUM(Comerciales!$O$16:$O$1436))</f>
        <v>5.3180369791639671E-6</v>
      </c>
      <c r="P2716" s="49"/>
      <c r="Q2716" s="59"/>
      <c r="R2716" s="59"/>
      <c r="S2716" s="49"/>
      <c r="T2716" s="49"/>
      <c r="U2716" s="49"/>
      <c r="V2716" s="49"/>
    </row>
    <row r="2717" spans="2:22" ht="24" customHeight="1" x14ac:dyDescent="0.35">
      <c r="B2717" s="3">
        <v>2702</v>
      </c>
      <c r="C2717" s="3" t="s">
        <v>2632</v>
      </c>
      <c r="D2717" s="3" t="s">
        <v>2181</v>
      </c>
      <c r="E2717" s="3" t="s">
        <v>6795</v>
      </c>
      <c r="F2717" s="3" t="s">
        <v>2601</v>
      </c>
      <c r="G2717" s="3" t="s">
        <v>1340</v>
      </c>
      <c r="H2717" s="32" t="s">
        <v>2628</v>
      </c>
      <c r="I2717" s="33">
        <v>1</v>
      </c>
      <c r="J2717" s="17">
        <v>94428</v>
      </c>
      <c r="K2717" s="17">
        <f t="shared" si="84"/>
        <v>101227</v>
      </c>
      <c r="L2717" s="38" t="s">
        <v>2628</v>
      </c>
      <c r="M2717" s="48">
        <f t="shared" si="85"/>
        <v>101227</v>
      </c>
      <c r="N2717" s="34" t="s">
        <v>7341</v>
      </c>
      <c r="O2717" s="48">
        <f>(45.5*M2717)/(SUM($M$16:$M$2953)+SUM(Comerciales!$O$16:$O$1436))</f>
        <v>4.8034203841265517E-6</v>
      </c>
      <c r="P2717" s="49"/>
      <c r="Q2717" s="59"/>
      <c r="R2717" s="59"/>
      <c r="S2717" s="49"/>
      <c r="T2717" s="49"/>
      <c r="U2717" s="49"/>
      <c r="V2717" s="49"/>
    </row>
    <row r="2718" spans="2:22" ht="24" customHeight="1" x14ac:dyDescent="0.35">
      <c r="B2718" s="3">
        <v>2703</v>
      </c>
      <c r="C2718" s="3" t="s">
        <v>345</v>
      </c>
      <c r="D2718" s="3" t="s">
        <v>5837</v>
      </c>
      <c r="E2718" s="3" t="s">
        <v>6796</v>
      </c>
      <c r="F2718" s="3" t="s">
        <v>2501</v>
      </c>
      <c r="G2718" s="3" t="s">
        <v>3657</v>
      </c>
      <c r="H2718" s="32" t="s">
        <v>2360</v>
      </c>
      <c r="I2718" s="33">
        <v>4846.041666666667</v>
      </c>
      <c r="J2718" s="17">
        <v>15718</v>
      </c>
      <c r="K2718" s="17">
        <f t="shared" si="84"/>
        <v>16850</v>
      </c>
      <c r="L2718" s="38" t="s">
        <v>7053</v>
      </c>
      <c r="M2718" s="48">
        <f t="shared" si="85"/>
        <v>81655802.083333343</v>
      </c>
      <c r="N2718" s="34" t="s">
        <v>7343</v>
      </c>
      <c r="O2718" s="48">
        <f>(45.5*M2718)/(SUM($M$16:$M$2953)+SUM(Comerciales!$O$16:$O$1436))</f>
        <v>3.8747285231142551E-3</v>
      </c>
      <c r="P2718" s="49"/>
      <c r="Q2718" s="59"/>
      <c r="R2718" s="59"/>
      <c r="S2718" s="49"/>
      <c r="T2718" s="49"/>
      <c r="U2718" s="49"/>
      <c r="V2718" s="49"/>
    </row>
    <row r="2719" spans="2:22" ht="24" customHeight="1" x14ac:dyDescent="0.35">
      <c r="B2719" s="3">
        <v>2704</v>
      </c>
      <c r="C2719" s="3" t="s">
        <v>345</v>
      </c>
      <c r="D2719" s="3" t="s">
        <v>5837</v>
      </c>
      <c r="E2719" s="3" t="s">
        <v>6796</v>
      </c>
      <c r="F2719" s="3" t="s">
        <v>2616</v>
      </c>
      <c r="G2719" s="3" t="s">
        <v>3657</v>
      </c>
      <c r="H2719" s="32" t="s">
        <v>2490</v>
      </c>
      <c r="I2719" s="33">
        <v>4203.0833333333339</v>
      </c>
      <c r="J2719" s="17">
        <v>13264</v>
      </c>
      <c r="K2719" s="17">
        <f t="shared" si="84"/>
        <v>14219</v>
      </c>
      <c r="L2719" s="38" t="s">
        <v>7053</v>
      </c>
      <c r="M2719" s="48">
        <f t="shared" si="85"/>
        <v>59763641.916666672</v>
      </c>
      <c r="N2719" s="34" t="s">
        <v>7343</v>
      </c>
      <c r="O2719" s="48">
        <f>(45.5*M2719)/(SUM($M$16:$M$2953)+SUM(Comerciales!$O$16:$O$1436))</f>
        <v>2.8359024352411582E-3</v>
      </c>
      <c r="P2719" s="49"/>
      <c r="Q2719" s="59"/>
      <c r="R2719" s="59"/>
      <c r="S2719" s="49"/>
      <c r="T2719" s="49"/>
      <c r="U2719" s="49"/>
      <c r="V2719" s="49"/>
    </row>
    <row r="2720" spans="2:22" ht="24" customHeight="1" x14ac:dyDescent="0.35">
      <c r="B2720" s="3">
        <v>2705</v>
      </c>
      <c r="C2720" s="3" t="s">
        <v>2185</v>
      </c>
      <c r="D2720" s="3" t="s">
        <v>2186</v>
      </c>
      <c r="E2720" s="3" t="s">
        <v>2371</v>
      </c>
      <c r="F2720" s="3" t="s">
        <v>2356</v>
      </c>
      <c r="G2720" s="3" t="s">
        <v>18</v>
      </c>
      <c r="H2720" s="32" t="s">
        <v>2349</v>
      </c>
      <c r="I2720" s="33">
        <v>291.66666666666669</v>
      </c>
      <c r="J2720" s="17">
        <v>957918</v>
      </c>
      <c r="K2720" s="17">
        <f t="shared" si="84"/>
        <v>957918</v>
      </c>
      <c r="L2720" s="38">
        <v>957918</v>
      </c>
      <c r="M2720" s="48">
        <f t="shared" si="85"/>
        <v>279392750</v>
      </c>
      <c r="N2720" s="34" t="s">
        <v>7341</v>
      </c>
      <c r="O2720" s="48">
        <f>(45.5*M2720)/(SUM($M$16:$M$2953)+SUM(Comerciales!$O$16:$O$1436))</f>
        <v>1.3257735885951116E-2</v>
      </c>
      <c r="P2720" s="49"/>
      <c r="Q2720" s="59"/>
      <c r="R2720" s="59"/>
      <c r="S2720" s="49"/>
      <c r="T2720" s="49"/>
      <c r="U2720" s="49"/>
      <c r="V2720" s="49"/>
    </row>
    <row r="2721" spans="2:22" ht="24" customHeight="1" x14ac:dyDescent="0.35">
      <c r="B2721" s="3">
        <v>2706</v>
      </c>
      <c r="C2721" s="3" t="s">
        <v>2185</v>
      </c>
      <c r="D2721" s="3" t="s">
        <v>2186</v>
      </c>
      <c r="E2721" s="3" t="s">
        <v>6797</v>
      </c>
      <c r="F2721" s="3" t="s">
        <v>2356</v>
      </c>
      <c r="G2721" s="3" t="s">
        <v>18</v>
      </c>
      <c r="H2721" s="32" t="s">
        <v>2443</v>
      </c>
      <c r="I2721" s="33">
        <v>178.66666666666666</v>
      </c>
      <c r="J2721" s="17">
        <v>775913.58000000007</v>
      </c>
      <c r="K2721" s="17">
        <f t="shared" si="84"/>
        <v>775913.58000000007</v>
      </c>
      <c r="L2721" s="38">
        <v>775913.58000000007</v>
      </c>
      <c r="M2721" s="48">
        <f t="shared" si="85"/>
        <v>138629892.96000001</v>
      </c>
      <c r="N2721" s="34" t="s">
        <v>7341</v>
      </c>
      <c r="O2721" s="48">
        <f>(45.5*M2721)/(SUM($M$16:$M$2953)+SUM(Comerciales!$O$16:$O$1436))</f>
        <v>6.5782612711366133E-3</v>
      </c>
      <c r="P2721" s="49"/>
      <c r="Q2721" s="59"/>
      <c r="R2721" s="59"/>
      <c r="S2721" s="49"/>
      <c r="T2721" s="49"/>
      <c r="U2721" s="49"/>
      <c r="V2721" s="49"/>
    </row>
    <row r="2722" spans="2:22" ht="24" customHeight="1" x14ac:dyDescent="0.35">
      <c r="B2722" s="3">
        <v>2707</v>
      </c>
      <c r="C2722" s="3" t="s">
        <v>2185</v>
      </c>
      <c r="D2722" s="3" t="s">
        <v>2186</v>
      </c>
      <c r="E2722" s="3" t="s">
        <v>2488</v>
      </c>
      <c r="F2722" s="3" t="s">
        <v>2356</v>
      </c>
      <c r="G2722" s="3" t="s">
        <v>18</v>
      </c>
      <c r="H2722" s="32" t="s">
        <v>2349</v>
      </c>
      <c r="I2722" s="33">
        <v>58.666666666666664</v>
      </c>
      <c r="J2722" s="17">
        <v>383167.2</v>
      </c>
      <c r="K2722" s="17">
        <f t="shared" si="84"/>
        <v>383167.2</v>
      </c>
      <c r="L2722" s="38">
        <v>383167.2</v>
      </c>
      <c r="M2722" s="48">
        <f t="shared" si="85"/>
        <v>22479142.399999999</v>
      </c>
      <c r="N2722" s="34" t="s">
        <v>7341</v>
      </c>
      <c r="O2722" s="48">
        <f>(45.5*M2722)/(SUM($M$16:$M$2953)+SUM(Comerciales!$O$16:$O$1436))</f>
        <v>1.0666795501382382E-3</v>
      </c>
      <c r="P2722" s="49"/>
      <c r="Q2722" s="59"/>
      <c r="R2722" s="59"/>
      <c r="S2722" s="49"/>
      <c r="T2722" s="49"/>
      <c r="U2722" s="49"/>
      <c r="V2722" s="49"/>
    </row>
    <row r="2723" spans="2:22" ht="24" customHeight="1" x14ac:dyDescent="0.35">
      <c r="B2723" s="3">
        <v>2708</v>
      </c>
      <c r="C2723" s="3" t="s">
        <v>2187</v>
      </c>
      <c r="D2723" s="3" t="s">
        <v>2188</v>
      </c>
      <c r="E2723" s="3" t="s">
        <v>2387</v>
      </c>
      <c r="F2723" s="3" t="s">
        <v>2422</v>
      </c>
      <c r="G2723" s="3" t="s">
        <v>11</v>
      </c>
      <c r="H2723" s="32" t="s">
        <v>2318</v>
      </c>
      <c r="I2723" s="33">
        <v>8245</v>
      </c>
      <c r="J2723" s="17">
        <v>55662.65</v>
      </c>
      <c r="K2723" s="17">
        <f t="shared" si="84"/>
        <v>55662.65</v>
      </c>
      <c r="L2723" s="38">
        <v>55662.65</v>
      </c>
      <c r="M2723" s="48">
        <f t="shared" si="85"/>
        <v>458938549.25</v>
      </c>
      <c r="N2723" s="34" t="s">
        <v>7341</v>
      </c>
      <c r="O2723" s="48">
        <f>(45.5*M2723)/(SUM($M$16:$M$2953)+SUM(Comerciales!$O$16:$O$1436))</f>
        <v>2.177753744088946E-2</v>
      </c>
      <c r="P2723" s="49"/>
      <c r="Q2723" s="59"/>
      <c r="R2723" s="59"/>
      <c r="S2723" s="49"/>
      <c r="T2723" s="49"/>
      <c r="U2723" s="49"/>
      <c r="V2723" s="49"/>
    </row>
    <row r="2724" spans="2:22" ht="24" customHeight="1" x14ac:dyDescent="0.35">
      <c r="B2724" s="3">
        <v>2709</v>
      </c>
      <c r="C2724" s="3" t="s">
        <v>2187</v>
      </c>
      <c r="D2724" s="3" t="s">
        <v>2188</v>
      </c>
      <c r="E2724" s="3" t="s">
        <v>6798</v>
      </c>
      <c r="F2724" s="3" t="s">
        <v>3606</v>
      </c>
      <c r="G2724" s="3" t="s">
        <v>11</v>
      </c>
      <c r="H2724" s="32" t="s">
        <v>2318</v>
      </c>
      <c r="I2724" s="33">
        <v>4947.666666666667</v>
      </c>
      <c r="J2724" s="17">
        <v>122457.83</v>
      </c>
      <c r="K2724" s="17">
        <f t="shared" si="84"/>
        <v>122457.83</v>
      </c>
      <c r="L2724" s="38">
        <v>122457.83</v>
      </c>
      <c r="M2724" s="48">
        <f t="shared" si="85"/>
        <v>605880523.56333339</v>
      </c>
      <c r="N2724" s="34" t="s">
        <v>7341</v>
      </c>
      <c r="O2724" s="48">
        <f>(45.5*M2724)/(SUM($M$16:$M$2953)+SUM(Comerciales!$O$16:$O$1436))</f>
        <v>2.8750223332010067E-2</v>
      </c>
      <c r="P2724" s="49"/>
      <c r="Q2724" s="59"/>
      <c r="R2724" s="59"/>
      <c r="S2724" s="49"/>
      <c r="T2724" s="49"/>
      <c r="U2724" s="49"/>
      <c r="V2724" s="49"/>
    </row>
    <row r="2725" spans="2:22" ht="24" customHeight="1" x14ac:dyDescent="0.35">
      <c r="B2725" s="3">
        <v>2710</v>
      </c>
      <c r="C2725" s="3" t="s">
        <v>2187</v>
      </c>
      <c r="D2725" s="3" t="s">
        <v>2188</v>
      </c>
      <c r="E2725" s="3" t="s">
        <v>2323</v>
      </c>
      <c r="F2725" s="3" t="s">
        <v>2422</v>
      </c>
      <c r="G2725" s="3" t="s">
        <v>11</v>
      </c>
      <c r="H2725" s="32" t="s">
        <v>2320</v>
      </c>
      <c r="I2725" s="33">
        <v>481</v>
      </c>
      <c r="J2725" s="17">
        <v>101725</v>
      </c>
      <c r="K2725" s="17">
        <f t="shared" si="84"/>
        <v>109049</v>
      </c>
      <c r="L2725" s="38" t="s">
        <v>7053</v>
      </c>
      <c r="M2725" s="48">
        <f t="shared" si="85"/>
        <v>52452569</v>
      </c>
      <c r="N2725" s="34" t="s">
        <v>7341</v>
      </c>
      <c r="O2725" s="48">
        <f>(45.5*M2725)/(SUM($M$16:$M$2953)+SUM(Comerciales!$O$16:$O$1436))</f>
        <v>2.4889776357533509E-3</v>
      </c>
      <c r="P2725" s="49"/>
      <c r="Q2725" s="59"/>
      <c r="R2725" s="59"/>
      <c r="S2725" s="49"/>
      <c r="T2725" s="49"/>
      <c r="U2725" s="49"/>
      <c r="V2725" s="49"/>
    </row>
    <row r="2726" spans="2:22" ht="24" customHeight="1" x14ac:dyDescent="0.35">
      <c r="B2726" s="3">
        <v>2711</v>
      </c>
      <c r="C2726" s="3" t="s">
        <v>2189</v>
      </c>
      <c r="D2726" s="3" t="s">
        <v>3253</v>
      </c>
      <c r="E2726" s="3" t="s">
        <v>2451</v>
      </c>
      <c r="F2726" s="3" t="s">
        <v>2422</v>
      </c>
      <c r="G2726" s="3" t="s">
        <v>11</v>
      </c>
      <c r="H2726" s="32" t="s">
        <v>2318</v>
      </c>
      <c r="I2726" s="33">
        <v>61315.833333333336</v>
      </c>
      <c r="J2726" s="17">
        <v>1750.06</v>
      </c>
      <c r="K2726" s="17">
        <f t="shared" si="84"/>
        <v>1750.06</v>
      </c>
      <c r="L2726" s="38">
        <v>1750.06</v>
      </c>
      <c r="M2726" s="48">
        <f t="shared" si="85"/>
        <v>107306387.28333333</v>
      </c>
      <c r="N2726" s="34" t="s">
        <v>7341</v>
      </c>
      <c r="O2726" s="48">
        <f>(45.5*M2726)/(SUM($M$16:$M$2953)+SUM(Comerciales!$O$16:$O$1436))</f>
        <v>5.0918992761194298E-3</v>
      </c>
      <c r="P2726" s="49"/>
      <c r="Q2726" s="59"/>
      <c r="R2726" s="59"/>
      <c r="S2726" s="49"/>
      <c r="T2726" s="49"/>
      <c r="U2726" s="49"/>
      <c r="V2726" s="49"/>
    </row>
    <row r="2727" spans="2:22" ht="24" customHeight="1" x14ac:dyDescent="0.35">
      <c r="B2727" s="3">
        <v>2712</v>
      </c>
      <c r="C2727" s="3" t="s">
        <v>2189</v>
      </c>
      <c r="D2727" s="3" t="s">
        <v>3253</v>
      </c>
      <c r="E2727" s="3" t="s">
        <v>2434</v>
      </c>
      <c r="F2727" s="3" t="s">
        <v>3613</v>
      </c>
      <c r="G2727" s="3" t="s">
        <v>11</v>
      </c>
      <c r="H2727" s="32" t="s">
        <v>2318</v>
      </c>
      <c r="I2727" s="33">
        <v>23232.75</v>
      </c>
      <c r="J2727" s="17">
        <v>3500.12</v>
      </c>
      <c r="K2727" s="17">
        <f t="shared" si="84"/>
        <v>3500.12</v>
      </c>
      <c r="L2727" s="38">
        <v>3500.12</v>
      </c>
      <c r="M2727" s="48">
        <f t="shared" si="85"/>
        <v>81317412.929999992</v>
      </c>
      <c r="N2727" s="34" t="s">
        <v>7343</v>
      </c>
      <c r="O2727" s="48">
        <f>(45.5*M2727)/(SUM($M$16:$M$2953)+SUM(Comerciales!$O$16:$O$1436))</f>
        <v>3.8586712917739138E-3</v>
      </c>
      <c r="P2727" s="49"/>
      <c r="Q2727" s="59"/>
      <c r="R2727" s="59"/>
      <c r="S2727" s="49"/>
      <c r="T2727" s="49"/>
      <c r="U2727" s="49"/>
      <c r="V2727" s="49"/>
    </row>
    <row r="2728" spans="2:22" ht="24" customHeight="1" x14ac:dyDescent="0.35">
      <c r="B2728" s="3">
        <v>2713</v>
      </c>
      <c r="C2728" s="3" t="s">
        <v>2628</v>
      </c>
      <c r="D2728" s="3" t="s">
        <v>3253</v>
      </c>
      <c r="E2728" s="3" t="s">
        <v>2589</v>
      </c>
      <c r="F2728" s="3" t="s">
        <v>2422</v>
      </c>
      <c r="G2728" s="3" t="s">
        <v>11</v>
      </c>
      <c r="H2728" s="32" t="s">
        <v>2628</v>
      </c>
      <c r="I2728" s="33">
        <v>1</v>
      </c>
      <c r="J2728" s="17"/>
      <c r="K2728" s="17">
        <f t="shared" si="84"/>
        <v>0</v>
      </c>
      <c r="L2728" s="38" t="s">
        <v>2628</v>
      </c>
      <c r="M2728" s="48">
        <f t="shared" si="85"/>
        <v>100</v>
      </c>
      <c r="N2728" s="34" t="s">
        <v>7343</v>
      </c>
      <c r="O2728" s="48">
        <f>(45.5*M2728)/(SUM($M$16:$M$2953)+SUM(Comerciales!$O$16:$O$1436))</f>
        <v>4.745196819155514E-9</v>
      </c>
      <c r="P2728" s="49"/>
      <c r="Q2728" s="59"/>
      <c r="R2728" s="59"/>
      <c r="S2728" s="49"/>
      <c r="T2728" s="49"/>
      <c r="U2728" s="49"/>
      <c r="V2728" s="49"/>
    </row>
    <row r="2729" spans="2:22" ht="24" customHeight="1" x14ac:dyDescent="0.35">
      <c r="B2729" s="3">
        <v>2714</v>
      </c>
      <c r="C2729" s="3" t="s">
        <v>2632</v>
      </c>
      <c r="D2729" s="3" t="s">
        <v>2190</v>
      </c>
      <c r="E2729" s="3" t="s">
        <v>2572</v>
      </c>
      <c r="F2729" s="3" t="s">
        <v>2318</v>
      </c>
      <c r="G2729" s="3" t="s">
        <v>11</v>
      </c>
      <c r="H2729" s="32" t="s">
        <v>2318</v>
      </c>
      <c r="I2729" s="33">
        <v>241</v>
      </c>
      <c r="J2729" s="17">
        <v>96615.300000000017</v>
      </c>
      <c r="K2729" s="17">
        <f t="shared" si="84"/>
        <v>96615.300000000017</v>
      </c>
      <c r="L2729" s="38">
        <v>96615.300000000017</v>
      </c>
      <c r="M2729" s="48">
        <f t="shared" si="85"/>
        <v>23284287.300000004</v>
      </c>
      <c r="N2729" s="34" t="s">
        <v>7341</v>
      </c>
      <c r="O2729" s="48">
        <f>(45.5*M2729)/(SUM($M$16:$M$2953)+SUM(Comerciales!$O$16:$O$1436))</f>
        <v>1.1048852603226314E-3</v>
      </c>
      <c r="P2729" s="49"/>
      <c r="Q2729" s="59"/>
      <c r="R2729" s="59"/>
      <c r="S2729" s="49"/>
      <c r="T2729" s="49"/>
      <c r="U2729" s="49"/>
      <c r="V2729" s="49"/>
    </row>
    <row r="2730" spans="2:22" ht="24" customHeight="1" x14ac:dyDescent="0.35">
      <c r="B2730" s="3">
        <v>2715</v>
      </c>
      <c r="C2730" s="3" t="s">
        <v>2191</v>
      </c>
      <c r="D2730" s="3" t="s">
        <v>2192</v>
      </c>
      <c r="E2730" s="3" t="s">
        <v>2384</v>
      </c>
      <c r="F2730" s="3" t="s">
        <v>2422</v>
      </c>
      <c r="G2730" s="3" t="s">
        <v>11</v>
      </c>
      <c r="H2730" s="32" t="s">
        <v>2318</v>
      </c>
      <c r="I2730" s="33">
        <v>92852.583333333328</v>
      </c>
      <c r="J2730" s="17">
        <v>491.5</v>
      </c>
      <c r="K2730" s="17">
        <f t="shared" si="84"/>
        <v>491.5</v>
      </c>
      <c r="L2730" s="38">
        <v>491.5</v>
      </c>
      <c r="M2730" s="48">
        <f t="shared" si="85"/>
        <v>45637044.708333328</v>
      </c>
      <c r="N2730" s="34" t="s">
        <v>7341</v>
      </c>
      <c r="O2730" s="48">
        <f>(45.5*M2730)/(SUM($M$16:$M$2953)+SUM(Comerciales!$O$16:$O$1436))</f>
        <v>2.165567593856413E-3</v>
      </c>
      <c r="P2730" s="49"/>
      <c r="Q2730" s="59"/>
      <c r="R2730" s="59"/>
      <c r="S2730" s="49"/>
      <c r="T2730" s="49"/>
      <c r="U2730" s="49"/>
      <c r="V2730" s="49"/>
    </row>
    <row r="2731" spans="2:22" ht="24" customHeight="1" x14ac:dyDescent="0.35">
      <c r="B2731" s="3">
        <v>2716</v>
      </c>
      <c r="C2731" s="3" t="s">
        <v>2191</v>
      </c>
      <c r="D2731" s="3" t="s">
        <v>2192</v>
      </c>
      <c r="E2731" s="3" t="s">
        <v>2572</v>
      </c>
      <c r="F2731" s="3" t="s">
        <v>2422</v>
      </c>
      <c r="G2731" s="3" t="s">
        <v>11</v>
      </c>
      <c r="H2731" s="32" t="s">
        <v>2318</v>
      </c>
      <c r="I2731" s="33">
        <v>5444.916666666667</v>
      </c>
      <c r="J2731" s="17">
        <v>294.89999999999998</v>
      </c>
      <c r="K2731" s="17">
        <f t="shared" si="84"/>
        <v>294.89999999999998</v>
      </c>
      <c r="L2731" s="38">
        <v>294.89999999999998</v>
      </c>
      <c r="M2731" s="48">
        <f t="shared" si="85"/>
        <v>1605705.925</v>
      </c>
      <c r="N2731" s="34" t="s">
        <v>7343</v>
      </c>
      <c r="O2731" s="48">
        <f>(45.5*M2731)/(SUM($M$16:$M$2953)+SUM(Comerciales!$O$16:$O$1436))</f>
        <v>7.6193906478091625E-5</v>
      </c>
      <c r="P2731" s="49"/>
      <c r="Q2731" s="59"/>
      <c r="R2731" s="59"/>
      <c r="S2731" s="49"/>
      <c r="T2731" s="49"/>
      <c r="U2731" s="49"/>
      <c r="V2731" s="49"/>
    </row>
    <row r="2732" spans="2:22" ht="24" customHeight="1" x14ac:dyDescent="0.35">
      <c r="B2732" s="3">
        <v>2717</v>
      </c>
      <c r="C2732" s="3" t="s">
        <v>2191</v>
      </c>
      <c r="D2732" s="3" t="s">
        <v>2192</v>
      </c>
      <c r="E2732" s="3" t="s">
        <v>2401</v>
      </c>
      <c r="F2732" s="3" t="s">
        <v>2422</v>
      </c>
      <c r="G2732" s="3" t="s">
        <v>11</v>
      </c>
      <c r="H2732" s="32" t="s">
        <v>2318</v>
      </c>
      <c r="I2732" s="33">
        <v>2356.3333333333335</v>
      </c>
      <c r="J2732" s="17">
        <v>1966</v>
      </c>
      <c r="K2732" s="17">
        <f t="shared" si="84"/>
        <v>1966</v>
      </c>
      <c r="L2732" s="38">
        <v>1966</v>
      </c>
      <c r="M2732" s="48">
        <f t="shared" si="85"/>
        <v>4632551.333333334</v>
      </c>
      <c r="N2732" s="34" t="s">
        <v>7343</v>
      </c>
      <c r="O2732" s="48">
        <f>(45.5*M2732)/(SUM($M$16:$M$2953)+SUM(Comerciales!$O$16:$O$1436))</f>
        <v>2.1982367851507969E-4</v>
      </c>
      <c r="P2732" s="49"/>
      <c r="Q2732" s="59"/>
      <c r="R2732" s="59"/>
      <c r="S2732" s="49"/>
      <c r="T2732" s="49"/>
      <c r="U2732" s="49"/>
      <c r="V2732" s="49"/>
    </row>
    <row r="2733" spans="2:22" ht="24" customHeight="1" x14ac:dyDescent="0.35">
      <c r="B2733" s="3">
        <v>2718</v>
      </c>
      <c r="C2733" s="3" t="s">
        <v>2191</v>
      </c>
      <c r="D2733" s="3" t="s">
        <v>2192</v>
      </c>
      <c r="E2733" s="3" t="s">
        <v>191</v>
      </c>
      <c r="F2733" s="3" t="s">
        <v>2422</v>
      </c>
      <c r="G2733" s="3" t="s">
        <v>11</v>
      </c>
      <c r="H2733" s="32" t="s">
        <v>2318</v>
      </c>
      <c r="I2733" s="33">
        <v>2298.6666666666665</v>
      </c>
      <c r="J2733" s="17">
        <v>983</v>
      </c>
      <c r="K2733" s="17">
        <f t="shared" si="84"/>
        <v>983</v>
      </c>
      <c r="L2733" s="38">
        <v>983</v>
      </c>
      <c r="M2733" s="48">
        <f t="shared" si="85"/>
        <v>2259589.333333333</v>
      </c>
      <c r="N2733" s="34" t="s">
        <v>7343</v>
      </c>
      <c r="O2733" s="48">
        <f>(45.5*M2733)/(SUM($M$16:$M$2953)+SUM(Comerciales!$O$16:$O$1436))</f>
        <v>1.072219611713106E-4</v>
      </c>
      <c r="P2733" s="49"/>
      <c r="Q2733" s="59"/>
      <c r="R2733" s="59"/>
      <c r="S2733" s="49"/>
      <c r="T2733" s="49"/>
      <c r="U2733" s="49"/>
      <c r="V2733" s="49"/>
    </row>
    <row r="2734" spans="2:22" ht="24" customHeight="1" x14ac:dyDescent="0.35">
      <c r="B2734" s="3">
        <v>2719</v>
      </c>
      <c r="C2734" s="3" t="s">
        <v>2193</v>
      </c>
      <c r="D2734" s="3" t="s">
        <v>5838</v>
      </c>
      <c r="E2734" s="3" t="s">
        <v>3414</v>
      </c>
      <c r="F2734" s="3" t="s">
        <v>2356</v>
      </c>
      <c r="G2734" s="3" t="s">
        <v>18</v>
      </c>
      <c r="H2734" s="32" t="s">
        <v>2356</v>
      </c>
      <c r="I2734" s="33">
        <v>2</v>
      </c>
      <c r="J2734" s="17">
        <v>90587.520000000004</v>
      </c>
      <c r="K2734" s="17">
        <f t="shared" si="84"/>
        <v>90587.520000000004</v>
      </c>
      <c r="L2734" s="38">
        <v>90587.520000000004</v>
      </c>
      <c r="M2734" s="48">
        <f t="shared" si="85"/>
        <v>181175.04000000001</v>
      </c>
      <c r="N2734" s="34" t="s">
        <v>7341</v>
      </c>
      <c r="O2734" s="48">
        <f>(45.5*M2734)/(SUM($M$16:$M$2953)+SUM(Comerciales!$O$16:$O$1436))</f>
        <v>8.5971122351837298E-6</v>
      </c>
      <c r="P2734" s="49"/>
      <c r="Q2734" s="59"/>
      <c r="R2734" s="59"/>
      <c r="S2734" s="49"/>
      <c r="T2734" s="49"/>
      <c r="U2734" s="49"/>
      <c r="V2734" s="49"/>
    </row>
    <row r="2735" spans="2:22" ht="24" customHeight="1" x14ac:dyDescent="0.35">
      <c r="B2735" s="3">
        <v>2720</v>
      </c>
      <c r="C2735" s="3" t="s">
        <v>2194</v>
      </c>
      <c r="D2735" s="3" t="s">
        <v>2195</v>
      </c>
      <c r="E2735" s="3" t="s">
        <v>890</v>
      </c>
      <c r="F2735" s="3" t="s">
        <v>2356</v>
      </c>
      <c r="G2735" s="3" t="s">
        <v>3669</v>
      </c>
      <c r="H2735" s="32" t="s">
        <v>2349</v>
      </c>
      <c r="I2735" s="33">
        <v>390.16666666666669</v>
      </c>
      <c r="J2735" s="17">
        <v>731673</v>
      </c>
      <c r="K2735" s="17">
        <f t="shared" si="84"/>
        <v>731673</v>
      </c>
      <c r="L2735" s="38">
        <v>731673</v>
      </c>
      <c r="M2735" s="48">
        <f t="shared" si="85"/>
        <v>285474415.5</v>
      </c>
      <c r="N2735" s="34" t="s">
        <v>7341</v>
      </c>
      <c r="O2735" s="48">
        <f>(45.5*M2735)/(SUM($M$16:$M$2953)+SUM(Comerciales!$O$16:$O$1436))</f>
        <v>1.3546322883808795E-2</v>
      </c>
      <c r="P2735" s="49"/>
      <c r="Q2735" s="59"/>
      <c r="R2735" s="59"/>
      <c r="S2735" s="49"/>
      <c r="T2735" s="49"/>
      <c r="U2735" s="49"/>
      <c r="V2735" s="49"/>
    </row>
    <row r="2736" spans="2:22" ht="24" customHeight="1" x14ac:dyDescent="0.35">
      <c r="B2736" s="3">
        <v>2721</v>
      </c>
      <c r="C2736" s="3" t="s">
        <v>2194</v>
      </c>
      <c r="D2736" s="3" t="s">
        <v>2195</v>
      </c>
      <c r="E2736" s="3" t="s">
        <v>1355</v>
      </c>
      <c r="F2736" s="3" t="s">
        <v>2356</v>
      </c>
      <c r="G2736" s="3" t="s">
        <v>3669</v>
      </c>
      <c r="H2736" s="32" t="s">
        <v>2349</v>
      </c>
      <c r="I2736" s="33">
        <v>264.08333333333331</v>
      </c>
      <c r="J2736" s="17">
        <v>365836.5</v>
      </c>
      <c r="K2736" s="17">
        <f t="shared" si="84"/>
        <v>365836.5</v>
      </c>
      <c r="L2736" s="38">
        <v>365836.5</v>
      </c>
      <c r="M2736" s="48">
        <f t="shared" si="85"/>
        <v>96611322.375</v>
      </c>
      <c r="N2736" s="34" t="s">
        <v>7341</v>
      </c>
      <c r="O2736" s="48">
        <f>(45.5*M2736)/(SUM($M$16:$M$2953)+SUM(Comerciales!$O$16:$O$1436))</f>
        <v>4.5843973962825793E-3</v>
      </c>
      <c r="P2736" s="49"/>
      <c r="Q2736" s="59"/>
      <c r="R2736" s="59"/>
      <c r="S2736" s="49"/>
      <c r="T2736" s="49"/>
      <c r="U2736" s="49"/>
      <c r="V2736" s="49"/>
    </row>
    <row r="2737" spans="2:22" ht="24" customHeight="1" x14ac:dyDescent="0.35">
      <c r="B2737" s="3">
        <v>2722</v>
      </c>
      <c r="C2737" s="3" t="s">
        <v>2194</v>
      </c>
      <c r="D2737" s="3" t="s">
        <v>2195</v>
      </c>
      <c r="E2737" s="3" t="s">
        <v>888</v>
      </c>
      <c r="F2737" s="3" t="s">
        <v>2356</v>
      </c>
      <c r="G2737" s="3" t="s">
        <v>3669</v>
      </c>
      <c r="H2737" s="32" t="s">
        <v>2349</v>
      </c>
      <c r="I2737" s="33">
        <v>74.5</v>
      </c>
      <c r="J2737" s="17">
        <v>1463346</v>
      </c>
      <c r="K2737" s="17">
        <f t="shared" si="84"/>
        <v>1463346</v>
      </c>
      <c r="L2737" s="38">
        <v>1463346</v>
      </c>
      <c r="M2737" s="48">
        <f t="shared" si="85"/>
        <v>109019277</v>
      </c>
      <c r="N2737" s="34" t="s">
        <v>7341</v>
      </c>
      <c r="O2737" s="48">
        <f>(45.5*M2737)/(SUM($M$16:$M$2953)+SUM(Comerciales!$O$16:$O$1436))</f>
        <v>5.1731792644703388E-3</v>
      </c>
      <c r="P2737" s="49"/>
      <c r="Q2737" s="59"/>
      <c r="R2737" s="59"/>
      <c r="S2737" s="49"/>
      <c r="T2737" s="49"/>
      <c r="U2737" s="49"/>
      <c r="V2737" s="49"/>
    </row>
    <row r="2738" spans="2:22" ht="24" customHeight="1" x14ac:dyDescent="0.35">
      <c r="B2738" s="3">
        <v>2723</v>
      </c>
      <c r="C2738" s="3" t="s">
        <v>2197</v>
      </c>
      <c r="D2738" s="3" t="s">
        <v>2198</v>
      </c>
      <c r="E2738" s="3" t="s">
        <v>2589</v>
      </c>
      <c r="F2738" s="3" t="s">
        <v>6979</v>
      </c>
      <c r="G2738" s="3" t="s">
        <v>18</v>
      </c>
      <c r="H2738" s="32" t="s">
        <v>3713</v>
      </c>
      <c r="I2738" s="33">
        <v>2</v>
      </c>
      <c r="J2738" s="17">
        <v>5563497.29</v>
      </c>
      <c r="K2738" s="17">
        <f t="shared" si="84"/>
        <v>5563497.29</v>
      </c>
      <c r="L2738" s="38">
        <v>5563497.29</v>
      </c>
      <c r="M2738" s="48">
        <f t="shared" si="85"/>
        <v>11126994.58</v>
      </c>
      <c r="N2738" s="34" t="s">
        <v>7341</v>
      </c>
      <c r="O2738" s="48">
        <f>(45.5*M2738)/(SUM($M$16:$M$2953)+SUM(Comerciales!$O$16:$O$1436))</f>
        <v>5.2799779287776637E-4</v>
      </c>
      <c r="P2738" s="49"/>
      <c r="Q2738" s="59"/>
      <c r="R2738" s="59"/>
      <c r="S2738" s="49"/>
      <c r="T2738" s="49"/>
      <c r="U2738" s="49"/>
      <c r="V2738" s="49"/>
    </row>
    <row r="2739" spans="2:22" ht="24" customHeight="1" x14ac:dyDescent="0.35">
      <c r="B2739" s="3">
        <v>2724</v>
      </c>
      <c r="C2739" s="3" t="s">
        <v>2199</v>
      </c>
      <c r="D2739" s="3" t="s">
        <v>7077</v>
      </c>
      <c r="E2739" s="3" t="s">
        <v>2355</v>
      </c>
      <c r="F2739" s="3" t="s">
        <v>3613</v>
      </c>
      <c r="G2739" s="3" t="s">
        <v>11</v>
      </c>
      <c r="H2739" s="32" t="s">
        <v>2318</v>
      </c>
      <c r="I2739" s="33">
        <v>58409.75</v>
      </c>
      <c r="J2739" s="17">
        <v>4322</v>
      </c>
      <c r="K2739" s="17">
        <f t="shared" si="84"/>
        <v>4633</v>
      </c>
      <c r="L2739" s="38" t="s">
        <v>7053</v>
      </c>
      <c r="M2739" s="48">
        <f t="shared" si="85"/>
        <v>270612371.75</v>
      </c>
      <c r="N2739" s="34" t="s">
        <v>7341</v>
      </c>
      <c r="O2739" s="48">
        <f>(45.5*M2739)/(SUM($M$16:$M$2953)+SUM(Comerciales!$O$16:$O$1436))</f>
        <v>1.2841089656522293E-2</v>
      </c>
      <c r="P2739" s="49"/>
      <c r="Q2739" s="59"/>
      <c r="R2739" s="59"/>
      <c r="S2739" s="49"/>
      <c r="T2739" s="49"/>
      <c r="U2739" s="49"/>
      <c r="V2739" s="49"/>
    </row>
    <row r="2740" spans="2:22" ht="24" customHeight="1" x14ac:dyDescent="0.35">
      <c r="B2740" s="3">
        <v>2725</v>
      </c>
      <c r="C2740" s="3" t="s">
        <v>2199</v>
      </c>
      <c r="D2740" s="3" t="s">
        <v>7077</v>
      </c>
      <c r="E2740" s="3" t="s">
        <v>2401</v>
      </c>
      <c r="F2740" s="3" t="s">
        <v>2422</v>
      </c>
      <c r="G2740" s="3" t="s">
        <v>11</v>
      </c>
      <c r="H2740" s="32" t="s">
        <v>2320</v>
      </c>
      <c r="I2740" s="33">
        <v>58142</v>
      </c>
      <c r="J2740" s="17">
        <v>6254</v>
      </c>
      <c r="K2740" s="17">
        <f t="shared" si="84"/>
        <v>6704</v>
      </c>
      <c r="L2740" s="38" t="s">
        <v>7053</v>
      </c>
      <c r="M2740" s="48">
        <f t="shared" si="85"/>
        <v>389783968</v>
      </c>
      <c r="N2740" s="34" t="s">
        <v>7341</v>
      </c>
      <c r="O2740" s="48">
        <f>(45.5*M2740)/(SUM($M$16:$M$2953)+SUM(Comerciales!$O$16:$O$1436))</f>
        <v>1.8496016451114147E-2</v>
      </c>
      <c r="P2740" s="49"/>
      <c r="Q2740" s="59"/>
      <c r="R2740" s="59"/>
      <c r="S2740" s="49"/>
      <c r="T2740" s="49"/>
      <c r="U2740" s="49"/>
      <c r="V2740" s="49"/>
    </row>
    <row r="2741" spans="2:22" ht="24" customHeight="1" x14ac:dyDescent="0.35">
      <c r="B2741" s="3">
        <v>2726</v>
      </c>
      <c r="C2741" s="3" t="s">
        <v>2199</v>
      </c>
      <c r="D2741" s="3" t="s">
        <v>7077</v>
      </c>
      <c r="E2741" s="3" t="s">
        <v>3491</v>
      </c>
      <c r="F2741" s="3" t="s">
        <v>2362</v>
      </c>
      <c r="G2741" s="3" t="s">
        <v>7004</v>
      </c>
      <c r="H2741" s="32" t="s">
        <v>2402</v>
      </c>
      <c r="I2741" s="33">
        <v>14526.25</v>
      </c>
      <c r="J2741" s="17">
        <v>860</v>
      </c>
      <c r="K2741" s="17">
        <f t="shared" si="84"/>
        <v>922</v>
      </c>
      <c r="L2741" s="38" t="s">
        <v>7053</v>
      </c>
      <c r="M2741" s="48">
        <f t="shared" si="85"/>
        <v>13393202.5</v>
      </c>
      <c r="N2741" s="34" t="s">
        <v>7343</v>
      </c>
      <c r="O2741" s="48">
        <f>(45.5*M2741)/(SUM($M$16:$M$2953)+SUM(Comerciales!$O$16:$O$1436))</f>
        <v>6.3553381901305668E-4</v>
      </c>
      <c r="P2741" s="49"/>
      <c r="Q2741" s="59"/>
      <c r="R2741" s="59"/>
      <c r="S2741" s="49"/>
      <c r="T2741" s="49"/>
      <c r="U2741" s="49"/>
      <c r="V2741" s="49"/>
    </row>
    <row r="2742" spans="2:22" ht="24" customHeight="1" x14ac:dyDescent="0.35">
      <c r="B2742" s="3">
        <v>2727</v>
      </c>
      <c r="C2742" s="3" t="s">
        <v>2199</v>
      </c>
      <c r="D2742" s="3" t="s">
        <v>7077</v>
      </c>
      <c r="E2742" s="3" t="s">
        <v>3452</v>
      </c>
      <c r="F2742" s="3" t="s">
        <v>2616</v>
      </c>
      <c r="G2742" s="3" t="s">
        <v>11</v>
      </c>
      <c r="H2742" s="32" t="s">
        <v>2490</v>
      </c>
      <c r="I2742" s="33">
        <v>7724</v>
      </c>
      <c r="J2742" s="17">
        <v>786</v>
      </c>
      <c r="K2742" s="17">
        <f t="shared" si="84"/>
        <v>843</v>
      </c>
      <c r="L2742" s="38" t="s">
        <v>7053</v>
      </c>
      <c r="M2742" s="48">
        <f t="shared" si="85"/>
        <v>6511332</v>
      </c>
      <c r="N2742" s="34" t="s">
        <v>7343</v>
      </c>
      <c r="O2742" s="48">
        <f>(45.5*M2742)/(SUM($M$16:$M$2953)+SUM(Comerciales!$O$16:$O$1436))</f>
        <v>3.0897551894865506E-4</v>
      </c>
      <c r="P2742" s="49"/>
      <c r="Q2742" s="59"/>
      <c r="R2742" s="59"/>
      <c r="S2742" s="49"/>
      <c r="T2742" s="49"/>
      <c r="U2742" s="49"/>
      <c r="V2742" s="49"/>
    </row>
    <row r="2743" spans="2:22" ht="24" customHeight="1" x14ac:dyDescent="0.35">
      <c r="B2743" s="3">
        <v>2728</v>
      </c>
      <c r="C2743" s="3" t="s">
        <v>2199</v>
      </c>
      <c r="D2743" s="3" t="s">
        <v>7077</v>
      </c>
      <c r="E2743" s="3" t="s">
        <v>6377</v>
      </c>
      <c r="F2743" s="3" t="s">
        <v>2362</v>
      </c>
      <c r="G2743" s="3" t="s">
        <v>7004</v>
      </c>
      <c r="H2743" s="32" t="s">
        <v>2402</v>
      </c>
      <c r="I2743" s="33">
        <v>3814.75</v>
      </c>
      <c r="J2743" s="17">
        <v>893</v>
      </c>
      <c r="K2743" s="17">
        <f t="shared" si="84"/>
        <v>957</v>
      </c>
      <c r="L2743" s="38" t="s">
        <v>7053</v>
      </c>
      <c r="M2743" s="48">
        <f t="shared" si="85"/>
        <v>3650715.75</v>
      </c>
      <c r="N2743" s="34" t="s">
        <v>7343</v>
      </c>
      <c r="O2743" s="48">
        <f>(45.5*M2743)/(SUM($M$16:$M$2953)+SUM(Comerciales!$O$16:$O$1436))</f>
        <v>1.7323364764540935E-4</v>
      </c>
      <c r="P2743" s="49"/>
      <c r="Q2743" s="59"/>
      <c r="R2743" s="59"/>
      <c r="S2743" s="49"/>
      <c r="T2743" s="49"/>
      <c r="U2743" s="49"/>
      <c r="V2743" s="49"/>
    </row>
    <row r="2744" spans="2:22" ht="24" customHeight="1" x14ac:dyDescent="0.35">
      <c r="B2744" s="3">
        <v>2729</v>
      </c>
      <c r="C2744" s="3" t="s">
        <v>2199</v>
      </c>
      <c r="D2744" s="3" t="s">
        <v>7077</v>
      </c>
      <c r="E2744" s="3" t="s">
        <v>2401</v>
      </c>
      <c r="F2744" s="3" t="s">
        <v>3613</v>
      </c>
      <c r="G2744" s="3" t="s">
        <v>11</v>
      </c>
      <c r="H2744" s="32" t="s">
        <v>2318</v>
      </c>
      <c r="I2744" s="33">
        <v>2686</v>
      </c>
      <c r="J2744" s="17">
        <v>6277</v>
      </c>
      <c r="K2744" s="17">
        <f t="shared" si="84"/>
        <v>6729</v>
      </c>
      <c r="L2744" s="38" t="s">
        <v>7053</v>
      </c>
      <c r="M2744" s="48">
        <f t="shared" si="85"/>
        <v>18074094</v>
      </c>
      <c r="N2744" s="34" t="s">
        <v>7343</v>
      </c>
      <c r="O2744" s="48">
        <f>(45.5*M2744)/(SUM($M$16:$M$2953)+SUM(Comerciales!$O$16:$O$1436))</f>
        <v>8.5765133357917748E-4</v>
      </c>
      <c r="P2744" s="49"/>
      <c r="Q2744" s="59"/>
      <c r="R2744" s="59"/>
      <c r="S2744" s="49"/>
      <c r="T2744" s="49"/>
      <c r="U2744" s="49"/>
      <c r="V2744" s="49"/>
    </row>
    <row r="2745" spans="2:22" ht="24" customHeight="1" x14ac:dyDescent="0.35">
      <c r="B2745" s="3">
        <v>2730</v>
      </c>
      <c r="C2745" s="3" t="s">
        <v>2199</v>
      </c>
      <c r="D2745" s="3" t="s">
        <v>7077</v>
      </c>
      <c r="E2745" s="3" t="s">
        <v>25</v>
      </c>
      <c r="F2745" s="3" t="s">
        <v>2335</v>
      </c>
      <c r="G2745" s="3" t="s">
        <v>11</v>
      </c>
      <c r="H2745" s="32" t="s">
        <v>2335</v>
      </c>
      <c r="I2745" s="33">
        <v>1</v>
      </c>
      <c r="J2745" s="17">
        <v>10073</v>
      </c>
      <c r="K2745" s="17">
        <f t="shared" si="84"/>
        <v>10798</v>
      </c>
      <c r="L2745" s="38" t="s">
        <v>2628</v>
      </c>
      <c r="M2745" s="48">
        <f t="shared" si="85"/>
        <v>10798</v>
      </c>
      <c r="N2745" s="34" t="s">
        <v>7343</v>
      </c>
      <c r="O2745" s="48">
        <f>(45.5*M2745)/(SUM($M$16:$M$2953)+SUM(Comerciales!$O$16:$O$1436))</f>
        <v>5.1238635253241241E-7</v>
      </c>
      <c r="P2745" s="49"/>
      <c r="Q2745" s="59"/>
      <c r="R2745" s="59"/>
      <c r="S2745" s="49"/>
      <c r="T2745" s="49"/>
      <c r="U2745" s="49"/>
      <c r="V2745" s="49"/>
    </row>
    <row r="2746" spans="2:22" ht="24" customHeight="1" x14ac:dyDescent="0.35">
      <c r="B2746" s="3">
        <v>2731</v>
      </c>
      <c r="C2746" s="3" t="s">
        <v>2205</v>
      </c>
      <c r="D2746" s="3" t="s">
        <v>2204</v>
      </c>
      <c r="E2746" s="3" t="s">
        <v>6799</v>
      </c>
      <c r="F2746" s="3" t="s">
        <v>2356</v>
      </c>
      <c r="G2746" s="3" t="s">
        <v>18</v>
      </c>
      <c r="H2746" s="32" t="s">
        <v>2349</v>
      </c>
      <c r="I2746" s="33">
        <v>60.166666666666664</v>
      </c>
      <c r="J2746" s="17">
        <v>6021074.4000000004</v>
      </c>
      <c r="K2746" s="17">
        <f t="shared" si="84"/>
        <v>6021074.4000000004</v>
      </c>
      <c r="L2746" s="38">
        <v>6021074.4000000004</v>
      </c>
      <c r="M2746" s="48">
        <f t="shared" si="85"/>
        <v>362267976.40000004</v>
      </c>
      <c r="N2746" s="34" t="s">
        <v>7341</v>
      </c>
      <c r="O2746" s="48">
        <f>(45.5*M2746)/(SUM($M$16:$M$2953)+SUM(Comerciales!$O$16:$O$1436))</f>
        <v>1.7190328492951847E-2</v>
      </c>
      <c r="P2746" s="49"/>
      <c r="Q2746" s="59"/>
      <c r="R2746" s="59"/>
      <c r="S2746" s="49"/>
      <c r="T2746" s="49"/>
      <c r="U2746" s="49"/>
      <c r="V2746" s="49"/>
    </row>
    <row r="2747" spans="2:22" ht="24" customHeight="1" x14ac:dyDescent="0.35">
      <c r="B2747" s="3">
        <v>2732</v>
      </c>
      <c r="C2747" s="3" t="s">
        <v>2205</v>
      </c>
      <c r="D2747" s="3" t="s">
        <v>2204</v>
      </c>
      <c r="E2747" s="3" t="s">
        <v>2331</v>
      </c>
      <c r="F2747" s="3" t="s">
        <v>2356</v>
      </c>
      <c r="G2747" s="3" t="s">
        <v>18</v>
      </c>
      <c r="H2747" s="32" t="s">
        <v>2349</v>
      </c>
      <c r="I2747" s="33">
        <v>5</v>
      </c>
      <c r="J2747" s="17">
        <v>5555675.9999999991</v>
      </c>
      <c r="K2747" s="17">
        <f t="shared" si="84"/>
        <v>5555675.9999999991</v>
      </c>
      <c r="L2747" s="38">
        <v>5555675.9999999991</v>
      </c>
      <c r="M2747" s="48">
        <f t="shared" si="85"/>
        <v>27778379.999999996</v>
      </c>
      <c r="N2747" s="34" t="s">
        <v>7341</v>
      </c>
      <c r="O2747" s="48">
        <f>(45.5*M2747)/(SUM($M$16:$M$2953)+SUM(Comerciales!$O$16:$O$1436))</f>
        <v>1.3181388041729311E-3</v>
      </c>
      <c r="P2747" s="49"/>
      <c r="Q2747" s="59"/>
      <c r="R2747" s="59"/>
      <c r="S2747" s="49"/>
      <c r="T2747" s="49"/>
      <c r="U2747" s="49"/>
      <c r="V2747" s="49"/>
    </row>
    <row r="2748" spans="2:22" ht="24" customHeight="1" x14ac:dyDescent="0.35">
      <c r="B2748" s="3">
        <v>2733</v>
      </c>
      <c r="C2748" s="3" t="s">
        <v>2704</v>
      </c>
      <c r="D2748" s="3" t="s">
        <v>5839</v>
      </c>
      <c r="E2748" s="3" t="s">
        <v>26</v>
      </c>
      <c r="F2748" s="3" t="s">
        <v>2356</v>
      </c>
      <c r="G2748" s="3" t="s">
        <v>18</v>
      </c>
      <c r="H2748" s="32" t="s">
        <v>2349</v>
      </c>
      <c r="I2748" s="33">
        <v>1</v>
      </c>
      <c r="J2748" s="17"/>
      <c r="K2748" s="17">
        <f t="shared" si="84"/>
        <v>0</v>
      </c>
      <c r="L2748" s="38" t="s">
        <v>7053</v>
      </c>
      <c r="M2748" s="48">
        <f t="shared" si="85"/>
        <v>100</v>
      </c>
      <c r="N2748" s="34" t="s">
        <v>7343</v>
      </c>
      <c r="O2748" s="48">
        <f>(45.5*M2748)/(SUM($M$16:$M$2953)+SUM(Comerciales!$O$16:$O$1436))</f>
        <v>4.745196819155514E-9</v>
      </c>
      <c r="P2748" s="49"/>
      <c r="Q2748" s="59"/>
      <c r="R2748" s="59"/>
      <c r="S2748" s="49"/>
      <c r="T2748" s="49"/>
      <c r="U2748" s="49"/>
      <c r="V2748" s="49"/>
    </row>
    <row r="2749" spans="2:22" ht="24" customHeight="1" x14ac:dyDescent="0.35">
      <c r="B2749" s="3">
        <v>2734</v>
      </c>
      <c r="C2749" s="3" t="s">
        <v>2203</v>
      </c>
      <c r="D2749" s="3" t="s">
        <v>5840</v>
      </c>
      <c r="E2749" s="3" t="s">
        <v>2401</v>
      </c>
      <c r="F2749" s="3" t="s">
        <v>2356</v>
      </c>
      <c r="G2749" s="3" t="s">
        <v>18</v>
      </c>
      <c r="H2749" s="32" t="s">
        <v>2349</v>
      </c>
      <c r="I2749" s="33">
        <v>4</v>
      </c>
      <c r="J2749" s="17">
        <v>6338172</v>
      </c>
      <c r="K2749" s="17">
        <f t="shared" si="84"/>
        <v>6338172</v>
      </c>
      <c r="L2749" s="38">
        <v>6338172</v>
      </c>
      <c r="M2749" s="48">
        <f t="shared" si="85"/>
        <v>25352688</v>
      </c>
      <c r="N2749" s="34" t="s">
        <v>7341</v>
      </c>
      <c r="O2749" s="48">
        <f>(45.5*M2749)/(SUM($M$16:$M$2953)+SUM(Comerciales!$O$16:$O$1436))</f>
        <v>1.2030349445464215E-3</v>
      </c>
      <c r="P2749" s="49"/>
      <c r="Q2749" s="59"/>
      <c r="R2749" s="59"/>
      <c r="S2749" s="49"/>
      <c r="T2749" s="49"/>
      <c r="U2749" s="49"/>
      <c r="V2749" s="49"/>
    </row>
    <row r="2750" spans="2:22" ht="24" customHeight="1" x14ac:dyDescent="0.35">
      <c r="B2750" s="3">
        <v>2735</v>
      </c>
      <c r="C2750" s="3" t="s">
        <v>2203</v>
      </c>
      <c r="D2750" s="3" t="s">
        <v>5840</v>
      </c>
      <c r="E2750" s="3" t="s">
        <v>6523</v>
      </c>
      <c r="F2750" s="3" t="s">
        <v>6979</v>
      </c>
      <c r="G2750" s="3" t="s">
        <v>18</v>
      </c>
      <c r="H2750" s="32" t="s">
        <v>2349</v>
      </c>
      <c r="I2750" s="33">
        <v>2</v>
      </c>
      <c r="J2750" s="17">
        <v>10141075.199999999</v>
      </c>
      <c r="K2750" s="17">
        <f t="shared" si="84"/>
        <v>10141075.199999999</v>
      </c>
      <c r="L2750" s="38">
        <v>10141075.199999999</v>
      </c>
      <c r="M2750" s="48">
        <f t="shared" si="85"/>
        <v>20282150.399999999</v>
      </c>
      <c r="N2750" s="34" t="s">
        <v>7341</v>
      </c>
      <c r="O2750" s="48">
        <f>(45.5*M2750)/(SUM($M$16:$M$2953)+SUM(Comerciales!$O$16:$O$1436))</f>
        <v>9.6242795563713721E-4</v>
      </c>
      <c r="P2750" s="49"/>
      <c r="Q2750" s="59"/>
      <c r="R2750" s="59"/>
      <c r="S2750" s="49"/>
      <c r="T2750" s="49"/>
      <c r="U2750" s="49"/>
      <c r="V2750" s="49"/>
    </row>
    <row r="2751" spans="2:22" ht="24" customHeight="1" x14ac:dyDescent="0.35">
      <c r="B2751" s="3">
        <v>2736</v>
      </c>
      <c r="C2751" s="3" t="s">
        <v>2166</v>
      </c>
      <c r="D2751" s="3" t="s">
        <v>2206</v>
      </c>
      <c r="E2751" s="3" t="s">
        <v>6800</v>
      </c>
      <c r="F2751" s="3" t="s">
        <v>2616</v>
      </c>
      <c r="G2751" s="3" t="s">
        <v>3657</v>
      </c>
      <c r="H2751" s="32" t="s">
        <v>2490</v>
      </c>
      <c r="I2751" s="33">
        <v>395.75</v>
      </c>
      <c r="J2751" s="17">
        <v>18304.821232396189</v>
      </c>
      <c r="K2751" s="17">
        <f t="shared" si="84"/>
        <v>18304.821232396189</v>
      </c>
      <c r="L2751" s="38">
        <v>18304.821232396189</v>
      </c>
      <c r="M2751" s="48">
        <f t="shared" si="85"/>
        <v>7244133.0027207918</v>
      </c>
      <c r="N2751" s="34" t="s">
        <v>7343</v>
      </c>
      <c r="O2751" s="48">
        <f>(45.5*M2751)/(SUM($M$16:$M$2953)+SUM(Comerciales!$O$16:$O$1436))</f>
        <v>3.4374836882050181E-4</v>
      </c>
      <c r="P2751" s="49"/>
      <c r="Q2751" s="59"/>
      <c r="R2751" s="59"/>
      <c r="S2751" s="49"/>
      <c r="T2751" s="49"/>
      <c r="U2751" s="49"/>
      <c r="V2751" s="49"/>
    </row>
    <row r="2752" spans="2:22" ht="24" customHeight="1" x14ac:dyDescent="0.35">
      <c r="B2752" s="3">
        <v>2737</v>
      </c>
      <c r="C2752" s="3" t="s">
        <v>2207</v>
      </c>
      <c r="D2752" s="3" t="s">
        <v>3255</v>
      </c>
      <c r="E2752" s="3" t="s">
        <v>2355</v>
      </c>
      <c r="F2752" s="3" t="s">
        <v>2422</v>
      </c>
      <c r="G2752" s="3" t="s">
        <v>11</v>
      </c>
      <c r="H2752" s="32" t="s">
        <v>2318</v>
      </c>
      <c r="I2752" s="33">
        <v>102299</v>
      </c>
      <c r="J2752" s="17">
        <v>107</v>
      </c>
      <c r="K2752" s="17">
        <f t="shared" si="84"/>
        <v>115</v>
      </c>
      <c r="L2752" s="38" t="s">
        <v>7053</v>
      </c>
      <c r="M2752" s="48">
        <f t="shared" si="85"/>
        <v>11764385</v>
      </c>
      <c r="N2752" s="34" t="s">
        <v>7341</v>
      </c>
      <c r="O2752" s="48">
        <f>(45.5*M2752)/(SUM($M$16:$M$2953)+SUM(Comerciales!$O$16:$O$1436))</f>
        <v>5.5824322281320836E-4</v>
      </c>
      <c r="P2752" s="49"/>
      <c r="Q2752" s="59"/>
      <c r="R2752" s="59"/>
      <c r="S2752" s="49"/>
      <c r="T2752" s="49"/>
      <c r="U2752" s="49"/>
      <c r="V2752" s="49"/>
    </row>
    <row r="2753" spans="2:22" ht="24" customHeight="1" x14ac:dyDescent="0.35">
      <c r="B2753" s="3">
        <v>2738</v>
      </c>
      <c r="C2753" s="3" t="s">
        <v>2207</v>
      </c>
      <c r="D2753" s="3" t="s">
        <v>3255</v>
      </c>
      <c r="E2753" s="3" t="s">
        <v>2401</v>
      </c>
      <c r="F2753" s="3" t="s">
        <v>2422</v>
      </c>
      <c r="G2753" s="3" t="s">
        <v>11</v>
      </c>
      <c r="H2753" s="32" t="s">
        <v>2318</v>
      </c>
      <c r="I2753" s="33">
        <v>63739.666666666664</v>
      </c>
      <c r="J2753" s="17">
        <v>2523</v>
      </c>
      <c r="K2753" s="17">
        <f t="shared" si="84"/>
        <v>2705</v>
      </c>
      <c r="L2753" s="38" t="s">
        <v>7053</v>
      </c>
      <c r="M2753" s="48">
        <f t="shared" si="85"/>
        <v>172415798.33333331</v>
      </c>
      <c r="N2753" s="34" t="s">
        <v>7341</v>
      </c>
      <c r="O2753" s="48">
        <f>(45.5*M2753)/(SUM($M$16:$M$2953)+SUM(Comerciales!$O$16:$O$1436))</f>
        <v>8.1814689782349174E-3</v>
      </c>
      <c r="P2753" s="49"/>
      <c r="Q2753" s="59"/>
      <c r="R2753" s="59"/>
      <c r="S2753" s="49"/>
      <c r="T2753" s="49"/>
      <c r="U2753" s="49"/>
      <c r="V2753" s="49"/>
    </row>
    <row r="2754" spans="2:22" ht="24" customHeight="1" x14ac:dyDescent="0.35">
      <c r="B2754" s="3">
        <v>2739</v>
      </c>
      <c r="C2754" s="3" t="s">
        <v>2207</v>
      </c>
      <c r="D2754" s="3" t="s">
        <v>3255</v>
      </c>
      <c r="E2754" s="3" t="s">
        <v>2413</v>
      </c>
      <c r="F2754" s="3" t="s">
        <v>3613</v>
      </c>
      <c r="G2754" s="3" t="s">
        <v>11</v>
      </c>
      <c r="H2754" s="32" t="s">
        <v>2318</v>
      </c>
      <c r="I2754" s="33">
        <v>48610.916666666664</v>
      </c>
      <c r="J2754" s="17">
        <v>6421</v>
      </c>
      <c r="K2754" s="17">
        <f t="shared" si="84"/>
        <v>6883</v>
      </c>
      <c r="L2754" s="38" t="s">
        <v>7053</v>
      </c>
      <c r="M2754" s="48">
        <f t="shared" si="85"/>
        <v>334588939.41666663</v>
      </c>
      <c r="N2754" s="34" t="s">
        <v>7341</v>
      </c>
      <c r="O2754" s="48">
        <f>(45.5*M2754)/(SUM($M$16:$M$2953)+SUM(Comerciales!$O$16:$O$1436))</f>
        <v>1.5876903710445835E-2</v>
      </c>
      <c r="P2754" s="49"/>
      <c r="Q2754" s="59"/>
      <c r="R2754" s="59"/>
      <c r="S2754" s="49"/>
      <c r="T2754" s="49"/>
      <c r="U2754" s="49"/>
      <c r="V2754" s="49"/>
    </row>
    <row r="2755" spans="2:22" ht="24" customHeight="1" x14ac:dyDescent="0.35">
      <c r="B2755" s="3">
        <v>2740</v>
      </c>
      <c r="C2755" s="3" t="s">
        <v>2628</v>
      </c>
      <c r="D2755" s="3" t="s">
        <v>2209</v>
      </c>
      <c r="E2755" s="3" t="s">
        <v>6801</v>
      </c>
      <c r="F2755" s="3" t="s">
        <v>3580</v>
      </c>
      <c r="G2755" s="3" t="s">
        <v>1340</v>
      </c>
      <c r="H2755" s="32" t="s">
        <v>2628</v>
      </c>
      <c r="I2755" s="33">
        <v>8</v>
      </c>
      <c r="J2755" s="17"/>
      <c r="K2755" s="17">
        <f t="shared" si="84"/>
        <v>0</v>
      </c>
      <c r="L2755" s="38" t="s">
        <v>2628</v>
      </c>
      <c r="M2755" s="48">
        <f t="shared" si="85"/>
        <v>800</v>
      </c>
      <c r="N2755" s="34" t="s">
        <v>7343</v>
      </c>
      <c r="O2755" s="48">
        <f>(45.5*M2755)/(SUM($M$16:$M$2953)+SUM(Comerciales!$O$16:$O$1436))</f>
        <v>3.7961574553244112E-8</v>
      </c>
      <c r="P2755" s="49"/>
      <c r="Q2755" s="59"/>
      <c r="R2755" s="59"/>
      <c r="S2755" s="49"/>
      <c r="T2755" s="49"/>
      <c r="U2755" s="49"/>
      <c r="V2755" s="49"/>
    </row>
    <row r="2756" spans="2:22" ht="24" customHeight="1" x14ac:dyDescent="0.35">
      <c r="B2756" s="3">
        <v>2741</v>
      </c>
      <c r="C2756" s="3" t="s">
        <v>2210</v>
      </c>
      <c r="D2756" s="3" t="s">
        <v>2209</v>
      </c>
      <c r="E2756" s="3" t="s">
        <v>6022</v>
      </c>
      <c r="F2756" s="3" t="s">
        <v>2356</v>
      </c>
      <c r="G2756" s="3" t="s">
        <v>18</v>
      </c>
      <c r="H2756" s="32" t="s">
        <v>2356</v>
      </c>
      <c r="I2756" s="33">
        <v>2</v>
      </c>
      <c r="J2756" s="17">
        <v>6555190.2000000002</v>
      </c>
      <c r="K2756" s="17">
        <f t="shared" si="84"/>
        <v>6555190.2000000002</v>
      </c>
      <c r="L2756" s="38">
        <v>6555190.2000000002</v>
      </c>
      <c r="M2756" s="48">
        <f t="shared" si="85"/>
        <v>13110380.4</v>
      </c>
      <c r="N2756" s="34" t="s">
        <v>7341</v>
      </c>
      <c r="O2756" s="48">
        <f>(45.5*M2756)/(SUM($M$16:$M$2953)+SUM(Comerciales!$O$16:$O$1436))</f>
        <v>6.2211335371998796E-4</v>
      </c>
      <c r="P2756" s="49"/>
      <c r="Q2756" s="59"/>
      <c r="R2756" s="59"/>
      <c r="S2756" s="49"/>
      <c r="T2756" s="49"/>
      <c r="U2756" s="49"/>
      <c r="V2756" s="49"/>
    </row>
    <row r="2757" spans="2:22" ht="24" customHeight="1" x14ac:dyDescent="0.35">
      <c r="B2757" s="3">
        <v>2742</v>
      </c>
      <c r="C2757" s="3" t="s">
        <v>2705</v>
      </c>
      <c r="D2757" s="3" t="s">
        <v>2209</v>
      </c>
      <c r="E2757" s="3" t="s">
        <v>3393</v>
      </c>
      <c r="F2757" s="3" t="s">
        <v>2356</v>
      </c>
      <c r="G2757" s="3" t="s">
        <v>18</v>
      </c>
      <c r="H2757" s="32" t="s">
        <v>2356</v>
      </c>
      <c r="I2757" s="33">
        <v>2</v>
      </c>
      <c r="J2757" s="17">
        <v>16387975.5</v>
      </c>
      <c r="K2757" s="17">
        <f t="shared" si="84"/>
        <v>16387975.5</v>
      </c>
      <c r="L2757" s="38">
        <v>16387975.5</v>
      </c>
      <c r="M2757" s="48">
        <f t="shared" si="85"/>
        <v>32775951</v>
      </c>
      <c r="N2757" s="34" t="s">
        <v>7341</v>
      </c>
      <c r="O2757" s="48">
        <f>(45.5*M2757)/(SUM($M$16:$M$2953)+SUM(Comerciales!$O$16:$O$1436))</f>
        <v>1.5552833842999699E-3</v>
      </c>
      <c r="P2757" s="49"/>
      <c r="Q2757" s="59"/>
      <c r="R2757" s="59"/>
      <c r="S2757" s="49"/>
      <c r="T2757" s="49"/>
      <c r="U2757" s="49"/>
      <c r="V2757" s="49"/>
    </row>
    <row r="2758" spans="2:22" ht="24" customHeight="1" x14ac:dyDescent="0.35">
      <c r="B2758" s="3">
        <v>2743</v>
      </c>
      <c r="C2758" s="3" t="s">
        <v>2208</v>
      </c>
      <c r="D2758" s="3" t="s">
        <v>5841</v>
      </c>
      <c r="E2758" s="3" t="s">
        <v>3289</v>
      </c>
      <c r="F2758" s="3" t="s">
        <v>2356</v>
      </c>
      <c r="G2758" s="3" t="s">
        <v>18</v>
      </c>
      <c r="H2758" s="32" t="s">
        <v>2349</v>
      </c>
      <c r="I2758" s="33">
        <v>2.4</v>
      </c>
      <c r="J2758" s="17">
        <v>65551902</v>
      </c>
      <c r="K2758" s="17">
        <f t="shared" si="84"/>
        <v>65551902</v>
      </c>
      <c r="L2758" s="38">
        <v>65551902</v>
      </c>
      <c r="M2758" s="48">
        <f t="shared" si="85"/>
        <v>157324564.79999998</v>
      </c>
      <c r="N2758" s="34" t="s">
        <v>7341</v>
      </c>
      <c r="O2758" s="48">
        <f>(45.5*M2758)/(SUM($M$16:$M$2953)+SUM(Comerciales!$O$16:$O$1436))</f>
        <v>7.4653602446398543E-3</v>
      </c>
      <c r="P2758" s="49"/>
      <c r="Q2758" s="59"/>
      <c r="R2758" s="59"/>
      <c r="S2758" s="49"/>
      <c r="T2758" s="49"/>
      <c r="U2758" s="49"/>
      <c r="V2758" s="49"/>
    </row>
    <row r="2759" spans="2:22" ht="24" customHeight="1" x14ac:dyDescent="0.35">
      <c r="B2759" s="3">
        <v>2744</v>
      </c>
      <c r="C2759" s="3" t="s">
        <v>2208</v>
      </c>
      <c r="D2759" s="3" t="s">
        <v>5841</v>
      </c>
      <c r="E2759" s="3" t="s">
        <v>6779</v>
      </c>
      <c r="F2759" s="3" t="s">
        <v>2356</v>
      </c>
      <c r="G2759" s="3" t="s">
        <v>18</v>
      </c>
      <c r="H2759" s="32" t="s">
        <v>3713</v>
      </c>
      <c r="I2759" s="33">
        <v>2.4</v>
      </c>
      <c r="J2759" s="17">
        <v>32775951.000000004</v>
      </c>
      <c r="K2759" s="17">
        <f t="shared" si="84"/>
        <v>32775951.000000004</v>
      </c>
      <c r="L2759" s="38">
        <v>32775951.000000004</v>
      </c>
      <c r="M2759" s="48">
        <f t="shared" si="85"/>
        <v>78662282.400000006</v>
      </c>
      <c r="N2759" s="34" t="s">
        <v>7341</v>
      </c>
      <c r="O2759" s="48">
        <f>(45.5*M2759)/(SUM($M$16:$M$2953)+SUM(Comerciales!$O$16:$O$1436))</f>
        <v>3.7326801223199276E-3</v>
      </c>
      <c r="P2759" s="49"/>
      <c r="Q2759" s="59"/>
      <c r="R2759" s="59"/>
      <c r="S2759" s="49"/>
      <c r="T2759" s="49"/>
      <c r="U2759" s="49"/>
      <c r="V2759" s="49"/>
    </row>
    <row r="2760" spans="2:22" ht="24" customHeight="1" x14ac:dyDescent="0.35">
      <c r="B2760" s="3">
        <v>2745</v>
      </c>
      <c r="C2760" s="3" t="s">
        <v>1707</v>
      </c>
      <c r="D2760" s="3" t="s">
        <v>5842</v>
      </c>
      <c r="E2760" s="3" t="s">
        <v>6802</v>
      </c>
      <c r="F2760" s="3" t="s">
        <v>6928</v>
      </c>
      <c r="G2760" s="3" t="s">
        <v>3656</v>
      </c>
      <c r="H2760" s="32" t="s">
        <v>2334</v>
      </c>
      <c r="I2760" s="33">
        <v>11</v>
      </c>
      <c r="J2760" s="17">
        <v>59615</v>
      </c>
      <c r="K2760" s="17">
        <f t="shared" si="84"/>
        <v>63907</v>
      </c>
      <c r="L2760" s="38" t="s">
        <v>7053</v>
      </c>
      <c r="M2760" s="48">
        <f t="shared" si="85"/>
        <v>702977</v>
      </c>
      <c r="N2760" s="34" t="s">
        <v>7341</v>
      </c>
      <c r="O2760" s="48">
        <f>(45.5*M2760)/(SUM($M$16:$M$2953)+SUM(Comerciales!$O$16:$O$1436))</f>
        <v>3.3357642243394852E-5</v>
      </c>
      <c r="P2760" s="49"/>
      <c r="Q2760" s="59"/>
      <c r="R2760" s="59"/>
      <c r="S2760" s="49"/>
      <c r="T2760" s="49"/>
      <c r="U2760" s="49"/>
      <c r="V2760" s="49"/>
    </row>
    <row r="2761" spans="2:22" ht="24" customHeight="1" x14ac:dyDescent="0.35">
      <c r="B2761" s="3">
        <v>2746</v>
      </c>
      <c r="C2761" s="3" t="s">
        <v>2214</v>
      </c>
      <c r="D2761" s="3" t="s">
        <v>2215</v>
      </c>
      <c r="E2761" s="3" t="s">
        <v>6803</v>
      </c>
      <c r="F2761" s="3" t="s">
        <v>2422</v>
      </c>
      <c r="G2761" s="3" t="s">
        <v>11</v>
      </c>
      <c r="H2761" s="32" t="s">
        <v>2318</v>
      </c>
      <c r="I2761" s="33">
        <v>597</v>
      </c>
      <c r="J2761" s="17">
        <v>2770</v>
      </c>
      <c r="K2761" s="17">
        <f t="shared" si="84"/>
        <v>2969</v>
      </c>
      <c r="L2761" s="38" t="s">
        <v>7053</v>
      </c>
      <c r="M2761" s="48">
        <f t="shared" si="85"/>
        <v>1772493</v>
      </c>
      <c r="N2761" s="34" t="s">
        <v>7343</v>
      </c>
      <c r="O2761" s="48">
        <f>(45.5*M2761)/(SUM($M$16:$M$2953)+SUM(Comerciales!$O$16:$O$1436))</f>
        <v>8.4108281455754131E-5</v>
      </c>
      <c r="P2761" s="49"/>
      <c r="Q2761" s="59"/>
      <c r="R2761" s="59"/>
      <c r="S2761" s="49"/>
      <c r="T2761" s="49"/>
      <c r="U2761" s="49"/>
      <c r="V2761" s="49"/>
    </row>
    <row r="2762" spans="2:22" ht="24" customHeight="1" x14ac:dyDescent="0.35">
      <c r="B2762" s="3">
        <v>2747</v>
      </c>
      <c r="C2762" s="3" t="s">
        <v>2706</v>
      </c>
      <c r="D2762" s="3" t="s">
        <v>5843</v>
      </c>
      <c r="E2762" s="3" t="s">
        <v>6804</v>
      </c>
      <c r="F2762" s="3" t="s">
        <v>3598</v>
      </c>
      <c r="G2762" s="3" t="s">
        <v>379</v>
      </c>
      <c r="H2762" s="32" t="s">
        <v>2360</v>
      </c>
      <c r="I2762" s="33">
        <v>460</v>
      </c>
      <c r="J2762" s="17"/>
      <c r="K2762" s="17">
        <f t="shared" si="84"/>
        <v>0</v>
      </c>
      <c r="L2762" s="38" t="s">
        <v>7053</v>
      </c>
      <c r="M2762" s="48">
        <f t="shared" si="85"/>
        <v>46000</v>
      </c>
      <c r="N2762" s="34" t="s">
        <v>7343</v>
      </c>
      <c r="O2762" s="48">
        <f>(45.5*M2762)/(SUM($M$16:$M$2953)+SUM(Comerciales!$O$16:$O$1436))</f>
        <v>2.1827905368115364E-6</v>
      </c>
      <c r="P2762" s="49"/>
      <c r="Q2762" s="59"/>
      <c r="R2762" s="59"/>
      <c r="S2762" s="49"/>
      <c r="T2762" s="49"/>
      <c r="U2762" s="49"/>
      <c r="V2762" s="49"/>
    </row>
    <row r="2763" spans="2:22" ht="24" customHeight="1" x14ac:dyDescent="0.35">
      <c r="B2763" s="3">
        <v>2748</v>
      </c>
      <c r="C2763" s="3" t="s">
        <v>2706</v>
      </c>
      <c r="D2763" s="3" t="s">
        <v>5843</v>
      </c>
      <c r="E2763" s="3" t="s">
        <v>6805</v>
      </c>
      <c r="F2763" s="3" t="s">
        <v>6906</v>
      </c>
      <c r="G2763" s="3" t="s">
        <v>379</v>
      </c>
      <c r="H2763" s="32" t="s">
        <v>6906</v>
      </c>
      <c r="I2763" s="33">
        <v>16.333333333333336</v>
      </c>
      <c r="J2763" s="17"/>
      <c r="K2763" s="17">
        <f t="shared" si="84"/>
        <v>0</v>
      </c>
      <c r="L2763" s="38" t="s">
        <v>7053</v>
      </c>
      <c r="M2763" s="48">
        <f t="shared" si="85"/>
        <v>1633.3333333333335</v>
      </c>
      <c r="N2763" s="34" t="s">
        <v>7343</v>
      </c>
      <c r="O2763" s="48">
        <f>(45.5*M2763)/(SUM($M$16:$M$2953)+SUM(Comerciales!$O$16:$O$1436))</f>
        <v>7.7504881379540055E-8</v>
      </c>
      <c r="P2763" s="49"/>
      <c r="Q2763" s="59"/>
      <c r="R2763" s="59"/>
      <c r="S2763" s="49"/>
      <c r="T2763" s="49"/>
      <c r="U2763" s="49"/>
      <c r="V2763" s="49"/>
    </row>
    <row r="2764" spans="2:22" ht="24" customHeight="1" x14ac:dyDescent="0.35">
      <c r="B2764" s="3">
        <v>2749</v>
      </c>
      <c r="C2764" s="3" t="s">
        <v>2707</v>
      </c>
      <c r="D2764" s="3" t="s">
        <v>5844</v>
      </c>
      <c r="E2764" s="3" t="s">
        <v>6806</v>
      </c>
      <c r="F2764" s="3" t="s">
        <v>3586</v>
      </c>
      <c r="G2764" s="3" t="s">
        <v>3656</v>
      </c>
      <c r="H2764" s="32" t="s">
        <v>2360</v>
      </c>
      <c r="I2764" s="33">
        <v>2</v>
      </c>
      <c r="J2764" s="17"/>
      <c r="K2764" s="17">
        <f t="shared" si="84"/>
        <v>0</v>
      </c>
      <c r="L2764" s="38" t="s">
        <v>7053</v>
      </c>
      <c r="M2764" s="48">
        <f t="shared" si="85"/>
        <v>200</v>
      </c>
      <c r="N2764" s="34" t="s">
        <v>7343</v>
      </c>
      <c r="O2764" s="48">
        <f>(45.5*M2764)/(SUM($M$16:$M$2953)+SUM(Comerciales!$O$16:$O$1436))</f>
        <v>9.4903936383110279E-9</v>
      </c>
      <c r="P2764" s="49"/>
      <c r="Q2764" s="59"/>
      <c r="R2764" s="59"/>
      <c r="S2764" s="49"/>
      <c r="T2764" s="49"/>
      <c r="U2764" s="49"/>
      <c r="V2764" s="49"/>
    </row>
    <row r="2765" spans="2:22" ht="24" customHeight="1" x14ac:dyDescent="0.35">
      <c r="B2765" s="3">
        <v>2750</v>
      </c>
      <c r="C2765" s="3" t="s">
        <v>2708</v>
      </c>
      <c r="D2765" s="3" t="s">
        <v>5845</v>
      </c>
      <c r="E2765" s="3" t="s">
        <v>17</v>
      </c>
      <c r="F2765" s="3" t="s">
        <v>2318</v>
      </c>
      <c r="G2765" s="3" t="s">
        <v>11</v>
      </c>
      <c r="H2765" s="32" t="s">
        <v>2318</v>
      </c>
      <c r="I2765" s="33">
        <v>200</v>
      </c>
      <c r="J2765" s="17">
        <v>747187.5</v>
      </c>
      <c r="K2765" s="17">
        <f t="shared" si="84"/>
        <v>747187.5</v>
      </c>
      <c r="L2765" s="38">
        <v>747187.5</v>
      </c>
      <c r="M2765" s="48">
        <f t="shared" si="85"/>
        <v>149437500</v>
      </c>
      <c r="N2765" s="34" t="s">
        <v>7341</v>
      </c>
      <c r="O2765" s="48">
        <f>(45.5*M2765)/(SUM($M$16:$M$2953)+SUM(Comerciales!$O$16:$O$1436))</f>
        <v>7.0911034966255207E-3</v>
      </c>
      <c r="P2765" s="49"/>
      <c r="Q2765" s="59"/>
      <c r="R2765" s="59"/>
      <c r="S2765" s="49"/>
      <c r="T2765" s="49"/>
      <c r="U2765" s="49"/>
      <c r="V2765" s="49"/>
    </row>
    <row r="2766" spans="2:22" ht="24" customHeight="1" x14ac:dyDescent="0.35">
      <c r="B2766" s="3">
        <v>2751</v>
      </c>
      <c r="C2766" s="3" t="s">
        <v>2628</v>
      </c>
      <c r="D2766" s="3" t="s">
        <v>2217</v>
      </c>
      <c r="E2766" s="3" t="s">
        <v>2589</v>
      </c>
      <c r="F2766" s="3" t="s">
        <v>2422</v>
      </c>
      <c r="G2766" s="3" t="s">
        <v>11</v>
      </c>
      <c r="H2766" s="32" t="s">
        <v>2628</v>
      </c>
      <c r="I2766" s="33">
        <v>1</v>
      </c>
      <c r="J2766" s="17">
        <v>226</v>
      </c>
      <c r="K2766" s="17">
        <f t="shared" si="84"/>
        <v>242</v>
      </c>
      <c r="L2766" s="38" t="s">
        <v>2628</v>
      </c>
      <c r="M2766" s="48">
        <f t="shared" si="85"/>
        <v>242</v>
      </c>
      <c r="N2766" s="34" t="s">
        <v>7343</v>
      </c>
      <c r="O2766" s="48">
        <f>(45.5*M2766)/(SUM($M$16:$M$2953)+SUM(Comerciales!$O$16:$O$1436))</f>
        <v>1.1483376302356343E-8</v>
      </c>
      <c r="P2766" s="49"/>
      <c r="Q2766" s="59"/>
      <c r="R2766" s="59"/>
      <c r="S2766" s="49"/>
      <c r="T2766" s="49"/>
      <c r="U2766" s="49"/>
      <c r="V2766" s="49"/>
    </row>
    <row r="2767" spans="2:22" ht="24" customHeight="1" x14ac:dyDescent="0.35">
      <c r="B2767" s="3">
        <v>2752</v>
      </c>
      <c r="C2767" s="3" t="s">
        <v>2628</v>
      </c>
      <c r="D2767" s="3" t="s">
        <v>5846</v>
      </c>
      <c r="E2767" s="3" t="s">
        <v>2397</v>
      </c>
      <c r="F2767" s="3" t="s">
        <v>2616</v>
      </c>
      <c r="G2767" s="3" t="s">
        <v>11</v>
      </c>
      <c r="H2767" s="32" t="s">
        <v>2490</v>
      </c>
      <c r="I2767" s="33">
        <v>1034.25</v>
      </c>
      <c r="J2767" s="17"/>
      <c r="K2767" s="17">
        <f t="shared" si="84"/>
        <v>0</v>
      </c>
      <c r="L2767" s="38" t="s">
        <v>7053</v>
      </c>
      <c r="M2767" s="48">
        <f t="shared" si="85"/>
        <v>103425</v>
      </c>
      <c r="N2767" s="34" t="s">
        <v>7343</v>
      </c>
      <c r="O2767" s="48">
        <f>(45.5*M2767)/(SUM($M$16:$M$2953)+SUM(Comerciales!$O$16:$O$1436))</f>
        <v>4.9077198102115898E-6</v>
      </c>
      <c r="P2767" s="49"/>
      <c r="Q2767" s="59"/>
      <c r="R2767" s="59"/>
      <c r="S2767" s="49"/>
      <c r="T2767" s="49"/>
      <c r="U2767" s="49"/>
      <c r="V2767" s="49"/>
    </row>
    <row r="2768" spans="2:22" ht="24" customHeight="1" x14ac:dyDescent="0.35">
      <c r="B2768" s="3">
        <v>2753</v>
      </c>
      <c r="C2768" s="3" t="s">
        <v>2218</v>
      </c>
      <c r="D2768" s="3" t="s">
        <v>2219</v>
      </c>
      <c r="E2768" s="3" t="s">
        <v>6807</v>
      </c>
      <c r="F2768" s="3" t="s">
        <v>2417</v>
      </c>
      <c r="G2768" s="3" t="s">
        <v>11</v>
      </c>
      <c r="H2768" s="32" t="s">
        <v>2490</v>
      </c>
      <c r="I2768" s="33">
        <v>6349</v>
      </c>
      <c r="J2768" s="17">
        <v>211</v>
      </c>
      <c r="K2768" s="17">
        <f t="shared" ref="K2768:K2831" si="86">IF(ISNUMBER(L2768),MIN(L2768,ROUND((J2768*(1+$K$10)),0)),ROUND((J2768*(1+$K$10)),0))</f>
        <v>226</v>
      </c>
      <c r="L2768" s="38" t="s">
        <v>7053</v>
      </c>
      <c r="M2768" s="48">
        <f t="shared" ref="M2768:M2831" si="87">IF(K2768=0,100*I2768,I2768*K2768)</f>
        <v>1434874</v>
      </c>
      <c r="N2768" s="34" t="s">
        <v>7343</v>
      </c>
      <c r="O2768" s="48">
        <f>(45.5*M2768)/(SUM($M$16:$M$2953)+SUM(Comerciales!$O$16:$O$1436))</f>
        <v>6.8087595406889483E-5</v>
      </c>
      <c r="P2768" s="49"/>
      <c r="Q2768" s="59"/>
      <c r="R2768" s="59"/>
      <c r="S2768" s="49"/>
      <c r="T2768" s="49"/>
      <c r="U2768" s="49"/>
      <c r="V2768" s="49"/>
    </row>
    <row r="2769" spans="2:22" ht="24" customHeight="1" x14ac:dyDescent="0.35">
      <c r="B2769" s="3">
        <v>2754</v>
      </c>
      <c r="C2769" s="3" t="s">
        <v>2218</v>
      </c>
      <c r="D2769" s="3" t="s">
        <v>2220</v>
      </c>
      <c r="E2769" s="3" t="s">
        <v>3549</v>
      </c>
      <c r="F2769" s="3" t="s">
        <v>2422</v>
      </c>
      <c r="G2769" s="3" t="s">
        <v>11</v>
      </c>
      <c r="H2769" s="32" t="s">
        <v>2318</v>
      </c>
      <c r="I2769" s="33">
        <v>1346748.6666666667</v>
      </c>
      <c r="J2769" s="17">
        <v>3464</v>
      </c>
      <c r="K2769" s="17">
        <f t="shared" si="86"/>
        <v>3713</v>
      </c>
      <c r="L2769" s="38" t="s">
        <v>7053</v>
      </c>
      <c r="M2769" s="48">
        <f t="shared" si="87"/>
        <v>5000477799.333334</v>
      </c>
      <c r="N2769" s="34" t="s">
        <v>7341</v>
      </c>
      <c r="O2769" s="48">
        <f>(45.5*M2769)/(SUM($M$16:$M$2953)+SUM(Comerciales!$O$16:$O$1436))</f>
        <v>0.23728251347654297</v>
      </c>
      <c r="P2769" s="49"/>
      <c r="Q2769" s="59"/>
      <c r="R2769" s="59"/>
      <c r="S2769" s="49"/>
      <c r="T2769" s="49"/>
      <c r="U2769" s="49"/>
      <c r="V2769" s="49"/>
    </row>
    <row r="2770" spans="2:22" ht="24" customHeight="1" x14ac:dyDescent="0.35">
      <c r="B2770" s="3">
        <v>2755</v>
      </c>
      <c r="C2770" s="3" t="s">
        <v>2709</v>
      </c>
      <c r="D2770" s="3" t="s">
        <v>2220</v>
      </c>
      <c r="E2770" s="3" t="s">
        <v>6808</v>
      </c>
      <c r="F2770" s="3" t="s">
        <v>2318</v>
      </c>
      <c r="G2770" s="3" t="s">
        <v>11</v>
      </c>
      <c r="H2770" s="32" t="s">
        <v>2318</v>
      </c>
      <c r="I2770" s="33">
        <v>266729.5</v>
      </c>
      <c r="J2770" s="17"/>
      <c r="K2770" s="17">
        <f t="shared" si="86"/>
        <v>0</v>
      </c>
      <c r="L2770" s="38" t="s">
        <v>7053</v>
      </c>
      <c r="M2770" s="48">
        <f t="shared" si="87"/>
        <v>26672950</v>
      </c>
      <c r="N2770" s="34" t="s">
        <v>7341</v>
      </c>
      <c r="O2770" s="48">
        <f>(45.5*M2770)/(SUM($M$16:$M$2953)+SUM(Comerciales!$O$16:$O$1436))</f>
        <v>1.2656839749749405E-3</v>
      </c>
      <c r="P2770" s="49"/>
      <c r="Q2770" s="59"/>
      <c r="R2770" s="59"/>
      <c r="S2770" s="49"/>
      <c r="T2770" s="49"/>
      <c r="U2770" s="49"/>
      <c r="V2770" s="49"/>
    </row>
    <row r="2771" spans="2:22" ht="24" customHeight="1" x14ac:dyDescent="0.35">
      <c r="B2771" s="3">
        <v>2756</v>
      </c>
      <c r="C2771" s="3" t="s">
        <v>2218</v>
      </c>
      <c r="D2771" s="3" t="s">
        <v>2220</v>
      </c>
      <c r="E2771" s="3" t="s">
        <v>6809</v>
      </c>
      <c r="F2771" s="3" t="s">
        <v>6970</v>
      </c>
      <c r="G2771" s="3" t="s">
        <v>11</v>
      </c>
      <c r="H2771" s="32" t="s">
        <v>6970</v>
      </c>
      <c r="I2771" s="33">
        <v>28</v>
      </c>
      <c r="J2771" s="17"/>
      <c r="K2771" s="17">
        <f t="shared" si="86"/>
        <v>0</v>
      </c>
      <c r="L2771" s="38" t="s">
        <v>7053</v>
      </c>
      <c r="M2771" s="48">
        <f t="shared" si="87"/>
        <v>2800</v>
      </c>
      <c r="N2771" s="34" t="s">
        <v>7343</v>
      </c>
      <c r="O2771" s="48">
        <f>(45.5*M2771)/(SUM($M$16:$M$2953)+SUM(Comerciales!$O$16:$O$1436))</f>
        <v>1.3286551093635439E-7</v>
      </c>
      <c r="P2771" s="49"/>
      <c r="Q2771" s="59"/>
      <c r="R2771" s="59"/>
      <c r="S2771" s="49"/>
      <c r="T2771" s="49"/>
      <c r="U2771" s="49"/>
      <c r="V2771" s="49"/>
    </row>
    <row r="2772" spans="2:22" ht="24" customHeight="1" x14ac:dyDescent="0.35">
      <c r="B2772" s="3">
        <v>2757</v>
      </c>
      <c r="C2772" s="3" t="s">
        <v>2218</v>
      </c>
      <c r="D2772" s="3" t="s">
        <v>3257</v>
      </c>
      <c r="E2772" s="3" t="s">
        <v>2371</v>
      </c>
      <c r="F2772" s="3" t="s">
        <v>2422</v>
      </c>
      <c r="G2772" s="3" t="s">
        <v>11</v>
      </c>
      <c r="H2772" s="32" t="s">
        <v>2318</v>
      </c>
      <c r="I2772" s="33">
        <v>1109127.9166666667</v>
      </c>
      <c r="J2772" s="17">
        <v>243</v>
      </c>
      <c r="K2772" s="17">
        <f t="shared" si="86"/>
        <v>260</v>
      </c>
      <c r="L2772" s="38" t="s">
        <v>7053</v>
      </c>
      <c r="M2772" s="48">
        <f t="shared" si="87"/>
        <v>288373258.33333337</v>
      </c>
      <c r="N2772" s="34" t="s">
        <v>7341</v>
      </c>
      <c r="O2772" s="48">
        <f>(45.5*M2772)/(SUM($M$16:$M$2953)+SUM(Comerciales!$O$16:$O$1436))</f>
        <v>1.3683878681728446E-2</v>
      </c>
      <c r="P2772" s="49"/>
      <c r="Q2772" s="59"/>
      <c r="R2772" s="59"/>
      <c r="S2772" s="49"/>
      <c r="T2772" s="49"/>
      <c r="U2772" s="49"/>
      <c r="V2772" s="49"/>
    </row>
    <row r="2773" spans="2:22" ht="24" customHeight="1" x14ac:dyDescent="0.35">
      <c r="B2773" s="3">
        <v>2758</v>
      </c>
      <c r="C2773" s="3" t="s">
        <v>2218</v>
      </c>
      <c r="D2773" s="3" t="s">
        <v>3257</v>
      </c>
      <c r="E2773" s="3" t="s">
        <v>2414</v>
      </c>
      <c r="F2773" s="3" t="s">
        <v>2422</v>
      </c>
      <c r="G2773" s="3" t="s">
        <v>11</v>
      </c>
      <c r="H2773" s="32" t="s">
        <v>2318</v>
      </c>
      <c r="I2773" s="33">
        <v>6599.875</v>
      </c>
      <c r="J2773" s="17">
        <v>924</v>
      </c>
      <c r="K2773" s="17">
        <f t="shared" si="86"/>
        <v>991</v>
      </c>
      <c r="L2773" s="38" t="s">
        <v>7053</v>
      </c>
      <c r="M2773" s="48">
        <f t="shared" si="87"/>
        <v>6540476.125</v>
      </c>
      <c r="N2773" s="34" t="s">
        <v>7343</v>
      </c>
      <c r="O2773" s="48">
        <f>(45.5*M2773)/(SUM($M$16:$M$2953)+SUM(Comerciales!$O$16:$O$1436))</f>
        <v>3.1035846504112578E-4</v>
      </c>
      <c r="P2773" s="49"/>
      <c r="Q2773" s="59"/>
      <c r="R2773" s="59"/>
      <c r="S2773" s="49"/>
      <c r="T2773" s="49"/>
      <c r="U2773" s="49"/>
      <c r="V2773" s="49"/>
    </row>
    <row r="2774" spans="2:22" ht="24" customHeight="1" x14ac:dyDescent="0.35">
      <c r="B2774" s="3">
        <v>2759</v>
      </c>
      <c r="C2774" s="3" t="s">
        <v>2221</v>
      </c>
      <c r="D2774" s="3" t="s">
        <v>5847</v>
      </c>
      <c r="E2774" s="3" t="s">
        <v>6696</v>
      </c>
      <c r="F2774" s="3" t="s">
        <v>3613</v>
      </c>
      <c r="G2774" s="3" t="s">
        <v>11</v>
      </c>
      <c r="H2774" s="32" t="s">
        <v>2318</v>
      </c>
      <c r="I2774" s="33">
        <v>328271.75</v>
      </c>
      <c r="J2774" s="17">
        <v>1097.25</v>
      </c>
      <c r="K2774" s="17">
        <f t="shared" si="86"/>
        <v>1097.25</v>
      </c>
      <c r="L2774" s="38">
        <v>1097.25</v>
      </c>
      <c r="M2774" s="48">
        <f t="shared" si="87"/>
        <v>360196177.6875</v>
      </c>
      <c r="N2774" s="34" t="s">
        <v>7341</v>
      </c>
      <c r="O2774" s="48">
        <f>(45.5*M2774)/(SUM($M$16:$M$2953)+SUM(Comerciales!$O$16:$O$1436))</f>
        <v>1.7092017566346991E-2</v>
      </c>
      <c r="P2774" s="49"/>
      <c r="Q2774" s="59"/>
      <c r="R2774" s="59"/>
      <c r="S2774" s="49"/>
      <c r="T2774" s="49"/>
      <c r="U2774" s="49"/>
      <c r="V2774" s="49"/>
    </row>
    <row r="2775" spans="2:22" ht="24" customHeight="1" x14ac:dyDescent="0.35">
      <c r="B2775" s="3">
        <v>2760</v>
      </c>
      <c r="C2775" s="3" t="s">
        <v>2102</v>
      </c>
      <c r="D2775" s="3" t="s">
        <v>5848</v>
      </c>
      <c r="E2775" s="3" t="s">
        <v>6810</v>
      </c>
      <c r="F2775" s="3" t="s">
        <v>2422</v>
      </c>
      <c r="G2775" s="3" t="s">
        <v>11</v>
      </c>
      <c r="H2775" s="32" t="s">
        <v>2318</v>
      </c>
      <c r="I2775" s="33">
        <v>97537.083333333328</v>
      </c>
      <c r="J2775" s="17">
        <v>229</v>
      </c>
      <c r="K2775" s="17">
        <f t="shared" si="86"/>
        <v>245</v>
      </c>
      <c r="L2775" s="38" t="s">
        <v>7053</v>
      </c>
      <c r="M2775" s="48">
        <f t="shared" si="87"/>
        <v>23896585.416666664</v>
      </c>
      <c r="N2775" s="34" t="s">
        <v>7341</v>
      </c>
      <c r="O2775" s="48">
        <f>(45.5*M2775)/(SUM($M$16:$M$2953)+SUM(Comerciales!$O$16:$O$1436))</f>
        <v>1.1339400110784469E-3</v>
      </c>
      <c r="P2775" s="49"/>
      <c r="Q2775" s="59"/>
      <c r="R2775" s="59"/>
      <c r="S2775" s="49"/>
      <c r="T2775" s="49"/>
      <c r="U2775" s="49"/>
      <c r="V2775" s="49"/>
    </row>
    <row r="2776" spans="2:22" ht="24" customHeight="1" x14ac:dyDescent="0.35">
      <c r="B2776" s="3">
        <v>2761</v>
      </c>
      <c r="C2776" s="3" t="s">
        <v>2102</v>
      </c>
      <c r="D2776" s="3" t="s">
        <v>5848</v>
      </c>
      <c r="E2776" s="3" t="s">
        <v>6811</v>
      </c>
      <c r="F2776" s="3" t="s">
        <v>2417</v>
      </c>
      <c r="G2776" s="3" t="s">
        <v>11</v>
      </c>
      <c r="H2776" s="32" t="s">
        <v>2490</v>
      </c>
      <c r="I2776" s="33">
        <v>7484</v>
      </c>
      <c r="J2776" s="17">
        <v>53</v>
      </c>
      <c r="K2776" s="17">
        <f t="shared" si="86"/>
        <v>57</v>
      </c>
      <c r="L2776" s="38" t="s">
        <v>7053</v>
      </c>
      <c r="M2776" s="48">
        <f t="shared" si="87"/>
        <v>426588</v>
      </c>
      <c r="N2776" s="34" t="s">
        <v>7343</v>
      </c>
      <c r="O2776" s="48">
        <f>(45.5*M2776)/(SUM($M$16:$M$2953)+SUM(Comerciales!$O$16:$O$1436))</f>
        <v>2.0242440206899121E-5</v>
      </c>
      <c r="P2776" s="49"/>
      <c r="Q2776" s="59"/>
      <c r="R2776" s="59"/>
      <c r="S2776" s="49"/>
      <c r="T2776" s="49"/>
      <c r="U2776" s="49"/>
      <c r="V2776" s="49"/>
    </row>
    <row r="2777" spans="2:22" ht="24" customHeight="1" x14ac:dyDescent="0.35">
      <c r="B2777" s="3">
        <v>2762</v>
      </c>
      <c r="C2777" s="3" t="s">
        <v>2102</v>
      </c>
      <c r="D2777" s="3" t="s">
        <v>5848</v>
      </c>
      <c r="E2777" s="3" t="s">
        <v>6812</v>
      </c>
      <c r="F2777" s="3" t="s">
        <v>2417</v>
      </c>
      <c r="G2777" s="3" t="s">
        <v>11</v>
      </c>
      <c r="H2777" s="32" t="s">
        <v>2490</v>
      </c>
      <c r="I2777" s="33">
        <v>6691</v>
      </c>
      <c r="J2777" s="17">
        <v>35</v>
      </c>
      <c r="K2777" s="17">
        <f t="shared" si="86"/>
        <v>38</v>
      </c>
      <c r="L2777" s="38" t="s">
        <v>7053</v>
      </c>
      <c r="M2777" s="48">
        <f t="shared" si="87"/>
        <v>254258</v>
      </c>
      <c r="N2777" s="34" t="s">
        <v>7343</v>
      </c>
      <c r="O2777" s="48">
        <f>(45.5*M2777)/(SUM($M$16:$M$2953)+SUM(Comerciales!$O$16:$O$1436))</f>
        <v>1.2065042528448425E-5</v>
      </c>
      <c r="P2777" s="49"/>
      <c r="Q2777" s="59"/>
      <c r="R2777" s="59"/>
      <c r="S2777" s="49"/>
      <c r="T2777" s="49"/>
      <c r="U2777" s="49"/>
      <c r="V2777" s="49"/>
    </row>
    <row r="2778" spans="2:22" ht="24" customHeight="1" x14ac:dyDescent="0.35">
      <c r="B2778" s="3">
        <v>2763</v>
      </c>
      <c r="C2778" s="3" t="s">
        <v>2102</v>
      </c>
      <c r="D2778" s="3" t="s">
        <v>5848</v>
      </c>
      <c r="E2778" s="3" t="s">
        <v>2607</v>
      </c>
      <c r="F2778" s="3" t="s">
        <v>2422</v>
      </c>
      <c r="G2778" s="3" t="s">
        <v>11</v>
      </c>
      <c r="H2778" s="32" t="s">
        <v>2318</v>
      </c>
      <c r="I2778" s="33">
        <v>4279.916666666667</v>
      </c>
      <c r="J2778" s="17">
        <v>201</v>
      </c>
      <c r="K2778" s="17">
        <f t="shared" si="86"/>
        <v>215</v>
      </c>
      <c r="L2778" s="38" t="s">
        <v>7053</v>
      </c>
      <c r="M2778" s="48">
        <f t="shared" si="87"/>
        <v>920182.08333333337</v>
      </c>
      <c r="N2778" s="34" t="s">
        <v>7343</v>
      </c>
      <c r="O2778" s="48">
        <f>(45.5*M2778)/(SUM($M$16:$M$2953)+SUM(Comerciales!$O$16:$O$1436))</f>
        <v>4.3664450948772275E-5</v>
      </c>
      <c r="P2778" s="49"/>
      <c r="Q2778" s="59"/>
      <c r="R2778" s="59"/>
      <c r="S2778" s="49"/>
      <c r="T2778" s="49"/>
      <c r="U2778" s="49"/>
      <c r="V2778" s="49"/>
    </row>
    <row r="2779" spans="2:22" ht="24" customHeight="1" x14ac:dyDescent="0.35">
      <c r="B2779" s="3">
        <v>2764</v>
      </c>
      <c r="C2779" s="3" t="s">
        <v>2102</v>
      </c>
      <c r="D2779" s="3" t="s">
        <v>5848</v>
      </c>
      <c r="E2779" s="3" t="s">
        <v>6811</v>
      </c>
      <c r="F2779" s="3" t="s">
        <v>2356</v>
      </c>
      <c r="G2779" s="3" t="s">
        <v>18</v>
      </c>
      <c r="H2779" s="32" t="s">
        <v>2628</v>
      </c>
      <c r="I2779" s="33">
        <v>376</v>
      </c>
      <c r="J2779" s="17">
        <v>3485</v>
      </c>
      <c r="K2779" s="17">
        <f t="shared" si="86"/>
        <v>3736</v>
      </c>
      <c r="L2779" s="38" t="s">
        <v>2628</v>
      </c>
      <c r="M2779" s="48">
        <f t="shared" si="87"/>
        <v>1404736</v>
      </c>
      <c r="N2779" s="34" t="s">
        <v>7343</v>
      </c>
      <c r="O2779" s="48">
        <f>(45.5*M2779)/(SUM($M$16:$M$2953)+SUM(Comerciales!$O$16:$O$1436))</f>
        <v>6.6657487989532391E-5</v>
      </c>
      <c r="P2779" s="49"/>
      <c r="Q2779" s="59"/>
      <c r="R2779" s="59"/>
      <c r="S2779" s="49"/>
      <c r="T2779" s="49"/>
      <c r="U2779" s="49"/>
      <c r="V2779" s="49"/>
    </row>
    <row r="2780" spans="2:22" ht="24" customHeight="1" x14ac:dyDescent="0.35">
      <c r="B2780" s="3">
        <v>2765</v>
      </c>
      <c r="C2780" s="3" t="s">
        <v>2102</v>
      </c>
      <c r="D2780" s="3" t="s">
        <v>5848</v>
      </c>
      <c r="E2780" s="3" t="s">
        <v>6811</v>
      </c>
      <c r="F2780" s="3" t="s">
        <v>2356</v>
      </c>
      <c r="G2780" s="3" t="s">
        <v>18</v>
      </c>
      <c r="H2780" s="32" t="s">
        <v>2349</v>
      </c>
      <c r="I2780" s="33">
        <v>112.25</v>
      </c>
      <c r="J2780" s="17">
        <v>3485</v>
      </c>
      <c r="K2780" s="17">
        <f t="shared" si="86"/>
        <v>3736</v>
      </c>
      <c r="L2780" s="38" t="s">
        <v>7053</v>
      </c>
      <c r="M2780" s="48">
        <f t="shared" si="87"/>
        <v>419366</v>
      </c>
      <c r="N2780" s="34" t="s">
        <v>7343</v>
      </c>
      <c r="O2780" s="48">
        <f>(45.5*M2780)/(SUM($M$16:$M$2953)+SUM(Comerciales!$O$16:$O$1436))</f>
        <v>1.9899742092619712E-5</v>
      </c>
      <c r="P2780" s="49"/>
      <c r="Q2780" s="59"/>
      <c r="R2780" s="59"/>
      <c r="S2780" s="49"/>
      <c r="T2780" s="49"/>
      <c r="U2780" s="49"/>
      <c r="V2780" s="49"/>
    </row>
    <row r="2781" spans="2:22" ht="24" customHeight="1" x14ac:dyDescent="0.35">
      <c r="B2781" s="3">
        <v>2766</v>
      </c>
      <c r="C2781" s="3" t="s">
        <v>2222</v>
      </c>
      <c r="D2781" s="3" t="s">
        <v>5849</v>
      </c>
      <c r="E2781" s="3" t="s">
        <v>6813</v>
      </c>
      <c r="F2781" s="3" t="s">
        <v>3597</v>
      </c>
      <c r="G2781" s="3" t="s">
        <v>18</v>
      </c>
      <c r="H2781" s="32" t="s">
        <v>2356</v>
      </c>
      <c r="I2781" s="33">
        <v>1</v>
      </c>
      <c r="J2781" s="17"/>
      <c r="K2781" s="17">
        <f t="shared" si="86"/>
        <v>0</v>
      </c>
      <c r="L2781" s="38" t="s">
        <v>7053</v>
      </c>
      <c r="M2781" s="48">
        <f t="shared" si="87"/>
        <v>100</v>
      </c>
      <c r="N2781" s="34" t="s">
        <v>7343</v>
      </c>
      <c r="O2781" s="48">
        <f>(45.5*M2781)/(SUM($M$16:$M$2953)+SUM(Comerciales!$O$16:$O$1436))</f>
        <v>4.745196819155514E-9</v>
      </c>
      <c r="P2781" s="49"/>
      <c r="Q2781" s="59"/>
      <c r="R2781" s="59"/>
      <c r="S2781" s="49"/>
      <c r="T2781" s="49"/>
      <c r="U2781" s="49"/>
      <c r="V2781" s="49"/>
    </row>
    <row r="2782" spans="2:22" ht="24" customHeight="1" x14ac:dyDescent="0.35">
      <c r="B2782" s="3">
        <v>2767</v>
      </c>
      <c r="C2782" s="3" t="s">
        <v>2222</v>
      </c>
      <c r="D2782" s="3" t="s">
        <v>3258</v>
      </c>
      <c r="E2782" s="3" t="s">
        <v>6474</v>
      </c>
      <c r="F2782" s="3" t="s">
        <v>2356</v>
      </c>
      <c r="G2782" s="3" t="s">
        <v>18</v>
      </c>
      <c r="H2782" s="32" t="s">
        <v>2349</v>
      </c>
      <c r="I2782" s="33">
        <v>524.33333333333337</v>
      </c>
      <c r="J2782" s="17">
        <v>1267893.8999999999</v>
      </c>
      <c r="K2782" s="17">
        <f t="shared" si="86"/>
        <v>1267893.8999999999</v>
      </c>
      <c r="L2782" s="38">
        <v>1267893.8999999999</v>
      </c>
      <c r="M2782" s="48">
        <f t="shared" si="87"/>
        <v>664799034.89999998</v>
      </c>
      <c r="N2782" s="34" t="s">
        <v>7341</v>
      </c>
      <c r="O2782" s="48">
        <f>(45.5*M2782)/(SUM($M$16:$M$2953)+SUM(Comerciales!$O$16:$O$1436))</f>
        <v>3.1546022657851357E-2</v>
      </c>
      <c r="P2782" s="49"/>
      <c r="Q2782" s="59"/>
      <c r="R2782" s="59"/>
      <c r="S2782" s="49"/>
      <c r="T2782" s="49"/>
      <c r="U2782" s="49"/>
      <c r="V2782" s="49"/>
    </row>
    <row r="2783" spans="2:22" ht="24" customHeight="1" x14ac:dyDescent="0.35">
      <c r="B2783" s="3">
        <v>2768</v>
      </c>
      <c r="C2783" s="3" t="s">
        <v>2222</v>
      </c>
      <c r="D2783" s="3" t="s">
        <v>3258</v>
      </c>
      <c r="E2783" s="3" t="s">
        <v>6473</v>
      </c>
      <c r="F2783" s="3" t="s">
        <v>2356</v>
      </c>
      <c r="G2783" s="3" t="s">
        <v>18</v>
      </c>
      <c r="H2783" s="32" t="s">
        <v>2349</v>
      </c>
      <c r="I2783" s="33">
        <v>3</v>
      </c>
      <c r="J2783" s="17">
        <v>422631.3</v>
      </c>
      <c r="K2783" s="17">
        <f t="shared" si="86"/>
        <v>422631.3</v>
      </c>
      <c r="L2783" s="38">
        <v>422631.3</v>
      </c>
      <c r="M2783" s="48">
        <f t="shared" si="87"/>
        <v>1267893.8999999999</v>
      </c>
      <c r="N2783" s="34" t="s">
        <v>7341</v>
      </c>
      <c r="O2783" s="48">
        <f>(45.5*M2783)/(SUM($M$16:$M$2953)+SUM(Comerciales!$O$16:$O$1436))</f>
        <v>6.0164061013066786E-5</v>
      </c>
      <c r="P2783" s="49"/>
      <c r="Q2783" s="59"/>
      <c r="R2783" s="59"/>
      <c r="S2783" s="49"/>
      <c r="T2783" s="49"/>
      <c r="U2783" s="49"/>
      <c r="V2783" s="49"/>
    </row>
    <row r="2784" spans="2:22" ht="24" customHeight="1" x14ac:dyDescent="0.35">
      <c r="B2784" s="3">
        <v>2769</v>
      </c>
      <c r="C2784" s="3" t="s">
        <v>2223</v>
      </c>
      <c r="D2784" s="3" t="s">
        <v>2224</v>
      </c>
      <c r="E2784" s="3">
        <v>0.01</v>
      </c>
      <c r="F2784" s="3" t="s">
        <v>2616</v>
      </c>
      <c r="G2784" s="3" t="s">
        <v>3657</v>
      </c>
      <c r="H2784" s="32" t="s">
        <v>2490</v>
      </c>
      <c r="I2784" s="33">
        <v>284.25</v>
      </c>
      <c r="J2784" s="17">
        <v>1718</v>
      </c>
      <c r="K2784" s="17">
        <f t="shared" si="86"/>
        <v>1842</v>
      </c>
      <c r="L2784" s="38" t="s">
        <v>7053</v>
      </c>
      <c r="M2784" s="48">
        <f t="shared" si="87"/>
        <v>523588.5</v>
      </c>
      <c r="N2784" s="34" t="s">
        <v>7343</v>
      </c>
      <c r="O2784" s="48">
        <f>(45.5*M2784)/(SUM($M$16:$M$2953)+SUM(Comerciales!$O$16:$O$1436))</f>
        <v>2.4845304847464065E-5</v>
      </c>
      <c r="P2784" s="49"/>
      <c r="Q2784" s="59"/>
      <c r="R2784" s="59"/>
      <c r="S2784" s="49"/>
      <c r="T2784" s="49"/>
      <c r="U2784" s="49"/>
      <c r="V2784" s="49"/>
    </row>
    <row r="2785" spans="2:22" ht="24" customHeight="1" x14ac:dyDescent="0.35">
      <c r="B2785" s="3">
        <v>2770</v>
      </c>
      <c r="C2785" s="3" t="s">
        <v>1094</v>
      </c>
      <c r="D2785" s="3" t="s">
        <v>5850</v>
      </c>
      <c r="E2785" s="3" t="s">
        <v>6814</v>
      </c>
      <c r="F2785" s="3" t="s">
        <v>6869</v>
      </c>
      <c r="G2785" s="3" t="s">
        <v>3657</v>
      </c>
      <c r="H2785" s="32" t="s">
        <v>2490</v>
      </c>
      <c r="I2785" s="33">
        <v>66.5</v>
      </c>
      <c r="J2785" s="17">
        <v>2949</v>
      </c>
      <c r="K2785" s="17">
        <f t="shared" si="86"/>
        <v>3161</v>
      </c>
      <c r="L2785" s="38" t="s">
        <v>7053</v>
      </c>
      <c r="M2785" s="48">
        <f t="shared" si="87"/>
        <v>210206.5</v>
      </c>
      <c r="N2785" s="34" t="s">
        <v>7343</v>
      </c>
      <c r="O2785" s="48">
        <f>(45.5*M2785)/(SUM($M$16:$M$2953)+SUM(Comerciales!$O$16:$O$1436))</f>
        <v>9.9747121516581345E-6</v>
      </c>
      <c r="P2785" s="49"/>
      <c r="Q2785" s="59"/>
      <c r="R2785" s="59"/>
      <c r="S2785" s="49"/>
      <c r="T2785" s="49"/>
      <c r="U2785" s="49"/>
      <c r="V2785" s="49"/>
    </row>
    <row r="2786" spans="2:22" ht="24" customHeight="1" x14ac:dyDescent="0.35">
      <c r="B2786" s="3">
        <v>2771</v>
      </c>
      <c r="C2786" s="3" t="s">
        <v>1094</v>
      </c>
      <c r="D2786" s="3" t="s">
        <v>5850</v>
      </c>
      <c r="E2786" s="3" t="s">
        <v>6815</v>
      </c>
      <c r="F2786" s="3" t="s">
        <v>6869</v>
      </c>
      <c r="G2786" s="3" t="s">
        <v>3657</v>
      </c>
      <c r="H2786" s="32" t="s">
        <v>2490</v>
      </c>
      <c r="I2786" s="33">
        <v>2</v>
      </c>
      <c r="J2786" s="17">
        <v>13434</v>
      </c>
      <c r="K2786" s="17">
        <f t="shared" si="86"/>
        <v>14401</v>
      </c>
      <c r="L2786" s="38" t="s">
        <v>7053</v>
      </c>
      <c r="M2786" s="48">
        <f t="shared" si="87"/>
        <v>28802</v>
      </c>
      <c r="N2786" s="34" t="s">
        <v>7343</v>
      </c>
      <c r="O2786" s="48">
        <f>(45.5*M2786)/(SUM($M$16:$M$2953)+SUM(Comerciales!$O$16:$O$1436))</f>
        <v>1.3667115878531709E-6</v>
      </c>
      <c r="P2786" s="49"/>
      <c r="Q2786" s="59"/>
      <c r="R2786" s="59"/>
      <c r="S2786" s="49"/>
      <c r="T2786" s="49"/>
      <c r="U2786" s="49"/>
      <c r="V2786" s="49"/>
    </row>
    <row r="2787" spans="2:22" ht="24" customHeight="1" x14ac:dyDescent="0.35">
      <c r="B2787" s="3">
        <v>2772</v>
      </c>
      <c r="C2787" s="3" t="s">
        <v>2710</v>
      </c>
      <c r="D2787" s="3" t="s">
        <v>5851</v>
      </c>
      <c r="E2787" s="3" t="s">
        <v>3362</v>
      </c>
      <c r="F2787" s="3" t="s">
        <v>2422</v>
      </c>
      <c r="G2787" s="3" t="s">
        <v>11</v>
      </c>
      <c r="H2787" s="32" t="s">
        <v>2320</v>
      </c>
      <c r="I2787" s="33">
        <v>2</v>
      </c>
      <c r="J2787" s="17">
        <v>5251</v>
      </c>
      <c r="K2787" s="17">
        <f t="shared" si="86"/>
        <v>5629</v>
      </c>
      <c r="L2787" s="38" t="s">
        <v>7053</v>
      </c>
      <c r="M2787" s="48">
        <f t="shared" si="87"/>
        <v>11258</v>
      </c>
      <c r="N2787" s="34" t="s">
        <v>7343</v>
      </c>
      <c r="O2787" s="48">
        <f>(45.5*M2787)/(SUM($M$16:$M$2953)+SUM(Comerciales!$O$16:$O$1436))</f>
        <v>5.3421425790052768E-7</v>
      </c>
      <c r="P2787" s="49"/>
      <c r="Q2787" s="59"/>
      <c r="R2787" s="59"/>
      <c r="S2787" s="49"/>
      <c r="T2787" s="49"/>
      <c r="U2787" s="49"/>
      <c r="V2787" s="49"/>
    </row>
    <row r="2788" spans="2:22" ht="24" customHeight="1" x14ac:dyDescent="0.35">
      <c r="B2788" s="3">
        <v>2773</v>
      </c>
      <c r="C2788" s="3" t="s">
        <v>2632</v>
      </c>
      <c r="D2788" s="3" t="s">
        <v>5852</v>
      </c>
      <c r="E2788" s="3" t="s">
        <v>6816</v>
      </c>
      <c r="F2788" s="3" t="s">
        <v>3575</v>
      </c>
      <c r="G2788" s="3" t="s">
        <v>11</v>
      </c>
      <c r="H2788" s="32" t="s">
        <v>2628</v>
      </c>
      <c r="I2788" s="33">
        <v>1</v>
      </c>
      <c r="J2788" s="17"/>
      <c r="K2788" s="17">
        <f t="shared" si="86"/>
        <v>0</v>
      </c>
      <c r="L2788" s="38" t="s">
        <v>2628</v>
      </c>
      <c r="M2788" s="48">
        <f t="shared" si="87"/>
        <v>100</v>
      </c>
      <c r="N2788" s="34" t="s">
        <v>7343</v>
      </c>
      <c r="O2788" s="48">
        <f>(45.5*M2788)/(SUM($M$16:$M$2953)+SUM(Comerciales!$O$16:$O$1436))</f>
        <v>4.745196819155514E-9</v>
      </c>
      <c r="P2788" s="49"/>
      <c r="Q2788" s="59"/>
      <c r="R2788" s="59"/>
      <c r="S2788" s="49"/>
      <c r="T2788" s="49"/>
      <c r="U2788" s="49"/>
      <c r="V2788" s="49"/>
    </row>
    <row r="2789" spans="2:22" ht="24" customHeight="1" x14ac:dyDescent="0.35">
      <c r="B2789" s="3">
        <v>2774</v>
      </c>
      <c r="C2789" s="3" t="s">
        <v>2225</v>
      </c>
      <c r="D2789" s="3" t="s">
        <v>2226</v>
      </c>
      <c r="E2789" s="3" t="s">
        <v>3362</v>
      </c>
      <c r="F2789" s="3" t="s">
        <v>2422</v>
      </c>
      <c r="G2789" s="3" t="s">
        <v>11</v>
      </c>
      <c r="H2789" s="32" t="s">
        <v>2320</v>
      </c>
      <c r="I2789" s="33">
        <v>2</v>
      </c>
      <c r="J2789" s="17"/>
      <c r="K2789" s="17">
        <f t="shared" si="86"/>
        <v>0</v>
      </c>
      <c r="L2789" s="38" t="s">
        <v>7053</v>
      </c>
      <c r="M2789" s="48">
        <f t="shared" si="87"/>
        <v>200</v>
      </c>
      <c r="N2789" s="34" t="s">
        <v>7343</v>
      </c>
      <c r="O2789" s="48">
        <f>(45.5*M2789)/(SUM($M$16:$M$2953)+SUM(Comerciales!$O$16:$O$1436))</f>
        <v>9.4903936383110279E-9</v>
      </c>
      <c r="P2789" s="49"/>
      <c r="Q2789" s="59"/>
      <c r="R2789" s="59"/>
      <c r="S2789" s="49"/>
      <c r="T2789" s="49"/>
      <c r="U2789" s="49"/>
      <c r="V2789" s="49"/>
    </row>
    <row r="2790" spans="2:22" ht="24" customHeight="1" x14ac:dyDescent="0.35">
      <c r="B2790" s="3">
        <v>2775</v>
      </c>
      <c r="C2790" s="3" t="s">
        <v>2227</v>
      </c>
      <c r="D2790" s="3" t="s">
        <v>5853</v>
      </c>
      <c r="E2790" s="3" t="s">
        <v>6817</v>
      </c>
      <c r="F2790" s="3" t="s">
        <v>2494</v>
      </c>
      <c r="G2790" s="3" t="s">
        <v>3654</v>
      </c>
      <c r="H2790" s="32" t="s">
        <v>2347</v>
      </c>
      <c r="I2790" s="33">
        <v>417.75</v>
      </c>
      <c r="J2790" s="17">
        <v>4156.3499999999995</v>
      </c>
      <c r="K2790" s="17">
        <f t="shared" si="86"/>
        <v>4156.3499999999995</v>
      </c>
      <c r="L2790" s="38">
        <v>4156.3499999999995</v>
      </c>
      <c r="M2790" s="48">
        <f t="shared" si="87"/>
        <v>1736315.2124999997</v>
      </c>
      <c r="N2790" s="34" t="s">
        <v>7343</v>
      </c>
      <c r="O2790" s="48">
        <f>(45.5*M2790)/(SUM($M$16:$M$2953)+SUM(Comerciales!$O$16:$O$1436))</f>
        <v>8.2391574234063285E-5</v>
      </c>
      <c r="P2790" s="49"/>
      <c r="Q2790" s="59"/>
      <c r="R2790" s="59"/>
      <c r="S2790" s="49"/>
      <c r="T2790" s="49"/>
      <c r="U2790" s="49"/>
      <c r="V2790" s="49"/>
    </row>
    <row r="2791" spans="2:22" ht="24" customHeight="1" x14ac:dyDescent="0.35">
      <c r="B2791" s="3">
        <v>2776</v>
      </c>
      <c r="C2791" s="3" t="s">
        <v>2230</v>
      </c>
      <c r="D2791" s="3" t="s">
        <v>2229</v>
      </c>
      <c r="E2791" s="3" t="s">
        <v>6818</v>
      </c>
      <c r="F2791" s="3" t="s">
        <v>3625</v>
      </c>
      <c r="G2791" s="3" t="s">
        <v>3656</v>
      </c>
      <c r="H2791" s="32" t="s">
        <v>2360</v>
      </c>
      <c r="I2791" s="33">
        <v>106</v>
      </c>
      <c r="J2791" s="17">
        <v>602</v>
      </c>
      <c r="K2791" s="17">
        <f t="shared" si="86"/>
        <v>645</v>
      </c>
      <c r="L2791" s="38" t="s">
        <v>7053</v>
      </c>
      <c r="M2791" s="48">
        <f t="shared" si="87"/>
        <v>68370</v>
      </c>
      <c r="N2791" s="34" t="s">
        <v>7343</v>
      </c>
      <c r="O2791" s="48">
        <f>(45.5*M2791)/(SUM($M$16:$M$2953)+SUM(Comerciales!$O$16:$O$1436))</f>
        <v>3.2442910652566248E-6</v>
      </c>
      <c r="P2791" s="49"/>
      <c r="Q2791" s="59"/>
      <c r="R2791" s="59"/>
      <c r="S2791" s="49"/>
      <c r="T2791" s="49"/>
      <c r="U2791" s="49"/>
      <c r="V2791" s="49"/>
    </row>
    <row r="2792" spans="2:22" ht="24" customHeight="1" x14ac:dyDescent="0.35">
      <c r="B2792" s="3">
        <v>2777</v>
      </c>
      <c r="C2792" s="3" t="s">
        <v>2230</v>
      </c>
      <c r="D2792" s="3" t="s">
        <v>2229</v>
      </c>
      <c r="E2792" s="3" t="s">
        <v>6819</v>
      </c>
      <c r="F2792" s="3" t="s">
        <v>6960</v>
      </c>
      <c r="G2792" s="3" t="s">
        <v>7015</v>
      </c>
      <c r="H2792" s="32" t="s">
        <v>2334</v>
      </c>
      <c r="I2792" s="33">
        <v>2</v>
      </c>
      <c r="J2792" s="17">
        <v>41346</v>
      </c>
      <c r="K2792" s="17">
        <f t="shared" si="86"/>
        <v>44323</v>
      </c>
      <c r="L2792" s="38" t="s">
        <v>7053</v>
      </c>
      <c r="M2792" s="48">
        <f t="shared" si="87"/>
        <v>88646</v>
      </c>
      <c r="N2792" s="34" t="s">
        <v>7341</v>
      </c>
      <c r="O2792" s="48">
        <f>(45.5*M2792)/(SUM($M$16:$M$2953)+SUM(Comerciales!$O$16:$O$1436))</f>
        <v>4.2064271723085969E-6</v>
      </c>
      <c r="P2792" s="49"/>
      <c r="Q2792" s="59"/>
      <c r="R2792" s="59"/>
      <c r="S2792" s="49"/>
      <c r="T2792" s="49"/>
      <c r="U2792" s="49"/>
      <c r="V2792" s="49"/>
    </row>
    <row r="2793" spans="2:22" ht="24" customHeight="1" x14ac:dyDescent="0.35">
      <c r="B2793" s="3">
        <v>2778</v>
      </c>
      <c r="C2793" s="3" t="s">
        <v>2231</v>
      </c>
      <c r="D2793" s="3" t="s">
        <v>2232</v>
      </c>
      <c r="E2793" s="3">
        <v>0.4</v>
      </c>
      <c r="F2793" s="3" t="s">
        <v>2350</v>
      </c>
      <c r="G2793" s="3" t="s">
        <v>2429</v>
      </c>
      <c r="H2793" s="32" t="s">
        <v>2628</v>
      </c>
      <c r="I2793" s="33">
        <v>1586</v>
      </c>
      <c r="J2793" s="17">
        <v>2509.5</v>
      </c>
      <c r="K2793" s="17">
        <f t="shared" si="86"/>
        <v>2690</v>
      </c>
      <c r="L2793" s="38" t="s">
        <v>2628</v>
      </c>
      <c r="M2793" s="48">
        <f t="shared" si="87"/>
        <v>4266340</v>
      </c>
      <c r="N2793" s="34" t="s">
        <v>7343</v>
      </c>
      <c r="O2793" s="48">
        <f>(45.5*M2793)/(SUM($M$16:$M$2953)+SUM(Comerciales!$O$16:$O$1436))</f>
        <v>2.0244622997435933E-4</v>
      </c>
      <c r="P2793" s="49"/>
      <c r="Q2793" s="59"/>
      <c r="R2793" s="59"/>
      <c r="S2793" s="49"/>
      <c r="T2793" s="49"/>
      <c r="U2793" s="49"/>
      <c r="V2793" s="49"/>
    </row>
    <row r="2794" spans="2:22" ht="24" customHeight="1" x14ac:dyDescent="0.35">
      <c r="B2794" s="3">
        <v>2779</v>
      </c>
      <c r="C2794" s="3" t="s">
        <v>729</v>
      </c>
      <c r="D2794" s="3" t="s">
        <v>5854</v>
      </c>
      <c r="E2794" s="3" t="s">
        <v>6820</v>
      </c>
      <c r="F2794" s="3" t="s">
        <v>3592</v>
      </c>
      <c r="G2794" s="3" t="s">
        <v>76</v>
      </c>
      <c r="H2794" s="32" t="s">
        <v>2628</v>
      </c>
      <c r="I2794" s="33">
        <v>1</v>
      </c>
      <c r="J2794" s="17"/>
      <c r="K2794" s="17">
        <f t="shared" si="86"/>
        <v>0</v>
      </c>
      <c r="L2794" s="38" t="s">
        <v>2628</v>
      </c>
      <c r="M2794" s="48">
        <f t="shared" si="87"/>
        <v>100</v>
      </c>
      <c r="N2794" s="34" t="s">
        <v>7343</v>
      </c>
      <c r="O2794" s="48">
        <f>(45.5*M2794)/(SUM($M$16:$M$2953)+SUM(Comerciales!$O$16:$O$1436))</f>
        <v>4.745196819155514E-9</v>
      </c>
      <c r="P2794" s="49"/>
      <c r="Q2794" s="59"/>
      <c r="R2794" s="59"/>
      <c r="S2794" s="49"/>
      <c r="T2794" s="49"/>
      <c r="U2794" s="49"/>
      <c r="V2794" s="49"/>
    </row>
    <row r="2795" spans="2:22" ht="24" customHeight="1" x14ac:dyDescent="0.35">
      <c r="B2795" s="3">
        <v>2780</v>
      </c>
      <c r="C2795" s="3" t="s">
        <v>2713</v>
      </c>
      <c r="D2795" s="3" t="s">
        <v>5855</v>
      </c>
      <c r="E2795" s="3" t="s">
        <v>6821</v>
      </c>
      <c r="F2795" s="3" t="s">
        <v>3597</v>
      </c>
      <c r="G2795" s="3" t="s">
        <v>18</v>
      </c>
      <c r="H2795" s="32" t="s">
        <v>2356</v>
      </c>
      <c r="I2795" s="33">
        <v>1</v>
      </c>
      <c r="J2795" s="17"/>
      <c r="K2795" s="17">
        <f t="shared" si="86"/>
        <v>0</v>
      </c>
      <c r="L2795" s="38" t="s">
        <v>7053</v>
      </c>
      <c r="M2795" s="48">
        <f t="shared" si="87"/>
        <v>100</v>
      </c>
      <c r="N2795" s="34" t="s">
        <v>7343</v>
      </c>
      <c r="O2795" s="48">
        <f>(45.5*M2795)/(SUM($M$16:$M$2953)+SUM(Comerciales!$O$16:$O$1436))</f>
        <v>4.745196819155514E-9</v>
      </c>
      <c r="P2795" s="49"/>
      <c r="Q2795" s="59"/>
      <c r="R2795" s="59"/>
      <c r="S2795" s="49"/>
      <c r="T2795" s="49"/>
      <c r="U2795" s="49"/>
      <c r="V2795" s="49"/>
    </row>
    <row r="2796" spans="2:22" ht="24" customHeight="1" x14ac:dyDescent="0.35">
      <c r="B2796" s="3">
        <v>2781</v>
      </c>
      <c r="C2796" s="3" t="s">
        <v>750</v>
      </c>
      <c r="D2796" s="3" t="s">
        <v>5856</v>
      </c>
      <c r="E2796" s="3" t="s">
        <v>2628</v>
      </c>
      <c r="F2796" s="3" t="s">
        <v>6976</v>
      </c>
      <c r="G2796" s="3" t="s">
        <v>18</v>
      </c>
      <c r="H2796" s="32" t="s">
        <v>2356</v>
      </c>
      <c r="I2796" s="33">
        <v>3</v>
      </c>
      <c r="J2796" s="17">
        <v>137202</v>
      </c>
      <c r="K2796" s="17">
        <f t="shared" si="86"/>
        <v>147081</v>
      </c>
      <c r="L2796" s="38" t="s">
        <v>7053</v>
      </c>
      <c r="M2796" s="48">
        <f t="shared" si="87"/>
        <v>441243</v>
      </c>
      <c r="N2796" s="34" t="s">
        <v>7341</v>
      </c>
      <c r="O2796" s="48">
        <f>(45.5*M2796)/(SUM($M$16:$M$2953)+SUM(Comerciales!$O$16:$O$1436))</f>
        <v>2.0937848800746364E-5</v>
      </c>
      <c r="P2796" s="49"/>
      <c r="Q2796" s="59"/>
      <c r="R2796" s="59"/>
      <c r="S2796" s="49"/>
      <c r="T2796" s="49"/>
      <c r="U2796" s="49"/>
      <c r="V2796" s="49"/>
    </row>
    <row r="2797" spans="2:22" ht="24" customHeight="1" x14ac:dyDescent="0.35">
      <c r="B2797" s="3">
        <v>2782</v>
      </c>
      <c r="C2797" s="3" t="s">
        <v>750</v>
      </c>
      <c r="D2797" s="3" t="s">
        <v>5857</v>
      </c>
      <c r="E2797" s="3" t="s">
        <v>2628</v>
      </c>
      <c r="F2797" s="3" t="s">
        <v>6986</v>
      </c>
      <c r="G2797" s="3" t="s">
        <v>18</v>
      </c>
      <c r="H2797" s="32" t="s">
        <v>2349</v>
      </c>
      <c r="I2797" s="33">
        <v>6.8181818181818183</v>
      </c>
      <c r="J2797" s="17">
        <v>143934</v>
      </c>
      <c r="K2797" s="17">
        <f t="shared" si="86"/>
        <v>154297</v>
      </c>
      <c r="L2797" s="38" t="s">
        <v>7053</v>
      </c>
      <c r="M2797" s="48">
        <f t="shared" si="87"/>
        <v>1052025</v>
      </c>
      <c r="N2797" s="34" t="s">
        <v>7341</v>
      </c>
      <c r="O2797" s="48">
        <f>(45.5*M2797)/(SUM($M$16:$M$2953)+SUM(Comerciales!$O$16:$O$1436))</f>
        <v>4.9920656836720793E-5</v>
      </c>
      <c r="P2797" s="49"/>
      <c r="Q2797" s="59"/>
      <c r="R2797" s="59"/>
      <c r="S2797" s="49"/>
      <c r="T2797" s="49"/>
      <c r="U2797" s="49"/>
      <c r="V2797" s="49"/>
    </row>
    <row r="2798" spans="2:22" ht="24" customHeight="1" x14ac:dyDescent="0.35">
      <c r="B2798" s="3">
        <v>2783</v>
      </c>
      <c r="C2798" s="3" t="s">
        <v>2628</v>
      </c>
      <c r="D2798" s="3" t="s">
        <v>5858</v>
      </c>
      <c r="E2798" s="3" t="s">
        <v>218</v>
      </c>
      <c r="F2798" s="3" t="s">
        <v>2356</v>
      </c>
      <c r="G2798" s="3" t="s">
        <v>18</v>
      </c>
      <c r="H2798" s="32" t="s">
        <v>2628</v>
      </c>
      <c r="I2798" s="33">
        <v>1</v>
      </c>
      <c r="J2798" s="17"/>
      <c r="K2798" s="17">
        <f t="shared" si="86"/>
        <v>0</v>
      </c>
      <c r="L2798" s="38" t="s">
        <v>2628</v>
      </c>
      <c r="M2798" s="48">
        <f t="shared" si="87"/>
        <v>100</v>
      </c>
      <c r="N2798" s="34" t="s">
        <v>7343</v>
      </c>
      <c r="O2798" s="48">
        <f>(45.5*M2798)/(SUM($M$16:$M$2953)+SUM(Comerciales!$O$16:$O$1436))</f>
        <v>4.745196819155514E-9</v>
      </c>
      <c r="P2798" s="49"/>
      <c r="Q2798" s="59"/>
      <c r="R2798" s="59"/>
      <c r="S2798" s="49"/>
      <c r="T2798" s="49"/>
      <c r="U2798" s="49"/>
      <c r="V2798" s="49"/>
    </row>
    <row r="2799" spans="2:22" ht="24" customHeight="1" x14ac:dyDescent="0.35">
      <c r="B2799" s="3">
        <v>2784</v>
      </c>
      <c r="C2799" s="3" t="s">
        <v>2628</v>
      </c>
      <c r="D2799" s="3" t="s">
        <v>5859</v>
      </c>
      <c r="E2799" s="3" t="s">
        <v>6822</v>
      </c>
      <c r="F2799" s="3" t="s">
        <v>2356</v>
      </c>
      <c r="G2799" s="3" t="s">
        <v>18</v>
      </c>
      <c r="H2799" s="32" t="s">
        <v>2628</v>
      </c>
      <c r="I2799" s="33">
        <v>1</v>
      </c>
      <c r="J2799" s="17"/>
      <c r="K2799" s="17">
        <f t="shared" si="86"/>
        <v>0</v>
      </c>
      <c r="L2799" s="38" t="s">
        <v>2628</v>
      </c>
      <c r="M2799" s="48">
        <f t="shared" si="87"/>
        <v>100</v>
      </c>
      <c r="N2799" s="34" t="s">
        <v>7343</v>
      </c>
      <c r="O2799" s="48">
        <f>(45.5*M2799)/(SUM($M$16:$M$2953)+SUM(Comerciales!$O$16:$O$1436))</f>
        <v>4.745196819155514E-9</v>
      </c>
      <c r="P2799" s="49"/>
      <c r="Q2799" s="59"/>
      <c r="R2799" s="59"/>
      <c r="S2799" s="49"/>
      <c r="T2799" s="49"/>
      <c r="U2799" s="49"/>
      <c r="V2799" s="49"/>
    </row>
    <row r="2800" spans="2:22" ht="24" customHeight="1" x14ac:dyDescent="0.35">
      <c r="B2800" s="3">
        <v>2785</v>
      </c>
      <c r="C2800" s="3" t="s">
        <v>2628</v>
      </c>
      <c r="D2800" s="3" t="s">
        <v>5860</v>
      </c>
      <c r="E2800" s="3" t="s">
        <v>218</v>
      </c>
      <c r="F2800" s="3" t="s">
        <v>2356</v>
      </c>
      <c r="G2800" s="3" t="s">
        <v>18</v>
      </c>
      <c r="H2800" s="32" t="s">
        <v>2628</v>
      </c>
      <c r="I2800" s="33">
        <v>24</v>
      </c>
      <c r="J2800" s="17"/>
      <c r="K2800" s="17">
        <f t="shared" si="86"/>
        <v>0</v>
      </c>
      <c r="L2800" s="38" t="s">
        <v>2628</v>
      </c>
      <c r="M2800" s="48">
        <f t="shared" si="87"/>
        <v>2400</v>
      </c>
      <c r="N2800" s="34" t="s">
        <v>7343</v>
      </c>
      <c r="O2800" s="48">
        <f>(45.5*M2800)/(SUM($M$16:$M$2953)+SUM(Comerciales!$O$16:$O$1436))</f>
        <v>1.1388472365973233E-7</v>
      </c>
      <c r="P2800" s="49"/>
      <c r="Q2800" s="59"/>
      <c r="R2800" s="59"/>
      <c r="S2800" s="49"/>
      <c r="T2800" s="49"/>
      <c r="U2800" s="49"/>
      <c r="V2800" s="49"/>
    </row>
    <row r="2801" spans="2:22" ht="24" customHeight="1" x14ac:dyDescent="0.35">
      <c r="B2801" s="3">
        <v>2786</v>
      </c>
      <c r="C2801" s="3" t="s">
        <v>2628</v>
      </c>
      <c r="D2801" s="3" t="s">
        <v>5861</v>
      </c>
      <c r="E2801" s="3" t="s">
        <v>1575</v>
      </c>
      <c r="F2801" s="3" t="s">
        <v>2356</v>
      </c>
      <c r="G2801" s="3" t="s">
        <v>18</v>
      </c>
      <c r="H2801" s="32" t="s">
        <v>2628</v>
      </c>
      <c r="I2801" s="33">
        <v>1</v>
      </c>
      <c r="J2801" s="17"/>
      <c r="K2801" s="17">
        <f t="shared" si="86"/>
        <v>0</v>
      </c>
      <c r="L2801" s="38" t="s">
        <v>2628</v>
      </c>
      <c r="M2801" s="48">
        <f t="shared" si="87"/>
        <v>100</v>
      </c>
      <c r="N2801" s="34" t="s">
        <v>7343</v>
      </c>
      <c r="O2801" s="48">
        <f>(45.5*M2801)/(SUM($M$16:$M$2953)+SUM(Comerciales!$O$16:$O$1436))</f>
        <v>4.745196819155514E-9</v>
      </c>
      <c r="P2801" s="49"/>
      <c r="Q2801" s="59"/>
      <c r="R2801" s="59"/>
      <c r="S2801" s="49"/>
      <c r="T2801" s="49"/>
      <c r="U2801" s="49"/>
      <c r="V2801" s="49"/>
    </row>
    <row r="2802" spans="2:22" ht="24" customHeight="1" x14ac:dyDescent="0.35">
      <c r="B2802" s="3">
        <v>2787</v>
      </c>
      <c r="C2802" s="3" t="s">
        <v>2628</v>
      </c>
      <c r="D2802" s="3" t="s">
        <v>5862</v>
      </c>
      <c r="E2802" s="3" t="s">
        <v>218</v>
      </c>
      <c r="F2802" s="3" t="s">
        <v>2356</v>
      </c>
      <c r="G2802" s="3" t="s">
        <v>18</v>
      </c>
      <c r="H2802" s="32" t="s">
        <v>2628</v>
      </c>
      <c r="I2802" s="33">
        <v>1</v>
      </c>
      <c r="J2802" s="17"/>
      <c r="K2802" s="17">
        <f t="shared" si="86"/>
        <v>0</v>
      </c>
      <c r="L2802" s="38" t="s">
        <v>2628</v>
      </c>
      <c r="M2802" s="48">
        <f t="shared" si="87"/>
        <v>100</v>
      </c>
      <c r="N2802" s="34" t="s">
        <v>7343</v>
      </c>
      <c r="O2802" s="48">
        <f>(45.5*M2802)/(SUM($M$16:$M$2953)+SUM(Comerciales!$O$16:$O$1436))</f>
        <v>4.745196819155514E-9</v>
      </c>
      <c r="P2802" s="49"/>
      <c r="Q2802" s="59"/>
      <c r="R2802" s="59"/>
      <c r="S2802" s="49"/>
      <c r="T2802" s="49"/>
      <c r="U2802" s="49"/>
      <c r="V2802" s="49"/>
    </row>
    <row r="2803" spans="2:22" ht="24" customHeight="1" x14ac:dyDescent="0.35">
      <c r="B2803" s="3">
        <v>2788</v>
      </c>
      <c r="C2803" s="3" t="s">
        <v>2628</v>
      </c>
      <c r="D2803" s="3" t="s">
        <v>5863</v>
      </c>
      <c r="E2803" s="3" t="s">
        <v>6823</v>
      </c>
      <c r="F2803" s="3" t="s">
        <v>2356</v>
      </c>
      <c r="G2803" s="3" t="s">
        <v>18</v>
      </c>
      <c r="H2803" s="32" t="s">
        <v>2628</v>
      </c>
      <c r="I2803" s="33">
        <v>1</v>
      </c>
      <c r="J2803" s="17"/>
      <c r="K2803" s="17">
        <f t="shared" si="86"/>
        <v>0</v>
      </c>
      <c r="L2803" s="38" t="s">
        <v>2628</v>
      </c>
      <c r="M2803" s="48">
        <f t="shared" si="87"/>
        <v>100</v>
      </c>
      <c r="N2803" s="34" t="s">
        <v>7343</v>
      </c>
      <c r="O2803" s="48">
        <f>(45.5*M2803)/(SUM($M$16:$M$2953)+SUM(Comerciales!$O$16:$O$1436))</f>
        <v>4.745196819155514E-9</v>
      </c>
      <c r="P2803" s="49"/>
      <c r="Q2803" s="59"/>
      <c r="R2803" s="59"/>
      <c r="S2803" s="49"/>
      <c r="T2803" s="49"/>
      <c r="U2803" s="49"/>
      <c r="V2803" s="49"/>
    </row>
    <row r="2804" spans="2:22" ht="24" customHeight="1" x14ac:dyDescent="0.35">
      <c r="B2804" s="3">
        <v>2789</v>
      </c>
      <c r="C2804" s="3" t="s">
        <v>2235</v>
      </c>
      <c r="D2804" s="3" t="s">
        <v>2236</v>
      </c>
      <c r="E2804" s="3" t="s">
        <v>2237</v>
      </c>
      <c r="F2804" s="3" t="s">
        <v>2356</v>
      </c>
      <c r="G2804" s="3" t="s">
        <v>18</v>
      </c>
      <c r="H2804" s="32" t="s">
        <v>2349</v>
      </c>
      <c r="I2804" s="33">
        <v>24.25</v>
      </c>
      <c r="J2804" s="17">
        <v>188119.06</v>
      </c>
      <c r="K2804" s="17">
        <f t="shared" si="86"/>
        <v>188119.06</v>
      </c>
      <c r="L2804" s="38">
        <v>188119.06</v>
      </c>
      <c r="M2804" s="48">
        <f t="shared" si="87"/>
        <v>4561887.2050000001</v>
      </c>
      <c r="N2804" s="34" t="s">
        <v>7341</v>
      </c>
      <c r="O2804" s="48">
        <f>(45.5*M2804)/(SUM($M$16:$M$2953)+SUM(Comerciales!$O$16:$O$1436))</f>
        <v>2.1647052654512238E-4</v>
      </c>
      <c r="P2804" s="49"/>
      <c r="Q2804" s="59"/>
      <c r="R2804" s="59"/>
      <c r="S2804" s="49"/>
      <c r="T2804" s="49"/>
      <c r="U2804" s="49"/>
      <c r="V2804" s="49"/>
    </row>
    <row r="2805" spans="2:22" ht="24" customHeight="1" x14ac:dyDescent="0.35">
      <c r="B2805" s="3">
        <v>2790</v>
      </c>
      <c r="C2805" s="3" t="s">
        <v>5227</v>
      </c>
      <c r="D2805" s="3" t="s">
        <v>5864</v>
      </c>
      <c r="E2805" s="3" t="s">
        <v>2238</v>
      </c>
      <c r="F2805" s="3" t="s">
        <v>2356</v>
      </c>
      <c r="G2805" s="3" t="s">
        <v>18</v>
      </c>
      <c r="H2805" s="32" t="s">
        <v>2356</v>
      </c>
      <c r="I2805" s="33">
        <v>18.583333333333332</v>
      </c>
      <c r="J2805" s="17">
        <v>78420.25</v>
      </c>
      <c r="K2805" s="17">
        <f t="shared" si="86"/>
        <v>78420.25</v>
      </c>
      <c r="L2805" s="38">
        <v>78420.25</v>
      </c>
      <c r="M2805" s="48">
        <f t="shared" si="87"/>
        <v>1457309.6458333333</v>
      </c>
      <c r="N2805" s="34" t="s">
        <v>7341</v>
      </c>
      <c r="O2805" s="48">
        <f>(45.5*M2805)/(SUM($M$16:$M$2953)+SUM(Comerciales!$O$16:$O$1436))</f>
        <v>6.9152210959329817E-5</v>
      </c>
      <c r="P2805" s="49"/>
      <c r="Q2805" s="59"/>
      <c r="R2805" s="59"/>
      <c r="S2805" s="49"/>
      <c r="T2805" s="49"/>
      <c r="U2805" s="49"/>
      <c r="V2805" s="49"/>
    </row>
    <row r="2806" spans="2:22" ht="24" customHeight="1" x14ac:dyDescent="0.35">
      <c r="B2806" s="3">
        <v>2791</v>
      </c>
      <c r="C2806" s="3" t="s">
        <v>1507</v>
      </c>
      <c r="D2806" s="3" t="s">
        <v>5865</v>
      </c>
      <c r="E2806" s="3" t="s">
        <v>6824</v>
      </c>
      <c r="F2806" s="3" t="s">
        <v>2613</v>
      </c>
      <c r="G2806" s="3" t="s">
        <v>2357</v>
      </c>
      <c r="H2806" s="32" t="s">
        <v>2349</v>
      </c>
      <c r="I2806" s="33">
        <v>1</v>
      </c>
      <c r="J2806" s="17"/>
      <c r="K2806" s="17">
        <f t="shared" si="86"/>
        <v>0</v>
      </c>
      <c r="L2806" s="38" t="s">
        <v>7053</v>
      </c>
      <c r="M2806" s="48">
        <f t="shared" si="87"/>
        <v>100</v>
      </c>
      <c r="N2806" s="34" t="s">
        <v>7343</v>
      </c>
      <c r="O2806" s="48">
        <f>(45.5*M2806)/(SUM($M$16:$M$2953)+SUM(Comerciales!$O$16:$O$1436))</f>
        <v>4.745196819155514E-9</v>
      </c>
      <c r="P2806" s="49"/>
      <c r="Q2806" s="59"/>
      <c r="R2806" s="59"/>
      <c r="S2806" s="49"/>
      <c r="T2806" s="49"/>
      <c r="U2806" s="49"/>
      <c r="V2806" s="49"/>
    </row>
    <row r="2807" spans="2:22" ht="24" customHeight="1" x14ac:dyDescent="0.35">
      <c r="B2807" s="3">
        <v>2792</v>
      </c>
      <c r="C2807" s="3" t="s">
        <v>2628</v>
      </c>
      <c r="D2807" s="3" t="s">
        <v>2239</v>
      </c>
      <c r="E2807" s="3" t="s">
        <v>218</v>
      </c>
      <c r="F2807" s="3" t="s">
        <v>2417</v>
      </c>
      <c r="G2807" s="3" t="s">
        <v>11</v>
      </c>
      <c r="H2807" s="32" t="s">
        <v>2628</v>
      </c>
      <c r="I2807" s="33">
        <v>1</v>
      </c>
      <c r="J2807" s="17"/>
      <c r="K2807" s="17">
        <f t="shared" si="86"/>
        <v>0</v>
      </c>
      <c r="L2807" s="38" t="s">
        <v>2628</v>
      </c>
      <c r="M2807" s="48">
        <f t="shared" si="87"/>
        <v>100</v>
      </c>
      <c r="N2807" s="34" t="s">
        <v>7343</v>
      </c>
      <c r="O2807" s="48">
        <f>(45.5*M2807)/(SUM($M$16:$M$2953)+SUM(Comerciales!$O$16:$O$1436))</f>
        <v>4.745196819155514E-9</v>
      </c>
      <c r="P2807" s="49"/>
      <c r="Q2807" s="59"/>
      <c r="R2807" s="59"/>
      <c r="S2807" s="49"/>
      <c r="T2807" s="49"/>
      <c r="U2807" s="49"/>
      <c r="V2807" s="49"/>
    </row>
    <row r="2808" spans="2:22" ht="24" customHeight="1" x14ac:dyDescent="0.35">
      <c r="B2808" s="3">
        <v>2793</v>
      </c>
      <c r="C2808" s="3" t="s">
        <v>2240</v>
      </c>
      <c r="D2808" s="3" t="s">
        <v>2241</v>
      </c>
      <c r="E2808" s="3" t="s">
        <v>2628</v>
      </c>
      <c r="F2808" s="3" t="s">
        <v>6979</v>
      </c>
      <c r="G2808" s="3" t="s">
        <v>18</v>
      </c>
      <c r="H2808" s="32" t="s">
        <v>2356</v>
      </c>
      <c r="I2808" s="33">
        <v>3.6</v>
      </c>
      <c r="J2808" s="17">
        <v>158486</v>
      </c>
      <c r="K2808" s="17">
        <f t="shared" si="86"/>
        <v>169897</v>
      </c>
      <c r="L2808" s="38" t="s">
        <v>7053</v>
      </c>
      <c r="M2808" s="48">
        <f t="shared" si="87"/>
        <v>611629.20000000007</v>
      </c>
      <c r="N2808" s="34" t="s">
        <v>7341</v>
      </c>
      <c r="O2808" s="48">
        <f>(45.5*M2808)/(SUM($M$16:$M$2953)+SUM(Comerciales!$O$16:$O$1436))</f>
        <v>2.9023009343426315E-5</v>
      </c>
      <c r="P2808" s="49"/>
      <c r="Q2808" s="59"/>
      <c r="R2808" s="59"/>
      <c r="S2808" s="49"/>
      <c r="T2808" s="49"/>
      <c r="U2808" s="49"/>
      <c r="V2808" s="49"/>
    </row>
    <row r="2809" spans="2:22" ht="24" customHeight="1" x14ac:dyDescent="0.35">
      <c r="B2809" s="3">
        <v>2794</v>
      </c>
      <c r="C2809" s="3" t="s">
        <v>2628</v>
      </c>
      <c r="D2809" s="3" t="s">
        <v>5866</v>
      </c>
      <c r="E2809" s="3" t="s">
        <v>218</v>
      </c>
      <c r="F2809" s="3" t="s">
        <v>2356</v>
      </c>
      <c r="G2809" s="3" t="s">
        <v>364</v>
      </c>
      <c r="H2809" s="32" t="s">
        <v>2628</v>
      </c>
      <c r="I2809" s="33">
        <v>1</v>
      </c>
      <c r="J2809" s="17"/>
      <c r="K2809" s="17">
        <f t="shared" si="86"/>
        <v>0</v>
      </c>
      <c r="L2809" s="38" t="s">
        <v>2628</v>
      </c>
      <c r="M2809" s="48">
        <f t="shared" si="87"/>
        <v>100</v>
      </c>
      <c r="N2809" s="34" t="s">
        <v>7343</v>
      </c>
      <c r="O2809" s="48">
        <f>(45.5*M2809)/(SUM($M$16:$M$2953)+SUM(Comerciales!$O$16:$O$1436))</f>
        <v>4.745196819155514E-9</v>
      </c>
      <c r="P2809" s="49"/>
      <c r="Q2809" s="59"/>
      <c r="R2809" s="59"/>
      <c r="S2809" s="49"/>
      <c r="T2809" s="49"/>
      <c r="U2809" s="49"/>
      <c r="V2809" s="49"/>
    </row>
    <row r="2810" spans="2:22" ht="24" customHeight="1" x14ac:dyDescent="0.35">
      <c r="B2810" s="3">
        <v>2795</v>
      </c>
      <c r="C2810" s="3" t="s">
        <v>2196</v>
      </c>
      <c r="D2810" s="3" t="s">
        <v>5867</v>
      </c>
      <c r="E2810" s="3" t="s">
        <v>6825</v>
      </c>
      <c r="F2810" s="3" t="s">
        <v>2356</v>
      </c>
      <c r="G2810" s="3" t="s">
        <v>18</v>
      </c>
      <c r="H2810" s="32" t="s">
        <v>2349</v>
      </c>
      <c r="I2810" s="33">
        <v>3725.25</v>
      </c>
      <c r="J2810" s="17">
        <v>12460</v>
      </c>
      <c r="K2810" s="17">
        <f t="shared" si="86"/>
        <v>13357</v>
      </c>
      <c r="L2810" s="38" t="s">
        <v>7053</v>
      </c>
      <c r="M2810" s="48">
        <f t="shared" si="87"/>
        <v>49758164.25</v>
      </c>
      <c r="N2810" s="34" t="s">
        <v>7343</v>
      </c>
      <c r="O2810" s="48">
        <f>(45.5*M2810)/(SUM($M$16:$M$2953)+SUM(Comerciales!$O$16:$O$1436))</f>
        <v>2.361122827261176E-3</v>
      </c>
      <c r="P2810" s="49"/>
      <c r="Q2810" s="59"/>
      <c r="R2810" s="59"/>
      <c r="S2810" s="49"/>
      <c r="T2810" s="49"/>
      <c r="U2810" s="49"/>
      <c r="V2810" s="49"/>
    </row>
    <row r="2811" spans="2:22" ht="24" customHeight="1" x14ac:dyDescent="0.35">
      <c r="B2811" s="3">
        <v>2796</v>
      </c>
      <c r="C2811" s="3" t="s">
        <v>2628</v>
      </c>
      <c r="D2811" s="3" t="s">
        <v>5868</v>
      </c>
      <c r="E2811" s="3" t="s">
        <v>6826</v>
      </c>
      <c r="F2811" s="3" t="s">
        <v>2356</v>
      </c>
      <c r="G2811" s="3" t="s">
        <v>18</v>
      </c>
      <c r="H2811" s="32" t="s">
        <v>2628</v>
      </c>
      <c r="I2811" s="33">
        <v>1</v>
      </c>
      <c r="J2811" s="17"/>
      <c r="K2811" s="17">
        <f t="shared" si="86"/>
        <v>0</v>
      </c>
      <c r="L2811" s="38" t="s">
        <v>2628</v>
      </c>
      <c r="M2811" s="48">
        <f t="shared" si="87"/>
        <v>100</v>
      </c>
      <c r="N2811" s="34" t="s">
        <v>7343</v>
      </c>
      <c r="O2811" s="48">
        <f>(45.5*M2811)/(SUM($M$16:$M$2953)+SUM(Comerciales!$O$16:$O$1436))</f>
        <v>4.745196819155514E-9</v>
      </c>
      <c r="P2811" s="49"/>
      <c r="Q2811" s="59"/>
      <c r="R2811" s="59"/>
      <c r="S2811" s="49"/>
      <c r="T2811" s="49"/>
      <c r="U2811" s="49"/>
      <c r="V2811" s="49"/>
    </row>
    <row r="2812" spans="2:22" ht="24" customHeight="1" x14ac:dyDescent="0.35">
      <c r="B2812" s="3">
        <v>2797</v>
      </c>
      <c r="C2812" s="3" t="s">
        <v>2628</v>
      </c>
      <c r="D2812" s="3" t="s">
        <v>2242</v>
      </c>
      <c r="E2812" s="3" t="s">
        <v>218</v>
      </c>
      <c r="F2812" s="3" t="s">
        <v>2356</v>
      </c>
      <c r="G2812" s="3" t="s">
        <v>18</v>
      </c>
      <c r="H2812" s="32" t="s">
        <v>2628</v>
      </c>
      <c r="I2812" s="33">
        <v>1</v>
      </c>
      <c r="J2812" s="17">
        <v>636977</v>
      </c>
      <c r="K2812" s="17">
        <f t="shared" si="86"/>
        <v>682839</v>
      </c>
      <c r="L2812" s="38" t="s">
        <v>2628</v>
      </c>
      <c r="M2812" s="48">
        <f t="shared" si="87"/>
        <v>682839</v>
      </c>
      <c r="N2812" s="34" t="s">
        <v>7341</v>
      </c>
      <c r="O2812" s="48">
        <f>(45.5*M2812)/(SUM($M$16:$M$2953)+SUM(Comerciales!$O$16:$O$1436))</f>
        <v>3.2402054507953319E-5</v>
      </c>
      <c r="P2812" s="49"/>
      <c r="Q2812" s="59"/>
      <c r="R2812" s="59"/>
      <c r="S2812" s="49"/>
      <c r="T2812" s="49"/>
      <c r="U2812" s="49"/>
      <c r="V2812" s="49"/>
    </row>
    <row r="2813" spans="2:22" ht="24" customHeight="1" x14ac:dyDescent="0.35">
      <c r="B2813" s="3">
        <v>2798</v>
      </c>
      <c r="C2813" s="3" t="s">
        <v>2628</v>
      </c>
      <c r="D2813" s="3" t="s">
        <v>5869</v>
      </c>
      <c r="E2813" s="3" t="s">
        <v>218</v>
      </c>
      <c r="F2813" s="3" t="s">
        <v>2356</v>
      </c>
      <c r="G2813" s="3" t="s">
        <v>18</v>
      </c>
      <c r="H2813" s="32" t="s">
        <v>2628</v>
      </c>
      <c r="I2813" s="33">
        <v>1</v>
      </c>
      <c r="J2813" s="17"/>
      <c r="K2813" s="17">
        <f t="shared" si="86"/>
        <v>0</v>
      </c>
      <c r="L2813" s="38" t="s">
        <v>2628</v>
      </c>
      <c r="M2813" s="48">
        <f t="shared" si="87"/>
        <v>100</v>
      </c>
      <c r="N2813" s="34" t="s">
        <v>7343</v>
      </c>
      <c r="O2813" s="48">
        <f>(45.5*M2813)/(SUM($M$16:$M$2953)+SUM(Comerciales!$O$16:$O$1436))</f>
        <v>4.745196819155514E-9</v>
      </c>
      <c r="P2813" s="49"/>
      <c r="Q2813" s="59"/>
      <c r="R2813" s="59"/>
      <c r="S2813" s="49"/>
      <c r="T2813" s="49"/>
      <c r="U2813" s="49"/>
      <c r="V2813" s="49"/>
    </row>
    <row r="2814" spans="2:22" ht="24" customHeight="1" x14ac:dyDescent="0.35">
      <c r="B2814" s="3">
        <v>2799</v>
      </c>
      <c r="C2814" s="3" t="s">
        <v>2243</v>
      </c>
      <c r="D2814" s="3" t="s">
        <v>2244</v>
      </c>
      <c r="E2814" s="3" t="s">
        <v>2245</v>
      </c>
      <c r="F2814" s="3" t="s">
        <v>6979</v>
      </c>
      <c r="G2814" s="3" t="s">
        <v>18</v>
      </c>
      <c r="H2814" s="32" t="s">
        <v>2356</v>
      </c>
      <c r="I2814" s="33">
        <v>2</v>
      </c>
      <c r="J2814" s="17">
        <v>131602</v>
      </c>
      <c r="K2814" s="17">
        <f t="shared" si="86"/>
        <v>141077</v>
      </c>
      <c r="L2814" s="38" t="s">
        <v>7053</v>
      </c>
      <c r="M2814" s="48">
        <f t="shared" si="87"/>
        <v>282154</v>
      </c>
      <c r="N2814" s="34" t="s">
        <v>7341</v>
      </c>
      <c r="O2814" s="48">
        <f>(45.5*M2814)/(SUM($M$16:$M$2953)+SUM(Comerciales!$O$16:$O$1436))</f>
        <v>1.3388762633120047E-5</v>
      </c>
      <c r="P2814" s="49"/>
      <c r="Q2814" s="59"/>
      <c r="R2814" s="59"/>
      <c r="S2814" s="49"/>
      <c r="T2814" s="49"/>
      <c r="U2814" s="49"/>
      <c r="V2814" s="49"/>
    </row>
    <row r="2815" spans="2:22" ht="24" customHeight="1" x14ac:dyDescent="0.35">
      <c r="B2815" s="3">
        <v>2800</v>
      </c>
      <c r="C2815" s="3" t="s">
        <v>2246</v>
      </c>
      <c r="D2815" s="3" t="s">
        <v>2247</v>
      </c>
      <c r="E2815" s="3" t="s">
        <v>3464</v>
      </c>
      <c r="F2815" s="3" t="s">
        <v>6976</v>
      </c>
      <c r="G2815" s="3" t="s">
        <v>18</v>
      </c>
      <c r="H2815" s="32" t="s">
        <v>2356</v>
      </c>
      <c r="I2815" s="33">
        <v>2</v>
      </c>
      <c r="J2815" s="17">
        <v>202715</v>
      </c>
      <c r="K2815" s="17">
        <f t="shared" si="86"/>
        <v>217310</v>
      </c>
      <c r="L2815" s="38" t="s">
        <v>7053</v>
      </c>
      <c r="M2815" s="48">
        <f t="shared" si="87"/>
        <v>434620</v>
      </c>
      <c r="N2815" s="34" t="s">
        <v>7341</v>
      </c>
      <c r="O2815" s="48">
        <f>(45.5*M2815)/(SUM($M$16:$M$2953)+SUM(Comerciales!$O$16:$O$1436))</f>
        <v>2.0623574415413695E-5</v>
      </c>
      <c r="P2815" s="49"/>
      <c r="Q2815" s="59"/>
      <c r="R2815" s="59"/>
      <c r="S2815" s="49"/>
      <c r="T2815" s="49"/>
      <c r="U2815" s="49"/>
      <c r="V2815" s="49"/>
    </row>
    <row r="2816" spans="2:22" ht="24" customHeight="1" x14ac:dyDescent="0.35">
      <c r="B2816" s="3">
        <v>2801</v>
      </c>
      <c r="C2816" s="3" t="s">
        <v>2628</v>
      </c>
      <c r="D2816" s="3" t="s">
        <v>5870</v>
      </c>
      <c r="E2816" s="3" t="s">
        <v>6827</v>
      </c>
      <c r="F2816" s="3" t="s">
        <v>2356</v>
      </c>
      <c r="G2816" s="3" t="s">
        <v>18</v>
      </c>
      <c r="H2816" s="32" t="s">
        <v>2628</v>
      </c>
      <c r="I2816" s="33">
        <v>1</v>
      </c>
      <c r="J2816" s="17"/>
      <c r="K2816" s="17">
        <f t="shared" si="86"/>
        <v>0</v>
      </c>
      <c r="L2816" s="38" t="s">
        <v>2628</v>
      </c>
      <c r="M2816" s="48">
        <f t="shared" si="87"/>
        <v>100</v>
      </c>
      <c r="N2816" s="34" t="s">
        <v>7343</v>
      </c>
      <c r="O2816" s="48">
        <f>(45.5*M2816)/(SUM($M$16:$M$2953)+SUM(Comerciales!$O$16:$O$1436))</f>
        <v>4.745196819155514E-9</v>
      </c>
      <c r="P2816" s="49"/>
      <c r="Q2816" s="59"/>
      <c r="R2816" s="59"/>
      <c r="S2816" s="49"/>
      <c r="T2816" s="49"/>
      <c r="U2816" s="49"/>
      <c r="V2816" s="49"/>
    </row>
    <row r="2817" spans="2:22" ht="24" customHeight="1" x14ac:dyDescent="0.35">
      <c r="B2817" s="3">
        <v>2802</v>
      </c>
      <c r="C2817" s="3" t="s">
        <v>2248</v>
      </c>
      <c r="D2817" s="3" t="s">
        <v>5871</v>
      </c>
      <c r="E2817" s="3" t="s">
        <v>2321</v>
      </c>
      <c r="F2817" s="3" t="s">
        <v>2356</v>
      </c>
      <c r="G2817" s="3" t="s">
        <v>18</v>
      </c>
      <c r="H2817" s="32" t="s">
        <v>2356</v>
      </c>
      <c r="I2817" s="33">
        <v>40</v>
      </c>
      <c r="J2817" s="17">
        <v>144708</v>
      </c>
      <c r="K2817" s="17">
        <f t="shared" si="86"/>
        <v>155127</v>
      </c>
      <c r="L2817" s="38" t="s">
        <v>7053</v>
      </c>
      <c r="M2817" s="48">
        <f t="shared" si="87"/>
        <v>6205080</v>
      </c>
      <c r="N2817" s="34" t="s">
        <v>7341</v>
      </c>
      <c r="O2817" s="48">
        <f>(45.5*M2817)/(SUM($M$16:$M$2953)+SUM(Comerciales!$O$16:$O$1436))</f>
        <v>2.9444325878605495E-4</v>
      </c>
      <c r="P2817" s="49"/>
      <c r="Q2817" s="59"/>
      <c r="R2817" s="59"/>
      <c r="S2817" s="49"/>
      <c r="T2817" s="49"/>
      <c r="U2817" s="49"/>
      <c r="V2817" s="49"/>
    </row>
    <row r="2818" spans="2:22" ht="24" customHeight="1" x14ac:dyDescent="0.35">
      <c r="B2818" s="3">
        <v>2803</v>
      </c>
      <c r="C2818" s="3" t="s">
        <v>2713</v>
      </c>
      <c r="D2818" s="3" t="s">
        <v>5872</v>
      </c>
      <c r="E2818" s="3" t="s">
        <v>6828</v>
      </c>
      <c r="F2818" s="3" t="s">
        <v>2356</v>
      </c>
      <c r="G2818" s="3" t="s">
        <v>18</v>
      </c>
      <c r="H2818" s="32" t="s">
        <v>2356</v>
      </c>
      <c r="I2818" s="33">
        <v>4</v>
      </c>
      <c r="J2818" s="17">
        <v>127436</v>
      </c>
      <c r="K2818" s="17">
        <f t="shared" si="86"/>
        <v>136611</v>
      </c>
      <c r="L2818" s="38" t="s">
        <v>7053</v>
      </c>
      <c r="M2818" s="48">
        <f t="shared" si="87"/>
        <v>546444</v>
      </c>
      <c r="N2818" s="34" t="s">
        <v>7341</v>
      </c>
      <c r="O2818" s="48">
        <f>(45.5*M2818)/(SUM($M$16:$M$2953)+SUM(Comerciales!$O$16:$O$1436))</f>
        <v>2.5929843306466154E-5</v>
      </c>
      <c r="P2818" s="49"/>
      <c r="Q2818" s="59"/>
      <c r="R2818" s="59"/>
      <c r="S2818" s="49"/>
      <c r="T2818" s="49"/>
      <c r="U2818" s="49"/>
      <c r="V2818" s="49"/>
    </row>
    <row r="2819" spans="2:22" ht="24" customHeight="1" x14ac:dyDescent="0.35">
      <c r="B2819" s="3">
        <v>2804</v>
      </c>
      <c r="C2819" s="3" t="s">
        <v>2628</v>
      </c>
      <c r="D2819" s="3" t="s">
        <v>5873</v>
      </c>
      <c r="E2819" s="3" t="s">
        <v>6829</v>
      </c>
      <c r="F2819" s="3" t="s">
        <v>2356</v>
      </c>
      <c r="G2819" s="3" t="s">
        <v>18</v>
      </c>
      <c r="H2819" s="32" t="s">
        <v>2628</v>
      </c>
      <c r="I2819" s="33">
        <v>165</v>
      </c>
      <c r="J2819" s="17"/>
      <c r="K2819" s="17">
        <f t="shared" si="86"/>
        <v>0</v>
      </c>
      <c r="L2819" s="38" t="s">
        <v>2628</v>
      </c>
      <c r="M2819" s="48">
        <f t="shared" si="87"/>
        <v>16500</v>
      </c>
      <c r="N2819" s="34" t="s">
        <v>7343</v>
      </c>
      <c r="O2819" s="48">
        <f>(45.5*M2819)/(SUM($M$16:$M$2953)+SUM(Comerciales!$O$16:$O$1436))</f>
        <v>7.8295747516065977E-7</v>
      </c>
      <c r="P2819" s="49"/>
      <c r="Q2819" s="59"/>
      <c r="R2819" s="59"/>
      <c r="S2819" s="49"/>
      <c r="T2819" s="49"/>
      <c r="U2819" s="49"/>
      <c r="V2819" s="49"/>
    </row>
    <row r="2820" spans="2:22" ht="24" customHeight="1" x14ac:dyDescent="0.35">
      <c r="B2820" s="3">
        <v>2805</v>
      </c>
      <c r="C2820" s="3" t="s">
        <v>2249</v>
      </c>
      <c r="D2820" s="3" t="s">
        <v>2250</v>
      </c>
      <c r="E2820" s="3" t="s">
        <v>6830</v>
      </c>
      <c r="F2820" s="3" t="s">
        <v>2356</v>
      </c>
      <c r="G2820" s="3" t="s">
        <v>18</v>
      </c>
      <c r="H2820" s="32" t="s">
        <v>2356</v>
      </c>
      <c r="I2820" s="33">
        <v>19.333333333333332</v>
      </c>
      <c r="J2820" s="17">
        <v>48300</v>
      </c>
      <c r="K2820" s="17">
        <f t="shared" si="86"/>
        <v>51778</v>
      </c>
      <c r="L2820" s="38" t="s">
        <v>7053</v>
      </c>
      <c r="M2820" s="48">
        <f t="shared" si="87"/>
        <v>1001041.3333333333</v>
      </c>
      <c r="N2820" s="34" t="s">
        <v>7341</v>
      </c>
      <c r="O2820" s="48">
        <f>(45.5*M2820)/(SUM($M$16:$M$2953)+SUM(Comerciales!$O$16:$O$1436))</f>
        <v>4.7501381507765271E-5</v>
      </c>
      <c r="P2820" s="49"/>
      <c r="Q2820" s="59"/>
      <c r="R2820" s="59"/>
      <c r="S2820" s="49"/>
      <c r="T2820" s="49"/>
      <c r="U2820" s="49"/>
      <c r="V2820" s="49"/>
    </row>
    <row r="2821" spans="2:22" ht="24" customHeight="1" x14ac:dyDescent="0.35">
      <c r="B2821" s="3">
        <v>2806</v>
      </c>
      <c r="C2821" s="3" t="s">
        <v>2628</v>
      </c>
      <c r="D2821" s="3" t="s">
        <v>5874</v>
      </c>
      <c r="E2821" s="3" t="s">
        <v>6831</v>
      </c>
      <c r="F2821" s="3" t="s">
        <v>2356</v>
      </c>
      <c r="G2821" s="3" t="s">
        <v>18</v>
      </c>
      <c r="H2821" s="32" t="s">
        <v>2628</v>
      </c>
      <c r="I2821" s="33">
        <v>1</v>
      </c>
      <c r="J2821" s="17"/>
      <c r="K2821" s="17">
        <f t="shared" si="86"/>
        <v>0</v>
      </c>
      <c r="L2821" s="38" t="s">
        <v>2628</v>
      </c>
      <c r="M2821" s="48">
        <f t="shared" si="87"/>
        <v>100</v>
      </c>
      <c r="N2821" s="34" t="s">
        <v>7343</v>
      </c>
      <c r="O2821" s="48">
        <f>(45.5*M2821)/(SUM($M$16:$M$2953)+SUM(Comerciales!$O$16:$O$1436))</f>
        <v>4.745196819155514E-9</v>
      </c>
      <c r="P2821" s="49"/>
      <c r="Q2821" s="59"/>
      <c r="R2821" s="59"/>
      <c r="S2821" s="49"/>
      <c r="T2821" s="49"/>
      <c r="U2821" s="49"/>
      <c r="V2821" s="49"/>
    </row>
    <row r="2822" spans="2:22" ht="24" customHeight="1" x14ac:dyDescent="0.35">
      <c r="B2822" s="3">
        <v>2807</v>
      </c>
      <c r="C2822" s="3" t="s">
        <v>2251</v>
      </c>
      <c r="D2822" s="3" t="s">
        <v>2252</v>
      </c>
      <c r="E2822" s="3" t="s">
        <v>26</v>
      </c>
      <c r="F2822" s="3" t="s">
        <v>2356</v>
      </c>
      <c r="G2822" s="3" t="s">
        <v>18</v>
      </c>
      <c r="H2822" s="32" t="s">
        <v>2356</v>
      </c>
      <c r="I2822" s="33">
        <v>2.666666666666667</v>
      </c>
      <c r="J2822" s="17"/>
      <c r="K2822" s="17">
        <f t="shared" si="86"/>
        <v>0</v>
      </c>
      <c r="L2822" s="38" t="s">
        <v>7053</v>
      </c>
      <c r="M2822" s="48">
        <f t="shared" si="87"/>
        <v>266.66666666666669</v>
      </c>
      <c r="N2822" s="34" t="s">
        <v>7343</v>
      </c>
      <c r="O2822" s="48">
        <f>(45.5*M2822)/(SUM($M$16:$M$2953)+SUM(Comerciales!$O$16:$O$1436))</f>
        <v>1.2653858184414703E-8</v>
      </c>
      <c r="P2822" s="49"/>
      <c r="Q2822" s="59"/>
      <c r="R2822" s="59"/>
      <c r="S2822" s="49"/>
      <c r="T2822" s="49"/>
      <c r="U2822" s="49"/>
      <c r="V2822" s="49"/>
    </row>
    <row r="2823" spans="2:22" ht="24" customHeight="1" x14ac:dyDescent="0.35">
      <c r="B2823" s="3">
        <v>2808</v>
      </c>
      <c r="C2823" s="3" t="s">
        <v>2253</v>
      </c>
      <c r="D2823" s="3" t="s">
        <v>2254</v>
      </c>
      <c r="E2823" s="3" t="s">
        <v>6206</v>
      </c>
      <c r="F2823" s="3" t="s">
        <v>2356</v>
      </c>
      <c r="G2823" s="3" t="s">
        <v>18</v>
      </c>
      <c r="H2823" s="32" t="s">
        <v>2356</v>
      </c>
      <c r="I2823" s="33">
        <v>2</v>
      </c>
      <c r="J2823" s="17"/>
      <c r="K2823" s="17">
        <f t="shared" si="86"/>
        <v>0</v>
      </c>
      <c r="L2823" s="38" t="s">
        <v>7053</v>
      </c>
      <c r="M2823" s="48">
        <f t="shared" si="87"/>
        <v>200</v>
      </c>
      <c r="N2823" s="34" t="s">
        <v>7343</v>
      </c>
      <c r="O2823" s="48">
        <f>(45.5*M2823)/(SUM($M$16:$M$2953)+SUM(Comerciales!$O$16:$O$1436))</f>
        <v>9.4903936383110279E-9</v>
      </c>
      <c r="P2823" s="49"/>
      <c r="Q2823" s="59"/>
      <c r="R2823" s="59"/>
      <c r="S2823" s="49"/>
      <c r="T2823" s="49"/>
      <c r="U2823" s="49"/>
      <c r="V2823" s="49"/>
    </row>
    <row r="2824" spans="2:22" ht="24" customHeight="1" x14ac:dyDescent="0.35">
      <c r="B2824" s="3">
        <v>2809</v>
      </c>
      <c r="C2824" s="3" t="s">
        <v>2628</v>
      </c>
      <c r="D2824" s="3" t="s">
        <v>5875</v>
      </c>
      <c r="E2824" s="3" t="s">
        <v>218</v>
      </c>
      <c r="F2824" s="3" t="s">
        <v>2356</v>
      </c>
      <c r="G2824" s="3" t="s">
        <v>18</v>
      </c>
      <c r="H2824" s="32" t="s">
        <v>2628</v>
      </c>
      <c r="I2824" s="33">
        <v>1</v>
      </c>
      <c r="J2824" s="17"/>
      <c r="K2824" s="17">
        <f t="shared" si="86"/>
        <v>0</v>
      </c>
      <c r="L2824" s="38" t="s">
        <v>2628</v>
      </c>
      <c r="M2824" s="48">
        <f t="shared" si="87"/>
        <v>100</v>
      </c>
      <c r="N2824" s="34" t="s">
        <v>7343</v>
      </c>
      <c r="O2824" s="48">
        <f>(45.5*M2824)/(SUM($M$16:$M$2953)+SUM(Comerciales!$O$16:$O$1436))</f>
        <v>4.745196819155514E-9</v>
      </c>
      <c r="P2824" s="49"/>
      <c r="Q2824" s="59"/>
      <c r="R2824" s="59"/>
      <c r="S2824" s="49"/>
      <c r="T2824" s="49"/>
      <c r="U2824" s="49"/>
      <c r="V2824" s="49"/>
    </row>
    <row r="2825" spans="2:22" ht="24" customHeight="1" x14ac:dyDescent="0.35">
      <c r="B2825" s="3">
        <v>2810</v>
      </c>
      <c r="C2825" s="3" t="s">
        <v>2628</v>
      </c>
      <c r="D2825" s="3" t="s">
        <v>5876</v>
      </c>
      <c r="E2825" s="3" t="s">
        <v>218</v>
      </c>
      <c r="F2825" s="3" t="s">
        <v>3580</v>
      </c>
      <c r="G2825" s="3" t="s">
        <v>11</v>
      </c>
      <c r="H2825" s="32" t="s">
        <v>2628</v>
      </c>
      <c r="I2825" s="33">
        <v>1</v>
      </c>
      <c r="J2825" s="17"/>
      <c r="K2825" s="17">
        <f t="shared" si="86"/>
        <v>0</v>
      </c>
      <c r="L2825" s="38" t="s">
        <v>2628</v>
      </c>
      <c r="M2825" s="48">
        <f t="shared" si="87"/>
        <v>100</v>
      </c>
      <c r="N2825" s="34" t="s">
        <v>7343</v>
      </c>
      <c r="O2825" s="48">
        <f>(45.5*M2825)/(SUM($M$16:$M$2953)+SUM(Comerciales!$O$16:$O$1436))</f>
        <v>4.745196819155514E-9</v>
      </c>
      <c r="P2825" s="49"/>
      <c r="Q2825" s="59"/>
      <c r="R2825" s="59"/>
      <c r="S2825" s="49"/>
      <c r="T2825" s="49"/>
      <c r="U2825" s="49"/>
      <c r="V2825" s="49"/>
    </row>
    <row r="2826" spans="2:22" ht="24" customHeight="1" x14ac:dyDescent="0.35">
      <c r="B2826" s="3">
        <v>2811</v>
      </c>
      <c r="C2826" s="3" t="s">
        <v>2255</v>
      </c>
      <c r="D2826" s="3" t="s">
        <v>2256</v>
      </c>
      <c r="E2826" s="3" t="s">
        <v>2628</v>
      </c>
      <c r="F2826" s="3" t="s">
        <v>6979</v>
      </c>
      <c r="G2826" s="3" t="s">
        <v>18</v>
      </c>
      <c r="H2826" s="32" t="s">
        <v>2356</v>
      </c>
      <c r="I2826" s="33">
        <v>7</v>
      </c>
      <c r="J2826" s="17">
        <v>192949</v>
      </c>
      <c r="K2826" s="17">
        <f t="shared" si="86"/>
        <v>206841</v>
      </c>
      <c r="L2826" s="38" t="s">
        <v>7053</v>
      </c>
      <c r="M2826" s="48">
        <f t="shared" si="87"/>
        <v>1447887</v>
      </c>
      <c r="N2826" s="34" t="s">
        <v>7341</v>
      </c>
      <c r="O2826" s="48">
        <f>(45.5*M2826)/(SUM($M$16:$M$2953)+SUM(Comerciales!$O$16:$O$1436))</f>
        <v>6.8705087868966186E-5</v>
      </c>
      <c r="P2826" s="49"/>
      <c r="Q2826" s="59"/>
      <c r="R2826" s="59"/>
      <c r="S2826" s="49"/>
      <c r="T2826" s="49"/>
      <c r="U2826" s="49"/>
      <c r="V2826" s="49"/>
    </row>
    <row r="2827" spans="2:22" ht="24" customHeight="1" x14ac:dyDescent="0.35">
      <c r="B2827" s="3">
        <v>2812</v>
      </c>
      <c r="C2827" s="3" t="s">
        <v>2628</v>
      </c>
      <c r="D2827" s="3" t="s">
        <v>5877</v>
      </c>
      <c r="E2827" s="3" t="s">
        <v>218</v>
      </c>
      <c r="F2827" s="3" t="s">
        <v>2356</v>
      </c>
      <c r="G2827" s="3" t="s">
        <v>18</v>
      </c>
      <c r="H2827" s="32" t="s">
        <v>2628</v>
      </c>
      <c r="I2827" s="33">
        <v>1</v>
      </c>
      <c r="J2827" s="17"/>
      <c r="K2827" s="17">
        <f t="shared" si="86"/>
        <v>0</v>
      </c>
      <c r="L2827" s="38" t="s">
        <v>2628</v>
      </c>
      <c r="M2827" s="48">
        <f t="shared" si="87"/>
        <v>100</v>
      </c>
      <c r="N2827" s="34" t="s">
        <v>7343</v>
      </c>
      <c r="O2827" s="48">
        <f>(45.5*M2827)/(SUM($M$16:$M$2953)+SUM(Comerciales!$O$16:$O$1436))</f>
        <v>4.745196819155514E-9</v>
      </c>
      <c r="P2827" s="49"/>
      <c r="Q2827" s="59"/>
      <c r="R2827" s="59"/>
      <c r="S2827" s="49"/>
      <c r="T2827" s="49"/>
      <c r="U2827" s="49"/>
      <c r="V2827" s="49"/>
    </row>
    <row r="2828" spans="2:22" ht="24" customHeight="1" x14ac:dyDescent="0.35">
      <c r="B2828" s="3">
        <v>2813</v>
      </c>
      <c r="C2828" s="3" t="s">
        <v>5228</v>
      </c>
      <c r="D2828" s="3" t="s">
        <v>5878</v>
      </c>
      <c r="E2828" s="3" t="s">
        <v>2184</v>
      </c>
      <c r="F2828" s="3" t="s">
        <v>2356</v>
      </c>
      <c r="G2828" s="3" t="s">
        <v>18</v>
      </c>
      <c r="H2828" s="32" t="s">
        <v>2356</v>
      </c>
      <c r="I2828" s="33">
        <v>2.1428571428571428</v>
      </c>
      <c r="J2828" s="17">
        <v>135560</v>
      </c>
      <c r="K2828" s="17">
        <f t="shared" si="86"/>
        <v>145320</v>
      </c>
      <c r="L2828" s="38" t="s">
        <v>7053</v>
      </c>
      <c r="M2828" s="48">
        <f t="shared" si="87"/>
        <v>311400</v>
      </c>
      <c r="N2828" s="34" t="s">
        <v>7341</v>
      </c>
      <c r="O2828" s="48">
        <f>(45.5*M2828)/(SUM($M$16:$M$2953)+SUM(Comerciales!$O$16:$O$1436))</f>
        <v>1.4776542894850269E-5</v>
      </c>
      <c r="P2828" s="49"/>
      <c r="Q2828" s="59"/>
      <c r="R2828" s="59"/>
      <c r="S2828" s="49"/>
      <c r="T2828" s="49"/>
      <c r="U2828" s="49"/>
      <c r="V2828" s="49"/>
    </row>
    <row r="2829" spans="2:22" ht="24" customHeight="1" x14ac:dyDescent="0.35">
      <c r="B2829" s="3">
        <v>2814</v>
      </c>
      <c r="C2829" s="3" t="s">
        <v>2257</v>
      </c>
      <c r="D2829" s="3" t="s">
        <v>2258</v>
      </c>
      <c r="E2829" s="3" t="s">
        <v>2628</v>
      </c>
      <c r="F2829" s="3" t="s">
        <v>6892</v>
      </c>
      <c r="G2829" s="3" t="s">
        <v>18</v>
      </c>
      <c r="H2829" s="32" t="s">
        <v>2443</v>
      </c>
      <c r="I2829" s="33">
        <v>319.41666666666669</v>
      </c>
      <c r="J2829" s="17">
        <v>180385</v>
      </c>
      <c r="K2829" s="17">
        <f t="shared" si="86"/>
        <v>193373</v>
      </c>
      <c r="L2829" s="38" t="s">
        <v>7053</v>
      </c>
      <c r="M2829" s="48">
        <f t="shared" si="87"/>
        <v>61766559.083333336</v>
      </c>
      <c r="N2829" s="34" t="s">
        <v>7341</v>
      </c>
      <c r="O2829" s="48">
        <f>(45.5*M2829)/(SUM($M$16:$M$2953)+SUM(Comerciales!$O$16:$O$1436))</f>
        <v>2.9309447969241447E-3</v>
      </c>
      <c r="P2829" s="49"/>
      <c r="Q2829" s="59"/>
      <c r="R2829" s="59"/>
      <c r="S2829" s="49"/>
      <c r="T2829" s="49"/>
      <c r="U2829" s="49"/>
      <c r="V2829" s="49"/>
    </row>
    <row r="2830" spans="2:22" ht="24" customHeight="1" x14ac:dyDescent="0.35">
      <c r="B2830" s="3">
        <v>2815</v>
      </c>
      <c r="C2830" s="3" t="s">
        <v>2628</v>
      </c>
      <c r="D2830" s="3" t="s">
        <v>5879</v>
      </c>
      <c r="E2830" s="3" t="s">
        <v>218</v>
      </c>
      <c r="F2830" s="3" t="s">
        <v>2356</v>
      </c>
      <c r="G2830" s="3" t="s">
        <v>18</v>
      </c>
      <c r="H2830" s="32" t="s">
        <v>2628</v>
      </c>
      <c r="I2830" s="33">
        <v>60</v>
      </c>
      <c r="J2830" s="17"/>
      <c r="K2830" s="17">
        <f t="shared" si="86"/>
        <v>0</v>
      </c>
      <c r="L2830" s="38" t="s">
        <v>2628</v>
      </c>
      <c r="M2830" s="48">
        <f t="shared" si="87"/>
        <v>6000</v>
      </c>
      <c r="N2830" s="34" t="s">
        <v>7343</v>
      </c>
      <c r="O2830" s="48">
        <f>(45.5*M2830)/(SUM($M$16:$M$2953)+SUM(Comerciales!$O$16:$O$1436))</f>
        <v>2.8471180914933081E-7</v>
      </c>
      <c r="P2830" s="49"/>
      <c r="Q2830" s="59"/>
      <c r="R2830" s="59"/>
      <c r="S2830" s="49"/>
      <c r="T2830" s="49"/>
      <c r="U2830" s="49"/>
      <c r="V2830" s="49"/>
    </row>
    <row r="2831" spans="2:22" ht="24" customHeight="1" x14ac:dyDescent="0.35">
      <c r="B2831" s="3">
        <v>2816</v>
      </c>
      <c r="C2831" s="3" t="s">
        <v>2259</v>
      </c>
      <c r="D2831" s="3" t="s">
        <v>2260</v>
      </c>
      <c r="E2831" s="3" t="s">
        <v>2401</v>
      </c>
      <c r="F2831" s="3" t="s">
        <v>6986</v>
      </c>
      <c r="G2831" s="3" t="s">
        <v>18</v>
      </c>
      <c r="H2831" s="32" t="s">
        <v>3713</v>
      </c>
      <c r="I2831" s="33">
        <v>1</v>
      </c>
      <c r="J2831" s="17">
        <v>228555</v>
      </c>
      <c r="K2831" s="17">
        <f t="shared" si="86"/>
        <v>245011</v>
      </c>
      <c r="L2831" s="38" t="s">
        <v>7053</v>
      </c>
      <c r="M2831" s="48">
        <f t="shared" si="87"/>
        <v>245011</v>
      </c>
      <c r="N2831" s="34" t="s">
        <v>7341</v>
      </c>
      <c r="O2831" s="48">
        <f>(45.5*M2831)/(SUM($M$16:$M$2953)+SUM(Comerciales!$O$16:$O$1436))</f>
        <v>1.1626254178581115E-5</v>
      </c>
      <c r="P2831" s="49"/>
      <c r="Q2831" s="59"/>
      <c r="R2831" s="59"/>
      <c r="S2831" s="49"/>
      <c r="T2831" s="49"/>
      <c r="U2831" s="49"/>
      <c r="V2831" s="49"/>
    </row>
    <row r="2832" spans="2:22" ht="24" customHeight="1" x14ac:dyDescent="0.35">
      <c r="B2832" s="3">
        <v>2817</v>
      </c>
      <c r="C2832" s="3" t="s">
        <v>2261</v>
      </c>
      <c r="D2832" s="3" t="s">
        <v>2262</v>
      </c>
      <c r="E2832" s="3" t="s">
        <v>79</v>
      </c>
      <c r="F2832" s="3" t="s">
        <v>2422</v>
      </c>
      <c r="G2832" s="3" t="s">
        <v>11</v>
      </c>
      <c r="H2832" s="32" t="s">
        <v>2318</v>
      </c>
      <c r="I2832" s="33">
        <v>8499.8333333333339</v>
      </c>
      <c r="J2832" s="17">
        <v>2833</v>
      </c>
      <c r="K2832" s="17">
        <f t="shared" ref="K2832:K2895" si="88">IF(ISNUMBER(L2832),MIN(L2832,ROUND((J2832*(1+$K$10)),0)),ROUND((J2832*(1+$K$10)),0))</f>
        <v>3037</v>
      </c>
      <c r="L2832" s="38" t="s">
        <v>7053</v>
      </c>
      <c r="M2832" s="48">
        <f t="shared" ref="M2832:M2895" si="89">IF(K2832=0,100*I2832,I2832*K2832)</f>
        <v>25813993.833333336</v>
      </c>
      <c r="N2832" s="34" t="s">
        <v>7343</v>
      </c>
      <c r="O2832" s="48">
        <f>(45.5*M2832)/(SUM($M$16:$M$2953)+SUM(Comerciales!$O$16:$O$1436))</f>
        <v>1.2249248142763339E-3</v>
      </c>
      <c r="P2832" s="49"/>
      <c r="Q2832" s="59"/>
      <c r="R2832" s="59"/>
      <c r="S2832" s="49"/>
      <c r="T2832" s="49"/>
      <c r="U2832" s="49"/>
      <c r="V2832" s="49"/>
    </row>
    <row r="2833" spans="2:22" ht="24" customHeight="1" x14ac:dyDescent="0.35">
      <c r="B2833" s="3">
        <v>2818</v>
      </c>
      <c r="C2833" s="3" t="s">
        <v>2261</v>
      </c>
      <c r="D2833" s="3" t="s">
        <v>2262</v>
      </c>
      <c r="E2833" s="3" t="s">
        <v>22</v>
      </c>
      <c r="F2833" s="3" t="s">
        <v>2422</v>
      </c>
      <c r="G2833" s="3" t="s">
        <v>11</v>
      </c>
      <c r="H2833" s="32" t="s">
        <v>2320</v>
      </c>
      <c r="I2833" s="33">
        <v>5298.4285714285716</v>
      </c>
      <c r="J2833" s="17">
        <v>2207</v>
      </c>
      <c r="K2833" s="17">
        <f t="shared" si="88"/>
        <v>2366</v>
      </c>
      <c r="L2833" s="38" t="s">
        <v>7053</v>
      </c>
      <c r="M2833" s="48">
        <f t="shared" si="89"/>
        <v>12536082</v>
      </c>
      <c r="N2833" s="34" t="s">
        <v>7343</v>
      </c>
      <c r="O2833" s="48">
        <f>(45.5*M2833)/(SUM($M$16:$M$2953)+SUM(Comerciales!$O$16:$O$1436))</f>
        <v>5.9486176431072693E-4</v>
      </c>
      <c r="P2833" s="49"/>
      <c r="Q2833" s="59"/>
      <c r="R2833" s="59"/>
      <c r="S2833" s="49"/>
      <c r="T2833" s="49"/>
      <c r="U2833" s="49"/>
      <c r="V2833" s="49"/>
    </row>
    <row r="2834" spans="2:22" ht="24" customHeight="1" x14ac:dyDescent="0.35">
      <c r="B2834" s="3">
        <v>2819</v>
      </c>
      <c r="C2834" s="3" t="s">
        <v>2263</v>
      </c>
      <c r="D2834" s="3" t="s">
        <v>2264</v>
      </c>
      <c r="E2834" s="3" t="s">
        <v>557</v>
      </c>
      <c r="F2834" s="3" t="s">
        <v>2335</v>
      </c>
      <c r="G2834" s="3" t="s">
        <v>11</v>
      </c>
      <c r="H2834" s="32" t="s">
        <v>2335</v>
      </c>
      <c r="I2834" s="33">
        <v>283.5</v>
      </c>
      <c r="J2834" s="17">
        <v>45630</v>
      </c>
      <c r="K2834" s="17">
        <f t="shared" si="88"/>
        <v>45630</v>
      </c>
      <c r="L2834" s="38">
        <v>45630</v>
      </c>
      <c r="M2834" s="48">
        <f t="shared" si="89"/>
        <v>12936105</v>
      </c>
      <c r="N2834" s="34" t="s">
        <v>7341</v>
      </c>
      <c r="O2834" s="48">
        <f>(45.5*M2834)/(SUM($M$16:$M$2953)+SUM(Comerciales!$O$16:$O$1436))</f>
        <v>6.1384364298261733E-4</v>
      </c>
      <c r="P2834" s="49"/>
      <c r="Q2834" s="59"/>
      <c r="R2834" s="59"/>
      <c r="S2834" s="49"/>
      <c r="T2834" s="49"/>
      <c r="U2834" s="49"/>
      <c r="V2834" s="49"/>
    </row>
    <row r="2835" spans="2:22" ht="24" customHeight="1" x14ac:dyDescent="0.35">
      <c r="B2835" s="3">
        <v>2820</v>
      </c>
      <c r="C2835" s="3" t="s">
        <v>112</v>
      </c>
      <c r="D2835" s="3" t="s">
        <v>3267</v>
      </c>
      <c r="E2835" s="3" t="s">
        <v>2516</v>
      </c>
      <c r="F2835" s="3" t="s">
        <v>2422</v>
      </c>
      <c r="G2835" s="3" t="s">
        <v>11</v>
      </c>
      <c r="H2835" s="32" t="s">
        <v>2318</v>
      </c>
      <c r="I2835" s="33">
        <v>371329.91666666669</v>
      </c>
      <c r="J2835" s="17">
        <v>1219.99</v>
      </c>
      <c r="K2835" s="17">
        <f t="shared" si="88"/>
        <v>1219.99</v>
      </c>
      <c r="L2835" s="38">
        <v>1219.99</v>
      </c>
      <c r="M2835" s="48">
        <f t="shared" si="89"/>
        <v>453018785.03416669</v>
      </c>
      <c r="N2835" s="34" t="s">
        <v>7341</v>
      </c>
      <c r="O2835" s="48">
        <f>(45.5*M2835)/(SUM($M$16:$M$2953)+SUM(Comerciales!$O$16:$O$1436))</f>
        <v>2.1496632977618231E-2</v>
      </c>
      <c r="P2835" s="49"/>
      <c r="Q2835" s="59"/>
      <c r="R2835" s="59"/>
      <c r="S2835" s="49"/>
      <c r="T2835" s="49"/>
      <c r="U2835" s="49"/>
      <c r="V2835" s="49"/>
    </row>
    <row r="2836" spans="2:22" ht="24" customHeight="1" x14ac:dyDescent="0.35">
      <c r="B2836" s="3">
        <v>2821</v>
      </c>
      <c r="C2836" s="3" t="s">
        <v>2628</v>
      </c>
      <c r="D2836" s="3" t="s">
        <v>3267</v>
      </c>
      <c r="E2836" s="3" t="s">
        <v>6083</v>
      </c>
      <c r="F2836" s="3" t="s">
        <v>2422</v>
      </c>
      <c r="G2836" s="3" t="s">
        <v>11</v>
      </c>
      <c r="H2836" s="32" t="s">
        <v>2628</v>
      </c>
      <c r="I2836" s="33">
        <v>322535</v>
      </c>
      <c r="J2836" s="17"/>
      <c r="K2836" s="17">
        <f t="shared" si="88"/>
        <v>0</v>
      </c>
      <c r="L2836" s="38" t="s">
        <v>2628</v>
      </c>
      <c r="M2836" s="48">
        <f t="shared" si="89"/>
        <v>32253500</v>
      </c>
      <c r="N2836" s="34" t="s">
        <v>7341</v>
      </c>
      <c r="O2836" s="48">
        <f>(45.5*M2836)/(SUM($M$16:$M$2953)+SUM(Comerciales!$O$16:$O$1436))</f>
        <v>1.5304920560663235E-3</v>
      </c>
      <c r="P2836" s="49"/>
      <c r="Q2836" s="59"/>
      <c r="R2836" s="59"/>
      <c r="S2836" s="49"/>
      <c r="T2836" s="49"/>
      <c r="U2836" s="49"/>
      <c r="V2836" s="49"/>
    </row>
    <row r="2837" spans="2:22" ht="24" customHeight="1" x14ac:dyDescent="0.35">
      <c r="B2837" s="3">
        <v>2822</v>
      </c>
      <c r="C2837" s="3" t="s">
        <v>112</v>
      </c>
      <c r="D2837" s="3" t="s">
        <v>3267</v>
      </c>
      <c r="E2837" s="3" t="s">
        <v>3708</v>
      </c>
      <c r="F2837" s="3" t="s">
        <v>2616</v>
      </c>
      <c r="G2837" s="3" t="s">
        <v>11</v>
      </c>
      <c r="H2837" s="32" t="s">
        <v>2490</v>
      </c>
      <c r="I2837" s="33">
        <v>44651</v>
      </c>
      <c r="J2837" s="17">
        <v>56</v>
      </c>
      <c r="K2837" s="17">
        <f t="shared" si="88"/>
        <v>60</v>
      </c>
      <c r="L2837" s="38" t="s">
        <v>7053</v>
      </c>
      <c r="M2837" s="48">
        <f t="shared" si="89"/>
        <v>2679060</v>
      </c>
      <c r="N2837" s="34" t="s">
        <v>7341</v>
      </c>
      <c r="O2837" s="48">
        <f>(45.5*M2837)/(SUM($M$16:$M$2953)+SUM(Comerciales!$O$16:$O$1436))</f>
        <v>1.2712666990326771E-4</v>
      </c>
      <c r="P2837" s="49"/>
      <c r="Q2837" s="59"/>
      <c r="R2837" s="59"/>
      <c r="S2837" s="49"/>
      <c r="T2837" s="49"/>
      <c r="U2837" s="49"/>
      <c r="V2837" s="49"/>
    </row>
    <row r="2838" spans="2:22" ht="24" customHeight="1" x14ac:dyDescent="0.35">
      <c r="B2838" s="3">
        <v>2823</v>
      </c>
      <c r="C2838" s="3" t="s">
        <v>112</v>
      </c>
      <c r="D2838" s="3" t="s">
        <v>3267</v>
      </c>
      <c r="E2838" s="3" t="s">
        <v>2397</v>
      </c>
      <c r="F2838" s="3" t="s">
        <v>6987</v>
      </c>
      <c r="G2838" s="3" t="s">
        <v>11</v>
      </c>
      <c r="H2838" s="32" t="s">
        <v>7050</v>
      </c>
      <c r="I2838" s="33">
        <v>309</v>
      </c>
      <c r="J2838" s="17">
        <v>2440</v>
      </c>
      <c r="K2838" s="17">
        <f t="shared" si="88"/>
        <v>2440</v>
      </c>
      <c r="L2838" s="38">
        <v>2440</v>
      </c>
      <c r="M2838" s="48">
        <f t="shared" si="89"/>
        <v>753960</v>
      </c>
      <c r="N2838" s="34" t="s">
        <v>7343</v>
      </c>
      <c r="O2838" s="48">
        <f>(45.5*M2838)/(SUM($M$16:$M$2953)+SUM(Comerciales!$O$16:$O$1436))</f>
        <v>3.5776885937704909E-5</v>
      </c>
      <c r="P2838" s="49"/>
      <c r="Q2838" s="59"/>
      <c r="R2838" s="59"/>
      <c r="S2838" s="49"/>
      <c r="T2838" s="49"/>
      <c r="U2838" s="49"/>
      <c r="V2838" s="49"/>
    </row>
    <row r="2839" spans="2:22" ht="24" customHeight="1" x14ac:dyDescent="0.35">
      <c r="B2839" s="3">
        <v>2824</v>
      </c>
      <c r="C2839" s="3" t="s">
        <v>112</v>
      </c>
      <c r="D2839" s="3" t="s">
        <v>3267</v>
      </c>
      <c r="E2839" s="3" t="s">
        <v>3565</v>
      </c>
      <c r="F2839" s="3" t="s">
        <v>2356</v>
      </c>
      <c r="G2839" s="3" t="s">
        <v>18</v>
      </c>
      <c r="H2839" s="32" t="s">
        <v>2349</v>
      </c>
      <c r="I2839" s="33">
        <v>162.25</v>
      </c>
      <c r="J2839" s="17">
        <v>50210</v>
      </c>
      <c r="K2839" s="17">
        <f t="shared" si="88"/>
        <v>50210</v>
      </c>
      <c r="L2839" s="38">
        <v>50210</v>
      </c>
      <c r="M2839" s="48">
        <f t="shared" si="89"/>
        <v>8146572.5</v>
      </c>
      <c r="N2839" s="34" t="s">
        <v>7341</v>
      </c>
      <c r="O2839" s="48">
        <f>(45.5*M2839)/(SUM($M$16:$M$2953)+SUM(Comerciales!$O$16:$O$1436))</f>
        <v>3.8657089914019782E-4</v>
      </c>
      <c r="P2839" s="49"/>
      <c r="Q2839" s="59"/>
      <c r="R2839" s="59"/>
      <c r="S2839" s="49"/>
      <c r="T2839" s="49"/>
      <c r="U2839" s="49"/>
      <c r="V2839" s="49"/>
    </row>
    <row r="2840" spans="2:22" ht="24" customHeight="1" x14ac:dyDescent="0.35">
      <c r="B2840" s="3">
        <v>2825</v>
      </c>
      <c r="C2840" s="3" t="s">
        <v>112</v>
      </c>
      <c r="D2840" s="3" t="s">
        <v>3268</v>
      </c>
      <c r="E2840" s="3" t="s">
        <v>6832</v>
      </c>
      <c r="F2840" s="3" t="s">
        <v>6988</v>
      </c>
      <c r="G2840" s="3" t="s">
        <v>11</v>
      </c>
      <c r="H2840" s="32" t="s">
        <v>2628</v>
      </c>
      <c r="I2840" s="33">
        <v>1</v>
      </c>
      <c r="J2840" s="17"/>
      <c r="K2840" s="17">
        <f t="shared" si="88"/>
        <v>0</v>
      </c>
      <c r="L2840" s="38" t="s">
        <v>2628</v>
      </c>
      <c r="M2840" s="48">
        <f t="shared" si="89"/>
        <v>100</v>
      </c>
      <c r="N2840" s="34" t="s">
        <v>7343</v>
      </c>
      <c r="O2840" s="48">
        <f>(45.5*M2840)/(SUM($M$16:$M$2953)+SUM(Comerciales!$O$16:$O$1436))</f>
        <v>4.745196819155514E-9</v>
      </c>
      <c r="P2840" s="49"/>
      <c r="Q2840" s="59"/>
      <c r="R2840" s="59"/>
      <c r="S2840" s="49"/>
      <c r="T2840" s="49"/>
      <c r="U2840" s="49"/>
      <c r="V2840" s="49"/>
    </row>
    <row r="2841" spans="2:22" ht="24" customHeight="1" x14ac:dyDescent="0.35">
      <c r="B2841" s="3">
        <v>2826</v>
      </c>
      <c r="C2841" s="3" t="s">
        <v>2265</v>
      </c>
      <c r="D2841" s="3" t="s">
        <v>2266</v>
      </c>
      <c r="E2841" s="3" t="s">
        <v>1226</v>
      </c>
      <c r="F2841" s="3" t="s">
        <v>2422</v>
      </c>
      <c r="G2841" s="3" t="s">
        <v>11</v>
      </c>
      <c r="H2841" s="32" t="s">
        <v>2318</v>
      </c>
      <c r="I2841" s="33">
        <v>2127112.8333333335</v>
      </c>
      <c r="J2841" s="17">
        <v>1596.8</v>
      </c>
      <c r="K2841" s="17">
        <f t="shared" si="88"/>
        <v>1596.8</v>
      </c>
      <c r="L2841" s="38">
        <v>1596.8</v>
      </c>
      <c r="M2841" s="48">
        <f t="shared" si="89"/>
        <v>3396573772.2666669</v>
      </c>
      <c r="N2841" s="34" t="s">
        <v>7341</v>
      </c>
      <c r="O2841" s="48">
        <f>(45.5*M2841)/(SUM($M$16:$M$2953)+SUM(Comerciales!$O$16:$O$1436))</f>
        <v>0.16117411060186831</v>
      </c>
      <c r="P2841" s="49"/>
      <c r="Q2841" s="59"/>
      <c r="R2841" s="59"/>
      <c r="S2841" s="49"/>
      <c r="T2841" s="49"/>
      <c r="U2841" s="49"/>
      <c r="V2841" s="49"/>
    </row>
    <row r="2842" spans="2:22" ht="24" customHeight="1" x14ac:dyDescent="0.35">
      <c r="B2842" s="3">
        <v>2827</v>
      </c>
      <c r="C2842" s="3" t="s">
        <v>2265</v>
      </c>
      <c r="D2842" s="3" t="s">
        <v>2266</v>
      </c>
      <c r="E2842" s="3" t="s">
        <v>308</v>
      </c>
      <c r="F2842" s="3" t="s">
        <v>2422</v>
      </c>
      <c r="G2842" s="3" t="s">
        <v>11</v>
      </c>
      <c r="H2842" s="32" t="s">
        <v>2318</v>
      </c>
      <c r="I2842" s="33">
        <v>527016.08333333326</v>
      </c>
      <c r="J2842" s="17">
        <v>798.40000000000009</v>
      </c>
      <c r="K2842" s="17">
        <f t="shared" si="88"/>
        <v>798.40000000000009</v>
      </c>
      <c r="L2842" s="38">
        <v>798.40000000000009</v>
      </c>
      <c r="M2842" s="48">
        <f t="shared" si="89"/>
        <v>420769640.93333334</v>
      </c>
      <c r="N2842" s="34" t="s">
        <v>7341</v>
      </c>
      <c r="O2842" s="48">
        <f>(45.5*M2842)/(SUM($M$16:$M$2953)+SUM(Comerciales!$O$16:$O$1436))</f>
        <v>1.9966347617540611E-2</v>
      </c>
      <c r="P2842" s="49"/>
      <c r="Q2842" s="59"/>
      <c r="R2842" s="59"/>
      <c r="S2842" s="49"/>
      <c r="T2842" s="49"/>
      <c r="U2842" s="49"/>
      <c r="V2842" s="49"/>
    </row>
    <row r="2843" spans="2:22" ht="24" customHeight="1" x14ac:dyDescent="0.35">
      <c r="B2843" s="3">
        <v>2828</v>
      </c>
      <c r="C2843" s="3" t="s">
        <v>2265</v>
      </c>
      <c r="D2843" s="3" t="s">
        <v>2266</v>
      </c>
      <c r="E2843" s="3" t="s">
        <v>1557</v>
      </c>
      <c r="F2843" s="3" t="s">
        <v>2422</v>
      </c>
      <c r="G2843" s="3" t="s">
        <v>11</v>
      </c>
      <c r="H2843" s="32" t="s">
        <v>2318</v>
      </c>
      <c r="I2843" s="33">
        <v>16790.8</v>
      </c>
      <c r="J2843" s="17">
        <v>3193.6000000000004</v>
      </c>
      <c r="K2843" s="17">
        <f t="shared" si="88"/>
        <v>3193.6000000000004</v>
      </c>
      <c r="L2843" s="38">
        <v>3193.6000000000004</v>
      </c>
      <c r="M2843" s="48">
        <f t="shared" si="89"/>
        <v>53623098.880000003</v>
      </c>
      <c r="N2843" s="34" t="s">
        <v>7343</v>
      </c>
      <c r="O2843" s="48">
        <f>(45.5*M2843)/(SUM($M$16:$M$2953)+SUM(Comerciales!$O$16:$O$1436))</f>
        <v>2.5445215823863758E-3</v>
      </c>
      <c r="P2843" s="49"/>
      <c r="Q2843" s="59"/>
      <c r="R2843" s="59"/>
      <c r="S2843" s="49"/>
      <c r="T2843" s="49"/>
      <c r="U2843" s="49"/>
      <c r="V2843" s="49"/>
    </row>
    <row r="2844" spans="2:22" ht="24" customHeight="1" x14ac:dyDescent="0.35">
      <c r="B2844" s="3">
        <v>2829</v>
      </c>
      <c r="C2844" s="3" t="s">
        <v>704</v>
      </c>
      <c r="D2844" s="3" t="s">
        <v>3269</v>
      </c>
      <c r="E2844" s="3" t="s">
        <v>3555</v>
      </c>
      <c r="F2844" s="3" t="s">
        <v>2422</v>
      </c>
      <c r="G2844" s="3" t="s">
        <v>11</v>
      </c>
      <c r="H2844" s="32" t="s">
        <v>2320</v>
      </c>
      <c r="I2844" s="33">
        <v>20550.8</v>
      </c>
      <c r="J2844" s="17">
        <v>3013</v>
      </c>
      <c r="K2844" s="17">
        <f t="shared" si="88"/>
        <v>3230</v>
      </c>
      <c r="L2844" s="38" t="s">
        <v>7053</v>
      </c>
      <c r="M2844" s="48">
        <f t="shared" si="89"/>
        <v>66379084</v>
      </c>
      <c r="N2844" s="34" t="s">
        <v>7343</v>
      </c>
      <c r="O2844" s="48">
        <f>(45.5*M2844)/(SUM($M$16:$M$2953)+SUM(Comerciales!$O$16:$O$1436))</f>
        <v>3.1498181825525664E-3</v>
      </c>
      <c r="P2844" s="49"/>
      <c r="Q2844" s="59"/>
      <c r="R2844" s="59"/>
      <c r="S2844" s="49"/>
      <c r="T2844" s="49"/>
      <c r="U2844" s="49"/>
      <c r="V2844" s="49"/>
    </row>
    <row r="2845" spans="2:22" ht="24" customHeight="1" x14ac:dyDescent="0.35">
      <c r="B2845" s="3">
        <v>2830</v>
      </c>
      <c r="C2845" s="3" t="s">
        <v>704</v>
      </c>
      <c r="D2845" s="3" t="s">
        <v>3269</v>
      </c>
      <c r="E2845" s="3" t="s">
        <v>3556</v>
      </c>
      <c r="F2845" s="3" t="s">
        <v>2422</v>
      </c>
      <c r="G2845" s="3" t="s">
        <v>11</v>
      </c>
      <c r="H2845" s="32" t="s">
        <v>2318</v>
      </c>
      <c r="I2845" s="33">
        <v>1738</v>
      </c>
      <c r="J2845" s="17">
        <v>2061</v>
      </c>
      <c r="K2845" s="17">
        <f t="shared" si="88"/>
        <v>2209</v>
      </c>
      <c r="L2845" s="38" t="s">
        <v>7053</v>
      </c>
      <c r="M2845" s="48">
        <f t="shared" si="89"/>
        <v>3839242</v>
      </c>
      <c r="N2845" s="34" t="s">
        <v>7343</v>
      </c>
      <c r="O2845" s="48">
        <f>(45.5*M2845)/(SUM($M$16:$M$2953)+SUM(Comerciales!$O$16:$O$1436))</f>
        <v>1.8217958926368253E-4</v>
      </c>
      <c r="P2845" s="49"/>
      <c r="Q2845" s="59"/>
      <c r="R2845" s="59"/>
      <c r="S2845" s="49"/>
      <c r="T2845" s="49"/>
      <c r="U2845" s="49"/>
      <c r="V2845" s="49"/>
    </row>
    <row r="2846" spans="2:22" ht="24" customHeight="1" x14ac:dyDescent="0.35">
      <c r="B2846" s="3">
        <v>2831</v>
      </c>
      <c r="C2846" s="3" t="s">
        <v>704</v>
      </c>
      <c r="D2846" s="3" t="s">
        <v>3269</v>
      </c>
      <c r="E2846" s="3" t="s">
        <v>6833</v>
      </c>
      <c r="F2846" s="3" t="s">
        <v>2422</v>
      </c>
      <c r="G2846" s="3" t="s">
        <v>11</v>
      </c>
      <c r="H2846" s="32" t="s">
        <v>2422</v>
      </c>
      <c r="I2846" s="33">
        <v>192</v>
      </c>
      <c r="J2846" s="17">
        <v>4422</v>
      </c>
      <c r="K2846" s="17">
        <f t="shared" si="88"/>
        <v>4740</v>
      </c>
      <c r="L2846" s="38" t="s">
        <v>7053</v>
      </c>
      <c r="M2846" s="48">
        <f t="shared" si="89"/>
        <v>910080</v>
      </c>
      <c r="N2846" s="34" t="s">
        <v>7343</v>
      </c>
      <c r="O2846" s="48">
        <f>(45.5*M2846)/(SUM($M$16:$M$2953)+SUM(Comerciales!$O$16:$O$1436))</f>
        <v>4.3185087211770501E-5</v>
      </c>
      <c r="P2846" s="49"/>
      <c r="Q2846" s="59"/>
      <c r="R2846" s="59"/>
      <c r="S2846" s="49"/>
      <c r="T2846" s="49"/>
      <c r="U2846" s="49"/>
      <c r="V2846" s="49"/>
    </row>
    <row r="2847" spans="2:22" ht="24" customHeight="1" x14ac:dyDescent="0.35">
      <c r="B2847" s="3">
        <v>2832</v>
      </c>
      <c r="C2847" s="3" t="s">
        <v>704</v>
      </c>
      <c r="D2847" s="3" t="s">
        <v>3269</v>
      </c>
      <c r="E2847" s="3" t="s">
        <v>6834</v>
      </c>
      <c r="F2847" s="3" t="s">
        <v>2422</v>
      </c>
      <c r="G2847" s="3" t="s">
        <v>11</v>
      </c>
      <c r="H2847" s="32" t="s">
        <v>2320</v>
      </c>
      <c r="I2847" s="33">
        <v>2</v>
      </c>
      <c r="J2847" s="17">
        <v>3863</v>
      </c>
      <c r="K2847" s="17">
        <f t="shared" si="88"/>
        <v>4141</v>
      </c>
      <c r="L2847" s="38" t="s">
        <v>7053</v>
      </c>
      <c r="M2847" s="48">
        <f t="shared" si="89"/>
        <v>8282</v>
      </c>
      <c r="N2847" s="34" t="s">
        <v>7343</v>
      </c>
      <c r="O2847" s="48">
        <f>(45.5*M2847)/(SUM($M$16:$M$2953)+SUM(Comerciales!$O$16:$O$1436))</f>
        <v>3.9299720056245962E-7</v>
      </c>
      <c r="P2847" s="49"/>
      <c r="Q2847" s="59"/>
      <c r="R2847" s="59"/>
      <c r="S2847" s="49"/>
      <c r="T2847" s="49"/>
      <c r="U2847" s="49"/>
      <c r="V2847" s="49"/>
    </row>
    <row r="2848" spans="2:22" ht="24" customHeight="1" x14ac:dyDescent="0.35">
      <c r="B2848" s="3">
        <v>2833</v>
      </c>
      <c r="C2848" s="3" t="s">
        <v>704</v>
      </c>
      <c r="D2848" s="3" t="s">
        <v>3270</v>
      </c>
      <c r="E2848" s="3" t="s">
        <v>3557</v>
      </c>
      <c r="F2848" s="3" t="s">
        <v>2318</v>
      </c>
      <c r="G2848" s="3" t="s">
        <v>11</v>
      </c>
      <c r="H2848" s="32" t="s">
        <v>2318</v>
      </c>
      <c r="I2848" s="33">
        <v>332493.83333333331</v>
      </c>
      <c r="J2848" s="17">
        <v>923</v>
      </c>
      <c r="K2848" s="17">
        <f t="shared" si="88"/>
        <v>989</v>
      </c>
      <c r="L2848" s="38" t="s">
        <v>7053</v>
      </c>
      <c r="M2848" s="48">
        <f t="shared" si="89"/>
        <v>328836401.16666663</v>
      </c>
      <c r="N2848" s="34" t="s">
        <v>7341</v>
      </c>
      <c r="O2848" s="48">
        <f>(45.5*M2848)/(SUM($M$16:$M$2953)+SUM(Comerciales!$O$16:$O$1436))</f>
        <v>1.560393444838613E-2</v>
      </c>
      <c r="P2848" s="49"/>
      <c r="Q2848" s="59"/>
      <c r="R2848" s="59"/>
      <c r="S2848" s="49"/>
      <c r="T2848" s="49"/>
      <c r="U2848" s="49"/>
      <c r="V2848" s="49"/>
    </row>
    <row r="2849" spans="2:22" ht="24" customHeight="1" x14ac:dyDescent="0.35">
      <c r="B2849" s="3">
        <v>2834</v>
      </c>
      <c r="C2849" s="3" t="s">
        <v>704</v>
      </c>
      <c r="D2849" s="3" t="s">
        <v>3270</v>
      </c>
      <c r="E2849" s="3" t="s">
        <v>6835</v>
      </c>
      <c r="F2849" s="3" t="s">
        <v>2422</v>
      </c>
      <c r="G2849" s="3" t="s">
        <v>11</v>
      </c>
      <c r="H2849" s="32" t="s">
        <v>2318</v>
      </c>
      <c r="I2849" s="33">
        <v>61626.375</v>
      </c>
      <c r="J2849" s="17">
        <v>1649</v>
      </c>
      <c r="K2849" s="17">
        <f t="shared" si="88"/>
        <v>1768</v>
      </c>
      <c r="L2849" s="38" t="s">
        <v>7053</v>
      </c>
      <c r="M2849" s="48">
        <f t="shared" si="89"/>
        <v>108955431</v>
      </c>
      <c r="N2849" s="34" t="s">
        <v>7341</v>
      </c>
      <c r="O2849" s="48">
        <f>(45.5*M2849)/(SUM($M$16:$M$2953)+SUM(Comerciales!$O$16:$O$1436))</f>
        <v>5.1701496461091807E-3</v>
      </c>
      <c r="P2849" s="49"/>
      <c r="Q2849" s="59"/>
      <c r="R2849" s="59"/>
      <c r="S2849" s="49"/>
      <c r="T2849" s="49"/>
      <c r="U2849" s="49"/>
      <c r="V2849" s="49"/>
    </row>
    <row r="2850" spans="2:22" ht="24" customHeight="1" x14ac:dyDescent="0.35">
      <c r="B2850" s="3">
        <v>2835</v>
      </c>
      <c r="C2850" s="3" t="s">
        <v>704</v>
      </c>
      <c r="D2850" s="3" t="s">
        <v>3270</v>
      </c>
      <c r="E2850" s="3" t="s">
        <v>2620</v>
      </c>
      <c r="F2850" s="3" t="s">
        <v>2422</v>
      </c>
      <c r="G2850" s="3" t="s">
        <v>11</v>
      </c>
      <c r="H2850" s="32" t="s">
        <v>2318</v>
      </c>
      <c r="I2850" s="33">
        <v>34685.333333333336</v>
      </c>
      <c r="J2850" s="17">
        <v>408</v>
      </c>
      <c r="K2850" s="17">
        <f t="shared" si="88"/>
        <v>437</v>
      </c>
      <c r="L2850" s="38" t="s">
        <v>7053</v>
      </c>
      <c r="M2850" s="48">
        <f t="shared" si="89"/>
        <v>15157490.666666668</v>
      </c>
      <c r="N2850" s="34" t="s">
        <v>7341</v>
      </c>
      <c r="O2850" s="48">
        <f>(45.5*M2850)/(SUM($M$16:$M$2953)+SUM(Comerciales!$O$16:$O$1436))</f>
        <v>7.1925276497846055E-4</v>
      </c>
      <c r="P2850" s="49"/>
      <c r="Q2850" s="59"/>
      <c r="R2850" s="59"/>
      <c r="S2850" s="49"/>
      <c r="T2850" s="49"/>
      <c r="U2850" s="49"/>
      <c r="V2850" s="49"/>
    </row>
    <row r="2851" spans="2:22" ht="24" customHeight="1" x14ac:dyDescent="0.35">
      <c r="B2851" s="3">
        <v>2836</v>
      </c>
      <c r="C2851" s="3" t="s">
        <v>704</v>
      </c>
      <c r="D2851" s="3" t="s">
        <v>3270</v>
      </c>
      <c r="E2851" s="3" t="s">
        <v>2621</v>
      </c>
      <c r="F2851" s="3" t="s">
        <v>2318</v>
      </c>
      <c r="G2851" s="3" t="s">
        <v>11</v>
      </c>
      <c r="H2851" s="32" t="s">
        <v>2318</v>
      </c>
      <c r="I2851" s="33">
        <v>76.083333333333329</v>
      </c>
      <c r="J2851" s="17">
        <v>3271</v>
      </c>
      <c r="K2851" s="17">
        <f t="shared" si="88"/>
        <v>3507</v>
      </c>
      <c r="L2851" s="38" t="s">
        <v>7053</v>
      </c>
      <c r="M2851" s="48">
        <f t="shared" si="89"/>
        <v>266824.25</v>
      </c>
      <c r="N2851" s="34" t="s">
        <v>7343</v>
      </c>
      <c r="O2851" s="48">
        <f>(45.5*M2851)/(SUM($M$16:$M$2953)+SUM(Comerciales!$O$16:$O$1436))</f>
        <v>1.2661335823735556E-5</v>
      </c>
      <c r="P2851" s="49"/>
      <c r="Q2851" s="59"/>
      <c r="R2851" s="59"/>
      <c r="S2851" s="49"/>
      <c r="T2851" s="49"/>
      <c r="U2851" s="49"/>
      <c r="V2851" s="49"/>
    </row>
    <row r="2852" spans="2:22" ht="24" customHeight="1" x14ac:dyDescent="0.35">
      <c r="B2852" s="3">
        <v>2837</v>
      </c>
      <c r="C2852" s="3" t="s">
        <v>704</v>
      </c>
      <c r="D2852" s="3" t="s">
        <v>3270</v>
      </c>
      <c r="E2852" s="3" t="s">
        <v>2622</v>
      </c>
      <c r="F2852" s="3" t="s">
        <v>2324</v>
      </c>
      <c r="G2852" s="3" t="s">
        <v>11</v>
      </c>
      <c r="H2852" s="32" t="s">
        <v>2628</v>
      </c>
      <c r="I2852" s="33">
        <v>1</v>
      </c>
      <c r="J2852" s="17">
        <v>923</v>
      </c>
      <c r="K2852" s="17">
        <f t="shared" si="88"/>
        <v>989</v>
      </c>
      <c r="L2852" s="38" t="s">
        <v>2628</v>
      </c>
      <c r="M2852" s="48">
        <f t="shared" si="89"/>
        <v>989</v>
      </c>
      <c r="N2852" s="34" t="s">
        <v>7343</v>
      </c>
      <c r="O2852" s="48">
        <f>(45.5*M2852)/(SUM($M$16:$M$2953)+SUM(Comerciales!$O$16:$O$1436))</f>
        <v>4.6929996541448027E-8</v>
      </c>
      <c r="P2852" s="49"/>
      <c r="Q2852" s="59"/>
      <c r="R2852" s="59"/>
      <c r="S2852" s="49"/>
      <c r="T2852" s="49"/>
      <c r="U2852" s="49"/>
      <c r="V2852" s="49"/>
    </row>
    <row r="2853" spans="2:22" ht="24" customHeight="1" x14ac:dyDescent="0.35">
      <c r="B2853" s="3">
        <v>2838</v>
      </c>
      <c r="C2853" s="3" t="s">
        <v>704</v>
      </c>
      <c r="D2853" s="3" t="s">
        <v>5880</v>
      </c>
      <c r="E2853" s="3" t="s">
        <v>6836</v>
      </c>
      <c r="F2853" s="3" t="s">
        <v>2422</v>
      </c>
      <c r="G2853" s="3" t="s">
        <v>11</v>
      </c>
      <c r="H2853" s="32" t="s">
        <v>2318</v>
      </c>
      <c r="I2853" s="33">
        <v>27410.916666666668</v>
      </c>
      <c r="J2853" s="17">
        <v>3299</v>
      </c>
      <c r="K2853" s="17">
        <f t="shared" si="88"/>
        <v>3537</v>
      </c>
      <c r="L2853" s="38" t="s">
        <v>7053</v>
      </c>
      <c r="M2853" s="48">
        <f t="shared" si="89"/>
        <v>96952412.25</v>
      </c>
      <c r="N2853" s="34" t="s">
        <v>7341</v>
      </c>
      <c r="O2853" s="48">
        <f>(45.5*M2853)/(SUM($M$16:$M$2953)+SUM(Comerciales!$O$16:$O$1436))</f>
        <v>4.6005827821815407E-3</v>
      </c>
      <c r="P2853" s="49"/>
      <c r="Q2853" s="59"/>
      <c r="R2853" s="59"/>
      <c r="S2853" s="49"/>
      <c r="T2853" s="49"/>
      <c r="U2853" s="49"/>
      <c r="V2853" s="49"/>
    </row>
    <row r="2854" spans="2:22" ht="24" customHeight="1" x14ac:dyDescent="0.35">
      <c r="B2854" s="3">
        <v>2839</v>
      </c>
      <c r="C2854" s="3" t="s">
        <v>704</v>
      </c>
      <c r="D2854" s="3" t="s">
        <v>5880</v>
      </c>
      <c r="E2854" s="3" t="s">
        <v>6837</v>
      </c>
      <c r="F2854" s="3" t="s">
        <v>2422</v>
      </c>
      <c r="G2854" s="3" t="s">
        <v>11</v>
      </c>
      <c r="H2854" s="32" t="s">
        <v>2320</v>
      </c>
      <c r="I2854" s="33">
        <v>23750.25</v>
      </c>
      <c r="J2854" s="17">
        <v>3299</v>
      </c>
      <c r="K2854" s="17">
        <f t="shared" si="88"/>
        <v>3537</v>
      </c>
      <c r="L2854" s="38" t="s">
        <v>7053</v>
      </c>
      <c r="M2854" s="48">
        <f t="shared" si="89"/>
        <v>84004634.25</v>
      </c>
      <c r="N2854" s="34" t="s">
        <v>7343</v>
      </c>
      <c r="O2854" s="48">
        <f>(45.5*M2854)/(SUM($M$16:$M$2953)+SUM(Comerciales!$O$16:$O$1436))</f>
        <v>3.9861852323742229E-3</v>
      </c>
      <c r="P2854" s="49"/>
      <c r="Q2854" s="59"/>
      <c r="R2854" s="59"/>
      <c r="S2854" s="49"/>
      <c r="T2854" s="49"/>
      <c r="U2854" s="49"/>
      <c r="V2854" s="49"/>
    </row>
    <row r="2855" spans="2:22" ht="24" customHeight="1" x14ac:dyDescent="0.35">
      <c r="B2855" s="3">
        <v>2840</v>
      </c>
      <c r="C2855" s="3" t="s">
        <v>256</v>
      </c>
      <c r="D2855" s="3" t="s">
        <v>5881</v>
      </c>
      <c r="E2855" s="3" t="s">
        <v>6837</v>
      </c>
      <c r="F2855" s="3" t="s">
        <v>2422</v>
      </c>
      <c r="G2855" s="3" t="s">
        <v>11</v>
      </c>
      <c r="H2855" s="32" t="s">
        <v>2320</v>
      </c>
      <c r="I2855" s="33">
        <v>6991</v>
      </c>
      <c r="J2855" s="17">
        <v>1859.1999999999996</v>
      </c>
      <c r="K2855" s="17">
        <f t="shared" si="88"/>
        <v>1859.1999999999996</v>
      </c>
      <c r="L2855" s="38">
        <v>1859.1999999999996</v>
      </c>
      <c r="M2855" s="48">
        <f t="shared" si="89"/>
        <v>12997667.199999997</v>
      </c>
      <c r="N2855" s="34" t="s">
        <v>7343</v>
      </c>
      <c r="O2855" s="48">
        <f>(45.5*M2855)/(SUM($M$16:$M$2953)+SUM(Comerciales!$O$16:$O$1436))</f>
        <v>6.1676489053881945E-4</v>
      </c>
      <c r="P2855" s="49"/>
      <c r="Q2855" s="59"/>
      <c r="R2855" s="59"/>
      <c r="S2855" s="49"/>
      <c r="T2855" s="49"/>
      <c r="U2855" s="49"/>
      <c r="V2855" s="49"/>
    </row>
    <row r="2856" spans="2:22" ht="24" customHeight="1" x14ac:dyDescent="0.35">
      <c r="B2856" s="3">
        <v>2841</v>
      </c>
      <c r="C2856" s="3" t="s">
        <v>256</v>
      </c>
      <c r="D2856" s="3" t="s">
        <v>5881</v>
      </c>
      <c r="E2856" s="3" t="s">
        <v>6838</v>
      </c>
      <c r="F2856" s="3" t="s">
        <v>2422</v>
      </c>
      <c r="G2856" s="3" t="s">
        <v>11</v>
      </c>
      <c r="H2856" s="32" t="s">
        <v>2320</v>
      </c>
      <c r="I2856" s="33">
        <v>301</v>
      </c>
      <c r="J2856" s="17">
        <v>1857</v>
      </c>
      <c r="K2856" s="17">
        <f t="shared" si="88"/>
        <v>1991</v>
      </c>
      <c r="L2856" s="38" t="s">
        <v>7053</v>
      </c>
      <c r="M2856" s="48">
        <f t="shared" si="89"/>
        <v>599291</v>
      </c>
      <c r="N2856" s="34" t="s">
        <v>7343</v>
      </c>
      <c r="O2856" s="48">
        <f>(45.5*M2856)/(SUM($M$16:$M$2953)+SUM(Comerciales!$O$16:$O$1436))</f>
        <v>2.8437537469485268E-5</v>
      </c>
      <c r="P2856" s="49"/>
      <c r="Q2856" s="59"/>
      <c r="R2856" s="59"/>
      <c r="S2856" s="49"/>
      <c r="T2856" s="49"/>
      <c r="U2856" s="49"/>
      <c r="V2856" s="49"/>
    </row>
    <row r="2857" spans="2:22" ht="24" customHeight="1" x14ac:dyDescent="0.35">
      <c r="B2857" s="3">
        <v>2842</v>
      </c>
      <c r="C2857" s="3" t="s">
        <v>2267</v>
      </c>
      <c r="D2857" s="3" t="s">
        <v>7078</v>
      </c>
      <c r="E2857" s="3" t="s">
        <v>22</v>
      </c>
      <c r="F2857" s="3" t="s">
        <v>2604</v>
      </c>
      <c r="G2857" s="3" t="s">
        <v>80</v>
      </c>
      <c r="H2857" s="32" t="s">
        <v>3675</v>
      </c>
      <c r="I2857" s="33">
        <v>2213.5</v>
      </c>
      <c r="J2857" s="17">
        <v>7375</v>
      </c>
      <c r="K2857" s="17">
        <f t="shared" si="88"/>
        <v>7906</v>
      </c>
      <c r="L2857" s="38" t="s">
        <v>7053</v>
      </c>
      <c r="M2857" s="48">
        <f t="shared" si="89"/>
        <v>17499931</v>
      </c>
      <c r="N2857" s="34" t="s">
        <v>7343</v>
      </c>
      <c r="O2857" s="48">
        <f>(45.5*M2857)/(SUM($M$16:$M$2953)+SUM(Comerciales!$O$16:$O$1436))</f>
        <v>8.3040616916640962E-4</v>
      </c>
      <c r="P2857" s="49"/>
      <c r="Q2857" s="59"/>
      <c r="R2857" s="59"/>
      <c r="S2857" s="49"/>
      <c r="T2857" s="49"/>
      <c r="U2857" s="49"/>
      <c r="V2857" s="49"/>
    </row>
    <row r="2858" spans="2:22" ht="24" customHeight="1" x14ac:dyDescent="0.35">
      <c r="B2858" s="3">
        <v>2843</v>
      </c>
      <c r="C2858" s="3" t="s">
        <v>2267</v>
      </c>
      <c r="D2858" s="3" t="s">
        <v>7078</v>
      </c>
      <c r="E2858" s="3" t="s">
        <v>17</v>
      </c>
      <c r="F2858" s="3" t="s">
        <v>2318</v>
      </c>
      <c r="G2858" s="3" t="s">
        <v>11</v>
      </c>
      <c r="H2858" s="32" t="s">
        <v>2318</v>
      </c>
      <c r="I2858" s="33">
        <v>954.4</v>
      </c>
      <c r="J2858" s="17"/>
      <c r="K2858" s="17">
        <f t="shared" si="88"/>
        <v>0</v>
      </c>
      <c r="L2858" s="38" t="s">
        <v>7053</v>
      </c>
      <c r="M2858" s="48">
        <f t="shared" si="89"/>
        <v>95440</v>
      </c>
      <c r="N2858" s="34" t="s">
        <v>7343</v>
      </c>
      <c r="O2858" s="48">
        <f>(45.5*M2858)/(SUM($M$16:$M$2953)+SUM(Comerciales!$O$16:$O$1436))</f>
        <v>4.5288158442020225E-6</v>
      </c>
      <c r="P2858" s="49"/>
      <c r="Q2858" s="59"/>
      <c r="R2858" s="59"/>
      <c r="S2858" s="49"/>
      <c r="T2858" s="49"/>
      <c r="U2858" s="49"/>
      <c r="V2858" s="49"/>
    </row>
    <row r="2859" spans="2:22" ht="24" customHeight="1" x14ac:dyDescent="0.35">
      <c r="B2859" s="3">
        <v>2844</v>
      </c>
      <c r="C2859" s="3" t="s">
        <v>2268</v>
      </c>
      <c r="D2859" s="3" t="s">
        <v>2269</v>
      </c>
      <c r="E2859" s="3" t="s">
        <v>2321</v>
      </c>
      <c r="F2859" s="3" t="s">
        <v>2422</v>
      </c>
      <c r="G2859" s="3" t="s">
        <v>11</v>
      </c>
      <c r="H2859" s="32" t="s">
        <v>2320</v>
      </c>
      <c r="I2859" s="33">
        <v>2</v>
      </c>
      <c r="J2859" s="17">
        <v>1439</v>
      </c>
      <c r="K2859" s="17">
        <f t="shared" si="88"/>
        <v>1543</v>
      </c>
      <c r="L2859" s="38" t="s">
        <v>7053</v>
      </c>
      <c r="M2859" s="48">
        <f t="shared" si="89"/>
        <v>3086</v>
      </c>
      <c r="N2859" s="34" t="s">
        <v>7343</v>
      </c>
      <c r="O2859" s="48">
        <f>(45.5*M2859)/(SUM($M$16:$M$2953)+SUM(Comerciales!$O$16:$O$1436))</f>
        <v>1.4643677383913916E-7</v>
      </c>
      <c r="P2859" s="49"/>
      <c r="Q2859" s="59"/>
      <c r="R2859" s="59"/>
      <c r="S2859" s="49"/>
      <c r="T2859" s="49"/>
      <c r="U2859" s="49"/>
      <c r="V2859" s="49"/>
    </row>
    <row r="2860" spans="2:22" ht="24" customHeight="1" x14ac:dyDescent="0.35">
      <c r="B2860" s="3">
        <v>2845</v>
      </c>
      <c r="C2860" s="3" t="s">
        <v>2628</v>
      </c>
      <c r="D2860" s="3" t="s">
        <v>2269</v>
      </c>
      <c r="E2860" s="3" t="s">
        <v>2387</v>
      </c>
      <c r="F2860" s="3" t="s">
        <v>2422</v>
      </c>
      <c r="G2860" s="3" t="s">
        <v>11</v>
      </c>
      <c r="H2860" s="32" t="s">
        <v>2628</v>
      </c>
      <c r="I2860" s="33">
        <v>1</v>
      </c>
      <c r="J2860" s="17">
        <v>12923</v>
      </c>
      <c r="K2860" s="17">
        <f t="shared" si="88"/>
        <v>13853</v>
      </c>
      <c r="L2860" s="38" t="s">
        <v>2628</v>
      </c>
      <c r="M2860" s="48">
        <f t="shared" si="89"/>
        <v>13853</v>
      </c>
      <c r="N2860" s="34" t="s">
        <v>7343</v>
      </c>
      <c r="O2860" s="48">
        <f>(45.5*M2860)/(SUM($M$16:$M$2953)+SUM(Comerciales!$O$16:$O$1436))</f>
        <v>6.5735211535761328E-7</v>
      </c>
      <c r="P2860" s="49"/>
      <c r="Q2860" s="59"/>
      <c r="R2860" s="59"/>
      <c r="S2860" s="49"/>
      <c r="T2860" s="49"/>
      <c r="U2860" s="49"/>
      <c r="V2860" s="49"/>
    </row>
    <row r="2861" spans="2:22" ht="24" customHeight="1" x14ac:dyDescent="0.35">
      <c r="B2861" s="3">
        <v>2846</v>
      </c>
      <c r="C2861" s="3" t="s">
        <v>2628</v>
      </c>
      <c r="D2861" s="3" t="s">
        <v>2269</v>
      </c>
      <c r="E2861" s="3" t="s">
        <v>2323</v>
      </c>
      <c r="F2861" s="3" t="s">
        <v>2422</v>
      </c>
      <c r="G2861" s="3" t="s">
        <v>11</v>
      </c>
      <c r="H2861" s="32" t="s">
        <v>2628</v>
      </c>
      <c r="I2861" s="33">
        <v>1</v>
      </c>
      <c r="J2861" s="17">
        <v>41651</v>
      </c>
      <c r="K2861" s="17">
        <f t="shared" si="88"/>
        <v>44650</v>
      </c>
      <c r="L2861" s="38" t="s">
        <v>2628</v>
      </c>
      <c r="M2861" s="48">
        <f t="shared" si="89"/>
        <v>44650</v>
      </c>
      <c r="N2861" s="34" t="s">
        <v>7341</v>
      </c>
      <c r="O2861" s="48">
        <f>(45.5*M2861)/(SUM($M$16:$M$2953)+SUM(Comerciales!$O$16:$O$1436))</f>
        <v>2.1187303797529368E-6</v>
      </c>
      <c r="P2861" s="49"/>
      <c r="Q2861" s="59"/>
      <c r="R2861" s="59"/>
      <c r="S2861" s="49"/>
      <c r="T2861" s="49"/>
      <c r="U2861" s="49"/>
      <c r="V2861" s="49"/>
    </row>
    <row r="2862" spans="2:22" ht="24" customHeight="1" x14ac:dyDescent="0.35">
      <c r="B2862" s="3">
        <v>2847</v>
      </c>
      <c r="C2862" s="3" t="s">
        <v>2628</v>
      </c>
      <c r="D2862" s="3" t="s">
        <v>2270</v>
      </c>
      <c r="E2862" s="3" t="s">
        <v>977</v>
      </c>
      <c r="F2862" s="3" t="s">
        <v>2422</v>
      </c>
      <c r="G2862" s="3" t="s">
        <v>11</v>
      </c>
      <c r="H2862" s="32" t="s">
        <v>2628</v>
      </c>
      <c r="I2862" s="33">
        <v>1</v>
      </c>
      <c r="J2862" s="17"/>
      <c r="K2862" s="17">
        <f t="shared" si="88"/>
        <v>0</v>
      </c>
      <c r="L2862" s="38" t="s">
        <v>2628</v>
      </c>
      <c r="M2862" s="48">
        <f t="shared" si="89"/>
        <v>100</v>
      </c>
      <c r="N2862" s="34" t="s">
        <v>7343</v>
      </c>
      <c r="O2862" s="48">
        <f>(45.5*M2862)/(SUM($M$16:$M$2953)+SUM(Comerciales!$O$16:$O$1436))</f>
        <v>4.745196819155514E-9</v>
      </c>
      <c r="P2862" s="49"/>
      <c r="Q2862" s="59"/>
      <c r="R2862" s="59"/>
      <c r="S2862" s="49"/>
      <c r="T2862" s="49"/>
      <c r="U2862" s="49"/>
      <c r="V2862" s="49"/>
    </row>
    <row r="2863" spans="2:22" ht="24" customHeight="1" x14ac:dyDescent="0.35">
      <c r="B2863" s="3">
        <v>2848</v>
      </c>
      <c r="C2863" s="3" t="s">
        <v>2628</v>
      </c>
      <c r="D2863" s="3" t="s">
        <v>5882</v>
      </c>
      <c r="E2863" s="3" t="s">
        <v>6839</v>
      </c>
      <c r="F2863" s="3" t="s">
        <v>2501</v>
      </c>
      <c r="G2863" s="3" t="s">
        <v>76</v>
      </c>
      <c r="H2863" s="32" t="s">
        <v>2628</v>
      </c>
      <c r="I2863" s="33">
        <v>1</v>
      </c>
      <c r="J2863" s="17"/>
      <c r="K2863" s="17">
        <f t="shared" si="88"/>
        <v>0</v>
      </c>
      <c r="L2863" s="38" t="s">
        <v>2628</v>
      </c>
      <c r="M2863" s="48">
        <f t="shared" si="89"/>
        <v>100</v>
      </c>
      <c r="N2863" s="34" t="s">
        <v>7343</v>
      </c>
      <c r="O2863" s="48">
        <f>(45.5*M2863)/(SUM($M$16:$M$2953)+SUM(Comerciales!$O$16:$O$1436))</f>
        <v>4.745196819155514E-9</v>
      </c>
      <c r="P2863" s="49"/>
      <c r="Q2863" s="59"/>
      <c r="R2863" s="59"/>
      <c r="S2863" s="49"/>
      <c r="T2863" s="49"/>
      <c r="U2863" s="49"/>
      <c r="V2863" s="49"/>
    </row>
    <row r="2864" spans="2:22" ht="24" customHeight="1" x14ac:dyDescent="0.35">
      <c r="B2864" s="3">
        <v>2849</v>
      </c>
      <c r="C2864" s="3" t="s">
        <v>2271</v>
      </c>
      <c r="D2864" s="3" t="s">
        <v>2272</v>
      </c>
      <c r="E2864" s="3" t="s">
        <v>6840</v>
      </c>
      <c r="F2864" s="3" t="s">
        <v>2356</v>
      </c>
      <c r="G2864" s="3" t="s">
        <v>18</v>
      </c>
      <c r="H2864" s="32" t="s">
        <v>2349</v>
      </c>
      <c r="I2864" s="33">
        <v>201.1</v>
      </c>
      <c r="J2864" s="17">
        <v>11864</v>
      </c>
      <c r="K2864" s="17">
        <f t="shared" si="88"/>
        <v>12718</v>
      </c>
      <c r="L2864" s="38" t="s">
        <v>7053</v>
      </c>
      <c r="M2864" s="48">
        <f t="shared" si="89"/>
        <v>2557589.7999999998</v>
      </c>
      <c r="N2864" s="34" t="s">
        <v>7343</v>
      </c>
      <c r="O2864" s="48">
        <f>(45.5*M2864)/(SUM($M$16:$M$2953)+SUM(Comerciales!$O$16:$O$1436))</f>
        <v>1.2136266983664585E-4</v>
      </c>
      <c r="P2864" s="49"/>
      <c r="Q2864" s="59"/>
      <c r="R2864" s="59"/>
      <c r="S2864" s="49"/>
      <c r="T2864" s="49"/>
      <c r="U2864" s="49"/>
      <c r="V2864" s="49"/>
    </row>
    <row r="2865" spans="2:22" ht="24" customHeight="1" x14ac:dyDescent="0.35">
      <c r="B2865" s="3">
        <v>2850</v>
      </c>
      <c r="C2865" s="3" t="s">
        <v>465</v>
      </c>
      <c r="D2865" s="3" t="s">
        <v>5883</v>
      </c>
      <c r="E2865" s="3" t="s">
        <v>3438</v>
      </c>
      <c r="F2865" s="3" t="s">
        <v>2356</v>
      </c>
      <c r="G2865" s="3" t="s">
        <v>80</v>
      </c>
      <c r="H2865" s="32" t="s">
        <v>2349</v>
      </c>
      <c r="I2865" s="33">
        <v>22.416666666666668</v>
      </c>
      <c r="J2865" s="17">
        <v>17310</v>
      </c>
      <c r="K2865" s="17">
        <f t="shared" si="88"/>
        <v>18556</v>
      </c>
      <c r="L2865" s="38" t="s">
        <v>7053</v>
      </c>
      <c r="M2865" s="48">
        <f t="shared" si="89"/>
        <v>415963.66666666669</v>
      </c>
      <c r="N2865" s="34" t="s">
        <v>7343</v>
      </c>
      <c r="O2865" s="48">
        <f>(45.5*M2865)/(SUM($M$16:$M$2953)+SUM(Comerciales!$O$16:$O$1436))</f>
        <v>1.9738294679509313E-5</v>
      </c>
      <c r="P2865" s="49"/>
      <c r="Q2865" s="59"/>
      <c r="R2865" s="59"/>
      <c r="S2865" s="49"/>
      <c r="T2865" s="49"/>
      <c r="U2865" s="49"/>
      <c r="V2865" s="49"/>
    </row>
    <row r="2866" spans="2:22" ht="24" customHeight="1" x14ac:dyDescent="0.35">
      <c r="B2866" s="3">
        <v>2851</v>
      </c>
      <c r="C2866" s="3" t="s">
        <v>2278</v>
      </c>
      <c r="D2866" s="3" t="s">
        <v>2279</v>
      </c>
      <c r="E2866" s="3" t="s">
        <v>194</v>
      </c>
      <c r="F2866" s="3" t="s">
        <v>6989</v>
      </c>
      <c r="G2866" s="3" t="s">
        <v>11</v>
      </c>
      <c r="H2866" s="32" t="s">
        <v>6989</v>
      </c>
      <c r="I2866" s="33">
        <v>114367.08333333333</v>
      </c>
      <c r="J2866" s="17">
        <v>947.25000000000011</v>
      </c>
      <c r="K2866" s="17">
        <f t="shared" si="88"/>
        <v>947.25000000000011</v>
      </c>
      <c r="L2866" s="38">
        <v>947.25000000000011</v>
      </c>
      <c r="M2866" s="48">
        <f t="shared" si="89"/>
        <v>108334219.68750001</v>
      </c>
      <c r="N2866" s="34" t="s">
        <v>7341</v>
      </c>
      <c r="O2866" s="48">
        <f>(45.5*M2866)/(SUM($M$16:$M$2953)+SUM(Comerciales!$O$16:$O$1436))</f>
        <v>5.1406719466681973E-3</v>
      </c>
      <c r="P2866" s="49"/>
      <c r="Q2866" s="59"/>
      <c r="R2866" s="59"/>
      <c r="S2866" s="49"/>
      <c r="T2866" s="49"/>
      <c r="U2866" s="49"/>
      <c r="V2866" s="49"/>
    </row>
    <row r="2867" spans="2:22" ht="24" customHeight="1" x14ac:dyDescent="0.35">
      <c r="B2867" s="3">
        <v>2852</v>
      </c>
      <c r="C2867" s="3" t="s">
        <v>2278</v>
      </c>
      <c r="D2867" s="3" t="s">
        <v>2279</v>
      </c>
      <c r="E2867" s="3" t="s">
        <v>35</v>
      </c>
      <c r="F2867" s="3" t="s">
        <v>3613</v>
      </c>
      <c r="G2867" s="3" t="s">
        <v>11</v>
      </c>
      <c r="H2867" s="32" t="s">
        <v>2318</v>
      </c>
      <c r="I2867" s="33">
        <v>53752.75</v>
      </c>
      <c r="J2867" s="17">
        <v>1894.5000000000002</v>
      </c>
      <c r="K2867" s="17">
        <f t="shared" si="88"/>
        <v>1894.5000000000002</v>
      </c>
      <c r="L2867" s="38">
        <v>1894.5000000000002</v>
      </c>
      <c r="M2867" s="48">
        <f t="shared" si="89"/>
        <v>101834584.87500001</v>
      </c>
      <c r="N2867" s="34" t="s">
        <v>7341</v>
      </c>
      <c r="O2867" s="48">
        <f>(45.5*M2867)/(SUM($M$16:$M$2953)+SUM(Comerciales!$O$16:$O$1436))</f>
        <v>4.8322514822887229E-3</v>
      </c>
      <c r="P2867" s="49"/>
      <c r="Q2867" s="59"/>
      <c r="R2867" s="59"/>
      <c r="S2867" s="49"/>
      <c r="T2867" s="49"/>
      <c r="U2867" s="49"/>
      <c r="V2867" s="49"/>
    </row>
    <row r="2868" spans="2:22" ht="24" customHeight="1" x14ac:dyDescent="0.35">
      <c r="B2868" s="3">
        <v>2853</v>
      </c>
      <c r="C2868" s="3" t="s">
        <v>2278</v>
      </c>
      <c r="D2868" s="3" t="s">
        <v>2279</v>
      </c>
      <c r="E2868" s="3" t="s">
        <v>315</v>
      </c>
      <c r="F2868" s="3" t="s">
        <v>3613</v>
      </c>
      <c r="G2868" s="3" t="s">
        <v>11</v>
      </c>
      <c r="H2868" s="32" t="s">
        <v>2318</v>
      </c>
      <c r="I2868" s="33">
        <v>28068.833333333332</v>
      </c>
      <c r="J2868" s="17">
        <v>473.62500000000006</v>
      </c>
      <c r="K2868" s="17">
        <f t="shared" si="88"/>
        <v>473.62500000000006</v>
      </c>
      <c r="L2868" s="38">
        <v>473.62500000000006</v>
      </c>
      <c r="M2868" s="48">
        <f t="shared" si="89"/>
        <v>13294101.187500002</v>
      </c>
      <c r="N2868" s="34" t="s">
        <v>7341</v>
      </c>
      <c r="O2868" s="48">
        <f>(45.5*M2868)/(SUM($M$16:$M$2953)+SUM(Comerciales!$O$16:$O$1436))</f>
        <v>6.3083126668456548E-4</v>
      </c>
      <c r="P2868" s="49"/>
      <c r="Q2868" s="59"/>
      <c r="R2868" s="59"/>
      <c r="S2868" s="49"/>
      <c r="T2868" s="49"/>
      <c r="U2868" s="49"/>
      <c r="V2868" s="49"/>
    </row>
    <row r="2869" spans="2:22" ht="24" customHeight="1" x14ac:dyDescent="0.35">
      <c r="B2869" s="3">
        <v>2854</v>
      </c>
      <c r="C2869" s="3" t="s">
        <v>2280</v>
      </c>
      <c r="D2869" s="3" t="s">
        <v>5884</v>
      </c>
      <c r="E2869" s="3" t="s">
        <v>308</v>
      </c>
      <c r="F2869" s="3" t="s">
        <v>2422</v>
      </c>
      <c r="G2869" s="3" t="s">
        <v>11</v>
      </c>
      <c r="H2869" s="32" t="s">
        <v>2318</v>
      </c>
      <c r="I2869" s="33">
        <v>126880</v>
      </c>
      <c r="J2869" s="17">
        <v>205.6</v>
      </c>
      <c r="K2869" s="17">
        <f t="shared" si="88"/>
        <v>205.6</v>
      </c>
      <c r="L2869" s="38">
        <v>205.6</v>
      </c>
      <c r="M2869" s="48">
        <f t="shared" si="89"/>
        <v>26086528</v>
      </c>
      <c r="N2869" s="34" t="s">
        <v>7341</v>
      </c>
      <c r="O2869" s="48">
        <f>(45.5*M2869)/(SUM($M$16:$M$2953)+SUM(Comerciales!$O$16:$O$1436))</f>
        <v>1.2378570968841125E-3</v>
      </c>
      <c r="P2869" s="49"/>
      <c r="Q2869" s="59"/>
      <c r="R2869" s="59"/>
      <c r="S2869" s="49"/>
      <c r="T2869" s="49"/>
      <c r="U2869" s="49"/>
      <c r="V2869" s="49"/>
    </row>
    <row r="2870" spans="2:22" ht="24" customHeight="1" x14ac:dyDescent="0.35">
      <c r="B2870" s="3">
        <v>2855</v>
      </c>
      <c r="C2870" s="3" t="s">
        <v>2280</v>
      </c>
      <c r="D2870" s="3" t="s">
        <v>5884</v>
      </c>
      <c r="E2870" s="3" t="s">
        <v>362</v>
      </c>
      <c r="F2870" s="3" t="s">
        <v>6990</v>
      </c>
      <c r="G2870" s="3" t="s">
        <v>11</v>
      </c>
      <c r="H2870" s="32" t="s">
        <v>2318</v>
      </c>
      <c r="I2870" s="33">
        <v>112113.75</v>
      </c>
      <c r="J2870" s="17">
        <v>308.39999999999998</v>
      </c>
      <c r="K2870" s="17">
        <f t="shared" si="88"/>
        <v>308.39999999999998</v>
      </c>
      <c r="L2870" s="38">
        <v>308.39999999999998</v>
      </c>
      <c r="M2870" s="48">
        <f t="shared" si="89"/>
        <v>34575880.5</v>
      </c>
      <c r="N2870" s="34" t="s">
        <v>7341</v>
      </c>
      <c r="O2870" s="48">
        <f>(45.5*M2870)/(SUM($M$16:$M$2953)+SUM(Comerciales!$O$16:$O$1436))</f>
        <v>1.6406935816810114E-3</v>
      </c>
      <c r="P2870" s="49"/>
      <c r="Q2870" s="59"/>
      <c r="R2870" s="59"/>
      <c r="S2870" s="49"/>
      <c r="T2870" s="49"/>
      <c r="U2870" s="49"/>
      <c r="V2870" s="49"/>
    </row>
    <row r="2871" spans="2:22" ht="24" customHeight="1" x14ac:dyDescent="0.35">
      <c r="B2871" s="3">
        <v>2856</v>
      </c>
      <c r="C2871" s="3" t="s">
        <v>2280</v>
      </c>
      <c r="D2871" s="3" t="s">
        <v>5884</v>
      </c>
      <c r="E2871" s="3" t="s">
        <v>362</v>
      </c>
      <c r="F2871" s="3" t="s">
        <v>2412</v>
      </c>
      <c r="G2871" s="3" t="s">
        <v>11</v>
      </c>
      <c r="H2871" s="32" t="s">
        <v>2628</v>
      </c>
      <c r="I2871" s="33">
        <v>42360</v>
      </c>
      <c r="J2871" s="17">
        <v>265</v>
      </c>
      <c r="K2871" s="17">
        <f t="shared" si="88"/>
        <v>284</v>
      </c>
      <c r="L2871" s="38" t="s">
        <v>2628</v>
      </c>
      <c r="M2871" s="48">
        <f t="shared" si="89"/>
        <v>12030240</v>
      </c>
      <c r="N2871" s="34" t="s">
        <v>7341</v>
      </c>
      <c r="O2871" s="48">
        <f>(45.5*M2871)/(SUM($M$16:$M$2953)+SUM(Comerciales!$O$16:$O$1436))</f>
        <v>5.7085856581677423E-4</v>
      </c>
      <c r="P2871" s="49"/>
      <c r="Q2871" s="59"/>
      <c r="R2871" s="59"/>
      <c r="S2871" s="49"/>
      <c r="T2871" s="49"/>
      <c r="U2871" s="49"/>
      <c r="V2871" s="49"/>
    </row>
    <row r="2872" spans="2:22" ht="24" customHeight="1" x14ac:dyDescent="0.35">
      <c r="B2872" s="3">
        <v>2857</v>
      </c>
      <c r="C2872" s="3" t="s">
        <v>2280</v>
      </c>
      <c r="D2872" s="3" t="s">
        <v>5884</v>
      </c>
      <c r="E2872" s="3" t="s">
        <v>6841</v>
      </c>
      <c r="F2872" s="3" t="s">
        <v>2362</v>
      </c>
      <c r="G2872" s="3" t="s">
        <v>80</v>
      </c>
      <c r="H2872" s="32" t="s">
        <v>2402</v>
      </c>
      <c r="I2872" s="33">
        <v>2</v>
      </c>
      <c r="J2872" s="17">
        <v>25312</v>
      </c>
      <c r="K2872" s="17">
        <f t="shared" si="88"/>
        <v>27134</v>
      </c>
      <c r="L2872" s="38" t="s">
        <v>7053</v>
      </c>
      <c r="M2872" s="48">
        <f t="shared" si="89"/>
        <v>54268</v>
      </c>
      <c r="N2872" s="34" t="s">
        <v>7343</v>
      </c>
      <c r="O2872" s="48">
        <f>(45.5*M2872)/(SUM($M$16:$M$2953)+SUM(Comerciales!$O$16:$O$1436))</f>
        <v>2.575123409819314E-6</v>
      </c>
      <c r="P2872" s="49"/>
      <c r="Q2872" s="59"/>
      <c r="R2872" s="59"/>
      <c r="S2872" s="49"/>
      <c r="T2872" s="49"/>
      <c r="U2872" s="49"/>
      <c r="V2872" s="49"/>
    </row>
    <row r="2873" spans="2:22" ht="24" customHeight="1" x14ac:dyDescent="0.35">
      <c r="B2873" s="3">
        <v>2858</v>
      </c>
      <c r="C2873" s="3" t="s">
        <v>2280</v>
      </c>
      <c r="D2873" s="3" t="s">
        <v>5884</v>
      </c>
      <c r="E2873" s="3" t="s">
        <v>875</v>
      </c>
      <c r="F2873" s="3" t="s">
        <v>2412</v>
      </c>
      <c r="G2873" s="3" t="s">
        <v>11</v>
      </c>
      <c r="H2873" s="32" t="s">
        <v>2628</v>
      </c>
      <c r="I2873" s="33">
        <v>2</v>
      </c>
      <c r="J2873" s="17">
        <v>738</v>
      </c>
      <c r="K2873" s="17">
        <f t="shared" si="88"/>
        <v>791</v>
      </c>
      <c r="L2873" s="38" t="s">
        <v>2628</v>
      </c>
      <c r="M2873" s="48">
        <f t="shared" si="89"/>
        <v>1582</v>
      </c>
      <c r="N2873" s="34" t="s">
        <v>7343</v>
      </c>
      <c r="O2873" s="48">
        <f>(45.5*M2873)/(SUM($M$16:$M$2953)+SUM(Comerciales!$O$16:$O$1436))</f>
        <v>7.5069013679040231E-8</v>
      </c>
      <c r="P2873" s="49"/>
      <c r="Q2873" s="59"/>
      <c r="R2873" s="59"/>
      <c r="S2873" s="49"/>
      <c r="T2873" s="49"/>
      <c r="U2873" s="49"/>
      <c r="V2873" s="49"/>
    </row>
    <row r="2874" spans="2:22" ht="24" customHeight="1" x14ac:dyDescent="0.35">
      <c r="B2874" s="3">
        <v>2859</v>
      </c>
      <c r="C2874" s="3" t="s">
        <v>2280</v>
      </c>
      <c r="D2874" s="3" t="s">
        <v>5885</v>
      </c>
      <c r="E2874" s="3" t="s">
        <v>875</v>
      </c>
      <c r="F2874" s="3" t="s">
        <v>6990</v>
      </c>
      <c r="G2874" s="3" t="s">
        <v>11</v>
      </c>
      <c r="H2874" s="32" t="s">
        <v>2628</v>
      </c>
      <c r="I2874" s="33">
        <v>2</v>
      </c>
      <c r="J2874" s="17">
        <v>738</v>
      </c>
      <c r="K2874" s="17">
        <f t="shared" si="88"/>
        <v>791</v>
      </c>
      <c r="L2874" s="38" t="s">
        <v>2628</v>
      </c>
      <c r="M2874" s="48">
        <f t="shared" si="89"/>
        <v>1582</v>
      </c>
      <c r="N2874" s="34" t="s">
        <v>7343</v>
      </c>
      <c r="O2874" s="48">
        <f>(45.5*M2874)/(SUM($M$16:$M$2953)+SUM(Comerciales!$O$16:$O$1436))</f>
        <v>7.5069013679040231E-8</v>
      </c>
      <c r="P2874" s="49"/>
      <c r="Q2874" s="59"/>
      <c r="R2874" s="59"/>
      <c r="S2874" s="49"/>
      <c r="T2874" s="49"/>
      <c r="U2874" s="49"/>
      <c r="V2874" s="49"/>
    </row>
    <row r="2875" spans="2:22" ht="24" customHeight="1" x14ac:dyDescent="0.35">
      <c r="B2875" s="3">
        <v>2860</v>
      </c>
      <c r="C2875" s="3" t="s">
        <v>2202</v>
      </c>
      <c r="D2875" s="3" t="s">
        <v>5886</v>
      </c>
      <c r="E2875" s="3" t="s">
        <v>6842</v>
      </c>
      <c r="F2875" s="3" t="s">
        <v>2422</v>
      </c>
      <c r="G2875" s="3" t="s">
        <v>11</v>
      </c>
      <c r="H2875" s="32" t="s">
        <v>2318</v>
      </c>
      <c r="I2875" s="33">
        <v>181944.75</v>
      </c>
      <c r="J2875" s="17">
        <v>1986.06</v>
      </c>
      <c r="K2875" s="17">
        <f t="shared" si="88"/>
        <v>1986.06</v>
      </c>
      <c r="L2875" s="38">
        <v>1986.06</v>
      </c>
      <c r="M2875" s="48">
        <f t="shared" si="89"/>
        <v>361353190.185</v>
      </c>
      <c r="N2875" s="34" t="s">
        <v>7341</v>
      </c>
      <c r="O2875" s="48">
        <f>(45.5*M2875)/(SUM($M$16:$M$2953)+SUM(Comerciales!$O$16:$O$1436))</f>
        <v>1.7146920086575593E-2</v>
      </c>
      <c r="P2875" s="49"/>
      <c r="Q2875" s="59"/>
      <c r="R2875" s="59"/>
      <c r="S2875" s="49"/>
      <c r="T2875" s="49"/>
      <c r="U2875" s="49"/>
      <c r="V2875" s="49"/>
    </row>
    <row r="2876" spans="2:22" ht="24" customHeight="1" x14ac:dyDescent="0.35">
      <c r="B2876" s="3">
        <v>2861</v>
      </c>
      <c r="C2876" s="3" t="s">
        <v>2202</v>
      </c>
      <c r="D2876" s="3" t="s">
        <v>5886</v>
      </c>
      <c r="E2876" s="3" t="s">
        <v>6843</v>
      </c>
      <c r="F2876" s="3" t="s">
        <v>2422</v>
      </c>
      <c r="G2876" s="3" t="s">
        <v>11</v>
      </c>
      <c r="H2876" s="32" t="s">
        <v>2628</v>
      </c>
      <c r="I2876" s="33">
        <v>1</v>
      </c>
      <c r="J2876" s="17"/>
      <c r="K2876" s="17">
        <f t="shared" si="88"/>
        <v>0</v>
      </c>
      <c r="L2876" s="38" t="s">
        <v>2628</v>
      </c>
      <c r="M2876" s="48">
        <f t="shared" si="89"/>
        <v>100</v>
      </c>
      <c r="N2876" s="34" t="s">
        <v>7343</v>
      </c>
      <c r="O2876" s="48">
        <f>(45.5*M2876)/(SUM($M$16:$M$2953)+SUM(Comerciales!$O$16:$O$1436))</f>
        <v>4.745196819155514E-9</v>
      </c>
      <c r="P2876" s="49"/>
      <c r="Q2876" s="59"/>
      <c r="R2876" s="59"/>
      <c r="S2876" s="49"/>
      <c r="T2876" s="49"/>
      <c r="U2876" s="49"/>
      <c r="V2876" s="49"/>
    </row>
    <row r="2877" spans="2:22" ht="24" customHeight="1" x14ac:dyDescent="0.35">
      <c r="B2877" s="3">
        <v>2862</v>
      </c>
      <c r="C2877" s="3" t="s">
        <v>2281</v>
      </c>
      <c r="D2877" s="3" t="s">
        <v>2282</v>
      </c>
      <c r="E2877" s="3" t="s">
        <v>22</v>
      </c>
      <c r="F2877" s="3" t="s">
        <v>2422</v>
      </c>
      <c r="G2877" s="3" t="s">
        <v>11</v>
      </c>
      <c r="H2877" s="32" t="s">
        <v>2318</v>
      </c>
      <c r="I2877" s="33">
        <v>69055</v>
      </c>
      <c r="J2877" s="17">
        <v>2070</v>
      </c>
      <c r="K2877" s="17">
        <f t="shared" si="88"/>
        <v>2070</v>
      </c>
      <c r="L2877" s="38">
        <v>2070</v>
      </c>
      <c r="M2877" s="48">
        <f t="shared" si="89"/>
        <v>142943850</v>
      </c>
      <c r="N2877" s="34" t="s">
        <v>7341</v>
      </c>
      <c r="O2877" s="48">
        <f>(45.5*M2877)/(SUM($M$16:$M$2953)+SUM(Comerciales!$O$16:$O$1436))</f>
        <v>6.7829670233784285E-3</v>
      </c>
      <c r="P2877" s="49"/>
      <c r="Q2877" s="59"/>
      <c r="R2877" s="59"/>
      <c r="S2877" s="49"/>
      <c r="T2877" s="49"/>
      <c r="U2877" s="49"/>
      <c r="V2877" s="49"/>
    </row>
    <row r="2878" spans="2:22" ht="24" customHeight="1" x14ac:dyDescent="0.35">
      <c r="B2878" s="3">
        <v>2863</v>
      </c>
      <c r="C2878" s="3" t="s">
        <v>2228</v>
      </c>
      <c r="D2878" s="3" t="s">
        <v>3272</v>
      </c>
      <c r="E2878" s="3" t="s">
        <v>3559</v>
      </c>
      <c r="F2878" s="3" t="s">
        <v>2494</v>
      </c>
      <c r="G2878" s="3" t="s">
        <v>3654</v>
      </c>
      <c r="H2878" s="32" t="s">
        <v>2561</v>
      </c>
      <c r="I2878" s="33">
        <v>5470</v>
      </c>
      <c r="J2878" s="17">
        <v>6249.95</v>
      </c>
      <c r="K2878" s="17">
        <f t="shared" si="88"/>
        <v>6249.95</v>
      </c>
      <c r="L2878" s="38">
        <v>6249.95</v>
      </c>
      <c r="M2878" s="48">
        <f t="shared" si="89"/>
        <v>34187226.5</v>
      </c>
      <c r="N2878" s="34" t="s">
        <v>7343</v>
      </c>
      <c r="O2878" s="48">
        <f>(45.5*M2878)/(SUM($M$16:$M$2953)+SUM(Comerciales!$O$16:$O$1436))</f>
        <v>1.6222511844354909E-3</v>
      </c>
      <c r="P2878" s="49"/>
      <c r="Q2878" s="59"/>
      <c r="R2878" s="59"/>
      <c r="S2878" s="49"/>
      <c r="T2878" s="49"/>
      <c r="U2878" s="49"/>
      <c r="V2878" s="49"/>
    </row>
    <row r="2879" spans="2:22" ht="24" customHeight="1" x14ac:dyDescent="0.35">
      <c r="B2879" s="3">
        <v>2864</v>
      </c>
      <c r="C2879" s="3" t="s">
        <v>1153</v>
      </c>
      <c r="D2879" s="3" t="s">
        <v>3273</v>
      </c>
      <c r="E2879" s="3" t="s">
        <v>3560</v>
      </c>
      <c r="F2879" s="3" t="s">
        <v>2494</v>
      </c>
      <c r="G2879" s="3" t="s">
        <v>3654</v>
      </c>
      <c r="H2879" s="32" t="s">
        <v>2561</v>
      </c>
      <c r="I2879" s="33">
        <v>19970.5</v>
      </c>
      <c r="J2879" s="17">
        <v>4425</v>
      </c>
      <c r="K2879" s="17">
        <f t="shared" si="88"/>
        <v>4744</v>
      </c>
      <c r="L2879" s="38" t="s">
        <v>7053</v>
      </c>
      <c r="M2879" s="48">
        <f t="shared" si="89"/>
        <v>94740052</v>
      </c>
      <c r="N2879" s="34" t="s">
        <v>7341</v>
      </c>
      <c r="O2879" s="48">
        <f>(45.5*M2879)/(SUM($M$16:$M$2953)+SUM(Comerciales!$O$16:$O$1436))</f>
        <v>4.4956019339702797E-3</v>
      </c>
      <c r="P2879" s="49"/>
      <c r="Q2879" s="59"/>
      <c r="R2879" s="59"/>
      <c r="S2879" s="49"/>
      <c r="T2879" s="49"/>
      <c r="U2879" s="49"/>
      <c r="V2879" s="49"/>
    </row>
    <row r="2880" spans="2:22" ht="24" customHeight="1" x14ac:dyDescent="0.35">
      <c r="B2880" s="3">
        <v>2865</v>
      </c>
      <c r="C2880" s="3" t="s">
        <v>2283</v>
      </c>
      <c r="D2880" s="3" t="s">
        <v>2284</v>
      </c>
      <c r="E2880" s="3" t="s">
        <v>6844</v>
      </c>
      <c r="F2880" s="3" t="s">
        <v>2422</v>
      </c>
      <c r="G2880" s="3" t="s">
        <v>11</v>
      </c>
      <c r="H2880" s="32" t="s">
        <v>2318</v>
      </c>
      <c r="I2880" s="33">
        <v>65465.833333333328</v>
      </c>
      <c r="J2880" s="17">
        <v>2084.5</v>
      </c>
      <c r="K2880" s="17">
        <f t="shared" si="88"/>
        <v>2084.5</v>
      </c>
      <c r="L2880" s="38">
        <v>2084.5</v>
      </c>
      <c r="M2880" s="48">
        <f t="shared" si="89"/>
        <v>136463529.58333331</v>
      </c>
      <c r="N2880" s="34" t="s">
        <v>7341</v>
      </c>
      <c r="O2880" s="48">
        <f>(45.5*M2880)/(SUM($M$16:$M$2953)+SUM(Comerciales!$O$16:$O$1436))</f>
        <v>6.4754630650956761E-3</v>
      </c>
      <c r="P2880" s="49"/>
      <c r="Q2880" s="59"/>
      <c r="R2880" s="59"/>
      <c r="S2880" s="49"/>
      <c r="T2880" s="49"/>
      <c r="U2880" s="49"/>
      <c r="V2880" s="49"/>
    </row>
    <row r="2881" spans="2:22" ht="24" customHeight="1" x14ac:dyDescent="0.35">
      <c r="B2881" s="3">
        <v>2866</v>
      </c>
      <c r="C2881" s="3" t="s">
        <v>1595</v>
      </c>
      <c r="D2881" s="3" t="s">
        <v>5887</v>
      </c>
      <c r="E2881" s="3" t="s">
        <v>4036</v>
      </c>
      <c r="F2881" s="3" t="s">
        <v>2422</v>
      </c>
      <c r="G2881" s="3" t="s">
        <v>11</v>
      </c>
      <c r="H2881" s="32" t="s">
        <v>2318</v>
      </c>
      <c r="I2881" s="33">
        <v>551066.83333333337</v>
      </c>
      <c r="J2881" s="17">
        <v>2570</v>
      </c>
      <c r="K2881" s="17">
        <f t="shared" si="88"/>
        <v>2570</v>
      </c>
      <c r="L2881" s="38">
        <v>2570</v>
      </c>
      <c r="M2881" s="48">
        <f t="shared" si="89"/>
        <v>1416241761.6666667</v>
      </c>
      <c r="N2881" s="34" t="s">
        <v>7341</v>
      </c>
      <c r="O2881" s="48">
        <f>(45.5*M2881)/(SUM($M$16:$M$2953)+SUM(Comerciales!$O$16:$O$1436))</f>
        <v>6.720345902615868E-2</v>
      </c>
      <c r="P2881" s="49"/>
      <c r="Q2881" s="59"/>
      <c r="R2881" s="59"/>
      <c r="S2881" s="49"/>
      <c r="T2881" s="49"/>
      <c r="U2881" s="49"/>
      <c r="V2881" s="49"/>
    </row>
    <row r="2882" spans="2:22" ht="24" customHeight="1" x14ac:dyDescent="0.35">
      <c r="B2882" s="3">
        <v>2867</v>
      </c>
      <c r="C2882" s="3" t="s">
        <v>1595</v>
      </c>
      <c r="D2882" s="3" t="s">
        <v>5887</v>
      </c>
      <c r="E2882" s="3" t="s">
        <v>6845</v>
      </c>
      <c r="F2882" s="3" t="s">
        <v>2422</v>
      </c>
      <c r="G2882" s="3" t="s">
        <v>11</v>
      </c>
      <c r="H2882" s="32" t="s">
        <v>2318</v>
      </c>
      <c r="I2882" s="33">
        <v>290325.25</v>
      </c>
      <c r="J2882" s="17">
        <v>2184.4899999999998</v>
      </c>
      <c r="K2882" s="17">
        <f t="shared" si="88"/>
        <v>2184.4899999999998</v>
      </c>
      <c r="L2882" s="38">
        <v>2184.4899999999998</v>
      </c>
      <c r="M2882" s="48">
        <f t="shared" si="89"/>
        <v>634212605.37249994</v>
      </c>
      <c r="N2882" s="34" t="s">
        <v>7341</v>
      </c>
      <c r="O2882" s="48">
        <f>(45.5*M2882)/(SUM($M$16:$M$2953)+SUM(Comerciales!$O$16:$O$1436))</f>
        <v>3.0094636376819174E-2</v>
      </c>
      <c r="P2882" s="49"/>
      <c r="Q2882" s="59"/>
      <c r="R2882" s="59"/>
      <c r="S2882" s="49"/>
      <c r="T2882" s="49"/>
      <c r="U2882" s="49"/>
      <c r="V2882" s="49"/>
    </row>
    <row r="2883" spans="2:22" ht="24" customHeight="1" x14ac:dyDescent="0.35">
      <c r="B2883" s="3">
        <v>2868</v>
      </c>
      <c r="C2883" s="3" t="s">
        <v>1595</v>
      </c>
      <c r="D2883" s="3" t="s">
        <v>5887</v>
      </c>
      <c r="E2883" s="3" t="s">
        <v>6846</v>
      </c>
      <c r="F2883" s="3" t="s">
        <v>2422</v>
      </c>
      <c r="G2883" s="3" t="s">
        <v>11</v>
      </c>
      <c r="H2883" s="32" t="s">
        <v>2318</v>
      </c>
      <c r="I2883" s="33">
        <v>25549.666666666668</v>
      </c>
      <c r="J2883" s="17">
        <v>1285</v>
      </c>
      <c r="K2883" s="17">
        <f t="shared" si="88"/>
        <v>1285</v>
      </c>
      <c r="L2883" s="38">
        <v>1285</v>
      </c>
      <c r="M2883" s="48">
        <f t="shared" si="89"/>
        <v>32831321.666666668</v>
      </c>
      <c r="N2883" s="34" t="s">
        <v>7341</v>
      </c>
      <c r="O2883" s="48">
        <f>(45.5*M2883)/(SUM($M$16:$M$2953)+SUM(Comerciales!$O$16:$O$1436))</f>
        <v>1.5579108314133817E-3</v>
      </c>
      <c r="P2883" s="49"/>
      <c r="Q2883" s="59"/>
      <c r="R2883" s="59"/>
      <c r="S2883" s="49"/>
      <c r="T2883" s="49"/>
      <c r="U2883" s="49"/>
      <c r="V2883" s="49"/>
    </row>
    <row r="2884" spans="2:22" ht="24" customHeight="1" x14ac:dyDescent="0.35">
      <c r="B2884" s="3">
        <v>2869</v>
      </c>
      <c r="C2884" s="3" t="s">
        <v>2285</v>
      </c>
      <c r="D2884" s="3" t="s">
        <v>5888</v>
      </c>
      <c r="E2884" s="3" t="s">
        <v>6313</v>
      </c>
      <c r="F2884" s="3" t="s">
        <v>2356</v>
      </c>
      <c r="G2884" s="3" t="s">
        <v>18</v>
      </c>
      <c r="H2884" s="32" t="s">
        <v>2349</v>
      </c>
      <c r="I2884" s="33">
        <v>24.454545454545453</v>
      </c>
      <c r="J2884" s="17">
        <v>46008</v>
      </c>
      <c r="K2884" s="17">
        <f t="shared" si="88"/>
        <v>49321</v>
      </c>
      <c r="L2884" s="38" t="s">
        <v>7053</v>
      </c>
      <c r="M2884" s="48">
        <f t="shared" si="89"/>
        <v>1206122.6363636362</v>
      </c>
      <c r="N2884" s="34" t="s">
        <v>7341</v>
      </c>
      <c r="O2884" s="48">
        <f>(45.5*M2884)/(SUM($M$16:$M$2953)+SUM(Comerciales!$O$16:$O$1436))</f>
        <v>5.7232892975841888E-5</v>
      </c>
      <c r="P2884" s="49"/>
      <c r="Q2884" s="59"/>
      <c r="R2884" s="59"/>
      <c r="S2884" s="49"/>
      <c r="T2884" s="49"/>
      <c r="U2884" s="49"/>
      <c r="V2884" s="49"/>
    </row>
    <row r="2885" spans="2:22" ht="24" customHeight="1" x14ac:dyDescent="0.35">
      <c r="B2885" s="3">
        <v>2870</v>
      </c>
      <c r="C2885" s="3" t="s">
        <v>2286</v>
      </c>
      <c r="D2885" s="3" t="s">
        <v>2287</v>
      </c>
      <c r="E2885" s="3" t="s">
        <v>6847</v>
      </c>
      <c r="F2885" s="3" t="s">
        <v>2356</v>
      </c>
      <c r="G2885" s="3" t="s">
        <v>18</v>
      </c>
      <c r="H2885" s="32" t="s">
        <v>2349</v>
      </c>
      <c r="I2885" s="33">
        <v>19.083333333333332</v>
      </c>
      <c r="J2885" s="17">
        <v>21273</v>
      </c>
      <c r="K2885" s="17">
        <f t="shared" si="88"/>
        <v>22805</v>
      </c>
      <c r="L2885" s="38" t="s">
        <v>7053</v>
      </c>
      <c r="M2885" s="48">
        <f t="shared" si="89"/>
        <v>435195.41666666663</v>
      </c>
      <c r="N2885" s="34" t="s">
        <v>7343</v>
      </c>
      <c r="O2885" s="48">
        <f>(45.5*M2885)/(SUM($M$16:$M$2953)+SUM(Comerciales!$O$16:$O$1436))</f>
        <v>2.0650879068777251E-5</v>
      </c>
      <c r="P2885" s="49"/>
      <c r="Q2885" s="59"/>
      <c r="R2885" s="59"/>
      <c r="S2885" s="49"/>
      <c r="T2885" s="49"/>
      <c r="U2885" s="49"/>
      <c r="V2885" s="49"/>
    </row>
    <row r="2886" spans="2:22" ht="24" customHeight="1" x14ac:dyDescent="0.35">
      <c r="B2886" s="3">
        <v>2871</v>
      </c>
      <c r="C2886" s="3" t="s">
        <v>2288</v>
      </c>
      <c r="D2886" s="3" t="s">
        <v>5889</v>
      </c>
      <c r="E2886" s="3" t="s">
        <v>6848</v>
      </c>
      <c r="F2886" s="3" t="s">
        <v>2356</v>
      </c>
      <c r="G2886" s="3" t="s">
        <v>18</v>
      </c>
      <c r="H2886" s="32" t="s">
        <v>2349</v>
      </c>
      <c r="I2886" s="33">
        <v>7.833333333333333</v>
      </c>
      <c r="J2886" s="17">
        <v>213932.00000000003</v>
      </c>
      <c r="K2886" s="17">
        <f t="shared" si="88"/>
        <v>213932.00000000003</v>
      </c>
      <c r="L2886" s="38">
        <v>213932.00000000003</v>
      </c>
      <c r="M2886" s="48">
        <f t="shared" si="89"/>
        <v>1675800.6666666667</v>
      </c>
      <c r="N2886" s="34" t="s">
        <v>7341</v>
      </c>
      <c r="O2886" s="48">
        <f>(45.5*M2886)/(SUM($M$16:$M$2953)+SUM(Comerciales!$O$16:$O$1436))</f>
        <v>7.9520039930053565E-5</v>
      </c>
      <c r="P2886" s="49"/>
      <c r="Q2886" s="59"/>
      <c r="R2886" s="59"/>
      <c r="S2886" s="49"/>
      <c r="T2886" s="49"/>
      <c r="U2886" s="49"/>
      <c r="V2886" s="49"/>
    </row>
    <row r="2887" spans="2:22" ht="24" customHeight="1" x14ac:dyDescent="0.35">
      <c r="B2887" s="3">
        <v>2872</v>
      </c>
      <c r="C2887" s="3" t="s">
        <v>2289</v>
      </c>
      <c r="D2887" s="3" t="s">
        <v>2290</v>
      </c>
      <c r="E2887" s="3" t="s">
        <v>35</v>
      </c>
      <c r="F2887" s="3" t="s">
        <v>2422</v>
      </c>
      <c r="G2887" s="3" t="s">
        <v>11</v>
      </c>
      <c r="H2887" s="32" t="s">
        <v>2318</v>
      </c>
      <c r="I2887" s="33">
        <v>343.08333333333331</v>
      </c>
      <c r="J2887" s="17">
        <v>683355</v>
      </c>
      <c r="K2887" s="17">
        <f t="shared" si="88"/>
        <v>683355</v>
      </c>
      <c r="L2887" s="38">
        <v>683355</v>
      </c>
      <c r="M2887" s="48">
        <f t="shared" si="89"/>
        <v>234447711.25</v>
      </c>
      <c r="N2887" s="34" t="s">
        <v>7341</v>
      </c>
      <c r="O2887" s="48">
        <f>(45.5*M2887)/(SUM($M$16:$M$2953)+SUM(Comerciales!$O$16:$O$1436))</f>
        <v>1.1125005336817904E-2</v>
      </c>
      <c r="P2887" s="49"/>
      <c r="Q2887" s="59"/>
      <c r="R2887" s="59"/>
      <c r="S2887" s="49"/>
      <c r="T2887" s="49"/>
      <c r="U2887" s="49"/>
      <c r="V2887" s="49"/>
    </row>
    <row r="2888" spans="2:22" ht="24" customHeight="1" x14ac:dyDescent="0.35">
      <c r="B2888" s="3">
        <v>2873</v>
      </c>
      <c r="C2888" s="3" t="s">
        <v>2716</v>
      </c>
      <c r="D2888" s="3" t="s">
        <v>5890</v>
      </c>
      <c r="E2888" s="3" t="s">
        <v>2292</v>
      </c>
      <c r="F2888" s="3" t="s">
        <v>2422</v>
      </c>
      <c r="G2888" s="3" t="s">
        <v>11</v>
      </c>
      <c r="H2888" s="32" t="s">
        <v>2320</v>
      </c>
      <c r="I2888" s="33">
        <v>91</v>
      </c>
      <c r="J2888" s="17">
        <v>670</v>
      </c>
      <c r="K2888" s="17">
        <f t="shared" si="88"/>
        <v>718</v>
      </c>
      <c r="L2888" s="38" t="s">
        <v>7053</v>
      </c>
      <c r="M2888" s="48">
        <f t="shared" si="89"/>
        <v>65338</v>
      </c>
      <c r="N2888" s="34" t="s">
        <v>7343</v>
      </c>
      <c r="O2888" s="48">
        <f>(45.5*M2888)/(SUM($M$16:$M$2953)+SUM(Comerciales!$O$16:$O$1436))</f>
        <v>3.1004166976998295E-6</v>
      </c>
      <c r="P2888" s="49"/>
      <c r="Q2888" s="59"/>
      <c r="R2888" s="59"/>
      <c r="S2888" s="49"/>
      <c r="T2888" s="49"/>
      <c r="U2888" s="49"/>
      <c r="V2888" s="49"/>
    </row>
    <row r="2889" spans="2:22" ht="24" customHeight="1" x14ac:dyDescent="0.35">
      <c r="B2889" s="3">
        <v>2874</v>
      </c>
      <c r="C2889" s="3" t="s">
        <v>2291</v>
      </c>
      <c r="D2889" s="3" t="s">
        <v>5891</v>
      </c>
      <c r="E2889" s="3" t="s">
        <v>6849</v>
      </c>
      <c r="F2889" s="3" t="s">
        <v>2422</v>
      </c>
      <c r="G2889" s="3" t="s">
        <v>11</v>
      </c>
      <c r="H2889" s="32" t="s">
        <v>2318</v>
      </c>
      <c r="I2889" s="33">
        <v>263272.41666666669</v>
      </c>
      <c r="J2889" s="17">
        <v>117</v>
      </c>
      <c r="K2889" s="17">
        <f t="shared" si="88"/>
        <v>125</v>
      </c>
      <c r="L2889" s="38" t="s">
        <v>7053</v>
      </c>
      <c r="M2889" s="48">
        <f t="shared" si="89"/>
        <v>32909052.083333336</v>
      </c>
      <c r="N2889" s="34" t="s">
        <v>7341</v>
      </c>
      <c r="O2889" s="48">
        <f>(45.5*M2889)/(SUM($M$16:$M$2953)+SUM(Comerciales!$O$16:$O$1436))</f>
        <v>1.5615992926725647E-3</v>
      </c>
      <c r="P2889" s="49"/>
      <c r="Q2889" s="59"/>
      <c r="R2889" s="59"/>
      <c r="S2889" s="49"/>
      <c r="T2889" s="49"/>
      <c r="U2889" s="49"/>
      <c r="V2889" s="49"/>
    </row>
    <row r="2890" spans="2:22" ht="24" customHeight="1" x14ac:dyDescent="0.35">
      <c r="B2890" s="3">
        <v>2875</v>
      </c>
      <c r="C2890" s="3" t="s">
        <v>2291</v>
      </c>
      <c r="D2890" s="3" t="s">
        <v>5891</v>
      </c>
      <c r="E2890" s="3" t="s">
        <v>6575</v>
      </c>
      <c r="F2890" s="3" t="s">
        <v>2422</v>
      </c>
      <c r="G2890" s="3" t="s">
        <v>11</v>
      </c>
      <c r="H2890" s="32" t="s">
        <v>2422</v>
      </c>
      <c r="I2890" s="33">
        <v>7661</v>
      </c>
      <c r="J2890" s="17">
        <v>557</v>
      </c>
      <c r="K2890" s="17">
        <f t="shared" si="88"/>
        <v>597</v>
      </c>
      <c r="L2890" s="38" t="s">
        <v>7053</v>
      </c>
      <c r="M2890" s="48">
        <f t="shared" si="89"/>
        <v>4573617</v>
      </c>
      <c r="N2890" s="34" t="s">
        <v>7343</v>
      </c>
      <c r="O2890" s="48">
        <f>(45.5*M2890)/(SUM($M$16:$M$2953)+SUM(Comerciales!$O$16:$O$1436))</f>
        <v>2.1702712840435581E-4</v>
      </c>
      <c r="P2890" s="49"/>
      <c r="Q2890" s="59"/>
      <c r="R2890" s="59"/>
      <c r="S2890" s="49"/>
      <c r="T2890" s="49"/>
      <c r="U2890" s="49"/>
      <c r="V2890" s="49"/>
    </row>
    <row r="2891" spans="2:22" ht="24" customHeight="1" x14ac:dyDescent="0.35">
      <c r="B2891" s="3">
        <v>2876</v>
      </c>
      <c r="C2891" s="3" t="s">
        <v>2158</v>
      </c>
      <c r="D2891" s="3" t="s">
        <v>5892</v>
      </c>
      <c r="E2891" s="3" t="s">
        <v>12</v>
      </c>
      <c r="F2891" s="3" t="s">
        <v>2422</v>
      </c>
      <c r="G2891" s="3" t="s">
        <v>11</v>
      </c>
      <c r="H2891" s="32" t="s">
        <v>2318</v>
      </c>
      <c r="I2891" s="33">
        <v>46939.833333333336</v>
      </c>
      <c r="J2891" s="17">
        <v>131</v>
      </c>
      <c r="K2891" s="17">
        <f t="shared" si="88"/>
        <v>140</v>
      </c>
      <c r="L2891" s="38" t="s">
        <v>7053</v>
      </c>
      <c r="M2891" s="48">
        <f t="shared" si="89"/>
        <v>6571576.666666667</v>
      </c>
      <c r="N2891" s="34" t="s">
        <v>7341</v>
      </c>
      <c r="O2891" s="48">
        <f>(45.5*M2891)/(SUM($M$16:$M$2953)+SUM(Comerciales!$O$16:$O$1436))</f>
        <v>3.1183424695503263E-4</v>
      </c>
      <c r="P2891" s="49"/>
      <c r="Q2891" s="59"/>
      <c r="R2891" s="59"/>
      <c r="S2891" s="49"/>
      <c r="T2891" s="49"/>
      <c r="U2891" s="49"/>
      <c r="V2891" s="49"/>
    </row>
    <row r="2892" spans="2:22" ht="24" customHeight="1" x14ac:dyDescent="0.35">
      <c r="B2892" s="3">
        <v>2877</v>
      </c>
      <c r="C2892" s="3" t="s">
        <v>2158</v>
      </c>
      <c r="D2892" s="3" t="s">
        <v>5892</v>
      </c>
      <c r="E2892" s="3" t="s">
        <v>3703</v>
      </c>
      <c r="F2892" s="3" t="s">
        <v>2356</v>
      </c>
      <c r="G2892" s="3" t="s">
        <v>18</v>
      </c>
      <c r="H2892" s="32" t="s">
        <v>2349</v>
      </c>
      <c r="I2892" s="33">
        <v>998.25</v>
      </c>
      <c r="J2892" s="17">
        <v>5513</v>
      </c>
      <c r="K2892" s="17">
        <f t="shared" si="88"/>
        <v>5910</v>
      </c>
      <c r="L2892" s="38" t="s">
        <v>7053</v>
      </c>
      <c r="M2892" s="48">
        <f t="shared" si="89"/>
        <v>5899657.5</v>
      </c>
      <c r="N2892" s="34" t="s">
        <v>7343</v>
      </c>
      <c r="O2892" s="48">
        <f>(45.5*M2892)/(SUM($M$16:$M$2953)+SUM(Comerciales!$O$16:$O$1436))</f>
        <v>2.7995036003106968E-4</v>
      </c>
      <c r="P2892" s="49"/>
      <c r="Q2892" s="59"/>
      <c r="R2892" s="59"/>
      <c r="S2892" s="49"/>
      <c r="T2892" s="49"/>
      <c r="U2892" s="49"/>
      <c r="V2892" s="49"/>
    </row>
    <row r="2893" spans="2:22" ht="24" customHeight="1" x14ac:dyDescent="0.35">
      <c r="B2893" s="3">
        <v>2878</v>
      </c>
      <c r="C2893" s="3" t="s">
        <v>600</v>
      </c>
      <c r="D2893" s="3" t="s">
        <v>5893</v>
      </c>
      <c r="E2893" s="3" t="s">
        <v>6850</v>
      </c>
      <c r="F2893" s="3" t="s">
        <v>2356</v>
      </c>
      <c r="G2893" s="3" t="s">
        <v>18</v>
      </c>
      <c r="H2893" s="32" t="s">
        <v>2349</v>
      </c>
      <c r="I2893" s="33">
        <v>18926.416666666668</v>
      </c>
      <c r="J2893" s="17">
        <v>1968</v>
      </c>
      <c r="K2893" s="17">
        <f t="shared" si="88"/>
        <v>2110</v>
      </c>
      <c r="L2893" s="38" t="s">
        <v>7053</v>
      </c>
      <c r="M2893" s="48">
        <f t="shared" si="89"/>
        <v>39934739.166666672</v>
      </c>
      <c r="N2893" s="34" t="s">
        <v>7343</v>
      </c>
      <c r="O2893" s="48">
        <f>(45.5*M2893)/(SUM($M$16:$M$2953)+SUM(Comerciales!$O$16:$O$1436))</f>
        <v>1.8949819726747179E-3</v>
      </c>
      <c r="P2893" s="49"/>
      <c r="Q2893" s="59"/>
      <c r="R2893" s="59"/>
      <c r="S2893" s="49"/>
      <c r="T2893" s="49"/>
      <c r="U2893" s="49"/>
      <c r="V2893" s="49"/>
    </row>
    <row r="2894" spans="2:22" ht="24" customHeight="1" x14ac:dyDescent="0.35">
      <c r="B2894" s="3">
        <v>2879</v>
      </c>
      <c r="C2894" s="3" t="s">
        <v>1297</v>
      </c>
      <c r="D2894" s="3" t="s">
        <v>5894</v>
      </c>
      <c r="E2894" s="3" t="s">
        <v>6851</v>
      </c>
      <c r="F2894" s="3" t="s">
        <v>2613</v>
      </c>
      <c r="G2894" s="3" t="s">
        <v>18</v>
      </c>
      <c r="H2894" s="32" t="s">
        <v>7051</v>
      </c>
      <c r="I2894" s="33">
        <v>2</v>
      </c>
      <c r="J2894" s="17">
        <v>3000</v>
      </c>
      <c r="K2894" s="17">
        <f t="shared" si="88"/>
        <v>3216</v>
      </c>
      <c r="L2894" s="38" t="s">
        <v>7053</v>
      </c>
      <c r="M2894" s="48">
        <f t="shared" si="89"/>
        <v>6432</v>
      </c>
      <c r="N2894" s="34" t="s">
        <v>7343</v>
      </c>
      <c r="O2894" s="48">
        <f>(45.5*M2894)/(SUM($M$16:$M$2953)+SUM(Comerciales!$O$16:$O$1436))</f>
        <v>3.0521105940808263E-7</v>
      </c>
      <c r="P2894" s="49"/>
      <c r="Q2894" s="59"/>
      <c r="R2894" s="59"/>
      <c r="S2894" s="49"/>
      <c r="T2894" s="49"/>
      <c r="U2894" s="49"/>
      <c r="V2894" s="49"/>
    </row>
    <row r="2895" spans="2:22" ht="24" customHeight="1" x14ac:dyDescent="0.35">
      <c r="B2895" s="3">
        <v>2880</v>
      </c>
      <c r="C2895" s="3" t="s">
        <v>78</v>
      </c>
      <c r="D2895" s="3" t="s">
        <v>3276</v>
      </c>
      <c r="E2895" s="3" t="s">
        <v>2397</v>
      </c>
      <c r="F2895" s="3" t="s">
        <v>2422</v>
      </c>
      <c r="G2895" s="3" t="s">
        <v>11</v>
      </c>
      <c r="H2895" s="32" t="s">
        <v>2318</v>
      </c>
      <c r="I2895" s="33">
        <v>2043846.5</v>
      </c>
      <c r="J2895" s="17">
        <v>122</v>
      </c>
      <c r="K2895" s="17">
        <f t="shared" si="88"/>
        <v>131</v>
      </c>
      <c r="L2895" s="38" t="s">
        <v>7053</v>
      </c>
      <c r="M2895" s="48">
        <f t="shared" si="89"/>
        <v>267743891.5</v>
      </c>
      <c r="N2895" s="34" t="s">
        <v>7341</v>
      </c>
      <c r="O2895" s="48">
        <f>(45.5*M2895)/(SUM($M$16:$M$2953)+SUM(Comerciales!$O$16:$O$1436))</f>
        <v>1.2704974622941189E-2</v>
      </c>
      <c r="P2895" s="49"/>
      <c r="Q2895" s="59"/>
      <c r="R2895" s="59"/>
      <c r="S2895" s="49"/>
      <c r="T2895" s="49"/>
      <c r="U2895" s="49"/>
      <c r="V2895" s="49"/>
    </row>
    <row r="2896" spans="2:22" ht="24" customHeight="1" x14ac:dyDescent="0.35">
      <c r="B2896" s="3">
        <v>2881</v>
      </c>
      <c r="C2896" s="3" t="s">
        <v>78</v>
      </c>
      <c r="D2896" s="3" t="s">
        <v>3276</v>
      </c>
      <c r="E2896" s="3" t="s">
        <v>3564</v>
      </c>
      <c r="F2896" s="3" t="s">
        <v>3643</v>
      </c>
      <c r="G2896" s="3" t="s">
        <v>11</v>
      </c>
      <c r="H2896" s="32" t="s">
        <v>2318</v>
      </c>
      <c r="I2896" s="33">
        <v>93536</v>
      </c>
      <c r="J2896" s="17">
        <v>1956</v>
      </c>
      <c r="K2896" s="17">
        <f t="shared" ref="K2896:K2959" si="90">IF(ISNUMBER(L2896),MIN(L2896,ROUND((J2896*(1+$K$10)),0)),ROUND((J2896*(1+$K$10)),0))</f>
        <v>2097</v>
      </c>
      <c r="L2896" s="38" t="s">
        <v>7053</v>
      </c>
      <c r="M2896" s="48">
        <f t="shared" ref="M2896:M2953" si="91">IF(K2896=0,100*I2896,I2896*K2896)</f>
        <v>196144992</v>
      </c>
      <c r="N2896" s="34" t="s">
        <v>7341</v>
      </c>
      <c r="O2896" s="48">
        <f>(45.5*M2896)/(SUM($M$16:$M$2953)+SUM(Comerciales!$O$16:$O$1436))</f>
        <v>9.3074659213168362E-3</v>
      </c>
      <c r="P2896" s="49"/>
      <c r="Q2896" s="59"/>
      <c r="R2896" s="59"/>
      <c r="S2896" s="49"/>
      <c r="T2896" s="49"/>
      <c r="U2896" s="49"/>
      <c r="V2896" s="49"/>
    </row>
    <row r="2897" spans="2:22" ht="24" customHeight="1" x14ac:dyDescent="0.35">
      <c r="B2897" s="3">
        <v>2882</v>
      </c>
      <c r="C2897" s="3" t="s">
        <v>78</v>
      </c>
      <c r="D2897" s="3" t="s">
        <v>3276</v>
      </c>
      <c r="E2897" s="3" t="s">
        <v>3374</v>
      </c>
      <c r="F2897" s="3" t="s">
        <v>6869</v>
      </c>
      <c r="G2897" s="3" t="s">
        <v>11</v>
      </c>
      <c r="H2897" s="32" t="s">
        <v>2490</v>
      </c>
      <c r="I2897" s="33">
        <v>21906.5</v>
      </c>
      <c r="J2897" s="17">
        <v>450</v>
      </c>
      <c r="K2897" s="17">
        <f t="shared" si="90"/>
        <v>482</v>
      </c>
      <c r="L2897" s="38" t="s">
        <v>7053</v>
      </c>
      <c r="M2897" s="48">
        <f t="shared" si="91"/>
        <v>10558933</v>
      </c>
      <c r="N2897" s="34" t="s">
        <v>7343</v>
      </c>
      <c r="O2897" s="48">
        <f>(45.5*M2897)/(SUM($M$16:$M$2953)+SUM(Comerciales!$O$16:$O$1436))</f>
        <v>5.0104215285276185E-4</v>
      </c>
      <c r="P2897" s="49"/>
      <c r="Q2897" s="59"/>
      <c r="R2897" s="59"/>
      <c r="S2897" s="49"/>
      <c r="T2897" s="49"/>
      <c r="U2897" s="49"/>
      <c r="V2897" s="49"/>
    </row>
    <row r="2898" spans="2:22" ht="24" customHeight="1" x14ac:dyDescent="0.35">
      <c r="B2898" s="3">
        <v>2883</v>
      </c>
      <c r="C2898" s="3" t="s">
        <v>78</v>
      </c>
      <c r="D2898" s="3" t="s">
        <v>3276</v>
      </c>
      <c r="E2898" s="3" t="s">
        <v>3565</v>
      </c>
      <c r="F2898" s="3" t="s">
        <v>2356</v>
      </c>
      <c r="G2898" s="3" t="s">
        <v>18</v>
      </c>
      <c r="H2898" s="32" t="s">
        <v>2349</v>
      </c>
      <c r="I2898" s="33">
        <v>127.83333333333333</v>
      </c>
      <c r="J2898" s="17">
        <v>9100</v>
      </c>
      <c r="K2898" s="17">
        <f t="shared" si="90"/>
        <v>9755</v>
      </c>
      <c r="L2898" s="38" t="s">
        <v>7053</v>
      </c>
      <c r="M2898" s="48">
        <f t="shared" si="91"/>
        <v>1247014.1666666665</v>
      </c>
      <c r="N2898" s="34" t="s">
        <v>7343</v>
      </c>
      <c r="O2898" s="48">
        <f>(45.5*M2898)/(SUM($M$16:$M$2953)+SUM(Comerciales!$O$16:$O$1436))</f>
        <v>5.9173276571085299E-5</v>
      </c>
      <c r="P2898" s="49"/>
      <c r="Q2898" s="59"/>
      <c r="R2898" s="59"/>
      <c r="S2898" s="49"/>
      <c r="T2898" s="49"/>
      <c r="U2898" s="49"/>
      <c r="V2898" s="49"/>
    </row>
    <row r="2899" spans="2:22" ht="24" customHeight="1" x14ac:dyDescent="0.35">
      <c r="B2899" s="3">
        <v>2884</v>
      </c>
      <c r="C2899" s="3" t="s">
        <v>82</v>
      </c>
      <c r="D2899" s="3" t="s">
        <v>5895</v>
      </c>
      <c r="E2899" s="3" t="s">
        <v>6852</v>
      </c>
      <c r="F2899" s="3" t="s">
        <v>2422</v>
      </c>
      <c r="G2899" s="3" t="s">
        <v>11</v>
      </c>
      <c r="H2899" s="32" t="s">
        <v>2320</v>
      </c>
      <c r="I2899" s="33">
        <v>224628.58333333334</v>
      </c>
      <c r="J2899" s="17">
        <v>2848</v>
      </c>
      <c r="K2899" s="17">
        <f t="shared" si="90"/>
        <v>3053</v>
      </c>
      <c r="L2899" s="38" t="s">
        <v>7053</v>
      </c>
      <c r="M2899" s="48">
        <f t="shared" si="91"/>
        <v>685791064.91666675</v>
      </c>
      <c r="N2899" s="34" t="s">
        <v>7341</v>
      </c>
      <c r="O2899" s="48">
        <f>(45.5*M2899)/(SUM($M$16:$M$2953)+SUM(Comerciales!$O$16:$O$1436))</f>
        <v>3.2542135798478394E-2</v>
      </c>
      <c r="P2899" s="49"/>
      <c r="Q2899" s="59"/>
      <c r="R2899" s="59"/>
      <c r="S2899" s="49"/>
      <c r="T2899" s="49"/>
      <c r="U2899" s="49"/>
      <c r="V2899" s="49"/>
    </row>
    <row r="2900" spans="2:22" ht="24" customHeight="1" x14ac:dyDescent="0.35">
      <c r="B2900" s="3">
        <v>2885</v>
      </c>
      <c r="C2900" s="3" t="s">
        <v>82</v>
      </c>
      <c r="D2900" s="3" t="s">
        <v>5896</v>
      </c>
      <c r="E2900" s="3" t="s">
        <v>6853</v>
      </c>
      <c r="F2900" s="3" t="s">
        <v>2318</v>
      </c>
      <c r="G2900" s="3" t="s">
        <v>11</v>
      </c>
      <c r="H2900" s="32" t="s">
        <v>2318</v>
      </c>
      <c r="I2900" s="33">
        <v>224904.5</v>
      </c>
      <c r="J2900" s="17"/>
      <c r="K2900" s="17">
        <f t="shared" si="90"/>
        <v>0</v>
      </c>
      <c r="L2900" s="38" t="s">
        <v>7053</v>
      </c>
      <c r="M2900" s="48">
        <f t="shared" si="91"/>
        <v>22490450</v>
      </c>
      <c r="N2900" s="34" t="s">
        <v>7341</v>
      </c>
      <c r="O2900" s="48">
        <f>(45.5*M2900)/(SUM($M$16:$M$2953)+SUM(Comerciales!$O$16:$O$1436))</f>
        <v>1.0672161180137613E-3</v>
      </c>
      <c r="P2900" s="49"/>
      <c r="Q2900" s="59"/>
      <c r="R2900" s="59"/>
      <c r="S2900" s="49"/>
      <c r="T2900" s="49"/>
      <c r="U2900" s="49"/>
      <c r="V2900" s="49"/>
    </row>
    <row r="2901" spans="2:22" ht="24" customHeight="1" x14ac:dyDescent="0.35">
      <c r="B2901" s="3">
        <v>2886</v>
      </c>
      <c r="C2901" s="3" t="s">
        <v>82</v>
      </c>
      <c r="D2901" s="3" t="s">
        <v>5896</v>
      </c>
      <c r="E2901" s="3" t="s">
        <v>6854</v>
      </c>
      <c r="F2901" s="3" t="s">
        <v>2318</v>
      </c>
      <c r="G2901" s="3" t="s">
        <v>11</v>
      </c>
      <c r="H2901" s="32" t="s">
        <v>2318</v>
      </c>
      <c r="I2901" s="33">
        <v>80418.75</v>
      </c>
      <c r="J2901" s="17"/>
      <c r="K2901" s="17">
        <f t="shared" si="90"/>
        <v>0</v>
      </c>
      <c r="L2901" s="38" t="s">
        <v>7053</v>
      </c>
      <c r="M2901" s="48">
        <f t="shared" si="91"/>
        <v>8041875</v>
      </c>
      <c r="N2901" s="34" t="s">
        <v>7341</v>
      </c>
      <c r="O2901" s="48">
        <f>(45.5*M2901)/(SUM($M$16:$M$2953)+SUM(Comerciales!$O$16:$O$1436))</f>
        <v>3.8160279670046248E-4</v>
      </c>
      <c r="P2901" s="49"/>
      <c r="Q2901" s="59"/>
      <c r="R2901" s="59"/>
      <c r="S2901" s="49"/>
      <c r="T2901" s="49"/>
      <c r="U2901" s="49"/>
      <c r="V2901" s="49"/>
    </row>
    <row r="2902" spans="2:22" ht="24" customHeight="1" x14ac:dyDescent="0.35">
      <c r="B2902" s="3">
        <v>2887</v>
      </c>
      <c r="C2902" s="3" t="s">
        <v>723</v>
      </c>
      <c r="D2902" s="3" t="s">
        <v>3277</v>
      </c>
      <c r="E2902" s="3" t="s">
        <v>730</v>
      </c>
      <c r="F2902" s="3" t="s">
        <v>2422</v>
      </c>
      <c r="G2902" s="3" t="s">
        <v>11</v>
      </c>
      <c r="H2902" s="32" t="s">
        <v>2318</v>
      </c>
      <c r="I2902" s="33">
        <v>1454273.25</v>
      </c>
      <c r="J2902" s="17">
        <v>602</v>
      </c>
      <c r="K2902" s="17">
        <f t="shared" si="90"/>
        <v>645</v>
      </c>
      <c r="L2902" s="38" t="s">
        <v>7053</v>
      </c>
      <c r="M2902" s="48">
        <f t="shared" si="91"/>
        <v>938006246.25</v>
      </c>
      <c r="N2902" s="34" t="s">
        <v>7341</v>
      </c>
      <c r="O2902" s="48">
        <f>(45.5*M2902)/(SUM($M$16:$M$2953)+SUM(Comerciales!$O$16:$O$1436))</f>
        <v>4.4510242560535034E-2</v>
      </c>
      <c r="P2902" s="49"/>
      <c r="Q2902" s="59"/>
      <c r="R2902" s="59"/>
      <c r="S2902" s="49"/>
      <c r="T2902" s="49"/>
      <c r="U2902" s="49"/>
      <c r="V2902" s="49"/>
    </row>
    <row r="2903" spans="2:22" ht="24" customHeight="1" x14ac:dyDescent="0.35">
      <c r="B2903" s="3">
        <v>2888</v>
      </c>
      <c r="C2903" s="3" t="s">
        <v>723</v>
      </c>
      <c r="D2903" s="3" t="s">
        <v>3277</v>
      </c>
      <c r="E2903" s="3" t="s">
        <v>727</v>
      </c>
      <c r="F2903" s="3" t="s">
        <v>2422</v>
      </c>
      <c r="G2903" s="3" t="s">
        <v>11</v>
      </c>
      <c r="H2903" s="32" t="s">
        <v>2318</v>
      </c>
      <c r="I2903" s="33">
        <v>177720.58333333334</v>
      </c>
      <c r="J2903" s="17">
        <v>503</v>
      </c>
      <c r="K2903" s="17">
        <f t="shared" si="90"/>
        <v>539</v>
      </c>
      <c r="L2903" s="38" t="s">
        <v>7053</v>
      </c>
      <c r="M2903" s="48">
        <f t="shared" si="91"/>
        <v>95791394.416666672</v>
      </c>
      <c r="N2903" s="34" t="s">
        <v>7341</v>
      </c>
      <c r="O2903" s="48">
        <f>(45.5*M2903)/(SUM($M$16:$M$2953)+SUM(Comerciales!$O$16:$O$1436))</f>
        <v>4.5454902008843796E-3</v>
      </c>
      <c r="P2903" s="49"/>
      <c r="Q2903" s="59"/>
      <c r="R2903" s="59"/>
      <c r="S2903" s="49"/>
      <c r="T2903" s="49"/>
      <c r="U2903" s="49"/>
      <c r="V2903" s="49"/>
    </row>
    <row r="2904" spans="2:22" ht="24" customHeight="1" x14ac:dyDescent="0.35">
      <c r="B2904" s="3">
        <v>2889</v>
      </c>
      <c r="C2904" s="3" t="s">
        <v>723</v>
      </c>
      <c r="D2904" s="3" t="s">
        <v>3277</v>
      </c>
      <c r="E2904" s="3" t="s">
        <v>725</v>
      </c>
      <c r="F2904" s="3" t="s">
        <v>2318</v>
      </c>
      <c r="G2904" s="3" t="s">
        <v>11</v>
      </c>
      <c r="H2904" s="32" t="s">
        <v>2318</v>
      </c>
      <c r="I2904" s="33">
        <v>167458.58333333334</v>
      </c>
      <c r="J2904" s="17">
        <v>1932</v>
      </c>
      <c r="K2904" s="17">
        <f t="shared" si="90"/>
        <v>2071</v>
      </c>
      <c r="L2904" s="38" t="s">
        <v>7053</v>
      </c>
      <c r="M2904" s="48">
        <f t="shared" si="91"/>
        <v>346806726.08333337</v>
      </c>
      <c r="N2904" s="34" t="s">
        <v>7341</v>
      </c>
      <c r="O2904" s="48">
        <f>(45.5*M2904)/(SUM($M$16:$M$2953)+SUM(Comerciales!$O$16:$O$1436))</f>
        <v>1.645666173472371E-2</v>
      </c>
      <c r="P2904" s="49"/>
      <c r="Q2904" s="59"/>
      <c r="R2904" s="59"/>
      <c r="S2904" s="49"/>
      <c r="T2904" s="49"/>
      <c r="U2904" s="49"/>
      <c r="V2904" s="49"/>
    </row>
    <row r="2905" spans="2:22" ht="24" customHeight="1" x14ac:dyDescent="0.35">
      <c r="B2905" s="3">
        <v>2890</v>
      </c>
      <c r="C2905" s="3" t="s">
        <v>723</v>
      </c>
      <c r="D2905" s="3" t="s">
        <v>3277</v>
      </c>
      <c r="E2905" s="3" t="s">
        <v>726</v>
      </c>
      <c r="F2905" s="3" t="s">
        <v>2422</v>
      </c>
      <c r="G2905" s="3" t="s">
        <v>11</v>
      </c>
      <c r="H2905" s="32" t="s">
        <v>2318</v>
      </c>
      <c r="I2905" s="33">
        <v>98084.833333333328</v>
      </c>
      <c r="J2905" s="17">
        <v>1298</v>
      </c>
      <c r="K2905" s="17">
        <f t="shared" si="90"/>
        <v>1391</v>
      </c>
      <c r="L2905" s="38" t="s">
        <v>7053</v>
      </c>
      <c r="M2905" s="48">
        <f t="shared" si="91"/>
        <v>136436003.16666666</v>
      </c>
      <c r="N2905" s="34" t="s">
        <v>7341</v>
      </c>
      <c r="O2905" s="48">
        <f>(45.5*M2905)/(SUM($M$16:$M$2953)+SUM(Comerciales!$O$16:$O$1436))</f>
        <v>6.474156882447582E-3</v>
      </c>
      <c r="P2905" s="49"/>
      <c r="Q2905" s="59"/>
      <c r="R2905" s="59"/>
      <c r="S2905" s="49"/>
      <c r="T2905" s="49"/>
      <c r="U2905" s="49"/>
      <c r="V2905" s="49"/>
    </row>
    <row r="2906" spans="2:22" ht="24" customHeight="1" x14ac:dyDescent="0.35">
      <c r="B2906" s="3">
        <v>2891</v>
      </c>
      <c r="C2906" s="3" t="s">
        <v>723</v>
      </c>
      <c r="D2906" s="3" t="s">
        <v>3277</v>
      </c>
      <c r="E2906" s="3" t="s">
        <v>724</v>
      </c>
      <c r="F2906" s="3" t="s">
        <v>2349</v>
      </c>
      <c r="G2906" s="3" t="s">
        <v>11</v>
      </c>
      <c r="H2906" s="32" t="s">
        <v>2349</v>
      </c>
      <c r="I2906" s="33">
        <v>22233.083333333332</v>
      </c>
      <c r="J2906" s="17">
        <v>12262</v>
      </c>
      <c r="K2906" s="17">
        <f t="shared" si="90"/>
        <v>13145</v>
      </c>
      <c r="L2906" s="38" t="s">
        <v>7053</v>
      </c>
      <c r="M2906" s="48">
        <f t="shared" si="91"/>
        <v>292253880.41666663</v>
      </c>
      <c r="N2906" s="34" t="s">
        <v>7341</v>
      </c>
      <c r="O2906" s="48">
        <f>(45.5*M2906)/(SUM($M$16:$M$2953)+SUM(Comerciales!$O$16:$O$1436))</f>
        <v>1.3868021837390224E-2</v>
      </c>
      <c r="P2906" s="49"/>
      <c r="Q2906" s="59"/>
      <c r="R2906" s="59"/>
      <c r="S2906" s="49"/>
      <c r="T2906" s="49"/>
      <c r="U2906" s="49"/>
      <c r="V2906" s="49"/>
    </row>
    <row r="2907" spans="2:22" ht="24" customHeight="1" x14ac:dyDescent="0.35">
      <c r="B2907" s="3">
        <v>2892</v>
      </c>
      <c r="C2907" s="3" t="s">
        <v>723</v>
      </c>
      <c r="D2907" s="3" t="s">
        <v>3277</v>
      </c>
      <c r="E2907" s="3" t="s">
        <v>6855</v>
      </c>
      <c r="F2907" s="3" t="s">
        <v>2616</v>
      </c>
      <c r="G2907" s="3" t="s">
        <v>11</v>
      </c>
      <c r="H2907" s="32" t="s">
        <v>2490</v>
      </c>
      <c r="I2907" s="33">
        <v>1532.1666666666667</v>
      </c>
      <c r="J2907" s="17">
        <v>3430</v>
      </c>
      <c r="K2907" s="17">
        <f t="shared" si="90"/>
        <v>3677</v>
      </c>
      <c r="L2907" s="38" t="s">
        <v>7053</v>
      </c>
      <c r="M2907" s="48">
        <f t="shared" si="91"/>
        <v>5633776.833333334</v>
      </c>
      <c r="N2907" s="34" t="s">
        <v>7343</v>
      </c>
      <c r="O2907" s="48">
        <f>(45.5*M2907)/(SUM($M$16:$M$2953)+SUM(Comerciales!$O$16:$O$1436))</f>
        <v>2.6733379909365358E-4</v>
      </c>
      <c r="P2907" s="49"/>
      <c r="Q2907" s="59"/>
      <c r="R2907" s="59"/>
      <c r="S2907" s="49"/>
      <c r="T2907" s="49"/>
      <c r="U2907" s="49"/>
      <c r="V2907" s="49"/>
    </row>
    <row r="2908" spans="2:22" ht="24" customHeight="1" x14ac:dyDescent="0.35">
      <c r="B2908" s="3">
        <v>2893</v>
      </c>
      <c r="C2908" s="3" t="s">
        <v>2628</v>
      </c>
      <c r="D2908" s="3" t="s">
        <v>5897</v>
      </c>
      <c r="E2908" s="3" t="s">
        <v>6856</v>
      </c>
      <c r="F2908" s="3" t="s">
        <v>2318</v>
      </c>
      <c r="G2908" s="3" t="s">
        <v>11</v>
      </c>
      <c r="H2908" s="32" t="s">
        <v>2318</v>
      </c>
      <c r="I2908" s="33">
        <v>20.333333333333332</v>
      </c>
      <c r="J2908" s="17"/>
      <c r="K2908" s="17">
        <f t="shared" si="90"/>
        <v>0</v>
      </c>
      <c r="L2908" s="38" t="s">
        <v>7053</v>
      </c>
      <c r="M2908" s="48">
        <f t="shared" si="91"/>
        <v>2033.3333333333333</v>
      </c>
      <c r="N2908" s="34" t="s">
        <v>7343</v>
      </c>
      <c r="O2908" s="48">
        <f>(45.5*M2908)/(SUM($M$16:$M$2953)+SUM(Comerciales!$O$16:$O$1436))</f>
        <v>9.6485668656162101E-8</v>
      </c>
      <c r="P2908" s="49"/>
      <c r="Q2908" s="59"/>
      <c r="R2908" s="59"/>
      <c r="S2908" s="49"/>
      <c r="T2908" s="49"/>
      <c r="U2908" s="49"/>
      <c r="V2908" s="49"/>
    </row>
    <row r="2909" spans="2:22" ht="24" customHeight="1" x14ac:dyDescent="0.35">
      <c r="B2909" s="3">
        <v>2894</v>
      </c>
      <c r="C2909" s="3" t="s">
        <v>887</v>
      </c>
      <c r="D2909" s="3" t="s">
        <v>3279</v>
      </c>
      <c r="E2909" s="3" t="s">
        <v>1332</v>
      </c>
      <c r="F2909" s="3" t="s">
        <v>2422</v>
      </c>
      <c r="G2909" s="3" t="s">
        <v>11</v>
      </c>
      <c r="H2909" s="32" t="s">
        <v>2318</v>
      </c>
      <c r="I2909" s="33">
        <v>610169.08333333337</v>
      </c>
      <c r="J2909" s="17">
        <v>245</v>
      </c>
      <c r="K2909" s="17">
        <f t="shared" si="90"/>
        <v>263</v>
      </c>
      <c r="L2909" s="38" t="s">
        <v>7053</v>
      </c>
      <c r="M2909" s="48">
        <f t="shared" si="91"/>
        <v>160474468.91666669</v>
      </c>
      <c r="N2909" s="34" t="s">
        <v>7341</v>
      </c>
      <c r="O2909" s="48">
        <f>(45.5*M2909)/(SUM($M$16:$M$2953)+SUM(Comerciales!$O$16:$O$1436))</f>
        <v>7.6148293945903708E-3</v>
      </c>
      <c r="P2909" s="49"/>
      <c r="Q2909" s="59"/>
      <c r="R2909" s="59"/>
      <c r="S2909" s="49"/>
      <c r="T2909" s="49"/>
      <c r="U2909" s="49"/>
      <c r="V2909" s="49"/>
    </row>
    <row r="2910" spans="2:22" ht="24" customHeight="1" x14ac:dyDescent="0.35">
      <c r="B2910" s="3">
        <v>2895</v>
      </c>
      <c r="C2910" s="3" t="s">
        <v>887</v>
      </c>
      <c r="D2910" s="3" t="s">
        <v>3279</v>
      </c>
      <c r="E2910" s="3" t="s">
        <v>6857</v>
      </c>
      <c r="F2910" s="3" t="s">
        <v>2422</v>
      </c>
      <c r="G2910" s="3" t="s">
        <v>11</v>
      </c>
      <c r="H2910" s="32" t="s">
        <v>2628</v>
      </c>
      <c r="I2910" s="33">
        <v>42990</v>
      </c>
      <c r="J2910" s="17"/>
      <c r="K2910" s="17">
        <f t="shared" si="90"/>
        <v>0</v>
      </c>
      <c r="L2910" s="38" t="s">
        <v>2628</v>
      </c>
      <c r="M2910" s="48">
        <f t="shared" si="91"/>
        <v>4299000</v>
      </c>
      <c r="N2910" s="34" t="s">
        <v>7341</v>
      </c>
      <c r="O2910" s="48">
        <f>(45.5*M2910)/(SUM($M$16:$M$2953)+SUM(Comerciales!$O$16:$O$1436))</f>
        <v>2.0399601125549552E-4</v>
      </c>
      <c r="P2910" s="49"/>
      <c r="Q2910" s="59"/>
      <c r="R2910" s="59"/>
      <c r="S2910" s="49"/>
      <c r="T2910" s="49"/>
      <c r="U2910" s="49"/>
      <c r="V2910" s="49"/>
    </row>
    <row r="2911" spans="2:22" ht="24" customHeight="1" x14ac:dyDescent="0.35">
      <c r="B2911" s="3">
        <v>2896</v>
      </c>
      <c r="C2911" s="3" t="s">
        <v>2628</v>
      </c>
      <c r="D2911" s="3" t="s">
        <v>5898</v>
      </c>
      <c r="E2911" s="3" t="s">
        <v>6858</v>
      </c>
      <c r="F2911" s="3" t="s">
        <v>2383</v>
      </c>
      <c r="G2911" s="3" t="s">
        <v>11</v>
      </c>
      <c r="H2911" s="32" t="s">
        <v>2320</v>
      </c>
      <c r="I2911" s="33">
        <v>2</v>
      </c>
      <c r="J2911" s="17">
        <v>1415</v>
      </c>
      <c r="K2911" s="17">
        <f t="shared" si="90"/>
        <v>1517</v>
      </c>
      <c r="L2911" s="38" t="s">
        <v>7053</v>
      </c>
      <c r="M2911" s="48">
        <f t="shared" si="91"/>
        <v>3034</v>
      </c>
      <c r="N2911" s="34" t="s">
        <v>7343</v>
      </c>
      <c r="O2911" s="48">
        <f>(45.5*M2911)/(SUM($M$16:$M$2953)+SUM(Comerciales!$O$16:$O$1436))</f>
        <v>1.4396927149317828E-7</v>
      </c>
      <c r="P2911" s="49"/>
      <c r="Q2911" s="59"/>
      <c r="R2911" s="59"/>
      <c r="S2911" s="49"/>
      <c r="T2911" s="49"/>
      <c r="U2911" s="49"/>
      <c r="V2911" s="49"/>
    </row>
    <row r="2912" spans="2:22" ht="24" customHeight="1" x14ac:dyDescent="0.35">
      <c r="B2912" s="3">
        <v>2897</v>
      </c>
      <c r="C2912" s="3" t="s">
        <v>1123</v>
      </c>
      <c r="D2912" s="3" t="s">
        <v>5899</v>
      </c>
      <c r="E2912" s="3" t="s">
        <v>3289</v>
      </c>
      <c r="F2912" s="3" t="s">
        <v>2356</v>
      </c>
      <c r="G2912" s="3" t="s">
        <v>18</v>
      </c>
      <c r="H2912" s="32" t="s">
        <v>2349</v>
      </c>
      <c r="I2912" s="33">
        <v>273.66666666666669</v>
      </c>
      <c r="J2912" s="17">
        <v>2112</v>
      </c>
      <c r="K2912" s="17">
        <f t="shared" si="90"/>
        <v>2264</v>
      </c>
      <c r="L2912" s="38" t="s">
        <v>7053</v>
      </c>
      <c r="M2912" s="48">
        <f t="shared" si="91"/>
        <v>619581.33333333337</v>
      </c>
      <c r="N2912" s="34" t="s">
        <v>7343</v>
      </c>
      <c r="O2912" s="48">
        <f>(45.5*M2912)/(SUM($M$16:$M$2953)+SUM(Comerciales!$O$16:$O$1436))</f>
        <v>2.9400353721414653E-5</v>
      </c>
      <c r="P2912" s="49"/>
      <c r="Q2912" s="59"/>
      <c r="R2912" s="59"/>
      <c r="S2912" s="49"/>
      <c r="T2912" s="49"/>
      <c r="U2912" s="49"/>
      <c r="V2912" s="49"/>
    </row>
    <row r="2913" spans="2:22" ht="24" customHeight="1" x14ac:dyDescent="0.35">
      <c r="B2913" s="3">
        <v>2898</v>
      </c>
      <c r="C2913" s="3" t="s">
        <v>1123</v>
      </c>
      <c r="D2913" s="3" t="s">
        <v>5899</v>
      </c>
      <c r="E2913" s="3" t="s">
        <v>6859</v>
      </c>
      <c r="F2913" s="3" t="s">
        <v>2356</v>
      </c>
      <c r="G2913" s="3" t="s">
        <v>18</v>
      </c>
      <c r="H2913" s="32" t="s">
        <v>2349</v>
      </c>
      <c r="I2913" s="33">
        <v>214.58333333333331</v>
      </c>
      <c r="J2913" s="17">
        <v>27647</v>
      </c>
      <c r="K2913" s="17">
        <f t="shared" si="90"/>
        <v>29638</v>
      </c>
      <c r="L2913" s="38" t="s">
        <v>7053</v>
      </c>
      <c r="M2913" s="48">
        <f t="shared" si="91"/>
        <v>6359820.833333333</v>
      </c>
      <c r="N2913" s="34" t="s">
        <v>7343</v>
      </c>
      <c r="O2913" s="48">
        <f>(45.5*M2913)/(SUM($M$16:$M$2953)+SUM(Comerciales!$O$16:$O$1436))</f>
        <v>3.0178601588732299E-4</v>
      </c>
      <c r="P2913" s="49"/>
      <c r="Q2913" s="59"/>
      <c r="R2913" s="59"/>
      <c r="S2913" s="49"/>
      <c r="T2913" s="49"/>
      <c r="U2913" s="49"/>
      <c r="V2913" s="49"/>
    </row>
    <row r="2914" spans="2:22" ht="24" customHeight="1" x14ac:dyDescent="0.35">
      <c r="B2914" s="3">
        <v>2899</v>
      </c>
      <c r="C2914" s="3" t="s">
        <v>2294</v>
      </c>
      <c r="D2914" s="3" t="s">
        <v>2295</v>
      </c>
      <c r="E2914" s="3" t="s">
        <v>25</v>
      </c>
      <c r="F2914" s="3" t="s">
        <v>2333</v>
      </c>
      <c r="G2914" s="3" t="s">
        <v>80</v>
      </c>
      <c r="H2914" s="32" t="s">
        <v>2333</v>
      </c>
      <c r="I2914" s="33">
        <v>2812</v>
      </c>
      <c r="J2914" s="17">
        <v>295914</v>
      </c>
      <c r="K2914" s="17">
        <f t="shared" si="90"/>
        <v>295914</v>
      </c>
      <c r="L2914" s="38">
        <v>295914</v>
      </c>
      <c r="M2914" s="48">
        <f t="shared" si="91"/>
        <v>832110168</v>
      </c>
      <c r="N2914" s="34" t="s">
        <v>7341</v>
      </c>
      <c r="O2914" s="48">
        <f>(45.5*M2914)/(SUM($M$16:$M$2953)+SUM(Comerciales!$O$16:$O$1436))</f>
        <v>3.9485265223805598E-2</v>
      </c>
      <c r="P2914" s="49"/>
      <c r="Q2914" s="59"/>
      <c r="R2914" s="59"/>
      <c r="S2914" s="49"/>
      <c r="T2914" s="49"/>
      <c r="U2914" s="49"/>
      <c r="V2914" s="49"/>
    </row>
    <row r="2915" spans="2:22" ht="24" customHeight="1" x14ac:dyDescent="0.35">
      <c r="B2915" s="3">
        <v>2900</v>
      </c>
      <c r="C2915" s="3" t="s">
        <v>2294</v>
      </c>
      <c r="D2915" s="3" t="s">
        <v>2295</v>
      </c>
      <c r="E2915" s="3" t="s">
        <v>25</v>
      </c>
      <c r="F2915" s="3" t="s">
        <v>2335</v>
      </c>
      <c r="G2915" s="3" t="s">
        <v>11</v>
      </c>
      <c r="H2915" s="32" t="s">
        <v>2335</v>
      </c>
      <c r="I2915" s="33">
        <v>149.5</v>
      </c>
      <c r="J2915" s="17">
        <v>78510</v>
      </c>
      <c r="K2915" s="17">
        <f t="shared" si="90"/>
        <v>78510</v>
      </c>
      <c r="L2915" s="38">
        <v>78510</v>
      </c>
      <c r="M2915" s="48">
        <f t="shared" si="91"/>
        <v>11737245</v>
      </c>
      <c r="N2915" s="34" t="s">
        <v>7341</v>
      </c>
      <c r="O2915" s="48">
        <f>(45.5*M2915)/(SUM($M$16:$M$2953)+SUM(Comerciales!$O$16:$O$1436))</f>
        <v>5.5695537639648953E-4</v>
      </c>
      <c r="P2915" s="49"/>
      <c r="Q2915" s="59"/>
      <c r="R2915" s="59"/>
      <c r="S2915" s="49"/>
      <c r="T2915" s="49"/>
      <c r="U2915" s="49"/>
      <c r="V2915" s="49"/>
    </row>
    <row r="2916" spans="2:22" ht="24" customHeight="1" x14ac:dyDescent="0.35">
      <c r="B2916" s="3">
        <v>2901</v>
      </c>
      <c r="C2916" s="3" t="s">
        <v>729</v>
      </c>
      <c r="D2916" s="3" t="s">
        <v>2295</v>
      </c>
      <c r="E2916" s="3">
        <v>0.01</v>
      </c>
      <c r="F2916" s="3" t="s">
        <v>2394</v>
      </c>
      <c r="G2916" s="3" t="s">
        <v>2395</v>
      </c>
      <c r="H2916" s="32" t="s">
        <v>2490</v>
      </c>
      <c r="I2916" s="33">
        <v>10</v>
      </c>
      <c r="J2916" s="17">
        <v>459524</v>
      </c>
      <c r="K2916" s="17">
        <f t="shared" si="90"/>
        <v>492610</v>
      </c>
      <c r="L2916" s="38" t="s">
        <v>7053</v>
      </c>
      <c r="M2916" s="48">
        <f t="shared" si="91"/>
        <v>4926100</v>
      </c>
      <c r="N2916" s="34" t="s">
        <v>7341</v>
      </c>
      <c r="O2916" s="48">
        <f>(45.5*M2916)/(SUM($M$16:$M$2953)+SUM(Comerciales!$O$16:$O$1436))</f>
        <v>2.3375314050841974E-4</v>
      </c>
      <c r="P2916" s="49"/>
      <c r="Q2916" s="59"/>
      <c r="R2916" s="59"/>
      <c r="S2916" s="49"/>
      <c r="T2916" s="49"/>
      <c r="U2916" s="49"/>
      <c r="V2916" s="49"/>
    </row>
    <row r="2917" spans="2:22" ht="24" customHeight="1" x14ac:dyDescent="0.35">
      <c r="B2917" s="3">
        <v>2902</v>
      </c>
      <c r="C2917" s="3" t="s">
        <v>2294</v>
      </c>
      <c r="D2917" s="3" t="s">
        <v>2295</v>
      </c>
      <c r="E2917" s="3" t="s">
        <v>191</v>
      </c>
      <c r="F2917" s="3" t="s">
        <v>2335</v>
      </c>
      <c r="G2917" s="3" t="s">
        <v>11</v>
      </c>
      <c r="H2917" s="32" t="s">
        <v>2335</v>
      </c>
      <c r="I2917" s="33">
        <v>1</v>
      </c>
      <c r="J2917" s="17">
        <v>16703</v>
      </c>
      <c r="K2917" s="17">
        <f t="shared" si="90"/>
        <v>17906</v>
      </c>
      <c r="L2917" s="38" t="s">
        <v>2628</v>
      </c>
      <c r="M2917" s="48">
        <f t="shared" si="91"/>
        <v>17906</v>
      </c>
      <c r="N2917" s="34" t="s">
        <v>7343</v>
      </c>
      <c r="O2917" s="48">
        <f>(45.5*M2917)/(SUM($M$16:$M$2953)+SUM(Comerciales!$O$16:$O$1436))</f>
        <v>8.4967494243798628E-7</v>
      </c>
      <c r="P2917" s="49"/>
      <c r="Q2917" s="59"/>
      <c r="R2917" s="59"/>
      <c r="S2917" s="49"/>
      <c r="T2917" s="49"/>
      <c r="U2917" s="49"/>
      <c r="V2917" s="49"/>
    </row>
    <row r="2918" spans="2:22" ht="24" customHeight="1" x14ac:dyDescent="0.35">
      <c r="B2918" s="3">
        <v>2903</v>
      </c>
      <c r="C2918" s="3" t="s">
        <v>2296</v>
      </c>
      <c r="D2918" s="3" t="s">
        <v>2297</v>
      </c>
      <c r="E2918" s="3" t="s">
        <v>36</v>
      </c>
      <c r="F2918" s="3" t="s">
        <v>6991</v>
      </c>
      <c r="G2918" s="3" t="s">
        <v>11</v>
      </c>
      <c r="H2918" s="32" t="s">
        <v>6991</v>
      </c>
      <c r="I2918" s="33">
        <v>21544.285714285714</v>
      </c>
      <c r="J2918" s="17">
        <v>3673.8</v>
      </c>
      <c r="K2918" s="17">
        <f t="shared" si="90"/>
        <v>3673.8</v>
      </c>
      <c r="L2918" s="38">
        <v>3673.8</v>
      </c>
      <c r="M2918" s="48">
        <f t="shared" si="91"/>
        <v>79149396.857142866</v>
      </c>
      <c r="N2918" s="34" t="s">
        <v>7343</v>
      </c>
      <c r="O2918" s="48">
        <f>(45.5*M2918)/(SUM($M$16:$M$2953)+SUM(Comerciales!$O$16:$O$1436))</f>
        <v>3.7557946620459175E-3</v>
      </c>
      <c r="P2918" s="49"/>
      <c r="Q2918" s="59"/>
      <c r="R2918" s="59"/>
      <c r="S2918" s="49"/>
      <c r="T2918" s="49"/>
      <c r="U2918" s="49"/>
      <c r="V2918" s="49"/>
    </row>
    <row r="2919" spans="2:22" ht="24" customHeight="1" x14ac:dyDescent="0.35">
      <c r="B2919" s="3">
        <v>2904</v>
      </c>
      <c r="C2919" s="3" t="s">
        <v>2296</v>
      </c>
      <c r="D2919" s="3" t="s">
        <v>2297</v>
      </c>
      <c r="E2919" s="3" t="s">
        <v>10</v>
      </c>
      <c r="F2919" s="3" t="s">
        <v>6991</v>
      </c>
      <c r="G2919" s="3" t="s">
        <v>11</v>
      </c>
      <c r="H2919" s="32" t="s">
        <v>6991</v>
      </c>
      <c r="I2919" s="33">
        <v>5577.833333333333</v>
      </c>
      <c r="J2919" s="17">
        <v>7347.6</v>
      </c>
      <c r="K2919" s="17">
        <f t="shared" si="90"/>
        <v>7347.6</v>
      </c>
      <c r="L2919" s="38">
        <v>7347.6</v>
      </c>
      <c r="M2919" s="48">
        <f t="shared" si="91"/>
        <v>40983688.200000003</v>
      </c>
      <c r="N2919" s="34" t="s">
        <v>7343</v>
      </c>
      <c r="O2919" s="48">
        <f>(45.5*M2919)/(SUM($M$16:$M$2953)+SUM(Comerciales!$O$16:$O$1436))</f>
        <v>1.9447566688390136E-3</v>
      </c>
      <c r="P2919" s="49"/>
      <c r="Q2919" s="59"/>
      <c r="R2919" s="59"/>
      <c r="S2919" s="49"/>
      <c r="T2919" s="49"/>
      <c r="U2919" s="49"/>
      <c r="V2919" s="49"/>
    </row>
    <row r="2920" spans="2:22" ht="24" customHeight="1" x14ac:dyDescent="0.35">
      <c r="B2920" s="3">
        <v>2905</v>
      </c>
      <c r="C2920" s="3" t="s">
        <v>2296</v>
      </c>
      <c r="D2920" s="3" t="s">
        <v>2297</v>
      </c>
      <c r="E2920" s="3" t="s">
        <v>114</v>
      </c>
      <c r="F2920" s="3" t="s">
        <v>2317</v>
      </c>
      <c r="G2920" s="3" t="s">
        <v>11</v>
      </c>
      <c r="H2920" s="32" t="s">
        <v>2317</v>
      </c>
      <c r="I2920" s="33">
        <v>2</v>
      </c>
      <c r="J2920" s="17">
        <v>1836</v>
      </c>
      <c r="K2920" s="17">
        <f t="shared" si="90"/>
        <v>1968</v>
      </c>
      <c r="L2920" s="38" t="s">
        <v>7053</v>
      </c>
      <c r="M2920" s="48">
        <f t="shared" si="91"/>
        <v>3936</v>
      </c>
      <c r="N2920" s="34" t="s">
        <v>7343</v>
      </c>
      <c r="O2920" s="48">
        <f>(45.5*M2920)/(SUM($M$16:$M$2953)+SUM(Comerciales!$O$16:$O$1436))</f>
        <v>1.8677094680196102E-7</v>
      </c>
      <c r="P2920" s="49"/>
      <c r="Q2920" s="59"/>
      <c r="R2920" s="59"/>
      <c r="S2920" s="49"/>
      <c r="T2920" s="49"/>
      <c r="U2920" s="49"/>
      <c r="V2920" s="49"/>
    </row>
    <row r="2921" spans="2:22" ht="24" customHeight="1" x14ac:dyDescent="0.35">
      <c r="B2921" s="3">
        <v>2906</v>
      </c>
      <c r="C2921" s="3" t="s">
        <v>2296</v>
      </c>
      <c r="D2921" s="3" t="s">
        <v>2297</v>
      </c>
      <c r="E2921" s="3" t="s">
        <v>290</v>
      </c>
      <c r="F2921" s="3" t="s">
        <v>2335</v>
      </c>
      <c r="G2921" s="3" t="s">
        <v>11</v>
      </c>
      <c r="H2921" s="32" t="s">
        <v>2335</v>
      </c>
      <c r="I2921" s="33">
        <v>1</v>
      </c>
      <c r="J2921" s="17">
        <v>7347</v>
      </c>
      <c r="K2921" s="17">
        <f t="shared" si="90"/>
        <v>7876</v>
      </c>
      <c r="L2921" s="38" t="s">
        <v>2628</v>
      </c>
      <c r="M2921" s="48">
        <f t="shared" si="91"/>
        <v>7876</v>
      </c>
      <c r="N2921" s="34" t="s">
        <v>7343</v>
      </c>
      <c r="O2921" s="48">
        <f>(45.5*M2921)/(SUM($M$16:$M$2953)+SUM(Comerciales!$O$16:$O$1436))</f>
        <v>3.7373170147668825E-7</v>
      </c>
      <c r="P2921" s="49"/>
      <c r="Q2921" s="59"/>
      <c r="R2921" s="59"/>
      <c r="S2921" s="49"/>
      <c r="T2921" s="49"/>
      <c r="U2921" s="49"/>
      <c r="V2921" s="49"/>
    </row>
    <row r="2922" spans="2:22" ht="24" customHeight="1" x14ac:dyDescent="0.35">
      <c r="B2922" s="3">
        <v>2907</v>
      </c>
      <c r="C2922" s="3" t="s">
        <v>2717</v>
      </c>
      <c r="D2922" s="3" t="s">
        <v>5900</v>
      </c>
      <c r="E2922" s="3" t="s">
        <v>6860</v>
      </c>
      <c r="F2922" s="3" t="s">
        <v>2604</v>
      </c>
      <c r="G2922" s="3" t="s">
        <v>364</v>
      </c>
      <c r="H2922" s="32" t="s">
        <v>3675</v>
      </c>
      <c r="I2922" s="33">
        <v>2</v>
      </c>
      <c r="J2922" s="17"/>
      <c r="K2922" s="17">
        <f t="shared" si="90"/>
        <v>0</v>
      </c>
      <c r="L2922" s="38" t="s">
        <v>7053</v>
      </c>
      <c r="M2922" s="48">
        <f t="shared" si="91"/>
        <v>200</v>
      </c>
      <c r="N2922" s="34" t="s">
        <v>7343</v>
      </c>
      <c r="O2922" s="48">
        <f>(45.5*M2922)/(SUM($M$16:$M$2953)+SUM(Comerciales!$O$16:$O$1436))</f>
        <v>9.4903936383110279E-9</v>
      </c>
      <c r="P2922" s="49"/>
      <c r="Q2922" s="59"/>
      <c r="R2922" s="59"/>
      <c r="S2922" s="49"/>
      <c r="T2922" s="49"/>
      <c r="U2922" s="49"/>
      <c r="V2922" s="49"/>
    </row>
    <row r="2923" spans="2:22" ht="24" customHeight="1" x14ac:dyDescent="0.35">
      <c r="B2923" s="3">
        <v>2908</v>
      </c>
      <c r="C2923" s="3" t="s">
        <v>2717</v>
      </c>
      <c r="D2923" s="3" t="s">
        <v>5900</v>
      </c>
      <c r="E2923" s="3" t="s">
        <v>6861</v>
      </c>
      <c r="F2923" s="3" t="s">
        <v>2604</v>
      </c>
      <c r="G2923" s="3" t="s">
        <v>364</v>
      </c>
      <c r="H2923" s="32" t="s">
        <v>3675</v>
      </c>
      <c r="I2923" s="33">
        <v>1</v>
      </c>
      <c r="J2923" s="17"/>
      <c r="K2923" s="17">
        <f t="shared" si="90"/>
        <v>0</v>
      </c>
      <c r="L2923" s="38" t="s">
        <v>2628</v>
      </c>
      <c r="M2923" s="48">
        <f t="shared" si="91"/>
        <v>100</v>
      </c>
      <c r="N2923" s="34" t="s">
        <v>7343</v>
      </c>
      <c r="O2923" s="48">
        <f>(45.5*M2923)/(SUM($M$16:$M$2953)+SUM(Comerciales!$O$16:$O$1436))</f>
        <v>4.745196819155514E-9</v>
      </c>
      <c r="P2923" s="49"/>
      <c r="Q2923" s="59"/>
      <c r="R2923" s="59"/>
      <c r="S2923" s="49"/>
      <c r="T2923" s="49"/>
      <c r="U2923" s="49"/>
      <c r="V2923" s="49"/>
    </row>
    <row r="2924" spans="2:22" ht="24" customHeight="1" x14ac:dyDescent="0.35">
      <c r="B2924" s="3">
        <v>2909</v>
      </c>
      <c r="C2924" s="3" t="s">
        <v>2298</v>
      </c>
      <c r="D2924" s="3" t="s">
        <v>3282</v>
      </c>
      <c r="E2924" s="3" t="s">
        <v>3325</v>
      </c>
      <c r="F2924" s="3" t="s">
        <v>2317</v>
      </c>
      <c r="G2924" s="3" t="s">
        <v>11</v>
      </c>
      <c r="H2924" s="32" t="s">
        <v>2317</v>
      </c>
      <c r="I2924" s="33">
        <v>140476.41666666666</v>
      </c>
      <c r="J2924" s="17">
        <v>225</v>
      </c>
      <c r="K2924" s="17">
        <f t="shared" si="90"/>
        <v>241</v>
      </c>
      <c r="L2924" s="38" t="s">
        <v>7053</v>
      </c>
      <c r="M2924" s="48">
        <f t="shared" si="91"/>
        <v>33854816.416666664</v>
      </c>
      <c r="N2924" s="34" t="s">
        <v>7341</v>
      </c>
      <c r="O2924" s="48">
        <f>(45.5*M2924)/(SUM($M$16:$M$2953)+SUM(Comerciales!$O$16:$O$1436))</f>
        <v>1.6064776717346053E-3</v>
      </c>
      <c r="P2924" s="49"/>
      <c r="Q2924" s="59"/>
      <c r="R2924" s="59"/>
      <c r="S2924" s="49"/>
      <c r="T2924" s="49"/>
      <c r="U2924" s="49"/>
      <c r="V2924" s="49"/>
    </row>
    <row r="2925" spans="2:22" ht="24" customHeight="1" x14ac:dyDescent="0.35">
      <c r="B2925" s="3">
        <v>2910</v>
      </c>
      <c r="C2925" s="3" t="s">
        <v>2302</v>
      </c>
      <c r="D2925" s="3" t="s">
        <v>2300</v>
      </c>
      <c r="E2925" s="3">
        <v>0.08</v>
      </c>
      <c r="F2925" s="3" t="s">
        <v>6992</v>
      </c>
      <c r="G2925" s="3" t="s">
        <v>370</v>
      </c>
      <c r="H2925" s="32" t="s">
        <v>2490</v>
      </c>
      <c r="I2925" s="33">
        <v>85470</v>
      </c>
      <c r="J2925" s="17">
        <v>12365.49</v>
      </c>
      <c r="K2925" s="17">
        <f t="shared" si="90"/>
        <v>13256</v>
      </c>
      <c r="L2925" s="38" t="s">
        <v>7053</v>
      </c>
      <c r="M2925" s="48">
        <f t="shared" si="91"/>
        <v>1132990320</v>
      </c>
      <c r="N2925" s="34" t="s">
        <v>7341</v>
      </c>
      <c r="O2925" s="48">
        <f>(45.5*M2925)/(SUM($M$16:$M$2953)+SUM(Comerciales!$O$16:$O$1436))</f>
        <v>5.3762620625979876E-2</v>
      </c>
      <c r="P2925" s="49"/>
      <c r="Q2925" s="59"/>
      <c r="R2925" s="59"/>
      <c r="S2925" s="49"/>
      <c r="T2925" s="49"/>
      <c r="U2925" s="49"/>
      <c r="V2925" s="49"/>
    </row>
    <row r="2926" spans="2:22" ht="24" customHeight="1" x14ac:dyDescent="0.35">
      <c r="B2926" s="3">
        <v>2911</v>
      </c>
      <c r="C2926" s="3" t="s">
        <v>2299</v>
      </c>
      <c r="D2926" s="3" t="s">
        <v>2300</v>
      </c>
      <c r="E2926" s="3">
        <v>0.1</v>
      </c>
      <c r="F2926" s="3" t="s">
        <v>3580</v>
      </c>
      <c r="G2926" s="3" t="s">
        <v>2587</v>
      </c>
      <c r="H2926" s="32" t="s">
        <v>2490</v>
      </c>
      <c r="I2926" s="33">
        <v>29600</v>
      </c>
      <c r="J2926" s="17">
        <v>161</v>
      </c>
      <c r="K2926" s="17">
        <f t="shared" si="90"/>
        <v>173</v>
      </c>
      <c r="L2926" s="38" t="s">
        <v>7053</v>
      </c>
      <c r="M2926" s="48">
        <f t="shared" si="91"/>
        <v>5120800</v>
      </c>
      <c r="N2926" s="34" t="s">
        <v>7341</v>
      </c>
      <c r="O2926" s="48">
        <f>(45.5*M2926)/(SUM($M$16:$M$2953)+SUM(Comerciales!$O$16:$O$1436))</f>
        <v>2.4299203871531555E-4</v>
      </c>
      <c r="P2926" s="49"/>
      <c r="Q2926" s="59"/>
      <c r="R2926" s="59"/>
      <c r="S2926" s="49"/>
      <c r="T2926" s="49"/>
      <c r="U2926" s="49"/>
      <c r="V2926" s="49"/>
    </row>
    <row r="2927" spans="2:22" ht="24" customHeight="1" x14ac:dyDescent="0.35">
      <c r="B2927" s="3">
        <v>2912</v>
      </c>
      <c r="C2927" s="3" t="s">
        <v>2299</v>
      </c>
      <c r="D2927" s="3" t="s">
        <v>2300</v>
      </c>
      <c r="E2927" s="3">
        <v>0.08</v>
      </c>
      <c r="F2927" s="3" t="s">
        <v>3614</v>
      </c>
      <c r="G2927" s="3" t="s">
        <v>2587</v>
      </c>
      <c r="H2927" s="32" t="s">
        <v>2490</v>
      </c>
      <c r="I2927" s="33">
        <v>24890</v>
      </c>
      <c r="J2927" s="17">
        <v>7194</v>
      </c>
      <c r="K2927" s="17">
        <f t="shared" si="90"/>
        <v>7712</v>
      </c>
      <c r="L2927" s="38" t="s">
        <v>7053</v>
      </c>
      <c r="M2927" s="48">
        <f t="shared" si="91"/>
        <v>191951680</v>
      </c>
      <c r="N2927" s="34" t="s">
        <v>7341</v>
      </c>
      <c r="O2927" s="48">
        <f>(45.5*M2927)/(SUM($M$16:$M$2953)+SUM(Comerciales!$O$16:$O$1436))</f>
        <v>9.1084850136755706E-3</v>
      </c>
      <c r="P2927" s="49"/>
      <c r="Q2927" s="59"/>
      <c r="R2927" s="59"/>
      <c r="S2927" s="49"/>
      <c r="T2927" s="49"/>
      <c r="U2927" s="49"/>
      <c r="V2927" s="49"/>
    </row>
    <row r="2928" spans="2:22" ht="24" customHeight="1" x14ac:dyDescent="0.35">
      <c r="B2928" s="3">
        <v>2913</v>
      </c>
      <c r="C2928" s="3" t="s">
        <v>2302</v>
      </c>
      <c r="D2928" s="3" t="s">
        <v>2300</v>
      </c>
      <c r="E2928" s="3">
        <v>0.08</v>
      </c>
      <c r="F2928" s="3" t="s">
        <v>6992</v>
      </c>
      <c r="G2928" s="3" t="s">
        <v>370</v>
      </c>
      <c r="H2928" s="32" t="s">
        <v>2490</v>
      </c>
      <c r="I2928" s="33">
        <v>15708</v>
      </c>
      <c r="J2928" s="17">
        <v>12365.49</v>
      </c>
      <c r="K2928" s="17">
        <f t="shared" si="90"/>
        <v>13256</v>
      </c>
      <c r="L2928" s="38" t="s">
        <v>2628</v>
      </c>
      <c r="M2928" s="48">
        <f t="shared" si="91"/>
        <v>208225248</v>
      </c>
      <c r="N2928" s="34" t="s">
        <v>7341</v>
      </c>
      <c r="O2928" s="48">
        <f>(45.5*M2928)/(SUM($M$16:$M$2953)+SUM(Comerciales!$O$16:$O$1436))</f>
        <v>9.8806978447746798E-3</v>
      </c>
      <c r="P2928" s="49"/>
      <c r="Q2928" s="59"/>
      <c r="R2928" s="59"/>
      <c r="S2928" s="49"/>
      <c r="T2928" s="49"/>
      <c r="U2928" s="49"/>
      <c r="V2928" s="49"/>
    </row>
    <row r="2929" spans="2:22" ht="24" customHeight="1" x14ac:dyDescent="0.35">
      <c r="B2929" s="3">
        <v>2914</v>
      </c>
      <c r="C2929" s="3" t="s">
        <v>2299</v>
      </c>
      <c r="D2929" s="3" t="s">
        <v>2300</v>
      </c>
      <c r="E2929" s="3">
        <v>0.1</v>
      </c>
      <c r="F2929" s="3" t="s">
        <v>3580</v>
      </c>
      <c r="G2929" s="3" t="s">
        <v>2587</v>
      </c>
      <c r="H2929" s="32" t="s">
        <v>2490</v>
      </c>
      <c r="I2929" s="33">
        <v>700</v>
      </c>
      <c r="J2929" s="17">
        <v>3440</v>
      </c>
      <c r="K2929" s="17">
        <f t="shared" si="90"/>
        <v>3688</v>
      </c>
      <c r="L2929" s="38" t="s">
        <v>2628</v>
      </c>
      <c r="M2929" s="48">
        <f t="shared" si="91"/>
        <v>2581600</v>
      </c>
      <c r="N2929" s="34" t="s">
        <v>7343</v>
      </c>
      <c r="O2929" s="48">
        <f>(45.5*M2929)/(SUM($M$16:$M$2953)+SUM(Comerciales!$O$16:$O$1436))</f>
        <v>1.2250200108331874E-4</v>
      </c>
      <c r="P2929" s="49"/>
      <c r="Q2929" s="59"/>
      <c r="R2929" s="59"/>
      <c r="S2929" s="49"/>
      <c r="T2929" s="49"/>
      <c r="U2929" s="49"/>
      <c r="V2929" s="49"/>
    </row>
    <row r="2930" spans="2:22" ht="24" customHeight="1" x14ac:dyDescent="0.35">
      <c r="B2930" s="3">
        <v>2915</v>
      </c>
      <c r="C2930" s="3" t="s">
        <v>2299</v>
      </c>
      <c r="D2930" s="3" t="s">
        <v>2300</v>
      </c>
      <c r="E2930" s="3">
        <v>0.08</v>
      </c>
      <c r="F2930" s="3" t="s">
        <v>3614</v>
      </c>
      <c r="G2930" s="3" t="s">
        <v>2587</v>
      </c>
      <c r="H2930" s="32" t="s">
        <v>2490</v>
      </c>
      <c r="I2930" s="33">
        <v>655</v>
      </c>
      <c r="J2930" s="17">
        <v>5195</v>
      </c>
      <c r="K2930" s="17">
        <f t="shared" si="90"/>
        <v>5569</v>
      </c>
      <c r="L2930" s="38" t="s">
        <v>2628</v>
      </c>
      <c r="M2930" s="48">
        <f t="shared" si="91"/>
        <v>3647695</v>
      </c>
      <c r="N2930" s="34" t="s">
        <v>7343</v>
      </c>
      <c r="O2930" s="48">
        <f>(45.5*M2930)/(SUM($M$16:$M$2953)+SUM(Comerciales!$O$16:$O$1436))</f>
        <v>1.7309030711249471E-4</v>
      </c>
      <c r="P2930" s="49"/>
      <c r="Q2930" s="59"/>
      <c r="R2930" s="59"/>
      <c r="S2930" s="49"/>
      <c r="T2930" s="49"/>
      <c r="U2930" s="49"/>
      <c r="V2930" s="49"/>
    </row>
    <row r="2931" spans="2:22" ht="24" customHeight="1" x14ac:dyDescent="0.35">
      <c r="B2931" s="3">
        <v>2916</v>
      </c>
      <c r="C2931" s="3" t="s">
        <v>2718</v>
      </c>
      <c r="D2931" s="3" t="s">
        <v>2300</v>
      </c>
      <c r="E2931" s="3">
        <v>0.05</v>
      </c>
      <c r="F2931" s="3" t="s">
        <v>2394</v>
      </c>
      <c r="G2931" s="3" t="s">
        <v>2395</v>
      </c>
      <c r="H2931" s="32" t="s">
        <v>2490</v>
      </c>
      <c r="I2931" s="33">
        <v>74.5</v>
      </c>
      <c r="J2931" s="17">
        <v>11934</v>
      </c>
      <c r="K2931" s="17">
        <f t="shared" si="90"/>
        <v>12793</v>
      </c>
      <c r="L2931" s="38" t="s">
        <v>7053</v>
      </c>
      <c r="M2931" s="48">
        <f t="shared" si="91"/>
        <v>953078.5</v>
      </c>
      <c r="N2931" s="34" t="s">
        <v>7343</v>
      </c>
      <c r="O2931" s="48">
        <f>(45.5*M2931)/(SUM($M$16:$M$2953)+SUM(Comerciales!$O$16:$O$1436))</f>
        <v>4.522545066605508E-5</v>
      </c>
      <c r="P2931" s="49"/>
      <c r="Q2931" s="59"/>
      <c r="R2931" s="59"/>
      <c r="S2931" s="49"/>
      <c r="T2931" s="49"/>
      <c r="U2931" s="49"/>
      <c r="V2931" s="49"/>
    </row>
    <row r="2932" spans="2:22" ht="24" customHeight="1" x14ac:dyDescent="0.35">
      <c r="B2932" s="3">
        <v>2917</v>
      </c>
      <c r="C2932" s="3" t="s">
        <v>2301</v>
      </c>
      <c r="D2932" s="3" t="s">
        <v>2300</v>
      </c>
      <c r="E2932" s="3" t="s">
        <v>25</v>
      </c>
      <c r="F2932" s="3" t="s">
        <v>3616</v>
      </c>
      <c r="G2932" s="3" t="s">
        <v>77</v>
      </c>
      <c r="H2932" s="32" t="s">
        <v>3616</v>
      </c>
      <c r="I2932" s="33">
        <v>1</v>
      </c>
      <c r="J2932" s="17">
        <v>2630</v>
      </c>
      <c r="K2932" s="17">
        <f t="shared" si="90"/>
        <v>2819</v>
      </c>
      <c r="L2932" s="38" t="s">
        <v>7053</v>
      </c>
      <c r="M2932" s="48">
        <f t="shared" si="91"/>
        <v>2819</v>
      </c>
      <c r="N2932" s="34" t="s">
        <v>7343</v>
      </c>
      <c r="O2932" s="48">
        <f>(45.5*M2932)/(SUM($M$16:$M$2953)+SUM(Comerciales!$O$16:$O$1436))</f>
        <v>1.3376709833199392E-7</v>
      </c>
      <c r="P2932" s="49"/>
      <c r="Q2932" s="59"/>
      <c r="R2932" s="59"/>
      <c r="S2932" s="49"/>
      <c r="T2932" s="49"/>
      <c r="U2932" s="49"/>
      <c r="V2932" s="49"/>
    </row>
    <row r="2933" spans="2:22" ht="24" customHeight="1" x14ac:dyDescent="0.35">
      <c r="B2933" s="3">
        <v>2918</v>
      </c>
      <c r="C2933" s="3" t="s">
        <v>2303</v>
      </c>
      <c r="D2933" s="3" t="s">
        <v>2304</v>
      </c>
      <c r="E2933" s="3" t="s">
        <v>3568</v>
      </c>
      <c r="F2933" s="3" t="s">
        <v>2370</v>
      </c>
      <c r="G2933" s="3" t="s">
        <v>11</v>
      </c>
      <c r="H2933" s="32" t="s">
        <v>2490</v>
      </c>
      <c r="I2933" s="33">
        <v>969</v>
      </c>
      <c r="J2933" s="17">
        <v>35714</v>
      </c>
      <c r="K2933" s="17">
        <f t="shared" si="90"/>
        <v>38285</v>
      </c>
      <c r="L2933" s="38" t="s">
        <v>7053</v>
      </c>
      <c r="M2933" s="48">
        <f t="shared" si="91"/>
        <v>37098165</v>
      </c>
      <c r="N2933" s="34" t="s">
        <v>7341</v>
      </c>
      <c r="O2933" s="48">
        <f>(45.5*M2933)/(SUM($M$16:$M$2953)+SUM(Comerciales!$O$16:$O$1436))</f>
        <v>1.7603809455450641E-3</v>
      </c>
      <c r="P2933" s="49"/>
      <c r="Q2933" s="59"/>
      <c r="R2933" s="59"/>
      <c r="S2933" s="49"/>
      <c r="T2933" s="49"/>
      <c r="U2933" s="49"/>
      <c r="V2933" s="49"/>
    </row>
    <row r="2934" spans="2:22" ht="24" customHeight="1" x14ac:dyDescent="0.35">
      <c r="B2934" s="3">
        <v>2919</v>
      </c>
      <c r="C2934" s="3" t="s">
        <v>2303</v>
      </c>
      <c r="D2934" s="3" t="s">
        <v>2304</v>
      </c>
      <c r="E2934" s="3" t="s">
        <v>12</v>
      </c>
      <c r="F2934" s="3" t="s">
        <v>2317</v>
      </c>
      <c r="G2934" s="3" t="s">
        <v>11</v>
      </c>
      <c r="H2934" s="32" t="s">
        <v>2317</v>
      </c>
      <c r="I2934" s="33">
        <v>240</v>
      </c>
      <c r="J2934" s="17">
        <v>715</v>
      </c>
      <c r="K2934" s="17">
        <f t="shared" si="90"/>
        <v>766</v>
      </c>
      <c r="L2934" s="38" t="s">
        <v>7053</v>
      </c>
      <c r="M2934" s="48">
        <f t="shared" si="91"/>
        <v>183840</v>
      </c>
      <c r="N2934" s="34" t="s">
        <v>7343</v>
      </c>
      <c r="O2934" s="48">
        <f>(45.5*M2934)/(SUM($M$16:$M$2953)+SUM(Comerciales!$O$16:$O$1436))</f>
        <v>8.7235698323354967E-6</v>
      </c>
      <c r="P2934" s="49"/>
      <c r="Q2934" s="59"/>
      <c r="R2934" s="59"/>
      <c r="S2934" s="49"/>
      <c r="T2934" s="49"/>
      <c r="U2934" s="49"/>
      <c r="V2934" s="49"/>
    </row>
    <row r="2935" spans="2:22" ht="24" customHeight="1" x14ac:dyDescent="0.35">
      <c r="B2935" s="3">
        <v>2920</v>
      </c>
      <c r="C2935" s="3" t="s">
        <v>2628</v>
      </c>
      <c r="D2935" s="3" t="s">
        <v>5901</v>
      </c>
      <c r="E2935" s="3" t="s">
        <v>6862</v>
      </c>
      <c r="F2935" s="3" t="s">
        <v>2422</v>
      </c>
      <c r="G2935" s="3" t="s">
        <v>11</v>
      </c>
      <c r="H2935" s="32" t="s">
        <v>2628</v>
      </c>
      <c r="I2935" s="33">
        <v>1</v>
      </c>
      <c r="J2935" s="17"/>
      <c r="K2935" s="17">
        <f t="shared" si="90"/>
        <v>0</v>
      </c>
      <c r="L2935" s="38" t="s">
        <v>2628</v>
      </c>
      <c r="M2935" s="48">
        <f t="shared" si="91"/>
        <v>100</v>
      </c>
      <c r="N2935" s="34" t="s">
        <v>7343</v>
      </c>
      <c r="O2935" s="48">
        <f>(45.5*M2935)/(SUM($M$16:$M$2953)+SUM(Comerciales!$O$16:$O$1436))</f>
        <v>4.745196819155514E-9</v>
      </c>
      <c r="P2935" s="49"/>
      <c r="Q2935" s="59"/>
      <c r="R2935" s="59"/>
      <c r="S2935" s="49"/>
      <c r="T2935" s="49"/>
      <c r="U2935" s="49"/>
      <c r="V2935" s="49"/>
    </row>
    <row r="2936" spans="2:22" ht="24" customHeight="1" x14ac:dyDescent="0.35">
      <c r="B2936" s="3">
        <v>2921</v>
      </c>
      <c r="C2936" s="3" t="s">
        <v>82</v>
      </c>
      <c r="D2936" s="3" t="s">
        <v>5902</v>
      </c>
      <c r="E2936" s="3" t="s">
        <v>736</v>
      </c>
      <c r="F2936" s="3" t="s">
        <v>6905</v>
      </c>
      <c r="G2936" s="3" t="s">
        <v>11</v>
      </c>
      <c r="H2936" s="32" t="s">
        <v>2360</v>
      </c>
      <c r="I2936" s="33">
        <v>628053</v>
      </c>
      <c r="J2936" s="17">
        <v>160</v>
      </c>
      <c r="K2936" s="17">
        <f t="shared" si="90"/>
        <v>172</v>
      </c>
      <c r="L2936" s="38" t="s">
        <v>7053</v>
      </c>
      <c r="M2936" s="48">
        <f t="shared" si="91"/>
        <v>108025116</v>
      </c>
      <c r="N2936" s="34" t="s">
        <v>7341</v>
      </c>
      <c r="O2936" s="48">
        <f>(45.5*M2936)/(SUM($M$16:$M$2953)+SUM(Comerciales!$O$16:$O$1436))</f>
        <v>5.1260043683210542E-3</v>
      </c>
      <c r="P2936" s="49"/>
      <c r="Q2936" s="59"/>
      <c r="R2936" s="59"/>
      <c r="S2936" s="49"/>
      <c r="T2936" s="49"/>
      <c r="U2936" s="49"/>
      <c r="V2936" s="49"/>
    </row>
    <row r="2937" spans="2:22" ht="24" customHeight="1" x14ac:dyDescent="0.35">
      <c r="B2937" s="3">
        <v>2922</v>
      </c>
      <c r="C2937" s="3" t="s">
        <v>82</v>
      </c>
      <c r="D2937" s="3" t="s">
        <v>5902</v>
      </c>
      <c r="E2937" s="3" t="s">
        <v>736</v>
      </c>
      <c r="F2937" s="3" t="s">
        <v>2422</v>
      </c>
      <c r="G2937" s="3" t="s">
        <v>11</v>
      </c>
      <c r="H2937" s="32" t="s">
        <v>2318</v>
      </c>
      <c r="I2937" s="33">
        <v>166370.83333333334</v>
      </c>
      <c r="J2937" s="17">
        <v>995</v>
      </c>
      <c r="K2937" s="17">
        <f t="shared" si="90"/>
        <v>1067</v>
      </c>
      <c r="L2937" s="38" t="s">
        <v>7053</v>
      </c>
      <c r="M2937" s="48">
        <f t="shared" si="91"/>
        <v>177517679.16666669</v>
      </c>
      <c r="N2937" s="34" t="s">
        <v>7341</v>
      </c>
      <c r="O2937" s="48">
        <f>(45.5*M2937)/(SUM($M$16:$M$2953)+SUM(Comerciales!$O$16:$O$1436))</f>
        <v>8.4235632652553578E-3</v>
      </c>
      <c r="P2937" s="49"/>
      <c r="Q2937" s="59"/>
      <c r="R2937" s="59"/>
      <c r="S2937" s="49"/>
      <c r="T2937" s="49"/>
      <c r="U2937" s="49"/>
      <c r="V2937" s="49"/>
    </row>
    <row r="2938" spans="2:22" ht="24" customHeight="1" x14ac:dyDescent="0.35">
      <c r="B2938" s="3">
        <v>2923</v>
      </c>
      <c r="C2938" s="3" t="s">
        <v>2305</v>
      </c>
      <c r="D2938" s="3" t="s">
        <v>2306</v>
      </c>
      <c r="E2938" s="3" t="s">
        <v>6863</v>
      </c>
      <c r="F2938" s="3" t="s">
        <v>6869</v>
      </c>
      <c r="G2938" s="3" t="s">
        <v>3656</v>
      </c>
      <c r="H2938" s="32" t="s">
        <v>2490</v>
      </c>
      <c r="I2938" s="33">
        <v>14</v>
      </c>
      <c r="J2938" s="17">
        <v>292</v>
      </c>
      <c r="K2938" s="17">
        <f t="shared" si="90"/>
        <v>313</v>
      </c>
      <c r="L2938" s="38" t="s">
        <v>7053</v>
      </c>
      <c r="M2938" s="48">
        <f t="shared" si="91"/>
        <v>4382</v>
      </c>
      <c r="N2938" s="34" t="s">
        <v>7343</v>
      </c>
      <c r="O2938" s="48">
        <f>(45.5*M2938)/(SUM($M$16:$M$2953)+SUM(Comerciales!$O$16:$O$1436))</f>
        <v>2.0793452461539462E-7</v>
      </c>
      <c r="P2938" s="49"/>
      <c r="Q2938" s="59"/>
      <c r="R2938" s="59"/>
      <c r="S2938" s="49"/>
      <c r="T2938" s="49"/>
      <c r="U2938" s="49"/>
      <c r="V2938" s="49"/>
    </row>
    <row r="2939" spans="2:22" ht="24" customHeight="1" x14ac:dyDescent="0.35">
      <c r="B2939" s="3">
        <v>2924</v>
      </c>
      <c r="C2939" s="3" t="s">
        <v>1318</v>
      </c>
      <c r="D2939" s="3" t="s">
        <v>4198</v>
      </c>
      <c r="E2939" s="3">
        <v>0.25</v>
      </c>
      <c r="F2939" s="3" t="s">
        <v>3602</v>
      </c>
      <c r="G2939" s="3" t="s">
        <v>2587</v>
      </c>
      <c r="H2939" s="32" t="s">
        <v>2360</v>
      </c>
      <c r="I2939" s="33">
        <v>69838.166666666672</v>
      </c>
      <c r="J2939" s="17"/>
      <c r="K2939" s="17">
        <f t="shared" si="90"/>
        <v>0</v>
      </c>
      <c r="L2939" s="38" t="s">
        <v>7053</v>
      </c>
      <c r="M2939" s="48">
        <f t="shared" si="91"/>
        <v>6983816.666666667</v>
      </c>
      <c r="N2939" s="34" t="s">
        <v>7341</v>
      </c>
      <c r="O2939" s="48">
        <f>(45.5*M2939)/(SUM($M$16:$M$2953)+SUM(Comerciales!$O$16:$O$1436))</f>
        <v>3.3139584632231931E-4</v>
      </c>
      <c r="P2939" s="49"/>
      <c r="Q2939" s="59"/>
      <c r="R2939" s="59"/>
      <c r="S2939" s="49"/>
      <c r="T2939" s="49"/>
      <c r="U2939" s="49"/>
      <c r="V2939" s="49"/>
    </row>
    <row r="2940" spans="2:22" ht="24" customHeight="1" x14ac:dyDescent="0.35">
      <c r="B2940" s="3">
        <v>2925</v>
      </c>
      <c r="C2940" s="3" t="s">
        <v>1318</v>
      </c>
      <c r="D2940" s="3" t="s">
        <v>4198</v>
      </c>
      <c r="E2940" s="3">
        <v>0.2</v>
      </c>
      <c r="F2940" s="3" t="s">
        <v>3602</v>
      </c>
      <c r="G2940" s="3" t="s">
        <v>2587</v>
      </c>
      <c r="H2940" s="32" t="s">
        <v>2360</v>
      </c>
      <c r="I2940" s="33">
        <v>12299</v>
      </c>
      <c r="J2940" s="17"/>
      <c r="K2940" s="17">
        <f t="shared" si="90"/>
        <v>0</v>
      </c>
      <c r="L2940" s="38" t="s">
        <v>7053</v>
      </c>
      <c r="M2940" s="48">
        <f t="shared" si="91"/>
        <v>1229900</v>
      </c>
      <c r="N2940" s="34" t="s">
        <v>7343</v>
      </c>
      <c r="O2940" s="48">
        <f>(45.5*M2940)/(SUM($M$16:$M$2953)+SUM(Comerciales!$O$16:$O$1436))</f>
        <v>5.8361175678793662E-5</v>
      </c>
      <c r="P2940" s="49"/>
      <c r="Q2940" s="59"/>
      <c r="R2940" s="59"/>
      <c r="S2940" s="49"/>
      <c r="T2940" s="49"/>
      <c r="U2940" s="49"/>
      <c r="V2940" s="49"/>
    </row>
    <row r="2941" spans="2:22" ht="24" customHeight="1" x14ac:dyDescent="0.35">
      <c r="B2941" s="3">
        <v>2926</v>
      </c>
      <c r="C2941" s="3" t="s">
        <v>2628</v>
      </c>
      <c r="D2941" s="3" t="s">
        <v>4198</v>
      </c>
      <c r="E2941" s="3">
        <v>0.4</v>
      </c>
      <c r="F2941" s="3" t="s">
        <v>3602</v>
      </c>
      <c r="G2941" s="3" t="s">
        <v>2587</v>
      </c>
      <c r="H2941" s="32" t="s">
        <v>2360</v>
      </c>
      <c r="I2941" s="33">
        <v>1</v>
      </c>
      <c r="J2941" s="17"/>
      <c r="K2941" s="17">
        <f t="shared" si="90"/>
        <v>0</v>
      </c>
      <c r="L2941" s="38" t="s">
        <v>2628</v>
      </c>
      <c r="M2941" s="48">
        <f t="shared" si="91"/>
        <v>100</v>
      </c>
      <c r="N2941" s="34" t="s">
        <v>7343</v>
      </c>
      <c r="O2941" s="48">
        <f>(45.5*M2941)/(SUM($M$16:$M$2953)+SUM(Comerciales!$O$16:$O$1436))</f>
        <v>4.745196819155514E-9</v>
      </c>
      <c r="P2941" s="49"/>
      <c r="Q2941" s="59"/>
      <c r="R2941" s="59"/>
      <c r="S2941" s="49"/>
      <c r="T2941" s="49"/>
      <c r="U2941" s="49"/>
      <c r="V2941" s="49"/>
    </row>
    <row r="2942" spans="2:22" ht="24" customHeight="1" x14ac:dyDescent="0.35">
      <c r="B2942" s="3">
        <v>2927</v>
      </c>
      <c r="C2942" s="3" t="s">
        <v>2105</v>
      </c>
      <c r="D2942" s="3" t="s">
        <v>3284</v>
      </c>
      <c r="E2942" s="3" t="s">
        <v>6567</v>
      </c>
      <c r="F2942" s="3" t="s">
        <v>6893</v>
      </c>
      <c r="G2942" s="3" t="s">
        <v>11</v>
      </c>
      <c r="H2942" s="32" t="s">
        <v>2334</v>
      </c>
      <c r="I2942" s="33">
        <v>2</v>
      </c>
      <c r="J2942" s="17">
        <v>34959</v>
      </c>
      <c r="K2942" s="17">
        <f t="shared" si="90"/>
        <v>37476</v>
      </c>
      <c r="L2942" s="38" t="s">
        <v>7053</v>
      </c>
      <c r="M2942" s="48">
        <f t="shared" si="91"/>
        <v>74952</v>
      </c>
      <c r="N2942" s="34" t="s">
        <v>7341</v>
      </c>
      <c r="O2942" s="48">
        <f>(45.5*M2942)/(SUM($M$16:$M$2953)+SUM(Comerciales!$O$16:$O$1436))</f>
        <v>3.5566199198934405E-6</v>
      </c>
      <c r="P2942" s="49"/>
      <c r="Q2942" s="59"/>
      <c r="R2942" s="59"/>
      <c r="S2942" s="49"/>
      <c r="T2942" s="49"/>
      <c r="U2942" s="49"/>
      <c r="V2942" s="49"/>
    </row>
    <row r="2943" spans="2:22" ht="24" customHeight="1" x14ac:dyDescent="0.35">
      <c r="B2943" s="3">
        <v>2928</v>
      </c>
      <c r="C2943" s="3" t="s">
        <v>2106</v>
      </c>
      <c r="D2943" s="3" t="s">
        <v>5903</v>
      </c>
      <c r="E2943" s="3" t="s">
        <v>3569</v>
      </c>
      <c r="F2943" s="3" t="s">
        <v>2616</v>
      </c>
      <c r="G2943" s="3" t="s">
        <v>11</v>
      </c>
      <c r="H2943" s="32" t="s">
        <v>2490</v>
      </c>
      <c r="I2943" s="33">
        <v>159411</v>
      </c>
      <c r="J2943" s="17">
        <v>46</v>
      </c>
      <c r="K2943" s="17">
        <f t="shared" si="90"/>
        <v>49</v>
      </c>
      <c r="L2943" s="38" t="s">
        <v>7053</v>
      </c>
      <c r="M2943" s="48">
        <f t="shared" si="91"/>
        <v>7811139</v>
      </c>
      <c r="N2943" s="34" t="s">
        <v>7341</v>
      </c>
      <c r="O2943" s="48">
        <f>(45.5*M2943)/(SUM($M$16:$M$2953)+SUM(Comerciales!$O$16:$O$1436))</f>
        <v>3.7065391936781579E-4</v>
      </c>
      <c r="P2943" s="49"/>
      <c r="Q2943" s="59"/>
      <c r="R2943" s="59"/>
      <c r="S2943" s="49"/>
      <c r="T2943" s="49"/>
      <c r="U2943" s="49"/>
      <c r="V2943" s="49"/>
    </row>
    <row r="2944" spans="2:22" ht="24" customHeight="1" x14ac:dyDescent="0.35">
      <c r="B2944" s="3">
        <v>2929</v>
      </c>
      <c r="C2944" s="3" t="s">
        <v>2106</v>
      </c>
      <c r="D2944" s="3" t="s">
        <v>5903</v>
      </c>
      <c r="E2944" s="3" t="s">
        <v>2321</v>
      </c>
      <c r="F2944" s="3" t="s">
        <v>2422</v>
      </c>
      <c r="G2944" s="3" t="s">
        <v>11</v>
      </c>
      <c r="H2944" s="32" t="s">
        <v>2318</v>
      </c>
      <c r="I2944" s="33">
        <v>7054.583333333333</v>
      </c>
      <c r="J2944" s="17">
        <v>311</v>
      </c>
      <c r="K2944" s="17">
        <f t="shared" si="90"/>
        <v>333</v>
      </c>
      <c r="L2944" s="38" t="s">
        <v>7053</v>
      </c>
      <c r="M2944" s="48">
        <f t="shared" si="91"/>
        <v>2349176.25</v>
      </c>
      <c r="N2944" s="34" t="s">
        <v>7343</v>
      </c>
      <c r="O2944" s="48">
        <f>(45.5*M2944)/(SUM($M$16:$M$2953)+SUM(Comerciales!$O$16:$O$1436))</f>
        <v>1.1147303669135678E-4</v>
      </c>
      <c r="P2944" s="49"/>
      <c r="Q2944" s="59"/>
      <c r="R2944" s="59"/>
      <c r="S2944" s="49"/>
      <c r="T2944" s="49"/>
      <c r="U2944" s="49"/>
      <c r="V2944" s="49"/>
    </row>
    <row r="2945" spans="2:22" ht="24" customHeight="1" x14ac:dyDescent="0.35">
      <c r="B2945" s="3">
        <v>2930</v>
      </c>
      <c r="C2945" s="3" t="s">
        <v>2106</v>
      </c>
      <c r="D2945" s="3" t="s">
        <v>5903</v>
      </c>
      <c r="E2945" s="3" t="s">
        <v>6864</v>
      </c>
      <c r="F2945" s="3" t="s">
        <v>6869</v>
      </c>
      <c r="G2945" s="3" t="s">
        <v>11</v>
      </c>
      <c r="H2945" s="32" t="s">
        <v>2490</v>
      </c>
      <c r="I2945" s="33">
        <v>2</v>
      </c>
      <c r="J2945" s="17">
        <v>61</v>
      </c>
      <c r="K2945" s="17">
        <f t="shared" si="90"/>
        <v>65</v>
      </c>
      <c r="L2945" s="38" t="s">
        <v>7053</v>
      </c>
      <c r="M2945" s="48">
        <f t="shared" si="91"/>
        <v>130</v>
      </c>
      <c r="N2945" s="34" t="s">
        <v>7343</v>
      </c>
      <c r="O2945" s="48">
        <f>(45.5*M2945)/(SUM($M$16:$M$2953)+SUM(Comerciales!$O$16:$O$1436))</f>
        <v>6.1687558649021679E-9</v>
      </c>
      <c r="P2945" s="49"/>
      <c r="Q2945" s="59"/>
      <c r="R2945" s="59"/>
      <c r="S2945" s="49"/>
      <c r="T2945" s="49"/>
      <c r="U2945" s="49"/>
      <c r="V2945" s="49"/>
    </row>
    <row r="2946" spans="2:22" ht="24" customHeight="1" x14ac:dyDescent="0.35">
      <c r="B2946" s="3">
        <v>2931</v>
      </c>
      <c r="C2946" s="3" t="s">
        <v>2307</v>
      </c>
      <c r="D2946" s="3" t="s">
        <v>2308</v>
      </c>
      <c r="E2946" s="3" t="s">
        <v>2488</v>
      </c>
      <c r="F2946" s="3" t="s">
        <v>2422</v>
      </c>
      <c r="G2946" s="3" t="s">
        <v>11</v>
      </c>
      <c r="H2946" s="32" t="s">
        <v>2318</v>
      </c>
      <c r="I2946" s="33">
        <v>2</v>
      </c>
      <c r="J2946" s="17">
        <v>16238</v>
      </c>
      <c r="K2946" s="17">
        <f t="shared" si="90"/>
        <v>17407</v>
      </c>
      <c r="L2946" s="38" t="s">
        <v>7053</v>
      </c>
      <c r="M2946" s="48">
        <f t="shared" si="91"/>
        <v>34814</v>
      </c>
      <c r="N2946" s="34" t="s">
        <v>7343</v>
      </c>
      <c r="O2946" s="48">
        <f>(45.5*M2946)/(SUM($M$16:$M$2953)+SUM(Comerciales!$O$16:$O$1436))</f>
        <v>1.6519928206208004E-6</v>
      </c>
      <c r="P2946" s="49"/>
      <c r="Q2946" s="59"/>
      <c r="R2946" s="59"/>
      <c r="S2946" s="49"/>
      <c r="T2946" s="49"/>
      <c r="U2946" s="49"/>
      <c r="V2946" s="49"/>
    </row>
    <row r="2947" spans="2:22" ht="24" customHeight="1" x14ac:dyDescent="0.35">
      <c r="B2947" s="3">
        <v>2932</v>
      </c>
      <c r="C2947" s="3" t="s">
        <v>2309</v>
      </c>
      <c r="D2947" s="3" t="s">
        <v>5904</v>
      </c>
      <c r="E2947" s="3" t="s">
        <v>3362</v>
      </c>
      <c r="F2947" s="3" t="s">
        <v>2422</v>
      </c>
      <c r="G2947" s="3" t="s">
        <v>11</v>
      </c>
      <c r="H2947" s="32" t="s">
        <v>2320</v>
      </c>
      <c r="I2947" s="33">
        <v>2</v>
      </c>
      <c r="J2947" s="17">
        <v>4101</v>
      </c>
      <c r="K2947" s="17">
        <f t="shared" si="90"/>
        <v>4396</v>
      </c>
      <c r="L2947" s="38" t="s">
        <v>7053</v>
      </c>
      <c r="M2947" s="48">
        <f t="shared" si="91"/>
        <v>8792</v>
      </c>
      <c r="N2947" s="34" t="s">
        <v>7343</v>
      </c>
      <c r="O2947" s="48">
        <f>(45.5*M2947)/(SUM($M$16:$M$2953)+SUM(Comerciales!$O$16:$O$1436))</f>
        <v>4.1719770434015275E-7</v>
      </c>
      <c r="P2947" s="49"/>
      <c r="Q2947" s="59"/>
      <c r="R2947" s="59"/>
      <c r="S2947" s="49"/>
      <c r="T2947" s="49"/>
      <c r="U2947" s="49"/>
      <c r="V2947" s="49"/>
    </row>
    <row r="2948" spans="2:22" ht="24" customHeight="1" x14ac:dyDescent="0.35">
      <c r="B2948" s="3">
        <v>2933</v>
      </c>
      <c r="C2948" s="3" t="s">
        <v>2309</v>
      </c>
      <c r="D2948" s="3" t="s">
        <v>5904</v>
      </c>
      <c r="E2948" s="3" t="s">
        <v>2572</v>
      </c>
      <c r="F2948" s="3" t="s">
        <v>2422</v>
      </c>
      <c r="G2948" s="3" t="s">
        <v>11</v>
      </c>
      <c r="H2948" s="32" t="s">
        <v>2320</v>
      </c>
      <c r="I2948" s="33">
        <v>2</v>
      </c>
      <c r="J2948" s="17">
        <v>765</v>
      </c>
      <c r="K2948" s="17">
        <f t="shared" si="90"/>
        <v>820</v>
      </c>
      <c r="L2948" s="38" t="s">
        <v>7053</v>
      </c>
      <c r="M2948" s="48">
        <f t="shared" si="91"/>
        <v>1640</v>
      </c>
      <c r="N2948" s="34" t="s">
        <v>7343</v>
      </c>
      <c r="O2948" s="48">
        <f>(45.5*M2948)/(SUM($M$16:$M$2953)+SUM(Comerciales!$O$16:$O$1436))</f>
        <v>7.7821227834150419E-8</v>
      </c>
      <c r="P2948" s="49"/>
      <c r="Q2948" s="59"/>
      <c r="R2948" s="59"/>
      <c r="S2948" s="49"/>
      <c r="T2948" s="49"/>
      <c r="U2948" s="49"/>
      <c r="V2948" s="49"/>
    </row>
    <row r="2949" spans="2:22" ht="24" customHeight="1" x14ac:dyDescent="0.35">
      <c r="B2949" s="3">
        <v>2934</v>
      </c>
      <c r="C2949" s="3" t="s">
        <v>113</v>
      </c>
      <c r="D2949" s="3" t="s">
        <v>5905</v>
      </c>
      <c r="E2949" s="3" t="s">
        <v>2387</v>
      </c>
      <c r="F2949" s="3" t="s">
        <v>2356</v>
      </c>
      <c r="G2949" s="3" t="s">
        <v>18</v>
      </c>
      <c r="H2949" s="32" t="s">
        <v>2349</v>
      </c>
      <c r="I2949" s="33">
        <v>153.30000000000001</v>
      </c>
      <c r="J2949" s="17">
        <v>701995.05</v>
      </c>
      <c r="K2949" s="17">
        <f t="shared" si="90"/>
        <v>701995.05</v>
      </c>
      <c r="L2949" s="38">
        <v>701995.05</v>
      </c>
      <c r="M2949" s="48">
        <f t="shared" si="91"/>
        <v>107615841.16500002</v>
      </c>
      <c r="N2949" s="34" t="s">
        <v>7341</v>
      </c>
      <c r="O2949" s="48">
        <f>(45.5*M2949)/(SUM($M$16:$M$2953)+SUM(Comerciales!$O$16:$O$1436))</f>
        <v>5.1065834718690304E-3</v>
      </c>
      <c r="P2949" s="49"/>
      <c r="Q2949" s="59"/>
      <c r="R2949" s="59"/>
      <c r="S2949" s="49"/>
      <c r="T2949" s="49"/>
      <c r="U2949" s="49"/>
      <c r="V2949" s="49"/>
    </row>
    <row r="2950" spans="2:22" ht="24" customHeight="1" x14ac:dyDescent="0.35">
      <c r="B2950" s="3">
        <v>2935</v>
      </c>
      <c r="C2950" s="3" t="s">
        <v>113</v>
      </c>
      <c r="D2950" s="3" t="s">
        <v>5905</v>
      </c>
      <c r="E2950" s="3" t="s">
        <v>2434</v>
      </c>
      <c r="F2950" s="3" t="s">
        <v>2356</v>
      </c>
      <c r="G2950" s="3" t="s">
        <v>18</v>
      </c>
      <c r="H2950" s="32" t="s">
        <v>2349</v>
      </c>
      <c r="I2950" s="33">
        <v>41.416666666666664</v>
      </c>
      <c r="J2950" s="17">
        <v>561596.04</v>
      </c>
      <c r="K2950" s="17">
        <f t="shared" si="90"/>
        <v>561596.04</v>
      </c>
      <c r="L2950" s="38">
        <v>561596.04</v>
      </c>
      <c r="M2950" s="48">
        <f t="shared" si="91"/>
        <v>23259435.989999998</v>
      </c>
      <c r="N2950" s="34" t="s">
        <v>7341</v>
      </c>
      <c r="O2950" s="48">
        <f>(45.5*M2950)/(SUM($M$16:$M$2953)+SUM(Comerciales!$O$16:$O$1436))</f>
        <v>1.1037060167509926E-3</v>
      </c>
      <c r="P2950" s="49"/>
      <c r="Q2950" s="59"/>
      <c r="R2950" s="59"/>
      <c r="S2950" s="49"/>
      <c r="T2950" s="49"/>
      <c r="U2950" s="49"/>
      <c r="V2950" s="49"/>
    </row>
    <row r="2951" spans="2:22" ht="24" customHeight="1" x14ac:dyDescent="0.35">
      <c r="B2951" s="3">
        <v>2936</v>
      </c>
      <c r="C2951" s="3" t="s">
        <v>2628</v>
      </c>
      <c r="D2951" s="3" t="s">
        <v>2310</v>
      </c>
      <c r="E2951" s="3" t="s">
        <v>2387</v>
      </c>
      <c r="F2951" s="3" t="s">
        <v>3580</v>
      </c>
      <c r="G2951" s="3" t="s">
        <v>3645</v>
      </c>
      <c r="H2951" s="32" t="s">
        <v>2628</v>
      </c>
      <c r="I2951" s="33">
        <v>1</v>
      </c>
      <c r="J2951" s="17">
        <v>38680</v>
      </c>
      <c r="K2951" s="17">
        <f t="shared" si="90"/>
        <v>41465</v>
      </c>
      <c r="L2951" s="38" t="s">
        <v>2628</v>
      </c>
      <c r="M2951" s="48">
        <f t="shared" si="91"/>
        <v>41465</v>
      </c>
      <c r="N2951" s="34" t="s">
        <v>7341</v>
      </c>
      <c r="O2951" s="48">
        <f>(45.5*M2951)/(SUM($M$16:$M$2953)+SUM(Comerciales!$O$16:$O$1436))</f>
        <v>1.9675958610628339E-6</v>
      </c>
      <c r="P2951" s="49"/>
      <c r="Q2951" s="59"/>
      <c r="R2951" s="59"/>
      <c r="S2951" s="49"/>
      <c r="T2951" s="49"/>
      <c r="U2951" s="49"/>
      <c r="V2951" s="49"/>
    </row>
    <row r="2952" spans="2:22" ht="24" customHeight="1" x14ac:dyDescent="0.35">
      <c r="B2952" s="3">
        <v>2937</v>
      </c>
      <c r="C2952" s="3" t="s">
        <v>2311</v>
      </c>
      <c r="D2952" s="3" t="s">
        <v>5906</v>
      </c>
      <c r="E2952" s="3" t="s">
        <v>2323</v>
      </c>
      <c r="F2952" s="3" t="s">
        <v>2422</v>
      </c>
      <c r="G2952" s="3" t="s">
        <v>11</v>
      </c>
      <c r="H2952" s="32" t="s">
        <v>2318</v>
      </c>
      <c r="I2952" s="33">
        <v>100804.75</v>
      </c>
      <c r="J2952" s="17">
        <v>149</v>
      </c>
      <c r="K2952" s="17">
        <f t="shared" si="90"/>
        <v>160</v>
      </c>
      <c r="L2952" s="38" t="s">
        <v>7053</v>
      </c>
      <c r="M2952" s="48">
        <f t="shared" si="91"/>
        <v>16128760</v>
      </c>
      <c r="N2952" s="34" t="s">
        <v>7341</v>
      </c>
      <c r="O2952" s="48">
        <f>(45.5*M2952)/(SUM($M$16:$M$2953)+SUM(Comerciales!$O$16:$O$1436))</f>
        <v>7.6534140648922683E-4</v>
      </c>
      <c r="P2952" s="49"/>
      <c r="Q2952" s="59"/>
      <c r="R2952" s="59"/>
      <c r="S2952" s="49"/>
      <c r="T2952" s="49"/>
      <c r="U2952" s="49"/>
      <c r="V2952" s="49"/>
    </row>
    <row r="2953" spans="2:22" ht="24" customHeight="1" x14ac:dyDescent="0.35">
      <c r="B2953" s="3">
        <v>2938</v>
      </c>
      <c r="C2953" s="3" t="s">
        <v>2312</v>
      </c>
      <c r="D2953" s="3" t="s">
        <v>2313</v>
      </c>
      <c r="E2953" s="3" t="s">
        <v>1168</v>
      </c>
      <c r="F2953" s="3" t="s">
        <v>2422</v>
      </c>
      <c r="G2953" s="3" t="s">
        <v>11</v>
      </c>
      <c r="H2953" s="32" t="s">
        <v>2318</v>
      </c>
      <c r="I2953" s="33">
        <v>22484.166666666668</v>
      </c>
      <c r="J2953" s="17">
        <v>186</v>
      </c>
      <c r="K2953" s="17">
        <f t="shared" si="90"/>
        <v>199</v>
      </c>
      <c r="L2953" s="38" t="s">
        <v>7053</v>
      </c>
      <c r="M2953" s="48">
        <f t="shared" si="91"/>
        <v>4474349.166666667</v>
      </c>
      <c r="N2953" s="34" t="s">
        <v>7343</v>
      </c>
      <c r="O2953" s="48">
        <f>(45.5*M2953)/(SUM($M$16:$M$2953)+SUM(Comerciales!$O$16:$O$1436))</f>
        <v>2.1231667433457791E-4</v>
      </c>
      <c r="P2953" s="49"/>
      <c r="Q2953" s="59"/>
      <c r="R2953" s="59"/>
      <c r="S2953" s="49"/>
      <c r="T2953" s="49"/>
      <c r="U2953" s="49"/>
      <c r="V2953" s="49"/>
    </row>
    <row r="2956" spans="2:22" x14ac:dyDescent="0.35">
      <c r="B2956" s="13" t="s">
        <v>2315</v>
      </c>
    </row>
  </sheetData>
  <sheetProtection algorithmName="SHA-512" hashValue="D32kS5LU0r7Vg7uGT96gb9L5uEMtafljIJZTe4mQkmiZ+rf19WJYBefEZEamygMbwCb3+o6chKoatozwIm+y6Q==" saltValue="eh+JX6rXFNACMO5NUdXQcQ==" spinCount="100000" sheet="1" objects="1" scenarios="1" formatCells="0" formatRows="0" sort="0" autoFilter="0"/>
  <autoFilter ref="B15:V2953" xr:uid="{166E504F-34C8-CB41-A674-4B34BF225AC8}">
    <sortState xmlns:xlrd2="http://schemas.microsoft.com/office/spreadsheetml/2017/richdata2" ref="B16:V2953">
      <sortCondition ref="B15:B2953"/>
    </sortState>
  </autoFilter>
  <sortState xmlns:xlrd2="http://schemas.microsoft.com/office/spreadsheetml/2017/richdata2" ref="B16:V2953">
    <sortCondition ref="D15:D2953"/>
  </sortState>
  <mergeCells count="9">
    <mergeCell ref="D11:G11"/>
    <mergeCell ref="B9:C9"/>
    <mergeCell ref="D9:G9"/>
    <mergeCell ref="B4:G4"/>
    <mergeCell ref="B8:C8"/>
    <mergeCell ref="B10:C10"/>
    <mergeCell ref="D8:G8"/>
    <mergeCell ref="B6:G6"/>
    <mergeCell ref="D10:G10"/>
  </mergeCells>
  <dataValidations count="1">
    <dataValidation showInputMessage="1" showErrorMessage="1" sqref="D8:G8" xr:uid="{1EA5EA4E-F332-1640-9E8A-00815D3F2E42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D1ACC8B-9032-A04D-8CB1-220179F7EA9F}">
          <x14:formula1>
            <xm:f>Listas!$C$4:$C$19</xm:f>
          </x14:formula1>
          <xm:sqref>D9:G9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82911E-A838-FA41-8AF3-7EAEB4141476}">
  <dimension ref="C4:C19"/>
  <sheetViews>
    <sheetView workbookViewId="0">
      <selection activeCell="C20" sqref="C20"/>
    </sheetView>
  </sheetViews>
  <sheetFormatPr baseColWidth="10" defaultRowHeight="14.5" x14ac:dyDescent="0.35"/>
  <cols>
    <col min="3" max="3" width="15.81640625" bestFit="1" customWidth="1"/>
  </cols>
  <sheetData>
    <row r="4" spans="3:3" x14ac:dyDescent="0.35">
      <c r="C4" t="s">
        <v>7320</v>
      </c>
    </row>
    <row r="5" spans="3:3" x14ac:dyDescent="0.35">
      <c r="C5" t="s">
        <v>7321</v>
      </c>
    </row>
    <row r="6" spans="3:3" x14ac:dyDescent="0.35">
      <c r="C6" t="s">
        <v>7322</v>
      </c>
    </row>
    <row r="7" spans="3:3" x14ac:dyDescent="0.35">
      <c r="C7" t="s">
        <v>7323</v>
      </c>
    </row>
    <row r="8" spans="3:3" x14ac:dyDescent="0.35">
      <c r="C8" t="s">
        <v>7324</v>
      </c>
    </row>
    <row r="9" spans="3:3" x14ac:dyDescent="0.35">
      <c r="C9" t="s">
        <v>7325</v>
      </c>
    </row>
    <row r="10" spans="3:3" x14ac:dyDescent="0.35">
      <c r="C10" t="s">
        <v>7326</v>
      </c>
    </row>
    <row r="11" spans="3:3" x14ac:dyDescent="0.35">
      <c r="C11" t="s">
        <v>7327</v>
      </c>
    </row>
    <row r="12" spans="3:3" x14ac:dyDescent="0.35">
      <c r="C12" t="s">
        <v>7328</v>
      </c>
    </row>
    <row r="13" spans="3:3" x14ac:dyDescent="0.35">
      <c r="C13" t="s">
        <v>7329</v>
      </c>
    </row>
    <row r="14" spans="3:3" x14ac:dyDescent="0.35">
      <c r="C14" t="s">
        <v>7330</v>
      </c>
    </row>
    <row r="15" spans="3:3" x14ac:dyDescent="0.35">
      <c r="C15" t="s">
        <v>7331</v>
      </c>
    </row>
    <row r="16" spans="3:3" x14ac:dyDescent="0.35">
      <c r="C16" t="s">
        <v>7332</v>
      </c>
    </row>
    <row r="17" spans="3:3" x14ac:dyDescent="0.35">
      <c r="C17" t="s">
        <v>7333</v>
      </c>
    </row>
    <row r="18" spans="3:3" x14ac:dyDescent="0.35">
      <c r="C18" t="s">
        <v>7334</v>
      </c>
    </row>
    <row r="19" spans="3:3" x14ac:dyDescent="0.35">
      <c r="C19" t="s">
        <v>7335</v>
      </c>
    </row>
  </sheetData>
  <phoneticPr fontId="1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C2272B-1EFA-3843-AAC2-164DFB6CD266}">
  <dimension ref="B1:X1439"/>
  <sheetViews>
    <sheetView showGridLines="0" zoomScale="70" zoomScaleNormal="70" workbookViewId="0">
      <pane xSplit="2" ySplit="15" topLeftCell="C1422" activePane="bottomRight" state="frozen"/>
      <selection pane="topRight" activeCell="C1" sqref="C1"/>
      <selection pane="bottomLeft" activeCell="A12" sqref="A12"/>
      <selection pane="bottomRight" activeCell="D11" sqref="D11:G11"/>
    </sheetView>
  </sheetViews>
  <sheetFormatPr baseColWidth="10" defaultColWidth="10.81640625" defaultRowHeight="14" x14ac:dyDescent="0.35"/>
  <cols>
    <col min="1" max="1" width="4.1796875" style="22" customWidth="1"/>
    <col min="2" max="2" width="7.1796875" style="4" customWidth="1"/>
    <col min="3" max="3" width="18.1796875" style="4" customWidth="1"/>
    <col min="4" max="4" width="37.1796875" style="22" customWidth="1"/>
    <col min="5" max="5" width="24.81640625" style="4" customWidth="1"/>
    <col min="6" max="6" width="35.6328125" style="4" customWidth="1"/>
    <col min="7" max="7" width="18" style="22" customWidth="1"/>
    <col min="8" max="8" width="35.6328125" style="4" customWidth="1"/>
    <col min="9" max="9" width="17.1796875" style="4" customWidth="1"/>
    <col min="10" max="10" width="37.1796875" style="4" customWidth="1"/>
    <col min="11" max="12" width="16" style="4" customWidth="1"/>
    <col min="13" max="13" width="17.1796875" style="23" hidden="1" customWidth="1"/>
    <col min="14" max="14" width="17.1796875" style="24" customWidth="1"/>
    <col min="15" max="16" width="17.1796875" style="24" hidden="1" customWidth="1"/>
    <col min="17" max="17" width="17.1796875" style="22" hidden="1" customWidth="1"/>
    <col min="18" max="19" width="14.81640625" style="22" customWidth="1"/>
    <col min="20" max="16384" width="10.81640625" style="22"/>
  </cols>
  <sheetData>
    <row r="1" spans="2:24" s="2" customFormat="1" ht="11" customHeight="1" x14ac:dyDescent="0.35">
      <c r="B1" s="10"/>
      <c r="C1" s="8"/>
      <c r="E1" s="8"/>
      <c r="F1" s="8"/>
      <c r="H1" s="11"/>
      <c r="I1" s="11"/>
      <c r="J1" s="11"/>
      <c r="K1" s="11"/>
      <c r="L1" s="11"/>
      <c r="M1" s="15"/>
      <c r="N1" s="21"/>
      <c r="O1" s="21"/>
      <c r="P1" s="21"/>
    </row>
    <row r="2" spans="2:24" s="2" customFormat="1" x14ac:dyDescent="0.35">
      <c r="B2" s="9" t="s">
        <v>0</v>
      </c>
      <c r="C2" s="12"/>
      <c r="D2" s="12"/>
      <c r="E2" s="8"/>
      <c r="F2" s="8"/>
      <c r="G2" s="12"/>
      <c r="H2" s="11"/>
      <c r="I2" s="11"/>
      <c r="J2" s="11"/>
      <c r="K2" s="11"/>
      <c r="L2" s="11"/>
      <c r="M2" s="15"/>
      <c r="N2" s="21"/>
      <c r="O2" s="21"/>
      <c r="P2" s="21"/>
    </row>
    <row r="3" spans="2:24" s="2" customFormat="1" ht="6" customHeight="1" thickBot="1" x14ac:dyDescent="0.4">
      <c r="B3" s="9"/>
      <c r="C3" s="12"/>
      <c r="D3" s="12"/>
      <c r="E3" s="8"/>
      <c r="F3" s="8"/>
      <c r="G3" s="12"/>
      <c r="H3" s="11"/>
      <c r="I3" s="11"/>
      <c r="J3" s="11"/>
      <c r="K3" s="11"/>
      <c r="L3" s="11"/>
      <c r="M3" s="15"/>
      <c r="N3" s="21"/>
      <c r="O3" s="21"/>
      <c r="P3" s="21"/>
    </row>
    <row r="4" spans="2:24" s="2" customFormat="1" ht="51" customHeight="1" thickBot="1" x14ac:dyDescent="0.4">
      <c r="B4" s="74" t="s">
        <v>1</v>
      </c>
      <c r="C4" s="75"/>
      <c r="D4" s="75"/>
      <c r="E4" s="75"/>
      <c r="F4" s="75"/>
      <c r="G4" s="76"/>
      <c r="H4" s="11"/>
      <c r="I4" s="11"/>
      <c r="J4" s="11"/>
      <c r="K4" s="11"/>
      <c r="L4" s="11"/>
      <c r="M4" s="15"/>
      <c r="N4" s="21"/>
      <c r="O4" s="21"/>
      <c r="P4" s="21"/>
    </row>
    <row r="5" spans="2:24" s="2" customFormat="1" ht="10" customHeight="1" x14ac:dyDescent="0.35">
      <c r="B5" s="9"/>
      <c r="C5" s="12"/>
      <c r="D5" s="12"/>
      <c r="E5" s="8"/>
      <c r="F5" s="8"/>
      <c r="G5" s="12"/>
      <c r="H5" s="11"/>
      <c r="I5" s="11"/>
      <c r="J5" s="11"/>
      <c r="K5" s="11"/>
      <c r="L5" s="11"/>
      <c r="M5" s="15"/>
      <c r="N5" s="21"/>
      <c r="O5" s="21"/>
      <c r="P5" s="21"/>
    </row>
    <row r="6" spans="2:24" s="2" customFormat="1" ht="25" customHeight="1" x14ac:dyDescent="0.35">
      <c r="B6" s="70" t="s">
        <v>2</v>
      </c>
      <c r="C6" s="70"/>
      <c r="D6" s="70"/>
      <c r="E6" s="70"/>
      <c r="F6" s="70"/>
      <c r="G6" s="70"/>
      <c r="H6" s="14"/>
      <c r="I6" s="14"/>
      <c r="J6" s="36"/>
      <c r="K6" s="15"/>
      <c r="L6" s="15"/>
      <c r="M6" s="15"/>
      <c r="N6" s="15"/>
      <c r="O6" s="15"/>
      <c r="P6" s="15"/>
      <c r="Q6" s="15"/>
      <c r="R6" s="15"/>
      <c r="S6" s="15"/>
    </row>
    <row r="7" spans="2:24" s="2" customFormat="1" ht="12" customHeight="1" x14ac:dyDescent="0.35">
      <c r="B7" s="19"/>
      <c r="C7" s="8"/>
      <c r="D7" s="20"/>
      <c r="H7" s="14"/>
      <c r="I7" s="14"/>
      <c r="J7" s="36"/>
      <c r="K7" s="15"/>
      <c r="L7" s="15"/>
      <c r="M7" s="15"/>
      <c r="N7" s="15"/>
      <c r="O7" s="15"/>
      <c r="P7" s="15"/>
      <c r="Q7" s="15"/>
      <c r="R7" s="15"/>
      <c r="S7" s="15"/>
    </row>
    <row r="8" spans="2:24" s="2" customFormat="1" ht="58" customHeight="1" x14ac:dyDescent="0.35">
      <c r="B8" s="19"/>
      <c r="C8" s="63" t="s">
        <v>7318</v>
      </c>
      <c r="D8" s="63"/>
      <c r="E8" s="64" t="s">
        <v>7347</v>
      </c>
      <c r="F8" s="64"/>
      <c r="G8" s="64"/>
      <c r="H8" s="64"/>
      <c r="I8" s="14"/>
      <c r="J8" s="36"/>
      <c r="K8" s="15"/>
      <c r="L8" s="15"/>
      <c r="M8" s="15"/>
      <c r="N8" s="15"/>
      <c r="O8" s="15"/>
      <c r="P8" s="15"/>
      <c r="Q8" s="15"/>
      <c r="R8" s="15"/>
      <c r="S8" s="15"/>
    </row>
    <row r="9" spans="2:24" s="2" customFormat="1" ht="58" customHeight="1" x14ac:dyDescent="0.35">
      <c r="B9" s="19"/>
      <c r="C9" s="63" t="s">
        <v>7319</v>
      </c>
      <c r="D9" s="63"/>
      <c r="E9" s="64"/>
      <c r="F9" s="64"/>
      <c r="G9" s="64"/>
      <c r="H9" s="64"/>
      <c r="I9" s="14"/>
      <c r="J9" s="36"/>
      <c r="K9" s="15"/>
      <c r="L9" s="15"/>
      <c r="M9" s="15"/>
      <c r="N9" s="15"/>
      <c r="O9" s="15"/>
      <c r="P9" s="15"/>
      <c r="Q9" s="15"/>
      <c r="R9" s="15"/>
      <c r="S9" s="15"/>
    </row>
    <row r="10" spans="2:24" s="2" customFormat="1" ht="58" customHeight="1" x14ac:dyDescent="0.35">
      <c r="B10" s="19"/>
      <c r="C10" s="68" t="s">
        <v>4</v>
      </c>
      <c r="D10" s="69"/>
      <c r="E10" s="71"/>
      <c r="F10" s="72"/>
      <c r="G10" s="72"/>
      <c r="H10" s="73"/>
      <c r="I10" s="14"/>
      <c r="J10" s="36"/>
      <c r="K10" s="15"/>
      <c r="L10" s="15"/>
      <c r="M10" s="15"/>
      <c r="N10" s="15"/>
      <c r="O10" s="15"/>
      <c r="P10" s="15"/>
      <c r="Q10" s="15"/>
      <c r="R10" s="15"/>
      <c r="S10" s="15"/>
    </row>
    <row r="11" spans="2:24" s="2" customFormat="1" ht="46" customHeight="1" x14ac:dyDescent="0.35">
      <c r="B11" s="8"/>
      <c r="C11" s="8"/>
      <c r="D11" s="61" t="s">
        <v>7348</v>
      </c>
      <c r="E11" s="61"/>
      <c r="F11" s="61"/>
      <c r="G11" s="62"/>
      <c r="H11" s="51" t="s">
        <v>7342</v>
      </c>
      <c r="I11" s="52">
        <f>1-((COUNTBLANK(R16:R1436))/(1421))</f>
        <v>0</v>
      </c>
      <c r="J11" s="36"/>
      <c r="K11" s="15"/>
      <c r="L11" s="15"/>
      <c r="M11" s="15"/>
      <c r="N11" s="15"/>
      <c r="O11" s="15"/>
      <c r="P11" s="15"/>
      <c r="Q11" s="54"/>
      <c r="R11" s="57"/>
      <c r="S11" s="15"/>
    </row>
    <row r="12" spans="2:24" s="2" customFormat="1" ht="9" customHeight="1" x14ac:dyDescent="0.35">
      <c r="B12" s="10"/>
      <c r="C12" s="8"/>
      <c r="E12" s="8"/>
      <c r="F12" s="8"/>
      <c r="H12" s="11"/>
      <c r="I12" s="11"/>
      <c r="J12" s="11"/>
      <c r="K12" s="11"/>
      <c r="L12" s="11"/>
      <c r="M12" s="15"/>
      <c r="N12" s="21"/>
      <c r="O12" s="21"/>
      <c r="P12" s="21"/>
    </row>
    <row r="13" spans="2:24" s="2" customFormat="1" x14ac:dyDescent="0.35">
      <c r="B13" s="8"/>
      <c r="C13" s="8"/>
      <c r="H13" s="14"/>
      <c r="I13" s="14"/>
      <c r="J13" s="36"/>
      <c r="K13" s="15"/>
      <c r="L13" s="15"/>
      <c r="M13" s="46" t="s">
        <v>3</v>
      </c>
      <c r="N13" s="47">
        <v>7.1999999999999995E-2</v>
      </c>
      <c r="O13" s="16"/>
      <c r="P13" s="16"/>
    </row>
    <row r="14" spans="2:24" s="2" customFormat="1" x14ac:dyDescent="0.35">
      <c r="B14" s="8"/>
      <c r="C14" s="8"/>
      <c r="E14" s="8"/>
      <c r="F14" s="8"/>
      <c r="H14" s="11"/>
      <c r="I14" s="11"/>
      <c r="J14" s="11"/>
      <c r="K14" s="11"/>
      <c r="L14" s="11"/>
      <c r="M14" s="15"/>
      <c r="N14" s="15"/>
      <c r="O14" s="15"/>
      <c r="P14" s="15"/>
    </row>
    <row r="15" spans="2:24" s="1" customFormat="1" ht="40" customHeight="1" x14ac:dyDescent="0.35">
      <c r="B15" s="5" t="s">
        <v>2624</v>
      </c>
      <c r="C15" s="5" t="s">
        <v>6</v>
      </c>
      <c r="D15" s="5" t="s">
        <v>2876</v>
      </c>
      <c r="E15" s="5" t="s">
        <v>2877</v>
      </c>
      <c r="F15" s="5" t="s">
        <v>2878</v>
      </c>
      <c r="G15" s="6" t="s">
        <v>2879</v>
      </c>
      <c r="H15" s="6" t="s">
        <v>3672</v>
      </c>
      <c r="I15" s="7" t="s">
        <v>2880</v>
      </c>
      <c r="J15" s="6" t="s">
        <v>3772</v>
      </c>
      <c r="K15" s="6" t="s">
        <v>8</v>
      </c>
      <c r="L15" s="6" t="s">
        <v>2722</v>
      </c>
      <c r="M15" s="6" t="s">
        <v>2883</v>
      </c>
      <c r="N15" s="6" t="s">
        <v>7345</v>
      </c>
      <c r="O15" s="29" t="s">
        <v>7344</v>
      </c>
      <c r="P15" s="29" t="s">
        <v>7340</v>
      </c>
      <c r="Q15" s="29" t="s">
        <v>2891</v>
      </c>
      <c r="R15" s="30" t="s">
        <v>2884</v>
      </c>
      <c r="S15" s="30" t="s">
        <v>2885</v>
      </c>
      <c r="T15" s="30" t="s">
        <v>2886</v>
      </c>
      <c r="U15" s="30" t="s">
        <v>2887</v>
      </c>
      <c r="V15" s="30" t="s">
        <v>2888</v>
      </c>
      <c r="W15" s="30" t="s">
        <v>2889</v>
      </c>
      <c r="X15" s="30" t="s">
        <v>2890</v>
      </c>
    </row>
    <row r="16" spans="2:24" s="2" customFormat="1" ht="24.5" customHeight="1" x14ac:dyDescent="0.35">
      <c r="B16" s="3">
        <v>1</v>
      </c>
      <c r="C16" s="3" t="s">
        <v>20</v>
      </c>
      <c r="D16" s="3" t="s">
        <v>21</v>
      </c>
      <c r="E16" s="3" t="s">
        <v>17</v>
      </c>
      <c r="F16" s="3" t="s">
        <v>2317</v>
      </c>
      <c r="G16" s="3" t="s">
        <v>11</v>
      </c>
      <c r="H16" s="3" t="s">
        <v>2317</v>
      </c>
      <c r="I16" s="33">
        <v>36960</v>
      </c>
      <c r="J16" s="3" t="s">
        <v>3773</v>
      </c>
      <c r="K16" s="3" t="s">
        <v>2724</v>
      </c>
      <c r="L16" s="3">
        <v>20036026</v>
      </c>
      <c r="M16" s="37"/>
      <c r="N16" s="37">
        <f t="shared" ref="N16:N79" si="0">ROUND((M16*(1+$N$13)),0)</f>
        <v>0</v>
      </c>
      <c r="O16" s="55">
        <f t="shared" ref="O16:O79" si="1">IF(N16=0,100*I16,I16*N16)</f>
        <v>3696000</v>
      </c>
      <c r="P16" s="55" t="s">
        <v>7341</v>
      </c>
      <c r="Q16" s="56">
        <f>(45.5*O16)/SUM($O$16:$O$1436)</f>
        <v>4.0020208766139128E-4</v>
      </c>
      <c r="R16" s="49"/>
      <c r="S16" s="53"/>
      <c r="T16" s="53"/>
      <c r="U16" s="53"/>
      <c r="V16" s="53"/>
      <c r="W16" s="53"/>
      <c r="X16" s="53"/>
    </row>
    <row r="17" spans="2:24" s="2" customFormat="1" ht="24.5" customHeight="1" x14ac:dyDescent="0.35">
      <c r="B17" s="3">
        <v>2</v>
      </c>
      <c r="C17" s="3" t="s">
        <v>2626</v>
      </c>
      <c r="D17" s="3" t="s">
        <v>2892</v>
      </c>
      <c r="E17" s="3" t="s">
        <v>25</v>
      </c>
      <c r="F17" s="3" t="s">
        <v>2335</v>
      </c>
      <c r="G17" s="3" t="s">
        <v>11</v>
      </c>
      <c r="H17" s="3" t="s">
        <v>2628</v>
      </c>
      <c r="I17" s="33">
        <v>630</v>
      </c>
      <c r="J17" s="3" t="s">
        <v>3774</v>
      </c>
      <c r="K17" s="3" t="s">
        <v>2726</v>
      </c>
      <c r="L17" s="3">
        <v>20210312</v>
      </c>
      <c r="M17" s="17"/>
      <c r="N17" s="37">
        <f t="shared" si="0"/>
        <v>0</v>
      </c>
      <c r="O17" s="55">
        <f t="shared" si="1"/>
        <v>63000</v>
      </c>
      <c r="P17" s="55"/>
      <c r="Q17" s="56">
        <f t="shared" ref="Q17:Q80" si="2">(45.5*O17)/SUM($O$16:$O$1436)</f>
        <v>6.8216264942282599E-6</v>
      </c>
      <c r="R17" s="49"/>
      <c r="S17" s="53"/>
      <c r="T17" s="53"/>
      <c r="U17" s="53"/>
      <c r="V17" s="53"/>
      <c r="W17" s="53"/>
      <c r="X17" s="53"/>
    </row>
    <row r="18" spans="2:24" s="2" customFormat="1" ht="24.5" customHeight="1" x14ac:dyDescent="0.35">
      <c r="B18" s="3">
        <v>3</v>
      </c>
      <c r="C18" s="3" t="s">
        <v>2626</v>
      </c>
      <c r="D18" s="3" t="s">
        <v>2892</v>
      </c>
      <c r="E18" s="3" t="s">
        <v>26</v>
      </c>
      <c r="F18" s="3" t="s">
        <v>2335</v>
      </c>
      <c r="G18" s="3" t="s">
        <v>11</v>
      </c>
      <c r="H18" s="3" t="s">
        <v>2628</v>
      </c>
      <c r="I18" s="33">
        <v>300</v>
      </c>
      <c r="J18" s="3" t="s">
        <v>3774</v>
      </c>
      <c r="K18" s="3" t="s">
        <v>2725</v>
      </c>
      <c r="L18" s="3">
        <v>20210286</v>
      </c>
      <c r="M18" s="17"/>
      <c r="N18" s="37">
        <f t="shared" si="0"/>
        <v>0</v>
      </c>
      <c r="O18" s="55">
        <f t="shared" si="1"/>
        <v>30000</v>
      </c>
      <c r="P18" s="55"/>
      <c r="Q18" s="56">
        <f t="shared" si="2"/>
        <v>3.2483935686801239E-6</v>
      </c>
      <c r="R18" s="49"/>
      <c r="S18" s="53"/>
      <c r="T18" s="53"/>
      <c r="U18" s="53"/>
      <c r="V18" s="53"/>
      <c r="W18" s="53"/>
      <c r="X18" s="53"/>
    </row>
    <row r="19" spans="2:24" s="2" customFormat="1" ht="24.5" customHeight="1" x14ac:dyDescent="0.35">
      <c r="B19" s="3">
        <v>4</v>
      </c>
      <c r="C19" s="3" t="s">
        <v>2626</v>
      </c>
      <c r="D19" s="3" t="s">
        <v>2892</v>
      </c>
      <c r="E19" s="3" t="s">
        <v>191</v>
      </c>
      <c r="F19" s="3" t="s">
        <v>2335</v>
      </c>
      <c r="G19" s="3" t="s">
        <v>11</v>
      </c>
      <c r="H19" s="3" t="s">
        <v>2628</v>
      </c>
      <c r="I19" s="33">
        <v>30</v>
      </c>
      <c r="J19" s="3" t="s">
        <v>3774</v>
      </c>
      <c r="K19" s="3" t="s">
        <v>2727</v>
      </c>
      <c r="L19" s="3">
        <v>20210314</v>
      </c>
      <c r="M19" s="17"/>
      <c r="N19" s="37">
        <f t="shared" si="0"/>
        <v>0</v>
      </c>
      <c r="O19" s="55">
        <f t="shared" si="1"/>
        <v>3000</v>
      </c>
      <c r="P19" s="55"/>
      <c r="Q19" s="56">
        <f t="shared" si="2"/>
        <v>3.248393568680124E-7</v>
      </c>
      <c r="R19" s="49"/>
      <c r="S19" s="53"/>
      <c r="T19" s="53"/>
      <c r="U19" s="53"/>
      <c r="V19" s="53"/>
      <c r="W19" s="53"/>
      <c r="X19" s="53"/>
    </row>
    <row r="20" spans="2:24" s="2" customFormat="1" ht="24.5" customHeight="1" x14ac:dyDescent="0.35">
      <c r="B20" s="3">
        <v>5</v>
      </c>
      <c r="C20" s="3" t="s">
        <v>119</v>
      </c>
      <c r="D20" s="3" t="s">
        <v>2893</v>
      </c>
      <c r="E20" s="3" t="s">
        <v>3285</v>
      </c>
      <c r="F20" s="3" t="s">
        <v>2392</v>
      </c>
      <c r="G20" s="3" t="s">
        <v>76</v>
      </c>
      <c r="H20" s="3" t="s">
        <v>2628</v>
      </c>
      <c r="I20" s="33">
        <v>83</v>
      </c>
      <c r="J20" s="3" t="s">
        <v>4236</v>
      </c>
      <c r="K20" s="3" t="s">
        <v>2628</v>
      </c>
      <c r="L20" s="3">
        <v>19947951</v>
      </c>
      <c r="M20" s="17"/>
      <c r="N20" s="37">
        <f t="shared" si="0"/>
        <v>0</v>
      </c>
      <c r="O20" s="55">
        <f t="shared" si="1"/>
        <v>8300</v>
      </c>
      <c r="P20" s="55"/>
      <c r="Q20" s="56">
        <f t="shared" si="2"/>
        <v>8.9872222066816764E-7</v>
      </c>
      <c r="R20" s="49"/>
      <c r="S20" s="53"/>
      <c r="T20" s="53"/>
      <c r="U20" s="53"/>
      <c r="V20" s="53"/>
      <c r="W20" s="53"/>
      <c r="X20" s="53"/>
    </row>
    <row r="21" spans="2:24" s="2" customFormat="1" ht="24.5" customHeight="1" x14ac:dyDescent="0.35">
      <c r="B21" s="3">
        <v>6</v>
      </c>
      <c r="C21" s="3" t="s">
        <v>119</v>
      </c>
      <c r="D21" s="3" t="s">
        <v>2893</v>
      </c>
      <c r="E21" s="3" t="s">
        <v>3286</v>
      </c>
      <c r="F21" s="3" t="s">
        <v>3570</v>
      </c>
      <c r="G21" s="3" t="s">
        <v>76</v>
      </c>
      <c r="H21" s="3" t="s">
        <v>2628</v>
      </c>
      <c r="I21" s="33">
        <v>8</v>
      </c>
      <c r="J21" s="3" t="s">
        <v>4237</v>
      </c>
      <c r="K21" s="3" t="s">
        <v>2628</v>
      </c>
      <c r="L21" s="3">
        <v>20145229</v>
      </c>
      <c r="M21" s="17"/>
      <c r="N21" s="37">
        <f t="shared" si="0"/>
        <v>0</v>
      </c>
      <c r="O21" s="55">
        <f t="shared" si="1"/>
        <v>800</v>
      </c>
      <c r="P21" s="55"/>
      <c r="Q21" s="56">
        <f t="shared" si="2"/>
        <v>8.6623828498136642E-8</v>
      </c>
      <c r="R21" s="49"/>
      <c r="S21" s="53"/>
      <c r="T21" s="53"/>
      <c r="U21" s="53"/>
      <c r="V21" s="53"/>
      <c r="W21" s="53"/>
      <c r="X21" s="53"/>
    </row>
    <row r="22" spans="2:24" s="2" customFormat="1" ht="24.5" customHeight="1" x14ac:dyDescent="0.35">
      <c r="B22" s="3">
        <v>7</v>
      </c>
      <c r="C22" s="3" t="s">
        <v>2716</v>
      </c>
      <c r="D22" s="3" t="s">
        <v>2894</v>
      </c>
      <c r="E22" s="3" t="s">
        <v>3287</v>
      </c>
      <c r="F22" s="3" t="s">
        <v>3571</v>
      </c>
      <c r="G22" s="3" t="s">
        <v>11</v>
      </c>
      <c r="H22" s="3" t="s">
        <v>2628</v>
      </c>
      <c r="I22" s="33">
        <v>1</v>
      </c>
      <c r="J22" s="3" t="s">
        <v>4238</v>
      </c>
      <c r="K22" s="3" t="s">
        <v>2628</v>
      </c>
      <c r="L22" s="3">
        <v>20003504</v>
      </c>
      <c r="M22" s="17"/>
      <c r="N22" s="37">
        <f t="shared" si="0"/>
        <v>0</v>
      </c>
      <c r="O22" s="55">
        <f t="shared" si="1"/>
        <v>100</v>
      </c>
      <c r="P22" s="55"/>
      <c r="Q22" s="56">
        <f t="shared" si="2"/>
        <v>1.082797856226708E-8</v>
      </c>
      <c r="R22" s="49"/>
      <c r="S22" s="53"/>
      <c r="T22" s="53"/>
      <c r="U22" s="53"/>
      <c r="V22" s="53"/>
      <c r="W22" s="53"/>
      <c r="X22" s="53"/>
    </row>
    <row r="23" spans="2:24" s="2" customFormat="1" ht="24.5" customHeight="1" x14ac:dyDescent="0.35">
      <c r="B23" s="3">
        <v>8</v>
      </c>
      <c r="C23" s="3" t="s">
        <v>119</v>
      </c>
      <c r="D23" s="3" t="s">
        <v>2895</v>
      </c>
      <c r="E23" s="3" t="s">
        <v>218</v>
      </c>
      <c r="F23" s="3" t="s">
        <v>2375</v>
      </c>
      <c r="G23" s="3" t="s">
        <v>11</v>
      </c>
      <c r="H23" s="3" t="s">
        <v>2628</v>
      </c>
      <c r="I23" s="33">
        <v>100</v>
      </c>
      <c r="J23" s="3" t="s">
        <v>4239</v>
      </c>
      <c r="K23" s="3" t="s">
        <v>2628</v>
      </c>
      <c r="L23" s="3">
        <v>20014918</v>
      </c>
      <c r="M23" s="17"/>
      <c r="N23" s="37">
        <f t="shared" si="0"/>
        <v>0</v>
      </c>
      <c r="O23" s="55">
        <f t="shared" si="1"/>
        <v>10000</v>
      </c>
      <c r="P23" s="55"/>
      <c r="Q23" s="56">
        <f t="shared" si="2"/>
        <v>1.082797856226708E-6</v>
      </c>
      <c r="R23" s="49"/>
      <c r="S23" s="53"/>
      <c r="T23" s="53"/>
      <c r="U23" s="53"/>
      <c r="V23" s="53"/>
      <c r="W23" s="53"/>
      <c r="X23" s="53"/>
    </row>
    <row r="24" spans="2:24" s="2" customFormat="1" ht="24.5" customHeight="1" x14ac:dyDescent="0.35">
      <c r="B24" s="3">
        <v>9</v>
      </c>
      <c r="C24" s="3" t="s">
        <v>119</v>
      </c>
      <c r="D24" s="3" t="s">
        <v>2896</v>
      </c>
      <c r="E24" s="3" t="s">
        <v>3288</v>
      </c>
      <c r="F24" s="3" t="s">
        <v>3570</v>
      </c>
      <c r="G24" s="3" t="s">
        <v>76</v>
      </c>
      <c r="H24" s="3" t="s">
        <v>2628</v>
      </c>
      <c r="I24" s="33">
        <v>83</v>
      </c>
      <c r="J24" s="3" t="s">
        <v>4240</v>
      </c>
      <c r="K24" s="3" t="s">
        <v>2628</v>
      </c>
      <c r="L24" s="3">
        <v>19947951</v>
      </c>
      <c r="M24" s="17">
        <v>105371</v>
      </c>
      <c r="N24" s="37">
        <f t="shared" si="0"/>
        <v>112958</v>
      </c>
      <c r="O24" s="55">
        <f t="shared" si="1"/>
        <v>9375514</v>
      </c>
      <c r="P24" s="55" t="s">
        <v>7341</v>
      </c>
      <c r="Q24" s="56">
        <f t="shared" si="2"/>
        <v>1.0151786460223487E-3</v>
      </c>
      <c r="R24" s="49"/>
      <c r="S24" s="53"/>
      <c r="T24" s="53"/>
      <c r="U24" s="53"/>
      <c r="V24" s="53"/>
      <c r="W24" s="53"/>
      <c r="X24" s="53"/>
    </row>
    <row r="25" spans="2:24" s="2" customFormat="1" ht="24.5" customHeight="1" x14ac:dyDescent="0.35">
      <c r="B25" s="3">
        <v>10</v>
      </c>
      <c r="C25" s="3" t="s">
        <v>33</v>
      </c>
      <c r="D25" s="3" t="s">
        <v>2897</v>
      </c>
      <c r="E25" s="3" t="s">
        <v>3289</v>
      </c>
      <c r="F25" s="3" t="s">
        <v>3572</v>
      </c>
      <c r="G25" s="3" t="s">
        <v>2357</v>
      </c>
      <c r="H25" s="3" t="s">
        <v>2628</v>
      </c>
      <c r="I25" s="33">
        <v>2356</v>
      </c>
      <c r="J25" s="3" t="s">
        <v>4241</v>
      </c>
      <c r="K25" s="3" t="s">
        <v>2628</v>
      </c>
      <c r="L25" s="3">
        <v>20048683</v>
      </c>
      <c r="M25" s="17">
        <v>19916</v>
      </c>
      <c r="N25" s="37">
        <f t="shared" si="0"/>
        <v>21350</v>
      </c>
      <c r="O25" s="55">
        <f t="shared" si="1"/>
        <v>50300600</v>
      </c>
      <c r="P25" s="55" t="s">
        <v>7341</v>
      </c>
      <c r="Q25" s="56">
        <f t="shared" si="2"/>
        <v>5.4465381846917149E-3</v>
      </c>
      <c r="R25" s="49"/>
      <c r="S25" s="53"/>
      <c r="T25" s="53"/>
      <c r="U25" s="53"/>
      <c r="V25" s="53"/>
      <c r="W25" s="53"/>
      <c r="X25" s="53"/>
    </row>
    <row r="26" spans="2:24" s="2" customFormat="1" ht="24.5" customHeight="1" x14ac:dyDescent="0.35">
      <c r="B26" s="3">
        <v>11</v>
      </c>
      <c r="C26" s="3" t="s">
        <v>33</v>
      </c>
      <c r="D26" s="3" t="s">
        <v>2897</v>
      </c>
      <c r="E26" s="3" t="s">
        <v>2397</v>
      </c>
      <c r="F26" s="3" t="s">
        <v>2422</v>
      </c>
      <c r="G26" s="3" t="s">
        <v>11</v>
      </c>
      <c r="H26" s="3" t="s">
        <v>2318</v>
      </c>
      <c r="I26" s="33">
        <v>2242.5</v>
      </c>
      <c r="J26" s="3" t="s">
        <v>3775</v>
      </c>
      <c r="K26" s="3" t="s">
        <v>2728</v>
      </c>
      <c r="L26" s="3">
        <v>20058810</v>
      </c>
      <c r="M26" s="17">
        <v>1386.32</v>
      </c>
      <c r="N26" s="37">
        <f t="shared" si="0"/>
        <v>1486</v>
      </c>
      <c r="O26" s="55">
        <f t="shared" si="1"/>
        <v>3332355</v>
      </c>
      <c r="P26" s="55"/>
      <c r="Q26" s="56">
        <f t="shared" si="2"/>
        <v>3.6082668501863515E-4</v>
      </c>
      <c r="R26" s="49"/>
      <c r="S26" s="53"/>
      <c r="T26" s="53"/>
      <c r="U26" s="53"/>
      <c r="V26" s="53"/>
      <c r="W26" s="53"/>
      <c r="X26" s="53"/>
    </row>
    <row r="27" spans="2:24" s="2" customFormat="1" ht="24.5" customHeight="1" x14ac:dyDescent="0.35">
      <c r="B27" s="3">
        <v>12</v>
      </c>
      <c r="C27" s="3" t="s">
        <v>33</v>
      </c>
      <c r="D27" s="3" t="s">
        <v>2897</v>
      </c>
      <c r="E27" s="3" t="s">
        <v>2397</v>
      </c>
      <c r="F27" s="3" t="s">
        <v>2335</v>
      </c>
      <c r="G27" s="3" t="s">
        <v>11</v>
      </c>
      <c r="H27" s="3" t="s">
        <v>2628</v>
      </c>
      <c r="I27" s="33">
        <v>750</v>
      </c>
      <c r="J27" s="3" t="s">
        <v>4242</v>
      </c>
      <c r="K27" s="3" t="s">
        <v>2628</v>
      </c>
      <c r="L27" s="3">
        <v>20068891</v>
      </c>
      <c r="M27" s="17">
        <v>587</v>
      </c>
      <c r="N27" s="37">
        <f t="shared" si="0"/>
        <v>629</v>
      </c>
      <c r="O27" s="55">
        <f t="shared" si="1"/>
        <v>471750</v>
      </c>
      <c r="P27" s="55"/>
      <c r="Q27" s="56">
        <f t="shared" si="2"/>
        <v>5.1080988867494947E-5</v>
      </c>
      <c r="R27" s="49"/>
      <c r="S27" s="53"/>
      <c r="T27" s="53"/>
      <c r="U27" s="53"/>
      <c r="V27" s="53"/>
      <c r="W27" s="53"/>
      <c r="X27" s="53"/>
    </row>
    <row r="28" spans="2:24" s="2" customFormat="1" ht="24.5" customHeight="1" x14ac:dyDescent="0.35">
      <c r="B28" s="3">
        <v>13</v>
      </c>
      <c r="C28" s="3" t="s">
        <v>33</v>
      </c>
      <c r="D28" s="3" t="s">
        <v>2897</v>
      </c>
      <c r="E28" s="3" t="s">
        <v>3694</v>
      </c>
      <c r="F28" s="3" t="s">
        <v>2616</v>
      </c>
      <c r="G28" s="3" t="s">
        <v>11</v>
      </c>
      <c r="H28" s="3" t="s">
        <v>2334</v>
      </c>
      <c r="I28" s="33">
        <v>102.44444444444444</v>
      </c>
      <c r="J28" s="3" t="s">
        <v>3776</v>
      </c>
      <c r="K28" s="3" t="s">
        <v>3715</v>
      </c>
      <c r="L28" s="3">
        <v>20164282</v>
      </c>
      <c r="M28" s="17">
        <v>12575.53</v>
      </c>
      <c r="N28" s="37">
        <f t="shared" si="0"/>
        <v>13481</v>
      </c>
      <c r="O28" s="55">
        <f t="shared" si="1"/>
        <v>1381053.5555555555</v>
      </c>
      <c r="P28" s="55"/>
      <c r="Q28" s="56">
        <f t="shared" si="2"/>
        <v>1.4954018292898281E-4</v>
      </c>
      <c r="R28" s="49"/>
      <c r="S28" s="53"/>
      <c r="T28" s="53"/>
      <c r="U28" s="53"/>
      <c r="V28" s="53"/>
      <c r="W28" s="53"/>
      <c r="X28" s="53"/>
    </row>
    <row r="29" spans="2:24" s="2" customFormat="1" ht="24.5" customHeight="1" x14ac:dyDescent="0.35">
      <c r="B29" s="3">
        <v>14</v>
      </c>
      <c r="C29" s="3" t="s">
        <v>37</v>
      </c>
      <c r="D29" s="3" t="s">
        <v>39</v>
      </c>
      <c r="E29" s="3" t="s">
        <v>3290</v>
      </c>
      <c r="F29" s="3" t="s">
        <v>2318</v>
      </c>
      <c r="G29" s="3" t="s">
        <v>11</v>
      </c>
      <c r="H29" s="3" t="s">
        <v>2318</v>
      </c>
      <c r="I29" s="33">
        <v>34199.71428571429</v>
      </c>
      <c r="J29" s="3" t="s">
        <v>3716</v>
      </c>
      <c r="K29" s="3" t="s">
        <v>3716</v>
      </c>
      <c r="L29" s="3">
        <v>19992272</v>
      </c>
      <c r="M29" s="17">
        <v>1402</v>
      </c>
      <c r="N29" s="37">
        <f t="shared" si="0"/>
        <v>1503</v>
      </c>
      <c r="O29" s="55">
        <f t="shared" si="1"/>
        <v>51402170.571428575</v>
      </c>
      <c r="P29" s="55" t="s">
        <v>7341</v>
      </c>
      <c r="Q29" s="56">
        <f t="shared" si="2"/>
        <v>5.5658160100142432E-3</v>
      </c>
      <c r="R29" s="49"/>
      <c r="S29" s="53"/>
      <c r="T29" s="53"/>
      <c r="U29" s="53"/>
      <c r="V29" s="53"/>
      <c r="W29" s="53"/>
      <c r="X29" s="53"/>
    </row>
    <row r="30" spans="2:24" s="2" customFormat="1" ht="24.5" customHeight="1" x14ac:dyDescent="0.35">
      <c r="B30" s="3">
        <v>15</v>
      </c>
      <c r="C30" s="3" t="s">
        <v>37</v>
      </c>
      <c r="D30" s="3" t="s">
        <v>39</v>
      </c>
      <c r="E30" s="3" t="s">
        <v>3290</v>
      </c>
      <c r="F30" s="3" t="s">
        <v>2335</v>
      </c>
      <c r="G30" s="3" t="s">
        <v>11</v>
      </c>
      <c r="H30" s="3" t="s">
        <v>2628</v>
      </c>
      <c r="I30" s="33">
        <v>2600</v>
      </c>
      <c r="J30" s="3" t="s">
        <v>4243</v>
      </c>
      <c r="K30" s="3" t="s">
        <v>2628</v>
      </c>
      <c r="L30" s="3">
        <v>20071759</v>
      </c>
      <c r="M30" s="17">
        <v>1903</v>
      </c>
      <c r="N30" s="37">
        <f t="shared" si="0"/>
        <v>2040</v>
      </c>
      <c r="O30" s="55">
        <f t="shared" si="1"/>
        <v>5304000</v>
      </c>
      <c r="P30" s="55"/>
      <c r="Q30" s="56">
        <f t="shared" si="2"/>
        <v>5.7431598294264594E-4</v>
      </c>
      <c r="R30" s="49"/>
      <c r="S30" s="53"/>
      <c r="T30" s="53"/>
      <c r="U30" s="53"/>
      <c r="V30" s="53"/>
      <c r="W30" s="53"/>
      <c r="X30" s="53"/>
    </row>
    <row r="31" spans="2:24" s="2" customFormat="1" ht="24.5" customHeight="1" x14ac:dyDescent="0.35">
      <c r="B31" s="3">
        <v>16</v>
      </c>
      <c r="C31" s="3" t="s">
        <v>37</v>
      </c>
      <c r="D31" s="3" t="s">
        <v>39</v>
      </c>
      <c r="E31" s="3" t="s">
        <v>3290</v>
      </c>
      <c r="F31" s="3" t="s">
        <v>2317</v>
      </c>
      <c r="G31" s="3" t="s">
        <v>11</v>
      </c>
      <c r="H31" s="3" t="s">
        <v>2628</v>
      </c>
      <c r="I31" s="33">
        <v>60</v>
      </c>
      <c r="J31" s="3" t="s">
        <v>4244</v>
      </c>
      <c r="K31" s="3" t="s">
        <v>2628</v>
      </c>
      <c r="L31" s="3">
        <v>19935345</v>
      </c>
      <c r="M31" s="17">
        <v>238</v>
      </c>
      <c r="N31" s="37">
        <f t="shared" si="0"/>
        <v>255</v>
      </c>
      <c r="O31" s="55">
        <f t="shared" si="1"/>
        <v>15300</v>
      </c>
      <c r="P31" s="55"/>
      <c r="Q31" s="56">
        <f t="shared" si="2"/>
        <v>1.6566807200268631E-6</v>
      </c>
      <c r="R31" s="49"/>
      <c r="S31" s="53"/>
      <c r="T31" s="53"/>
      <c r="U31" s="53"/>
      <c r="V31" s="53"/>
      <c r="W31" s="53"/>
      <c r="X31" s="53"/>
    </row>
    <row r="32" spans="2:24" s="2" customFormat="1" ht="24.5" customHeight="1" x14ac:dyDescent="0.35">
      <c r="B32" s="3">
        <v>17</v>
      </c>
      <c r="C32" s="3" t="s">
        <v>37</v>
      </c>
      <c r="D32" s="3" t="s">
        <v>39</v>
      </c>
      <c r="E32" s="3" t="s">
        <v>3290</v>
      </c>
      <c r="F32" s="3" t="s">
        <v>2335</v>
      </c>
      <c r="G32" s="3" t="s">
        <v>11</v>
      </c>
      <c r="H32" s="3" t="s">
        <v>2628</v>
      </c>
      <c r="I32" s="33">
        <v>1</v>
      </c>
      <c r="J32" s="3" t="s">
        <v>4245</v>
      </c>
      <c r="K32" s="3" t="s">
        <v>2628</v>
      </c>
      <c r="L32" s="3">
        <v>51729</v>
      </c>
      <c r="M32" s="17">
        <v>274</v>
      </c>
      <c r="N32" s="37">
        <f t="shared" si="0"/>
        <v>294</v>
      </c>
      <c r="O32" s="55">
        <f t="shared" si="1"/>
        <v>294</v>
      </c>
      <c r="P32" s="55"/>
      <c r="Q32" s="56">
        <f t="shared" si="2"/>
        <v>3.1834256973065211E-8</v>
      </c>
      <c r="R32" s="49"/>
      <c r="S32" s="53"/>
      <c r="T32" s="53"/>
      <c r="U32" s="53"/>
      <c r="V32" s="53"/>
      <c r="W32" s="53"/>
      <c r="X32" s="53"/>
    </row>
    <row r="33" spans="2:24" s="2" customFormat="1" ht="24.5" customHeight="1" x14ac:dyDescent="0.35">
      <c r="B33" s="3">
        <v>18</v>
      </c>
      <c r="C33" s="3" t="s">
        <v>41</v>
      </c>
      <c r="D33" s="3" t="s">
        <v>43</v>
      </c>
      <c r="E33" s="3" t="s">
        <v>2336</v>
      </c>
      <c r="F33" s="3" t="s">
        <v>2317</v>
      </c>
      <c r="G33" s="3" t="s">
        <v>11</v>
      </c>
      <c r="H33" s="3" t="s">
        <v>2628</v>
      </c>
      <c r="I33" s="3">
        <v>34280</v>
      </c>
      <c r="J33" s="3" t="s">
        <v>4246</v>
      </c>
      <c r="K33" s="3" t="s">
        <v>2628</v>
      </c>
      <c r="L33" s="3">
        <v>24032</v>
      </c>
      <c r="M33" s="17">
        <v>291</v>
      </c>
      <c r="N33" s="37">
        <f t="shared" si="0"/>
        <v>312</v>
      </c>
      <c r="O33" s="55">
        <f t="shared" si="1"/>
        <v>10695360</v>
      </c>
      <c r="P33" s="55" t="s">
        <v>7341</v>
      </c>
      <c r="Q33" s="56">
        <f t="shared" si="2"/>
        <v>1.1580912879572884E-3</v>
      </c>
      <c r="R33" s="49"/>
      <c r="S33" s="53"/>
      <c r="T33" s="53"/>
      <c r="U33" s="53"/>
      <c r="V33" s="53"/>
      <c r="W33" s="53"/>
      <c r="X33" s="53"/>
    </row>
    <row r="34" spans="2:24" s="2" customFormat="1" ht="24.5" customHeight="1" x14ac:dyDescent="0.35">
      <c r="B34" s="3">
        <v>19</v>
      </c>
      <c r="C34" s="3" t="s">
        <v>44</v>
      </c>
      <c r="D34" s="3" t="s">
        <v>43</v>
      </c>
      <c r="E34" s="3" t="s">
        <v>2338</v>
      </c>
      <c r="F34" s="3" t="s">
        <v>2317</v>
      </c>
      <c r="G34" s="3" t="s">
        <v>11</v>
      </c>
      <c r="H34" s="3" t="s">
        <v>2628</v>
      </c>
      <c r="I34" s="3">
        <v>11160</v>
      </c>
      <c r="J34" s="3" t="s">
        <v>4247</v>
      </c>
      <c r="K34" s="3" t="s">
        <v>2628</v>
      </c>
      <c r="L34" s="3">
        <v>27363</v>
      </c>
      <c r="M34" s="17">
        <v>262</v>
      </c>
      <c r="N34" s="37">
        <f t="shared" si="0"/>
        <v>281</v>
      </c>
      <c r="O34" s="55">
        <f t="shared" si="1"/>
        <v>3135960</v>
      </c>
      <c r="P34" s="55" t="s">
        <v>7341</v>
      </c>
      <c r="Q34" s="56">
        <f t="shared" si="2"/>
        <v>3.3956107652127071E-4</v>
      </c>
      <c r="R34" s="49"/>
      <c r="S34" s="53"/>
      <c r="T34" s="53"/>
      <c r="U34" s="53"/>
      <c r="V34" s="53"/>
      <c r="W34" s="53"/>
      <c r="X34" s="53"/>
    </row>
    <row r="35" spans="2:24" s="2" customFormat="1" ht="24.5" customHeight="1" x14ac:dyDescent="0.35">
      <c r="B35" s="3">
        <v>20</v>
      </c>
      <c r="C35" s="3" t="s">
        <v>37</v>
      </c>
      <c r="D35" s="3" t="s">
        <v>43</v>
      </c>
      <c r="E35" s="3" t="s">
        <v>3291</v>
      </c>
      <c r="F35" s="3" t="s">
        <v>2317</v>
      </c>
      <c r="G35" s="3" t="s">
        <v>11</v>
      </c>
      <c r="H35" s="3" t="s">
        <v>2628</v>
      </c>
      <c r="I35" s="3">
        <v>3300</v>
      </c>
      <c r="J35" s="3" t="s">
        <v>4248</v>
      </c>
      <c r="K35" s="3" t="s">
        <v>2628</v>
      </c>
      <c r="L35" s="3">
        <v>58027</v>
      </c>
      <c r="M35" s="17">
        <v>333</v>
      </c>
      <c r="N35" s="37">
        <f t="shared" si="0"/>
        <v>357</v>
      </c>
      <c r="O35" s="55">
        <f t="shared" si="1"/>
        <v>1178100</v>
      </c>
      <c r="P35" s="55" t="s">
        <v>7341</v>
      </c>
      <c r="Q35" s="56">
        <f t="shared" si="2"/>
        <v>1.2756441544206846E-4</v>
      </c>
      <c r="R35" s="49"/>
      <c r="S35" s="53"/>
      <c r="T35" s="53"/>
      <c r="U35" s="53"/>
      <c r="V35" s="53"/>
      <c r="W35" s="53"/>
      <c r="X35" s="53"/>
    </row>
    <row r="36" spans="2:24" s="2" customFormat="1" ht="24.5" customHeight="1" x14ac:dyDescent="0.35">
      <c r="B36" s="3">
        <v>21</v>
      </c>
      <c r="C36" s="3" t="s">
        <v>37</v>
      </c>
      <c r="D36" s="3" t="s">
        <v>43</v>
      </c>
      <c r="E36" s="3" t="s">
        <v>2338</v>
      </c>
      <c r="F36" s="3" t="s">
        <v>2317</v>
      </c>
      <c r="G36" s="3" t="s">
        <v>11</v>
      </c>
      <c r="H36" s="3" t="s">
        <v>2628</v>
      </c>
      <c r="I36" s="3">
        <v>2420</v>
      </c>
      <c r="J36" s="3" t="s">
        <v>4249</v>
      </c>
      <c r="K36" s="3" t="s">
        <v>2628</v>
      </c>
      <c r="L36" s="3">
        <v>20031822</v>
      </c>
      <c r="M36" s="17">
        <v>262</v>
      </c>
      <c r="N36" s="37">
        <f t="shared" si="0"/>
        <v>281</v>
      </c>
      <c r="O36" s="55">
        <f t="shared" si="1"/>
        <v>680020</v>
      </c>
      <c r="P36" s="55"/>
      <c r="Q36" s="56">
        <f t="shared" si="2"/>
        <v>7.3632419819128601E-5</v>
      </c>
      <c r="R36" s="49"/>
      <c r="S36" s="53"/>
      <c r="T36" s="53"/>
      <c r="U36" s="53"/>
      <c r="V36" s="53"/>
      <c r="W36" s="53"/>
      <c r="X36" s="53"/>
    </row>
    <row r="37" spans="2:24" s="2" customFormat="1" ht="24.5" customHeight="1" x14ac:dyDescent="0.35">
      <c r="B37" s="3">
        <v>22</v>
      </c>
      <c r="C37" s="3" t="s">
        <v>44</v>
      </c>
      <c r="D37" s="3" t="s">
        <v>43</v>
      </c>
      <c r="E37" s="3" t="s">
        <v>2336</v>
      </c>
      <c r="F37" s="3" t="s">
        <v>2317</v>
      </c>
      <c r="G37" s="3" t="s">
        <v>11</v>
      </c>
      <c r="H37" s="3" t="s">
        <v>2628</v>
      </c>
      <c r="I37" s="3">
        <v>1</v>
      </c>
      <c r="J37" s="3" t="s">
        <v>4250</v>
      </c>
      <c r="K37" s="3" t="s">
        <v>2628</v>
      </c>
      <c r="L37" s="3">
        <v>51522</v>
      </c>
      <c r="M37" s="17">
        <v>291</v>
      </c>
      <c r="N37" s="37">
        <f t="shared" si="0"/>
        <v>312</v>
      </c>
      <c r="O37" s="55">
        <f t="shared" si="1"/>
        <v>312</v>
      </c>
      <c r="P37" s="55"/>
      <c r="Q37" s="56">
        <f t="shared" si="2"/>
        <v>3.3783293114273291E-8</v>
      </c>
      <c r="R37" s="49"/>
      <c r="S37" s="53"/>
      <c r="T37" s="53"/>
      <c r="U37" s="53"/>
      <c r="V37" s="53"/>
      <c r="W37" s="53"/>
      <c r="X37" s="53"/>
    </row>
    <row r="38" spans="2:24" s="2" customFormat="1" ht="24.5" customHeight="1" x14ac:dyDescent="0.35">
      <c r="B38" s="3">
        <v>23</v>
      </c>
      <c r="C38" s="3" t="s">
        <v>41</v>
      </c>
      <c r="D38" s="3" t="s">
        <v>43</v>
      </c>
      <c r="E38" s="3" t="s">
        <v>2336</v>
      </c>
      <c r="F38" s="3" t="s">
        <v>2317</v>
      </c>
      <c r="G38" s="3" t="s">
        <v>11</v>
      </c>
      <c r="H38" s="3" t="s">
        <v>2628</v>
      </c>
      <c r="I38" s="3">
        <v>1</v>
      </c>
      <c r="J38" s="3" t="s">
        <v>4251</v>
      </c>
      <c r="K38" s="3" t="s">
        <v>2628</v>
      </c>
      <c r="L38" s="3">
        <v>20038519</v>
      </c>
      <c r="M38" s="17">
        <v>291</v>
      </c>
      <c r="N38" s="37">
        <f t="shared" si="0"/>
        <v>312</v>
      </c>
      <c r="O38" s="55">
        <f t="shared" si="1"/>
        <v>312</v>
      </c>
      <c r="P38" s="55"/>
      <c r="Q38" s="56">
        <f t="shared" si="2"/>
        <v>3.3783293114273291E-8</v>
      </c>
      <c r="R38" s="49"/>
      <c r="S38" s="53"/>
      <c r="T38" s="53"/>
      <c r="U38" s="53"/>
      <c r="V38" s="53"/>
      <c r="W38" s="53"/>
      <c r="X38" s="53"/>
    </row>
    <row r="39" spans="2:24" s="2" customFormat="1" ht="24.5" customHeight="1" x14ac:dyDescent="0.35">
      <c r="B39" s="3">
        <v>24</v>
      </c>
      <c r="C39" s="3" t="s">
        <v>42</v>
      </c>
      <c r="D39" s="3" t="s">
        <v>43</v>
      </c>
      <c r="E39" s="3" t="s">
        <v>2336</v>
      </c>
      <c r="F39" s="3" t="s">
        <v>2317</v>
      </c>
      <c r="G39" s="3" t="s">
        <v>11</v>
      </c>
      <c r="H39" s="3" t="s">
        <v>2628</v>
      </c>
      <c r="I39" s="3">
        <v>1</v>
      </c>
      <c r="J39" s="3" t="s">
        <v>4252</v>
      </c>
      <c r="K39" s="3" t="s">
        <v>2628</v>
      </c>
      <c r="L39" s="3">
        <v>20046741</v>
      </c>
      <c r="M39" s="17">
        <v>291</v>
      </c>
      <c r="N39" s="37">
        <f t="shared" si="0"/>
        <v>312</v>
      </c>
      <c r="O39" s="55">
        <f t="shared" si="1"/>
        <v>312</v>
      </c>
      <c r="P39" s="55"/>
      <c r="Q39" s="56">
        <f t="shared" si="2"/>
        <v>3.3783293114273291E-8</v>
      </c>
      <c r="R39" s="49"/>
      <c r="S39" s="53"/>
      <c r="T39" s="53"/>
      <c r="U39" s="53"/>
      <c r="V39" s="53"/>
      <c r="W39" s="53"/>
      <c r="X39" s="53"/>
    </row>
    <row r="40" spans="2:24" s="2" customFormat="1" ht="24.5" customHeight="1" x14ac:dyDescent="0.35">
      <c r="B40" s="3">
        <v>25</v>
      </c>
      <c r="C40" s="3" t="s">
        <v>37</v>
      </c>
      <c r="D40" s="3" t="s">
        <v>43</v>
      </c>
      <c r="E40" s="3" t="s">
        <v>2338</v>
      </c>
      <c r="F40" s="3" t="s">
        <v>2317</v>
      </c>
      <c r="G40" s="3" t="s">
        <v>11</v>
      </c>
      <c r="H40" s="3" t="s">
        <v>2628</v>
      </c>
      <c r="I40" s="3">
        <v>1</v>
      </c>
      <c r="J40" s="3" t="s">
        <v>4253</v>
      </c>
      <c r="K40" s="3" t="s">
        <v>2628</v>
      </c>
      <c r="L40" s="3">
        <v>20046832</v>
      </c>
      <c r="M40" s="17">
        <v>262</v>
      </c>
      <c r="N40" s="37">
        <f t="shared" si="0"/>
        <v>281</v>
      </c>
      <c r="O40" s="55">
        <f t="shared" si="1"/>
        <v>281</v>
      </c>
      <c r="P40" s="55"/>
      <c r="Q40" s="56">
        <f t="shared" si="2"/>
        <v>3.0426619759970493E-8</v>
      </c>
      <c r="R40" s="49"/>
      <c r="S40" s="53"/>
      <c r="T40" s="53"/>
      <c r="U40" s="53"/>
      <c r="V40" s="53"/>
      <c r="W40" s="53"/>
      <c r="X40" s="53"/>
    </row>
    <row r="41" spans="2:24" s="2" customFormat="1" ht="24.5" customHeight="1" x14ac:dyDescent="0.35">
      <c r="B41" s="3">
        <v>26</v>
      </c>
      <c r="C41" s="3" t="s">
        <v>42</v>
      </c>
      <c r="D41" s="3" t="s">
        <v>43</v>
      </c>
      <c r="E41" s="3" t="s">
        <v>2336</v>
      </c>
      <c r="F41" s="3" t="s">
        <v>2317</v>
      </c>
      <c r="G41" s="3" t="s">
        <v>11</v>
      </c>
      <c r="H41" s="3" t="s">
        <v>2628</v>
      </c>
      <c r="I41" s="3">
        <v>1</v>
      </c>
      <c r="J41" s="3" t="s">
        <v>4254</v>
      </c>
      <c r="K41" s="3" t="s">
        <v>2628</v>
      </c>
      <c r="L41" s="3">
        <v>20108542</v>
      </c>
      <c r="M41" s="17">
        <v>291</v>
      </c>
      <c r="N41" s="37">
        <f t="shared" si="0"/>
        <v>312</v>
      </c>
      <c r="O41" s="55">
        <f t="shared" si="1"/>
        <v>312</v>
      </c>
      <c r="P41" s="55"/>
      <c r="Q41" s="56">
        <f t="shared" si="2"/>
        <v>3.3783293114273291E-8</v>
      </c>
      <c r="R41" s="49"/>
      <c r="S41" s="53"/>
      <c r="T41" s="53"/>
      <c r="U41" s="53"/>
      <c r="V41" s="53"/>
      <c r="W41" s="53"/>
      <c r="X41" s="53"/>
    </row>
    <row r="42" spans="2:24" s="2" customFormat="1" ht="24.5" customHeight="1" x14ac:dyDescent="0.35">
      <c r="B42" s="3">
        <v>27</v>
      </c>
      <c r="C42" s="3" t="s">
        <v>37</v>
      </c>
      <c r="D42" s="3" t="s">
        <v>2898</v>
      </c>
      <c r="E42" s="3" t="s">
        <v>3292</v>
      </c>
      <c r="F42" s="3" t="s">
        <v>2370</v>
      </c>
      <c r="G42" s="3" t="s">
        <v>11</v>
      </c>
      <c r="H42" s="3" t="s">
        <v>2628</v>
      </c>
      <c r="I42" s="3">
        <v>8</v>
      </c>
      <c r="J42" s="3" t="s">
        <v>4255</v>
      </c>
      <c r="K42" s="3" t="s">
        <v>2628</v>
      </c>
      <c r="L42" s="3">
        <v>19978618</v>
      </c>
      <c r="M42" s="17"/>
      <c r="N42" s="37">
        <f t="shared" si="0"/>
        <v>0</v>
      </c>
      <c r="O42" s="55">
        <f t="shared" si="1"/>
        <v>800</v>
      </c>
      <c r="P42" s="55"/>
      <c r="Q42" s="56">
        <f t="shared" si="2"/>
        <v>8.6623828498136642E-8</v>
      </c>
      <c r="R42" s="49"/>
      <c r="S42" s="53"/>
      <c r="T42" s="53"/>
      <c r="U42" s="53"/>
      <c r="V42" s="53"/>
      <c r="W42" s="53"/>
      <c r="X42" s="53"/>
    </row>
    <row r="43" spans="2:24" s="2" customFormat="1" ht="24.5" customHeight="1" x14ac:dyDescent="0.35">
      <c r="B43" s="3">
        <v>28</v>
      </c>
      <c r="C43" s="3" t="s">
        <v>37</v>
      </c>
      <c r="D43" s="3" t="s">
        <v>45</v>
      </c>
      <c r="E43" s="3" t="s">
        <v>2339</v>
      </c>
      <c r="F43" s="3" t="s">
        <v>2335</v>
      </c>
      <c r="G43" s="3" t="s">
        <v>11</v>
      </c>
      <c r="H43" s="3" t="s">
        <v>2628</v>
      </c>
      <c r="I43" s="33">
        <v>87835</v>
      </c>
      <c r="J43" s="3" t="s">
        <v>4256</v>
      </c>
      <c r="K43" s="3" t="s">
        <v>2628</v>
      </c>
      <c r="L43" s="3">
        <v>20082896</v>
      </c>
      <c r="M43" s="17">
        <v>1495</v>
      </c>
      <c r="N43" s="37">
        <f t="shared" si="0"/>
        <v>1603</v>
      </c>
      <c r="O43" s="55">
        <f t="shared" si="1"/>
        <v>140799505</v>
      </c>
      <c r="P43" s="55" t="s">
        <v>7341</v>
      </c>
      <c r="Q43" s="56">
        <f t="shared" si="2"/>
        <v>1.5245740217178165E-2</v>
      </c>
      <c r="R43" s="49"/>
      <c r="S43" s="53"/>
      <c r="T43" s="53"/>
      <c r="U43" s="53"/>
      <c r="V43" s="53"/>
      <c r="W43" s="53"/>
      <c r="X43" s="53"/>
    </row>
    <row r="44" spans="2:24" s="2" customFormat="1" ht="24.5" customHeight="1" x14ac:dyDescent="0.35">
      <c r="B44" s="3">
        <v>29</v>
      </c>
      <c r="C44" s="3" t="s">
        <v>41</v>
      </c>
      <c r="D44" s="3" t="s">
        <v>45</v>
      </c>
      <c r="E44" s="3" t="s">
        <v>2339</v>
      </c>
      <c r="F44" s="3" t="s">
        <v>2318</v>
      </c>
      <c r="G44" s="3" t="s">
        <v>11</v>
      </c>
      <c r="H44" s="3" t="s">
        <v>2318</v>
      </c>
      <c r="I44" s="33">
        <v>24154.545454545456</v>
      </c>
      <c r="J44" s="3" t="s">
        <v>3779</v>
      </c>
      <c r="K44" s="3" t="s">
        <v>2340</v>
      </c>
      <c r="L44" s="3">
        <v>20061322</v>
      </c>
      <c r="M44" s="17">
        <v>1713</v>
      </c>
      <c r="N44" s="37">
        <f t="shared" si="0"/>
        <v>1836</v>
      </c>
      <c r="O44" s="55">
        <f t="shared" si="1"/>
        <v>44347745.454545461</v>
      </c>
      <c r="P44" s="55" t="s">
        <v>7341</v>
      </c>
      <c r="Q44" s="56">
        <f t="shared" si="2"/>
        <v>4.801964370666956E-3</v>
      </c>
      <c r="R44" s="49"/>
      <c r="S44" s="53"/>
      <c r="T44" s="53"/>
      <c r="U44" s="53"/>
      <c r="V44" s="53"/>
      <c r="W44" s="53"/>
      <c r="X44" s="53"/>
    </row>
    <row r="45" spans="2:24" s="2" customFormat="1" ht="24.5" customHeight="1" x14ac:dyDescent="0.35">
      <c r="B45" s="3">
        <v>30</v>
      </c>
      <c r="C45" s="3" t="s">
        <v>41</v>
      </c>
      <c r="D45" s="3" t="s">
        <v>45</v>
      </c>
      <c r="E45" s="3" t="s">
        <v>2500</v>
      </c>
      <c r="F45" s="3" t="s">
        <v>2317</v>
      </c>
      <c r="G45" s="3" t="s">
        <v>11</v>
      </c>
      <c r="H45" s="3" t="s">
        <v>2628</v>
      </c>
      <c r="I45" s="33">
        <v>7310</v>
      </c>
      <c r="J45" s="3" t="s">
        <v>4257</v>
      </c>
      <c r="K45" s="3" t="s">
        <v>2628</v>
      </c>
      <c r="L45" s="3">
        <v>20113430</v>
      </c>
      <c r="M45" s="17">
        <v>1806</v>
      </c>
      <c r="N45" s="37">
        <f t="shared" si="0"/>
        <v>1936</v>
      </c>
      <c r="O45" s="55">
        <f t="shared" si="1"/>
        <v>14152160</v>
      </c>
      <c r="P45" s="55" t="s">
        <v>7341</v>
      </c>
      <c r="Q45" s="56">
        <f t="shared" si="2"/>
        <v>1.5323928508977366E-3</v>
      </c>
      <c r="R45" s="49"/>
      <c r="S45" s="53"/>
      <c r="T45" s="53"/>
      <c r="U45" s="53"/>
      <c r="V45" s="53"/>
      <c r="W45" s="53"/>
      <c r="X45" s="53"/>
    </row>
    <row r="46" spans="2:24" s="2" customFormat="1" ht="24.5" customHeight="1" x14ac:dyDescent="0.35">
      <c r="B46" s="3">
        <v>31</v>
      </c>
      <c r="C46" s="3" t="s">
        <v>41</v>
      </c>
      <c r="D46" s="3" t="s">
        <v>45</v>
      </c>
      <c r="E46" s="3" t="s">
        <v>2339</v>
      </c>
      <c r="F46" s="3" t="s">
        <v>2317</v>
      </c>
      <c r="G46" s="3" t="s">
        <v>11</v>
      </c>
      <c r="H46" s="3" t="s">
        <v>2628</v>
      </c>
      <c r="I46" s="3">
        <v>3310</v>
      </c>
      <c r="J46" s="3" t="s">
        <v>4258</v>
      </c>
      <c r="K46" s="3" t="s">
        <v>2628</v>
      </c>
      <c r="L46" s="3">
        <v>20103181</v>
      </c>
      <c r="M46" s="17">
        <v>415</v>
      </c>
      <c r="N46" s="37">
        <f t="shared" si="0"/>
        <v>445</v>
      </c>
      <c r="O46" s="55">
        <f t="shared" si="1"/>
        <v>1472950</v>
      </c>
      <c r="P46" s="55" t="s">
        <v>7341</v>
      </c>
      <c r="Q46" s="56">
        <f t="shared" si="2"/>
        <v>1.5949071023291296E-4</v>
      </c>
      <c r="R46" s="49"/>
      <c r="S46" s="53"/>
      <c r="T46" s="53"/>
      <c r="U46" s="53"/>
      <c r="V46" s="53"/>
      <c r="W46" s="53"/>
      <c r="X46" s="53"/>
    </row>
    <row r="47" spans="2:24" s="2" customFormat="1" ht="24.5" customHeight="1" x14ac:dyDescent="0.35">
      <c r="B47" s="3">
        <v>32</v>
      </c>
      <c r="C47" s="3" t="s">
        <v>42</v>
      </c>
      <c r="D47" s="3" t="s">
        <v>45</v>
      </c>
      <c r="E47" s="3" t="s">
        <v>2337</v>
      </c>
      <c r="F47" s="3" t="s">
        <v>2335</v>
      </c>
      <c r="G47" s="3" t="s">
        <v>11</v>
      </c>
      <c r="H47" s="3" t="s">
        <v>2628</v>
      </c>
      <c r="I47" s="3">
        <v>2630</v>
      </c>
      <c r="J47" s="3" t="s">
        <v>4259</v>
      </c>
      <c r="K47" s="3" t="s">
        <v>2628</v>
      </c>
      <c r="L47" s="3">
        <v>20087738</v>
      </c>
      <c r="M47" s="17">
        <v>631</v>
      </c>
      <c r="N47" s="37">
        <f t="shared" si="0"/>
        <v>676</v>
      </c>
      <c r="O47" s="55">
        <f t="shared" si="1"/>
        <v>1777880</v>
      </c>
      <c r="P47" s="55"/>
      <c r="Q47" s="56">
        <f t="shared" si="2"/>
        <v>1.9250846526283396E-4</v>
      </c>
      <c r="R47" s="49"/>
      <c r="S47" s="53"/>
      <c r="T47" s="53"/>
      <c r="U47" s="53"/>
      <c r="V47" s="53"/>
      <c r="W47" s="53"/>
      <c r="X47" s="53"/>
    </row>
    <row r="48" spans="2:24" s="2" customFormat="1" ht="24.5" customHeight="1" x14ac:dyDescent="0.35">
      <c r="B48" s="3">
        <v>33</v>
      </c>
      <c r="C48" s="3" t="s">
        <v>41</v>
      </c>
      <c r="D48" s="3" t="s">
        <v>45</v>
      </c>
      <c r="E48" s="3" t="s">
        <v>2339</v>
      </c>
      <c r="F48" s="3" t="s">
        <v>2335</v>
      </c>
      <c r="G48" s="3" t="s">
        <v>11</v>
      </c>
      <c r="H48" s="3" t="s">
        <v>2628</v>
      </c>
      <c r="I48" s="3">
        <v>2490</v>
      </c>
      <c r="J48" s="3" t="s">
        <v>4260</v>
      </c>
      <c r="K48" s="3" t="s">
        <v>2628</v>
      </c>
      <c r="L48" s="3">
        <v>20125451</v>
      </c>
      <c r="M48" s="17">
        <v>536</v>
      </c>
      <c r="N48" s="37">
        <f t="shared" si="0"/>
        <v>575</v>
      </c>
      <c r="O48" s="55">
        <f t="shared" si="1"/>
        <v>1431750</v>
      </c>
      <c r="P48" s="55"/>
      <c r="Q48" s="56">
        <f t="shared" si="2"/>
        <v>1.5502958306525891E-4</v>
      </c>
      <c r="R48" s="49"/>
      <c r="S48" s="53"/>
      <c r="T48" s="53"/>
      <c r="U48" s="53"/>
      <c r="V48" s="53"/>
      <c r="W48" s="53"/>
      <c r="X48" s="53"/>
    </row>
    <row r="49" spans="2:24" s="2" customFormat="1" ht="24.5" customHeight="1" x14ac:dyDescent="0.35">
      <c r="B49" s="3">
        <v>34</v>
      </c>
      <c r="C49" s="3" t="s">
        <v>41</v>
      </c>
      <c r="D49" s="3" t="s">
        <v>45</v>
      </c>
      <c r="E49" s="3" t="s">
        <v>2337</v>
      </c>
      <c r="F49" s="3" t="s">
        <v>2318</v>
      </c>
      <c r="G49" s="3" t="s">
        <v>11</v>
      </c>
      <c r="H49" s="3" t="s">
        <v>2318</v>
      </c>
      <c r="I49" s="3">
        <v>2172.5</v>
      </c>
      <c r="J49" s="3" t="s">
        <v>3777</v>
      </c>
      <c r="K49" s="3" t="s">
        <v>2729</v>
      </c>
      <c r="L49" s="3">
        <v>20137593</v>
      </c>
      <c r="M49" s="17"/>
      <c r="N49" s="37">
        <f t="shared" si="0"/>
        <v>0</v>
      </c>
      <c r="O49" s="55">
        <f t="shared" si="1"/>
        <v>217250</v>
      </c>
      <c r="P49" s="55"/>
      <c r="Q49" s="56">
        <f t="shared" si="2"/>
        <v>2.352378342652523E-5</v>
      </c>
      <c r="R49" s="49"/>
      <c r="S49" s="53"/>
      <c r="T49" s="53"/>
      <c r="U49" s="53"/>
      <c r="V49" s="53"/>
      <c r="W49" s="53"/>
      <c r="X49" s="53"/>
    </row>
    <row r="50" spans="2:24" s="2" customFormat="1" ht="24.5" customHeight="1" x14ac:dyDescent="0.35">
      <c r="B50" s="3">
        <v>35</v>
      </c>
      <c r="C50" s="3" t="s">
        <v>41</v>
      </c>
      <c r="D50" s="3" t="s">
        <v>45</v>
      </c>
      <c r="E50" s="3" t="s">
        <v>2500</v>
      </c>
      <c r="F50" s="3" t="s">
        <v>2335</v>
      </c>
      <c r="G50" s="3" t="s">
        <v>11</v>
      </c>
      <c r="H50" s="3" t="s">
        <v>2628</v>
      </c>
      <c r="I50" s="3">
        <v>1920</v>
      </c>
      <c r="J50" s="3" t="s">
        <v>4261</v>
      </c>
      <c r="K50" s="3" t="s">
        <v>2628</v>
      </c>
      <c r="L50" s="3">
        <v>20137591</v>
      </c>
      <c r="M50" s="17"/>
      <c r="N50" s="37">
        <f t="shared" si="0"/>
        <v>0</v>
      </c>
      <c r="O50" s="55">
        <f t="shared" si="1"/>
        <v>192000</v>
      </c>
      <c r="P50" s="55"/>
      <c r="Q50" s="56">
        <f t="shared" si="2"/>
        <v>2.0789718839552794E-5</v>
      </c>
      <c r="R50" s="49"/>
      <c r="S50" s="53"/>
      <c r="T50" s="53"/>
      <c r="U50" s="53"/>
      <c r="V50" s="53"/>
      <c r="W50" s="53"/>
      <c r="X50" s="53"/>
    </row>
    <row r="51" spans="2:24" s="2" customFormat="1" ht="24.5" customHeight="1" x14ac:dyDescent="0.35">
      <c r="B51" s="3">
        <v>36</v>
      </c>
      <c r="C51" s="3" t="s">
        <v>41</v>
      </c>
      <c r="D51" s="3" t="s">
        <v>45</v>
      </c>
      <c r="E51" s="3" t="s">
        <v>2337</v>
      </c>
      <c r="F51" s="3" t="s">
        <v>2317</v>
      </c>
      <c r="G51" s="3" t="s">
        <v>11</v>
      </c>
      <c r="H51" s="3" t="s">
        <v>2628</v>
      </c>
      <c r="I51" s="3">
        <v>1850</v>
      </c>
      <c r="J51" s="3" t="s">
        <v>4262</v>
      </c>
      <c r="K51" s="3" t="s">
        <v>2628</v>
      </c>
      <c r="L51" s="3">
        <v>20131730</v>
      </c>
      <c r="M51" s="17">
        <v>3114</v>
      </c>
      <c r="N51" s="37">
        <f t="shared" si="0"/>
        <v>3338</v>
      </c>
      <c r="O51" s="55">
        <f t="shared" si="1"/>
        <v>6175300</v>
      </c>
      <c r="P51" s="55"/>
      <c r="Q51" s="56">
        <f t="shared" si="2"/>
        <v>6.6866016015567893E-4</v>
      </c>
      <c r="R51" s="49"/>
      <c r="S51" s="53"/>
      <c r="T51" s="53"/>
      <c r="U51" s="53"/>
      <c r="V51" s="53"/>
      <c r="W51" s="53"/>
      <c r="X51" s="53"/>
    </row>
    <row r="52" spans="2:24" s="2" customFormat="1" ht="24.5" customHeight="1" x14ac:dyDescent="0.35">
      <c r="B52" s="3">
        <v>37</v>
      </c>
      <c r="C52" s="3" t="s">
        <v>41</v>
      </c>
      <c r="D52" s="3" t="s">
        <v>45</v>
      </c>
      <c r="E52" s="3" t="s">
        <v>2337</v>
      </c>
      <c r="F52" s="3" t="s">
        <v>2335</v>
      </c>
      <c r="G52" s="3" t="s">
        <v>11</v>
      </c>
      <c r="H52" s="3" t="s">
        <v>2628</v>
      </c>
      <c r="I52" s="3">
        <v>1080</v>
      </c>
      <c r="J52" s="3" t="s">
        <v>4263</v>
      </c>
      <c r="K52" s="3" t="s">
        <v>2628</v>
      </c>
      <c r="L52" s="3">
        <v>20137593</v>
      </c>
      <c r="M52" s="17"/>
      <c r="N52" s="37">
        <f t="shared" si="0"/>
        <v>0</v>
      </c>
      <c r="O52" s="55">
        <f t="shared" si="1"/>
        <v>108000</v>
      </c>
      <c r="P52" s="55"/>
      <c r="Q52" s="56">
        <f t="shared" si="2"/>
        <v>1.1694216847248445E-5</v>
      </c>
      <c r="R52" s="49"/>
      <c r="S52" s="53"/>
      <c r="T52" s="53"/>
      <c r="U52" s="53"/>
      <c r="V52" s="53"/>
      <c r="W52" s="53"/>
      <c r="X52" s="53"/>
    </row>
    <row r="53" spans="2:24" s="2" customFormat="1" ht="24.5" customHeight="1" x14ac:dyDescent="0.35">
      <c r="B53" s="3">
        <v>38</v>
      </c>
      <c r="C53" s="3" t="s">
        <v>41</v>
      </c>
      <c r="D53" s="3" t="s">
        <v>45</v>
      </c>
      <c r="E53" s="3" t="s">
        <v>2337</v>
      </c>
      <c r="F53" s="3" t="s">
        <v>2422</v>
      </c>
      <c r="G53" s="3" t="s">
        <v>11</v>
      </c>
      <c r="H53" s="3" t="s">
        <v>2318</v>
      </c>
      <c r="I53" s="3">
        <v>176.25</v>
      </c>
      <c r="J53" s="3" t="s">
        <v>3778</v>
      </c>
      <c r="K53" s="3" t="s">
        <v>2341</v>
      </c>
      <c r="L53" s="3">
        <v>20131730</v>
      </c>
      <c r="M53" s="17">
        <v>3114</v>
      </c>
      <c r="N53" s="37">
        <f t="shared" si="0"/>
        <v>3338</v>
      </c>
      <c r="O53" s="55">
        <f t="shared" si="1"/>
        <v>588322.5</v>
      </c>
      <c r="P53" s="55"/>
      <c r="Q53" s="56">
        <f t="shared" si="2"/>
        <v>6.3703434176993738E-5</v>
      </c>
      <c r="R53" s="49"/>
      <c r="S53" s="53"/>
      <c r="T53" s="53"/>
      <c r="U53" s="53"/>
      <c r="V53" s="53"/>
      <c r="W53" s="53"/>
      <c r="X53" s="53"/>
    </row>
    <row r="54" spans="2:24" s="2" customFormat="1" ht="24.5" customHeight="1" x14ac:dyDescent="0.35">
      <c r="B54" s="3">
        <v>39</v>
      </c>
      <c r="C54" s="3" t="s">
        <v>41</v>
      </c>
      <c r="D54" s="3" t="s">
        <v>45</v>
      </c>
      <c r="E54" s="3" t="s">
        <v>2339</v>
      </c>
      <c r="F54" s="3" t="s">
        <v>2335</v>
      </c>
      <c r="G54" s="3" t="s">
        <v>11</v>
      </c>
      <c r="H54" s="3" t="s">
        <v>2628</v>
      </c>
      <c r="I54" s="3">
        <v>1</v>
      </c>
      <c r="J54" s="3" t="s">
        <v>4264</v>
      </c>
      <c r="K54" s="3" t="s">
        <v>2628</v>
      </c>
      <c r="L54" s="3">
        <v>20087008</v>
      </c>
      <c r="M54" s="17">
        <v>488</v>
      </c>
      <c r="N54" s="37">
        <f t="shared" si="0"/>
        <v>523</v>
      </c>
      <c r="O54" s="55">
        <f t="shared" si="1"/>
        <v>523</v>
      </c>
      <c r="P54" s="55"/>
      <c r="Q54" s="56">
        <f t="shared" si="2"/>
        <v>5.6630327880656827E-8</v>
      </c>
      <c r="R54" s="49"/>
      <c r="S54" s="53"/>
      <c r="T54" s="53"/>
      <c r="U54" s="53"/>
      <c r="V54" s="53"/>
      <c r="W54" s="53"/>
      <c r="X54" s="53"/>
    </row>
    <row r="55" spans="2:24" s="2" customFormat="1" ht="24.5" customHeight="1" x14ac:dyDescent="0.35">
      <c r="B55" s="3">
        <v>40</v>
      </c>
      <c r="C55" s="3" t="s">
        <v>37</v>
      </c>
      <c r="D55" s="3" t="s">
        <v>49</v>
      </c>
      <c r="E55" s="3" t="s">
        <v>2343</v>
      </c>
      <c r="F55" s="3" t="s">
        <v>2335</v>
      </c>
      <c r="G55" s="3" t="s">
        <v>11</v>
      </c>
      <c r="H55" s="3" t="s">
        <v>2628</v>
      </c>
      <c r="I55" s="3">
        <v>100261</v>
      </c>
      <c r="J55" s="3" t="s">
        <v>4265</v>
      </c>
      <c r="K55" s="3" t="s">
        <v>2628</v>
      </c>
      <c r="L55" s="3">
        <v>20083126</v>
      </c>
      <c r="M55" s="17">
        <v>5846</v>
      </c>
      <c r="N55" s="37">
        <f t="shared" si="0"/>
        <v>6267</v>
      </c>
      <c r="O55" s="55">
        <f t="shared" si="1"/>
        <v>628335687</v>
      </c>
      <c r="P55" s="55" t="s">
        <v>7341</v>
      </c>
      <c r="Q55" s="56">
        <f t="shared" si="2"/>
        <v>6.8036053487433579E-2</v>
      </c>
      <c r="R55" s="49"/>
      <c r="S55" s="53"/>
      <c r="T55" s="53"/>
      <c r="U55" s="53"/>
      <c r="V55" s="53"/>
      <c r="W55" s="53"/>
      <c r="X55" s="53"/>
    </row>
    <row r="56" spans="2:24" s="2" customFormat="1" ht="24.5" customHeight="1" x14ac:dyDescent="0.35">
      <c r="B56" s="3">
        <v>41</v>
      </c>
      <c r="C56" s="3" t="s">
        <v>37</v>
      </c>
      <c r="D56" s="3" t="s">
        <v>50</v>
      </c>
      <c r="E56" s="3" t="s">
        <v>2344</v>
      </c>
      <c r="F56" s="3" t="s">
        <v>2335</v>
      </c>
      <c r="G56" s="3" t="s">
        <v>11</v>
      </c>
      <c r="H56" s="3" t="s">
        <v>2628</v>
      </c>
      <c r="I56" s="3">
        <v>375160</v>
      </c>
      <c r="J56" s="3" t="s">
        <v>4266</v>
      </c>
      <c r="K56" s="3" t="s">
        <v>2628</v>
      </c>
      <c r="L56" s="3">
        <v>47085</v>
      </c>
      <c r="M56" s="17">
        <v>1947</v>
      </c>
      <c r="N56" s="37">
        <f t="shared" si="0"/>
        <v>2087</v>
      </c>
      <c r="O56" s="55">
        <f t="shared" si="1"/>
        <v>782958920</v>
      </c>
      <c r="P56" s="55" t="s">
        <v>7341</v>
      </c>
      <c r="Q56" s="56">
        <f t="shared" si="2"/>
        <v>8.4778624008957859E-2</v>
      </c>
      <c r="R56" s="49"/>
      <c r="S56" s="53"/>
      <c r="T56" s="53"/>
      <c r="U56" s="53"/>
      <c r="V56" s="53"/>
      <c r="W56" s="53"/>
      <c r="X56" s="53"/>
    </row>
    <row r="57" spans="2:24" s="2" customFormat="1" ht="24.5" customHeight="1" x14ac:dyDescent="0.35">
      <c r="B57" s="3">
        <v>42</v>
      </c>
      <c r="C57" s="3" t="s">
        <v>2630</v>
      </c>
      <c r="D57" s="3" t="s">
        <v>52</v>
      </c>
      <c r="E57" s="3" t="s">
        <v>3293</v>
      </c>
      <c r="F57" s="3" t="s">
        <v>2435</v>
      </c>
      <c r="G57" s="3" t="s">
        <v>11</v>
      </c>
      <c r="H57" s="3" t="s">
        <v>2490</v>
      </c>
      <c r="I57" s="3">
        <v>1</v>
      </c>
      <c r="J57" s="3" t="s">
        <v>2628</v>
      </c>
      <c r="K57" s="3" t="s">
        <v>2628</v>
      </c>
      <c r="L57" s="3">
        <v>20256185</v>
      </c>
      <c r="M57" s="17"/>
      <c r="N57" s="37">
        <f t="shared" si="0"/>
        <v>0</v>
      </c>
      <c r="O57" s="55">
        <f t="shared" si="1"/>
        <v>100</v>
      </c>
      <c r="P57" s="55"/>
      <c r="Q57" s="56">
        <f t="shared" si="2"/>
        <v>1.082797856226708E-8</v>
      </c>
      <c r="R57" s="49"/>
      <c r="S57" s="53"/>
      <c r="T57" s="53"/>
      <c r="U57" s="53"/>
      <c r="V57" s="53"/>
      <c r="W57" s="53"/>
      <c r="X57" s="53"/>
    </row>
    <row r="58" spans="2:24" s="2" customFormat="1" ht="24.5" customHeight="1" x14ac:dyDescent="0.35">
      <c r="B58" s="3">
        <v>43</v>
      </c>
      <c r="C58" s="3" t="s">
        <v>208</v>
      </c>
      <c r="D58" s="3" t="s">
        <v>2899</v>
      </c>
      <c r="E58" s="3" t="s">
        <v>3294</v>
      </c>
      <c r="F58" s="3" t="s">
        <v>2390</v>
      </c>
      <c r="G58" s="3" t="s">
        <v>76</v>
      </c>
      <c r="H58" s="3" t="s">
        <v>2628</v>
      </c>
      <c r="I58" s="3">
        <v>11</v>
      </c>
      <c r="J58" s="3" t="s">
        <v>4267</v>
      </c>
      <c r="K58" s="3" t="s">
        <v>2628</v>
      </c>
      <c r="L58" s="3">
        <v>20005669</v>
      </c>
      <c r="M58" s="17"/>
      <c r="N58" s="37">
        <f t="shared" si="0"/>
        <v>0</v>
      </c>
      <c r="O58" s="55">
        <f t="shared" si="1"/>
        <v>1100</v>
      </c>
      <c r="P58" s="55"/>
      <c r="Q58" s="56">
        <f t="shared" si="2"/>
        <v>1.1910776418493788E-7</v>
      </c>
      <c r="R58" s="49"/>
      <c r="S58" s="53"/>
      <c r="T58" s="53"/>
      <c r="U58" s="53"/>
      <c r="V58" s="53"/>
      <c r="W58" s="53"/>
      <c r="X58" s="53"/>
    </row>
    <row r="59" spans="2:24" s="2" customFormat="1" ht="24.5" customHeight="1" x14ac:dyDescent="0.35">
      <c r="B59" s="3">
        <v>44</v>
      </c>
      <c r="C59" s="3" t="s">
        <v>4092</v>
      </c>
      <c r="D59" s="3" t="s">
        <v>2900</v>
      </c>
      <c r="E59" s="3" t="s">
        <v>2401</v>
      </c>
      <c r="F59" s="3" t="s">
        <v>2583</v>
      </c>
      <c r="G59" s="3" t="s">
        <v>11</v>
      </c>
      <c r="H59" s="3" t="s">
        <v>2628</v>
      </c>
      <c r="I59" s="3">
        <v>3750</v>
      </c>
      <c r="J59" s="3" t="s">
        <v>4268</v>
      </c>
      <c r="K59" s="3" t="s">
        <v>2628</v>
      </c>
      <c r="L59" s="3">
        <v>1983281</v>
      </c>
      <c r="M59" s="17">
        <v>543</v>
      </c>
      <c r="N59" s="37">
        <f t="shared" si="0"/>
        <v>582</v>
      </c>
      <c r="O59" s="55">
        <f t="shared" si="1"/>
        <v>2182500</v>
      </c>
      <c r="P59" s="55" t="s">
        <v>7341</v>
      </c>
      <c r="Q59" s="56">
        <f t="shared" si="2"/>
        <v>2.3632063212147901E-4</v>
      </c>
      <c r="R59" s="49"/>
      <c r="S59" s="53"/>
      <c r="T59" s="53"/>
      <c r="U59" s="53"/>
      <c r="V59" s="53"/>
      <c r="W59" s="53"/>
      <c r="X59" s="53"/>
    </row>
    <row r="60" spans="2:24" s="2" customFormat="1" ht="24.5" customHeight="1" x14ac:dyDescent="0.35">
      <c r="B60" s="3">
        <v>45</v>
      </c>
      <c r="C60" s="3" t="s">
        <v>58</v>
      </c>
      <c r="D60" s="3" t="s">
        <v>59</v>
      </c>
      <c r="E60" s="3" t="s">
        <v>60</v>
      </c>
      <c r="F60" s="3" t="s">
        <v>2540</v>
      </c>
      <c r="G60" s="3" t="s">
        <v>11</v>
      </c>
      <c r="H60" s="3" t="s">
        <v>2393</v>
      </c>
      <c r="I60" s="33">
        <v>266220</v>
      </c>
      <c r="J60" s="3" t="s">
        <v>3780</v>
      </c>
      <c r="K60" s="3" t="s">
        <v>2730</v>
      </c>
      <c r="L60" s="3">
        <v>20004252</v>
      </c>
      <c r="M60" s="17">
        <v>1548</v>
      </c>
      <c r="N60" s="37">
        <f t="shared" si="0"/>
        <v>1659</v>
      </c>
      <c r="O60" s="55">
        <f t="shared" si="1"/>
        <v>441658980</v>
      </c>
      <c r="P60" s="55" t="s">
        <v>7341</v>
      </c>
      <c r="Q60" s="56">
        <f t="shared" si="2"/>
        <v>4.7822739672727446E-2</v>
      </c>
      <c r="R60" s="49"/>
      <c r="S60" s="53"/>
      <c r="T60" s="53"/>
      <c r="U60" s="53"/>
      <c r="V60" s="53"/>
      <c r="W60" s="53"/>
      <c r="X60" s="53"/>
    </row>
    <row r="61" spans="2:24" s="2" customFormat="1" ht="24.5" customHeight="1" x14ac:dyDescent="0.35">
      <c r="B61" s="3">
        <v>46</v>
      </c>
      <c r="C61" s="3" t="s">
        <v>58</v>
      </c>
      <c r="D61" s="3" t="s">
        <v>59</v>
      </c>
      <c r="E61" s="3" t="s">
        <v>3295</v>
      </c>
      <c r="F61" s="3" t="s">
        <v>3573</v>
      </c>
      <c r="G61" s="3" t="s">
        <v>470</v>
      </c>
      <c r="H61" s="3" t="s">
        <v>2628</v>
      </c>
      <c r="I61" s="3">
        <v>1</v>
      </c>
      <c r="J61" s="3" t="s">
        <v>4269</v>
      </c>
      <c r="K61" s="3" t="s">
        <v>2628</v>
      </c>
      <c r="L61" s="3">
        <v>19970253</v>
      </c>
      <c r="M61" s="17"/>
      <c r="N61" s="37">
        <f t="shared" si="0"/>
        <v>0</v>
      </c>
      <c r="O61" s="55">
        <f t="shared" si="1"/>
        <v>100</v>
      </c>
      <c r="P61" s="55"/>
      <c r="Q61" s="56">
        <f t="shared" si="2"/>
        <v>1.082797856226708E-8</v>
      </c>
      <c r="R61" s="49"/>
      <c r="S61" s="53"/>
      <c r="T61" s="53"/>
      <c r="U61" s="53"/>
      <c r="V61" s="53"/>
      <c r="W61" s="53"/>
      <c r="X61" s="53"/>
    </row>
    <row r="62" spans="2:24" s="2" customFormat="1" ht="24.5" customHeight="1" x14ac:dyDescent="0.35">
      <c r="B62" s="3">
        <v>47</v>
      </c>
      <c r="C62" s="3" t="s">
        <v>69</v>
      </c>
      <c r="D62" s="3" t="s">
        <v>66</v>
      </c>
      <c r="E62" s="3" t="s">
        <v>3296</v>
      </c>
      <c r="F62" s="3" t="s">
        <v>2346</v>
      </c>
      <c r="G62" s="3" t="s">
        <v>1340</v>
      </c>
      <c r="H62" s="3" t="s">
        <v>2628</v>
      </c>
      <c r="I62" s="3">
        <v>497</v>
      </c>
      <c r="J62" s="3" t="s">
        <v>4270</v>
      </c>
      <c r="K62" s="3" t="s">
        <v>2628</v>
      </c>
      <c r="L62" s="3">
        <v>53475</v>
      </c>
      <c r="M62" s="17">
        <v>92051.67</v>
      </c>
      <c r="N62" s="37">
        <f t="shared" si="0"/>
        <v>98679</v>
      </c>
      <c r="O62" s="55">
        <f t="shared" si="1"/>
        <v>49043463</v>
      </c>
      <c r="P62" s="55" t="s">
        <v>7341</v>
      </c>
      <c r="Q62" s="56">
        <f t="shared" si="2"/>
        <v>5.3104156598333873E-3</v>
      </c>
      <c r="R62" s="49"/>
      <c r="S62" s="53"/>
      <c r="T62" s="53"/>
      <c r="U62" s="53"/>
      <c r="V62" s="53"/>
      <c r="W62" s="53"/>
      <c r="X62" s="53"/>
    </row>
    <row r="63" spans="2:24" s="2" customFormat="1" ht="24.5" customHeight="1" x14ac:dyDescent="0.35">
      <c r="B63" s="3">
        <v>48</v>
      </c>
      <c r="C63" s="3" t="s">
        <v>70</v>
      </c>
      <c r="D63" s="3" t="s">
        <v>71</v>
      </c>
      <c r="E63" s="3" t="s">
        <v>72</v>
      </c>
      <c r="F63" s="3" t="s">
        <v>2317</v>
      </c>
      <c r="G63" s="3" t="s">
        <v>11</v>
      </c>
      <c r="H63" s="3" t="s">
        <v>2628</v>
      </c>
      <c r="I63" s="3">
        <v>89248</v>
      </c>
      <c r="J63" s="3" t="s">
        <v>4271</v>
      </c>
      <c r="K63" s="3" t="s">
        <v>2628</v>
      </c>
      <c r="L63" s="3">
        <v>19930982</v>
      </c>
      <c r="M63" s="17">
        <v>1128.94</v>
      </c>
      <c r="N63" s="37">
        <f t="shared" si="0"/>
        <v>1210</v>
      </c>
      <c r="O63" s="55">
        <f t="shared" si="1"/>
        <v>107990080</v>
      </c>
      <c r="P63" s="55" t="s">
        <v>7341</v>
      </c>
      <c r="Q63" s="56">
        <f t="shared" si="2"/>
        <v>1.169314271177507E-2</v>
      </c>
      <c r="R63" s="49"/>
      <c r="S63" s="53"/>
      <c r="T63" s="53"/>
      <c r="U63" s="53"/>
      <c r="V63" s="53"/>
      <c r="W63" s="53"/>
      <c r="X63" s="53"/>
    </row>
    <row r="64" spans="2:24" s="2" customFormat="1" ht="24.5" customHeight="1" x14ac:dyDescent="0.35">
      <c r="B64" s="3">
        <v>49</v>
      </c>
      <c r="C64" s="3" t="s">
        <v>70</v>
      </c>
      <c r="D64" s="3" t="s">
        <v>71</v>
      </c>
      <c r="E64" s="3" t="s">
        <v>17</v>
      </c>
      <c r="F64" s="3" t="s">
        <v>2604</v>
      </c>
      <c r="G64" s="3" t="s">
        <v>80</v>
      </c>
      <c r="H64" s="3" t="s">
        <v>7120</v>
      </c>
      <c r="I64" s="33">
        <v>1</v>
      </c>
      <c r="J64" s="3" t="s">
        <v>2628</v>
      </c>
      <c r="K64" s="3" t="s">
        <v>7171</v>
      </c>
      <c r="L64" s="3">
        <v>19945134</v>
      </c>
      <c r="M64" s="17"/>
      <c r="N64" s="37">
        <f t="shared" si="0"/>
        <v>0</v>
      </c>
      <c r="O64" s="55">
        <f t="shared" si="1"/>
        <v>100</v>
      </c>
      <c r="P64" s="55"/>
      <c r="Q64" s="56">
        <f t="shared" si="2"/>
        <v>1.082797856226708E-8</v>
      </c>
      <c r="R64" s="49"/>
      <c r="S64" s="53"/>
      <c r="T64" s="53"/>
      <c r="U64" s="53"/>
      <c r="V64" s="53"/>
      <c r="W64" s="53"/>
      <c r="X64" s="53"/>
    </row>
    <row r="65" spans="2:24" s="2" customFormat="1" ht="24.5" customHeight="1" x14ac:dyDescent="0.35">
      <c r="B65" s="3">
        <v>50</v>
      </c>
      <c r="C65" s="3" t="s">
        <v>84</v>
      </c>
      <c r="D65" s="3" t="s">
        <v>2901</v>
      </c>
      <c r="E65" s="3" t="s">
        <v>3298</v>
      </c>
      <c r="F65" s="3" t="s">
        <v>2390</v>
      </c>
      <c r="G65" s="3" t="s">
        <v>2587</v>
      </c>
      <c r="H65" s="3" t="s">
        <v>2490</v>
      </c>
      <c r="I65" s="3">
        <v>5</v>
      </c>
      <c r="J65" s="3" t="s">
        <v>3781</v>
      </c>
      <c r="K65" s="3" t="s">
        <v>2585</v>
      </c>
      <c r="L65" s="3">
        <v>37349</v>
      </c>
      <c r="M65" s="17">
        <v>993</v>
      </c>
      <c r="N65" s="37">
        <f t="shared" si="0"/>
        <v>1064</v>
      </c>
      <c r="O65" s="55">
        <f t="shared" si="1"/>
        <v>5320</v>
      </c>
      <c r="P65" s="55"/>
      <c r="Q65" s="56">
        <f t="shared" si="2"/>
        <v>5.7604845951260866E-7</v>
      </c>
      <c r="R65" s="49"/>
      <c r="S65" s="53"/>
      <c r="T65" s="53"/>
      <c r="U65" s="53"/>
      <c r="V65" s="53"/>
      <c r="W65" s="53"/>
      <c r="X65" s="53"/>
    </row>
    <row r="66" spans="2:24" s="2" customFormat="1" ht="24.5" customHeight="1" x14ac:dyDescent="0.35">
      <c r="B66" s="3">
        <v>51</v>
      </c>
      <c r="C66" s="3" t="s">
        <v>83</v>
      </c>
      <c r="D66" s="3" t="s">
        <v>2902</v>
      </c>
      <c r="E66" s="3" t="s">
        <v>3299</v>
      </c>
      <c r="F66" s="3" t="s">
        <v>3574</v>
      </c>
      <c r="G66" s="3" t="s">
        <v>76</v>
      </c>
      <c r="H66" s="3" t="s">
        <v>2628</v>
      </c>
      <c r="I66" s="3">
        <v>1</v>
      </c>
      <c r="J66" s="3" t="s">
        <v>4272</v>
      </c>
      <c r="K66" s="3" t="s">
        <v>2628</v>
      </c>
      <c r="L66" s="3">
        <v>19930281</v>
      </c>
      <c r="M66" s="17">
        <v>13995</v>
      </c>
      <c r="N66" s="37">
        <f t="shared" si="0"/>
        <v>15003</v>
      </c>
      <c r="O66" s="55">
        <f t="shared" si="1"/>
        <v>15003</v>
      </c>
      <c r="P66" s="55"/>
      <c r="Q66" s="56">
        <f t="shared" si="2"/>
        <v>1.6245216236969299E-6</v>
      </c>
      <c r="R66" s="49"/>
      <c r="S66" s="53"/>
      <c r="T66" s="53"/>
      <c r="U66" s="53"/>
      <c r="V66" s="53"/>
      <c r="W66" s="53"/>
      <c r="X66" s="53"/>
    </row>
    <row r="67" spans="2:24" s="2" customFormat="1" ht="24.5" customHeight="1" x14ac:dyDescent="0.35">
      <c r="B67" s="3">
        <v>52</v>
      </c>
      <c r="C67" s="3" t="s">
        <v>85</v>
      </c>
      <c r="D67" s="3" t="s">
        <v>86</v>
      </c>
      <c r="E67" s="3" t="s">
        <v>3300</v>
      </c>
      <c r="F67" s="3" t="s">
        <v>2317</v>
      </c>
      <c r="G67" s="3" t="s">
        <v>11</v>
      </c>
      <c r="H67" s="3" t="s">
        <v>2628</v>
      </c>
      <c r="I67" s="3">
        <v>2430</v>
      </c>
      <c r="J67" s="3" t="s">
        <v>4273</v>
      </c>
      <c r="K67" s="3" t="s">
        <v>2628</v>
      </c>
      <c r="L67" s="3">
        <v>20050550</v>
      </c>
      <c r="M67" s="17"/>
      <c r="N67" s="37">
        <f t="shared" si="0"/>
        <v>0</v>
      </c>
      <c r="O67" s="55">
        <f t="shared" si="1"/>
        <v>243000</v>
      </c>
      <c r="P67" s="55"/>
      <c r="Q67" s="56">
        <f t="shared" si="2"/>
        <v>2.6311987906309003E-5</v>
      </c>
      <c r="R67" s="49"/>
      <c r="S67" s="53"/>
      <c r="T67" s="53"/>
      <c r="U67" s="53"/>
      <c r="V67" s="53"/>
      <c r="W67" s="53"/>
      <c r="X67" s="53"/>
    </row>
    <row r="68" spans="2:24" s="2" customFormat="1" ht="24.5" customHeight="1" x14ac:dyDescent="0.35">
      <c r="B68" s="3">
        <v>53</v>
      </c>
      <c r="C68" s="3" t="s">
        <v>82</v>
      </c>
      <c r="D68" s="3" t="s">
        <v>2903</v>
      </c>
      <c r="E68" s="3" t="s">
        <v>3301</v>
      </c>
      <c r="F68" s="3" t="s">
        <v>2335</v>
      </c>
      <c r="G68" s="3" t="s">
        <v>11</v>
      </c>
      <c r="H68" s="3" t="s">
        <v>2628</v>
      </c>
      <c r="I68" s="3">
        <v>42615</v>
      </c>
      <c r="J68" s="3" t="s">
        <v>4274</v>
      </c>
      <c r="K68" s="3" t="s">
        <v>2628</v>
      </c>
      <c r="L68" s="3">
        <v>19982964</v>
      </c>
      <c r="M68" s="17">
        <v>69840</v>
      </c>
      <c r="N68" s="37">
        <f t="shared" si="0"/>
        <v>74868</v>
      </c>
      <c r="O68" s="55">
        <f t="shared" si="1"/>
        <v>3190499820</v>
      </c>
      <c r="P68" s="55" t="s">
        <v>7341</v>
      </c>
      <c r="Q68" s="56">
        <f t="shared" si="2"/>
        <v>0.34546663653876974</v>
      </c>
      <c r="R68" s="49"/>
      <c r="S68" s="53"/>
      <c r="T68" s="53"/>
      <c r="U68" s="53"/>
      <c r="V68" s="53"/>
      <c r="W68" s="53"/>
      <c r="X68" s="53"/>
    </row>
    <row r="69" spans="2:24" s="2" customFormat="1" ht="24.5" customHeight="1" x14ac:dyDescent="0.35">
      <c r="B69" s="3">
        <v>54</v>
      </c>
      <c r="C69" s="3" t="s">
        <v>88</v>
      </c>
      <c r="D69" s="3" t="s">
        <v>2903</v>
      </c>
      <c r="E69" s="3" t="s">
        <v>3302</v>
      </c>
      <c r="F69" s="3" t="s">
        <v>2435</v>
      </c>
      <c r="G69" s="3" t="s">
        <v>11</v>
      </c>
      <c r="H69" s="3" t="s">
        <v>2628</v>
      </c>
      <c r="I69" s="3">
        <v>66</v>
      </c>
      <c r="J69" s="3" t="s">
        <v>4275</v>
      </c>
      <c r="K69" s="3" t="s">
        <v>2628</v>
      </c>
      <c r="L69" s="3">
        <v>27440</v>
      </c>
      <c r="M69" s="17">
        <v>125280</v>
      </c>
      <c r="N69" s="37">
        <f t="shared" si="0"/>
        <v>134300</v>
      </c>
      <c r="O69" s="55">
        <f t="shared" si="1"/>
        <v>8863800</v>
      </c>
      <c r="P69" s="55" t="s">
        <v>7341</v>
      </c>
      <c r="Q69" s="56">
        <f t="shared" si="2"/>
        <v>9.5977036380222942E-4</v>
      </c>
      <c r="R69" s="49"/>
      <c r="S69" s="53"/>
      <c r="T69" s="53"/>
      <c r="U69" s="53"/>
      <c r="V69" s="53"/>
      <c r="W69" s="53"/>
      <c r="X69" s="53"/>
    </row>
    <row r="70" spans="2:24" s="2" customFormat="1" ht="24.5" customHeight="1" x14ac:dyDescent="0.35">
      <c r="B70" s="3">
        <v>55</v>
      </c>
      <c r="C70" s="3" t="s">
        <v>82</v>
      </c>
      <c r="D70" s="3" t="s">
        <v>2903</v>
      </c>
      <c r="E70" s="3" t="s">
        <v>3301</v>
      </c>
      <c r="F70" s="3" t="s">
        <v>2438</v>
      </c>
      <c r="G70" s="3" t="s">
        <v>11</v>
      </c>
      <c r="H70" s="3" t="s">
        <v>2628</v>
      </c>
      <c r="I70" s="3">
        <v>1</v>
      </c>
      <c r="J70" s="3" t="s">
        <v>4276</v>
      </c>
      <c r="K70" s="3" t="s">
        <v>2628</v>
      </c>
      <c r="L70" s="3">
        <v>19938870</v>
      </c>
      <c r="M70" s="17">
        <v>58770</v>
      </c>
      <c r="N70" s="37">
        <f t="shared" si="0"/>
        <v>63001</v>
      </c>
      <c r="O70" s="55">
        <f t="shared" si="1"/>
        <v>63001</v>
      </c>
      <c r="P70" s="55" t="s">
        <v>7341</v>
      </c>
      <c r="Q70" s="56">
        <f t="shared" si="2"/>
        <v>6.8217347740138824E-6</v>
      </c>
      <c r="R70" s="49"/>
      <c r="S70" s="53"/>
      <c r="T70" s="53"/>
      <c r="U70" s="53"/>
      <c r="V70" s="53"/>
      <c r="W70" s="53"/>
      <c r="X70" s="53"/>
    </row>
    <row r="71" spans="2:24" s="2" customFormat="1" ht="24.5" customHeight="1" x14ac:dyDescent="0.35">
      <c r="B71" s="3">
        <v>56</v>
      </c>
      <c r="C71" s="3" t="s">
        <v>2628</v>
      </c>
      <c r="D71" s="3" t="s">
        <v>2904</v>
      </c>
      <c r="E71" s="3" t="s">
        <v>218</v>
      </c>
      <c r="F71" s="3" t="s">
        <v>3575</v>
      </c>
      <c r="G71" s="3" t="s">
        <v>11</v>
      </c>
      <c r="H71" s="3" t="s">
        <v>2628</v>
      </c>
      <c r="I71" s="3">
        <v>30</v>
      </c>
      <c r="J71" s="3" t="s">
        <v>4277</v>
      </c>
      <c r="K71" s="3" t="s">
        <v>2628</v>
      </c>
      <c r="L71" s="3">
        <v>20127473</v>
      </c>
      <c r="M71" s="17"/>
      <c r="N71" s="37">
        <f t="shared" si="0"/>
        <v>0</v>
      </c>
      <c r="O71" s="55">
        <f t="shared" si="1"/>
        <v>3000</v>
      </c>
      <c r="P71" s="55"/>
      <c r="Q71" s="56">
        <f t="shared" si="2"/>
        <v>3.248393568680124E-7</v>
      </c>
      <c r="R71" s="49"/>
      <c r="S71" s="53"/>
      <c r="T71" s="53"/>
      <c r="U71" s="53"/>
      <c r="V71" s="53"/>
      <c r="W71" s="53"/>
      <c r="X71" s="53"/>
    </row>
    <row r="72" spans="2:24" s="2" customFormat="1" ht="24.5" customHeight="1" x14ac:dyDescent="0.35">
      <c r="B72" s="3">
        <v>57</v>
      </c>
      <c r="C72" s="3" t="s">
        <v>1270</v>
      </c>
      <c r="D72" s="3" t="s">
        <v>2905</v>
      </c>
      <c r="E72" s="3" t="s">
        <v>3303</v>
      </c>
      <c r="F72" s="3" t="s">
        <v>2362</v>
      </c>
      <c r="G72" s="3" t="s">
        <v>1271</v>
      </c>
      <c r="H72" s="3" t="s">
        <v>2628</v>
      </c>
      <c r="I72" s="3">
        <v>215</v>
      </c>
      <c r="J72" s="3" t="s">
        <v>4278</v>
      </c>
      <c r="K72" s="3" t="s">
        <v>2628</v>
      </c>
      <c r="L72" s="3">
        <v>49884</v>
      </c>
      <c r="M72" s="17"/>
      <c r="N72" s="37">
        <f t="shared" si="0"/>
        <v>0</v>
      </c>
      <c r="O72" s="55">
        <f t="shared" si="1"/>
        <v>21500</v>
      </c>
      <c r="P72" s="55"/>
      <c r="Q72" s="56">
        <f t="shared" si="2"/>
        <v>2.3280153908874221E-6</v>
      </c>
      <c r="R72" s="49"/>
      <c r="S72" s="53"/>
      <c r="T72" s="53"/>
      <c r="U72" s="53"/>
      <c r="V72" s="53"/>
      <c r="W72" s="53"/>
      <c r="X72" s="53"/>
    </row>
    <row r="73" spans="2:24" s="2" customFormat="1" ht="24.5" customHeight="1" x14ac:dyDescent="0.35">
      <c r="B73" s="3">
        <v>58</v>
      </c>
      <c r="C73" s="3" t="s">
        <v>2628</v>
      </c>
      <c r="D73" s="3" t="s">
        <v>2905</v>
      </c>
      <c r="E73" s="3" t="s">
        <v>218</v>
      </c>
      <c r="F73" s="3" t="s">
        <v>3576</v>
      </c>
      <c r="G73" s="3" t="s">
        <v>2587</v>
      </c>
      <c r="H73" s="3" t="s">
        <v>3576</v>
      </c>
      <c r="I73" s="3">
        <v>7</v>
      </c>
      <c r="J73" s="3" t="s">
        <v>4279</v>
      </c>
      <c r="K73" s="3" t="s">
        <v>2628</v>
      </c>
      <c r="L73" s="3">
        <v>20127396</v>
      </c>
      <c r="M73" s="17"/>
      <c r="N73" s="37">
        <f t="shared" si="0"/>
        <v>0</v>
      </c>
      <c r="O73" s="55">
        <f t="shared" si="1"/>
        <v>700</v>
      </c>
      <c r="P73" s="55"/>
      <c r="Q73" s="56">
        <f t="shared" si="2"/>
        <v>7.5795849935869558E-8</v>
      </c>
      <c r="R73" s="49"/>
      <c r="S73" s="53"/>
      <c r="T73" s="53"/>
      <c r="U73" s="53"/>
      <c r="V73" s="53"/>
      <c r="W73" s="53"/>
      <c r="X73" s="53"/>
    </row>
    <row r="74" spans="2:24" s="2" customFormat="1" ht="24.5" customHeight="1" x14ac:dyDescent="0.35">
      <c r="B74" s="3">
        <v>59</v>
      </c>
      <c r="C74" s="3" t="s">
        <v>2628</v>
      </c>
      <c r="D74" s="3" t="s">
        <v>93</v>
      </c>
      <c r="E74" s="3" t="s">
        <v>3304</v>
      </c>
      <c r="F74" s="3" t="s">
        <v>2362</v>
      </c>
      <c r="G74" s="3" t="s">
        <v>3644</v>
      </c>
      <c r="H74" s="3" t="s">
        <v>3673</v>
      </c>
      <c r="I74" s="3">
        <v>1</v>
      </c>
      <c r="J74" s="3" t="s">
        <v>4280</v>
      </c>
      <c r="K74" s="3" t="s">
        <v>2628</v>
      </c>
      <c r="L74" s="3">
        <v>19998080</v>
      </c>
      <c r="M74" s="17">
        <v>1441440</v>
      </c>
      <c r="N74" s="37">
        <f t="shared" si="0"/>
        <v>1545224</v>
      </c>
      <c r="O74" s="55">
        <f t="shared" si="1"/>
        <v>1545224</v>
      </c>
      <c r="P74" s="55" t="s">
        <v>7341</v>
      </c>
      <c r="Q74" s="56">
        <f t="shared" si="2"/>
        <v>1.6731652345900586E-4</v>
      </c>
      <c r="R74" s="49"/>
      <c r="S74" s="53"/>
      <c r="T74" s="53"/>
      <c r="U74" s="53"/>
      <c r="V74" s="53"/>
      <c r="W74" s="53"/>
      <c r="X74" s="53"/>
    </row>
    <row r="75" spans="2:24" s="2" customFormat="1" ht="24.5" customHeight="1" x14ac:dyDescent="0.35">
      <c r="B75" s="3">
        <v>60</v>
      </c>
      <c r="C75" s="3" t="s">
        <v>100</v>
      </c>
      <c r="D75" s="3" t="s">
        <v>2906</v>
      </c>
      <c r="E75" s="3" t="s">
        <v>3305</v>
      </c>
      <c r="F75" s="3" t="s">
        <v>2552</v>
      </c>
      <c r="G75" s="3" t="s">
        <v>76</v>
      </c>
      <c r="H75" s="3" t="s">
        <v>2628</v>
      </c>
      <c r="I75" s="3">
        <v>1</v>
      </c>
      <c r="J75" s="3" t="s">
        <v>4281</v>
      </c>
      <c r="K75" s="3" t="s">
        <v>2628</v>
      </c>
      <c r="L75" s="3">
        <v>20003378</v>
      </c>
      <c r="M75" s="17"/>
      <c r="N75" s="37">
        <f t="shared" si="0"/>
        <v>0</v>
      </c>
      <c r="O75" s="55">
        <f t="shared" si="1"/>
        <v>100</v>
      </c>
      <c r="P75" s="55"/>
      <c r="Q75" s="56">
        <f t="shared" si="2"/>
        <v>1.082797856226708E-8</v>
      </c>
      <c r="R75" s="49"/>
      <c r="S75" s="53"/>
      <c r="T75" s="53"/>
      <c r="U75" s="53"/>
      <c r="V75" s="53"/>
      <c r="W75" s="53"/>
      <c r="X75" s="53"/>
    </row>
    <row r="76" spans="2:24" s="2" customFormat="1" ht="24.5" customHeight="1" x14ac:dyDescent="0.35">
      <c r="B76" s="3">
        <v>61</v>
      </c>
      <c r="C76" s="3" t="s">
        <v>2332</v>
      </c>
      <c r="D76" s="3" t="s">
        <v>2907</v>
      </c>
      <c r="E76" s="3" t="s">
        <v>2331</v>
      </c>
      <c r="F76" s="3" t="s">
        <v>2438</v>
      </c>
      <c r="G76" s="3" t="s">
        <v>11</v>
      </c>
      <c r="H76" s="3" t="s">
        <v>2628</v>
      </c>
      <c r="I76" s="33">
        <v>66420</v>
      </c>
      <c r="J76" s="3" t="s">
        <v>4282</v>
      </c>
      <c r="K76" s="3" t="s">
        <v>2628</v>
      </c>
      <c r="L76" s="3">
        <v>20104380</v>
      </c>
      <c r="M76" s="17">
        <v>4443</v>
      </c>
      <c r="N76" s="37">
        <f t="shared" si="0"/>
        <v>4763</v>
      </c>
      <c r="O76" s="55">
        <f t="shared" si="1"/>
        <v>316358460</v>
      </c>
      <c r="P76" s="55" t="s">
        <v>7341</v>
      </c>
      <c r="Q76" s="56">
        <f t="shared" si="2"/>
        <v>3.4255226228718273E-2</v>
      </c>
      <c r="R76" s="49"/>
      <c r="S76" s="53"/>
      <c r="T76" s="53"/>
      <c r="U76" s="53"/>
      <c r="V76" s="53"/>
      <c r="W76" s="53"/>
      <c r="X76" s="53"/>
    </row>
    <row r="77" spans="2:24" s="2" customFormat="1" ht="24.5" customHeight="1" x14ac:dyDescent="0.35">
      <c r="B77" s="3">
        <v>62</v>
      </c>
      <c r="C77" s="3" t="s">
        <v>111</v>
      </c>
      <c r="D77" s="3" t="s">
        <v>2908</v>
      </c>
      <c r="E77" s="3" t="s">
        <v>60</v>
      </c>
      <c r="F77" s="3" t="s">
        <v>2317</v>
      </c>
      <c r="G77" s="3" t="s">
        <v>11</v>
      </c>
      <c r="H77" s="3" t="s">
        <v>2320</v>
      </c>
      <c r="I77" s="33">
        <v>693.75</v>
      </c>
      <c r="J77" s="3" t="s">
        <v>3782</v>
      </c>
      <c r="K77" s="3" t="s">
        <v>2611</v>
      </c>
      <c r="L77" s="3">
        <v>20087430</v>
      </c>
      <c r="M77" s="17">
        <v>4118</v>
      </c>
      <c r="N77" s="37">
        <f t="shared" si="0"/>
        <v>4414</v>
      </c>
      <c r="O77" s="55">
        <f t="shared" si="1"/>
        <v>3062212.5</v>
      </c>
      <c r="P77" s="55"/>
      <c r="Q77" s="56">
        <f t="shared" si="2"/>
        <v>3.3157571303106282E-4</v>
      </c>
      <c r="R77" s="49"/>
      <c r="S77" s="53"/>
      <c r="T77" s="53"/>
      <c r="U77" s="53"/>
      <c r="V77" s="53"/>
      <c r="W77" s="53"/>
      <c r="X77" s="53"/>
    </row>
    <row r="78" spans="2:24" s="2" customFormat="1" ht="24.5" customHeight="1" x14ac:dyDescent="0.35">
      <c r="B78" s="3">
        <v>63</v>
      </c>
      <c r="C78" s="3" t="s">
        <v>172</v>
      </c>
      <c r="D78" s="3" t="s">
        <v>116</v>
      </c>
      <c r="E78" s="3" t="s">
        <v>3306</v>
      </c>
      <c r="F78" s="3" t="s">
        <v>3577</v>
      </c>
      <c r="G78" s="3" t="s">
        <v>18</v>
      </c>
      <c r="H78" s="3" t="s">
        <v>2490</v>
      </c>
      <c r="I78" s="33">
        <v>157.14285714285714</v>
      </c>
      <c r="J78" s="3" t="s">
        <v>3784</v>
      </c>
      <c r="K78" s="3" t="s">
        <v>2732</v>
      </c>
      <c r="L78" s="3">
        <v>208141</v>
      </c>
      <c r="M78" s="17"/>
      <c r="N78" s="37">
        <f t="shared" si="0"/>
        <v>0</v>
      </c>
      <c r="O78" s="55">
        <f t="shared" si="1"/>
        <v>15714.285714285714</v>
      </c>
      <c r="P78" s="55"/>
      <c r="Q78" s="56">
        <f t="shared" si="2"/>
        <v>1.7015394883562553E-6</v>
      </c>
      <c r="R78" s="49"/>
      <c r="S78" s="53"/>
      <c r="T78" s="53"/>
      <c r="U78" s="53"/>
      <c r="V78" s="53"/>
      <c r="W78" s="53"/>
      <c r="X78" s="53"/>
    </row>
    <row r="79" spans="2:24" s="2" customFormat="1" ht="24.5" customHeight="1" x14ac:dyDescent="0.35">
      <c r="B79" s="3">
        <v>64</v>
      </c>
      <c r="C79" s="3" t="s">
        <v>172</v>
      </c>
      <c r="D79" s="3" t="s">
        <v>116</v>
      </c>
      <c r="E79" s="3">
        <v>0.1</v>
      </c>
      <c r="F79" s="3" t="s">
        <v>2392</v>
      </c>
      <c r="G79" s="3" t="s">
        <v>18</v>
      </c>
      <c r="H79" s="3" t="s">
        <v>2490</v>
      </c>
      <c r="I79" s="33">
        <v>1</v>
      </c>
      <c r="J79" s="3" t="s">
        <v>3783</v>
      </c>
      <c r="K79" s="3" t="s">
        <v>2731</v>
      </c>
      <c r="L79" s="3">
        <v>19931123</v>
      </c>
      <c r="M79" s="17"/>
      <c r="N79" s="37">
        <f t="shared" si="0"/>
        <v>0</v>
      </c>
      <c r="O79" s="55">
        <f t="shared" si="1"/>
        <v>100</v>
      </c>
      <c r="P79" s="55"/>
      <c r="Q79" s="56">
        <f t="shared" si="2"/>
        <v>1.082797856226708E-8</v>
      </c>
      <c r="R79" s="49"/>
      <c r="S79" s="53"/>
      <c r="T79" s="53"/>
      <c r="U79" s="53"/>
      <c r="V79" s="53"/>
      <c r="W79" s="53"/>
      <c r="X79" s="53"/>
    </row>
    <row r="80" spans="2:24" s="2" customFormat="1" ht="24.5" customHeight="1" x14ac:dyDescent="0.35">
      <c r="B80" s="3">
        <v>65</v>
      </c>
      <c r="C80" s="3" t="s">
        <v>1661</v>
      </c>
      <c r="D80" s="3" t="s">
        <v>117</v>
      </c>
      <c r="E80" s="3">
        <v>0.2</v>
      </c>
      <c r="F80" s="3" t="s">
        <v>2392</v>
      </c>
      <c r="G80" s="3" t="s">
        <v>18</v>
      </c>
      <c r="H80" s="3" t="s">
        <v>2490</v>
      </c>
      <c r="I80" s="33">
        <v>2</v>
      </c>
      <c r="J80" s="3" t="s">
        <v>3785</v>
      </c>
      <c r="K80" s="3" t="s">
        <v>2733</v>
      </c>
      <c r="L80" s="3">
        <v>19977782</v>
      </c>
      <c r="M80" s="17"/>
      <c r="N80" s="37">
        <f t="shared" ref="N80:N143" si="3">ROUND((M80*(1+$N$13)),0)</f>
        <v>0</v>
      </c>
      <c r="O80" s="55">
        <f t="shared" ref="O80:O143" si="4">IF(N80=0,100*I80,I80*N80)</f>
        <v>200</v>
      </c>
      <c r="P80" s="55"/>
      <c r="Q80" s="56">
        <f t="shared" si="2"/>
        <v>2.165595712453416E-8</v>
      </c>
      <c r="R80" s="49"/>
      <c r="S80" s="53"/>
      <c r="T80" s="53"/>
      <c r="U80" s="53"/>
      <c r="V80" s="53"/>
      <c r="W80" s="53"/>
      <c r="X80" s="53"/>
    </row>
    <row r="81" spans="2:24" s="2" customFormat="1" ht="24.5" customHeight="1" x14ac:dyDescent="0.35">
      <c r="B81" s="3">
        <v>66</v>
      </c>
      <c r="C81" s="3" t="s">
        <v>1661</v>
      </c>
      <c r="D81" s="3" t="s">
        <v>2909</v>
      </c>
      <c r="E81" s="3">
        <v>0.2</v>
      </c>
      <c r="F81" s="3" t="s">
        <v>2392</v>
      </c>
      <c r="G81" s="3" t="s">
        <v>18</v>
      </c>
      <c r="H81" s="3" t="s">
        <v>2490</v>
      </c>
      <c r="I81" s="33">
        <v>2</v>
      </c>
      <c r="J81" s="3" t="s">
        <v>3786</v>
      </c>
      <c r="K81" s="3" t="s">
        <v>2734</v>
      </c>
      <c r="L81" s="3">
        <v>33711</v>
      </c>
      <c r="M81" s="17"/>
      <c r="N81" s="37">
        <f t="shared" si="3"/>
        <v>0</v>
      </c>
      <c r="O81" s="55">
        <f t="shared" si="4"/>
        <v>200</v>
      </c>
      <c r="P81" s="55"/>
      <c r="Q81" s="56">
        <f t="shared" ref="Q81:Q144" si="5">(45.5*O81)/SUM($O$16:$O$1436)</f>
        <v>2.165595712453416E-8</v>
      </c>
      <c r="R81" s="49"/>
      <c r="S81" s="53"/>
      <c r="T81" s="53"/>
      <c r="U81" s="53"/>
      <c r="V81" s="53"/>
      <c r="W81" s="53"/>
      <c r="X81" s="53"/>
    </row>
    <row r="82" spans="2:24" s="2" customFormat="1" ht="24.5" customHeight="1" x14ac:dyDescent="0.35">
      <c r="B82" s="3">
        <v>67</v>
      </c>
      <c r="C82" s="3" t="s">
        <v>1661</v>
      </c>
      <c r="D82" s="3" t="s">
        <v>118</v>
      </c>
      <c r="E82" s="3">
        <v>0.2</v>
      </c>
      <c r="F82" s="3" t="s">
        <v>2392</v>
      </c>
      <c r="G82" s="3" t="s">
        <v>18</v>
      </c>
      <c r="H82" s="3" t="s">
        <v>2490</v>
      </c>
      <c r="I82" s="3">
        <v>42728.272727272728</v>
      </c>
      <c r="J82" s="3" t="s">
        <v>3787</v>
      </c>
      <c r="K82" s="3" t="s">
        <v>2735</v>
      </c>
      <c r="L82" s="3">
        <v>19900013</v>
      </c>
      <c r="M82" s="17"/>
      <c r="N82" s="37">
        <f t="shared" si="3"/>
        <v>0</v>
      </c>
      <c r="O82" s="55">
        <f t="shared" si="4"/>
        <v>4272827.2727272725</v>
      </c>
      <c r="P82" s="55" t="s">
        <v>7341</v>
      </c>
      <c r="Q82" s="56">
        <f t="shared" si="5"/>
        <v>4.626608210936102E-4</v>
      </c>
      <c r="R82" s="49"/>
      <c r="S82" s="53"/>
      <c r="T82" s="53"/>
      <c r="U82" s="53"/>
      <c r="V82" s="53"/>
      <c r="W82" s="53"/>
      <c r="X82" s="53"/>
    </row>
    <row r="83" spans="2:24" s="2" customFormat="1" ht="24.5" customHeight="1" x14ac:dyDescent="0.35">
      <c r="B83" s="3">
        <v>68</v>
      </c>
      <c r="C83" s="3" t="s">
        <v>119</v>
      </c>
      <c r="D83" s="3" t="s">
        <v>2910</v>
      </c>
      <c r="E83" s="3" t="s">
        <v>218</v>
      </c>
      <c r="F83" s="3" t="s">
        <v>3578</v>
      </c>
      <c r="G83" s="3" t="s">
        <v>11</v>
      </c>
      <c r="H83" s="3" t="s">
        <v>2628</v>
      </c>
      <c r="I83" s="33">
        <v>1460</v>
      </c>
      <c r="J83" s="3" t="s">
        <v>3788</v>
      </c>
      <c r="K83" s="3" t="s">
        <v>119</v>
      </c>
      <c r="L83" s="3">
        <v>20072117</v>
      </c>
      <c r="M83" s="17">
        <v>1750</v>
      </c>
      <c r="N83" s="37">
        <f t="shared" si="3"/>
        <v>1876</v>
      </c>
      <c r="O83" s="55">
        <f t="shared" si="4"/>
        <v>2738960</v>
      </c>
      <c r="P83" s="55"/>
      <c r="Q83" s="56">
        <f t="shared" si="5"/>
        <v>2.9657400162907038E-4</v>
      </c>
      <c r="R83" s="49"/>
      <c r="S83" s="53"/>
      <c r="T83" s="53"/>
      <c r="U83" s="53"/>
      <c r="V83" s="53"/>
      <c r="W83" s="53"/>
      <c r="X83" s="53"/>
    </row>
    <row r="84" spans="2:24" s="2" customFormat="1" ht="24.5" customHeight="1" x14ac:dyDescent="0.35">
      <c r="B84" s="3">
        <v>69</v>
      </c>
      <c r="C84" s="3" t="s">
        <v>123</v>
      </c>
      <c r="D84" s="3" t="s">
        <v>124</v>
      </c>
      <c r="E84" s="3" t="s">
        <v>3307</v>
      </c>
      <c r="F84" s="3" t="s">
        <v>2362</v>
      </c>
      <c r="G84" s="3" t="s">
        <v>364</v>
      </c>
      <c r="H84" s="3" t="s">
        <v>3674</v>
      </c>
      <c r="I84" s="33">
        <v>214</v>
      </c>
      <c r="J84" s="3" t="s">
        <v>3789</v>
      </c>
      <c r="K84" s="3" t="s">
        <v>2736</v>
      </c>
      <c r="L84" s="3">
        <v>20177223</v>
      </c>
      <c r="M84" s="17"/>
      <c r="N84" s="37">
        <f t="shared" si="3"/>
        <v>0</v>
      </c>
      <c r="O84" s="55">
        <f t="shared" si="4"/>
        <v>21400</v>
      </c>
      <c r="P84" s="55"/>
      <c r="Q84" s="56">
        <f t="shared" si="5"/>
        <v>2.3171874123251549E-6</v>
      </c>
      <c r="R84" s="49"/>
      <c r="S84" s="53"/>
      <c r="T84" s="53"/>
      <c r="U84" s="53"/>
      <c r="V84" s="53"/>
      <c r="W84" s="53"/>
      <c r="X84" s="53"/>
    </row>
    <row r="85" spans="2:24" s="2" customFormat="1" ht="24.5" customHeight="1" x14ac:dyDescent="0.35">
      <c r="B85" s="3">
        <v>70</v>
      </c>
      <c r="C85" s="3" t="s">
        <v>127</v>
      </c>
      <c r="D85" s="3" t="s">
        <v>128</v>
      </c>
      <c r="E85" s="3" t="s">
        <v>3309</v>
      </c>
      <c r="F85" s="3" t="s">
        <v>2359</v>
      </c>
      <c r="G85" s="3" t="s">
        <v>2587</v>
      </c>
      <c r="H85" s="3" t="s">
        <v>2360</v>
      </c>
      <c r="I85" s="33">
        <v>5228</v>
      </c>
      <c r="J85" s="3" t="s">
        <v>3791</v>
      </c>
      <c r="K85" s="3" t="s">
        <v>2354</v>
      </c>
      <c r="L85" s="3">
        <v>20001247</v>
      </c>
      <c r="M85" s="17">
        <v>89158</v>
      </c>
      <c r="N85" s="37">
        <f t="shared" si="3"/>
        <v>95577</v>
      </c>
      <c r="O85" s="55">
        <f t="shared" si="4"/>
        <v>499676556</v>
      </c>
      <c r="P85" s="55" t="s">
        <v>7341</v>
      </c>
      <c r="Q85" s="56">
        <f t="shared" si="5"/>
        <v>5.4104870364354456E-2</v>
      </c>
      <c r="R85" s="49"/>
      <c r="S85" s="53"/>
      <c r="T85" s="53"/>
      <c r="U85" s="53"/>
      <c r="V85" s="53"/>
      <c r="W85" s="53"/>
      <c r="X85" s="53"/>
    </row>
    <row r="86" spans="2:24" s="2" customFormat="1" ht="24.5" customHeight="1" x14ac:dyDescent="0.35">
      <c r="B86" s="3">
        <v>71</v>
      </c>
      <c r="C86" s="3" t="s">
        <v>127</v>
      </c>
      <c r="D86" s="3" t="s">
        <v>128</v>
      </c>
      <c r="E86" s="3" t="s">
        <v>3308</v>
      </c>
      <c r="F86" s="3" t="s">
        <v>2359</v>
      </c>
      <c r="G86" s="3" t="s">
        <v>2587</v>
      </c>
      <c r="H86" s="3" t="s">
        <v>2360</v>
      </c>
      <c r="I86" s="33">
        <v>1</v>
      </c>
      <c r="J86" s="3" t="s">
        <v>3790</v>
      </c>
      <c r="K86" s="3" t="s">
        <v>2737</v>
      </c>
      <c r="L86" s="3">
        <v>20173007</v>
      </c>
      <c r="M86" s="17"/>
      <c r="N86" s="37">
        <f t="shared" si="3"/>
        <v>0</v>
      </c>
      <c r="O86" s="55">
        <f t="shared" si="4"/>
        <v>100</v>
      </c>
      <c r="P86" s="55"/>
      <c r="Q86" s="56">
        <f t="shared" si="5"/>
        <v>1.082797856226708E-8</v>
      </c>
      <c r="R86" s="49"/>
      <c r="S86" s="53"/>
      <c r="T86" s="53"/>
      <c r="U86" s="53"/>
      <c r="V86" s="53"/>
      <c r="W86" s="53"/>
      <c r="X86" s="53"/>
    </row>
    <row r="87" spans="2:24" s="2" customFormat="1" ht="24.5" customHeight="1" x14ac:dyDescent="0.35">
      <c r="B87" s="3">
        <v>72</v>
      </c>
      <c r="C87" s="3" t="s">
        <v>139</v>
      </c>
      <c r="D87" s="3" t="s">
        <v>140</v>
      </c>
      <c r="E87" s="3" t="s">
        <v>3310</v>
      </c>
      <c r="F87" s="3" t="s">
        <v>3579</v>
      </c>
      <c r="G87" s="3" t="s">
        <v>80</v>
      </c>
      <c r="H87" s="3" t="s">
        <v>3675</v>
      </c>
      <c r="I87" s="33">
        <v>11</v>
      </c>
      <c r="J87" s="3" t="s">
        <v>3792</v>
      </c>
      <c r="K87" s="3" t="s">
        <v>2361</v>
      </c>
      <c r="L87" s="3">
        <v>20020941</v>
      </c>
      <c r="M87" s="17">
        <v>5860334.4100000001</v>
      </c>
      <c r="N87" s="37">
        <f t="shared" si="3"/>
        <v>6282278</v>
      </c>
      <c r="O87" s="55">
        <f t="shared" si="4"/>
        <v>69105058</v>
      </c>
      <c r="P87" s="55" t="s">
        <v>7341</v>
      </c>
      <c r="Q87" s="56">
        <f t="shared" si="5"/>
        <v>7.4826808656822319E-3</v>
      </c>
      <c r="R87" s="49"/>
      <c r="S87" s="53"/>
      <c r="T87" s="53"/>
      <c r="U87" s="53"/>
      <c r="V87" s="53"/>
      <c r="W87" s="53"/>
      <c r="X87" s="53"/>
    </row>
    <row r="88" spans="2:24" s="2" customFormat="1" ht="24.5" customHeight="1" x14ac:dyDescent="0.35">
      <c r="B88" s="3">
        <v>73</v>
      </c>
      <c r="C88" s="3" t="s">
        <v>141</v>
      </c>
      <c r="D88" s="3" t="s">
        <v>142</v>
      </c>
      <c r="E88" s="3" t="s">
        <v>143</v>
      </c>
      <c r="F88" s="3" t="s">
        <v>2333</v>
      </c>
      <c r="G88" s="3" t="s">
        <v>80</v>
      </c>
      <c r="H88" s="3" t="s">
        <v>3675</v>
      </c>
      <c r="I88" s="33">
        <v>4.6363636363636367</v>
      </c>
      <c r="J88" s="3" t="s">
        <v>3793</v>
      </c>
      <c r="K88" s="3" t="s">
        <v>2738</v>
      </c>
      <c r="L88" s="3">
        <v>19951126</v>
      </c>
      <c r="M88" s="17">
        <v>10250674.35</v>
      </c>
      <c r="N88" s="37">
        <f t="shared" si="3"/>
        <v>10988723</v>
      </c>
      <c r="O88" s="55">
        <f t="shared" si="4"/>
        <v>50947715.727272734</v>
      </c>
      <c r="P88" s="55" t="s">
        <v>7341</v>
      </c>
      <c r="Q88" s="56">
        <f t="shared" si="5"/>
        <v>5.5166077369138648E-3</v>
      </c>
      <c r="R88" s="49"/>
      <c r="S88" s="53"/>
      <c r="T88" s="53"/>
      <c r="U88" s="53"/>
      <c r="V88" s="53"/>
      <c r="W88" s="53"/>
      <c r="X88" s="53"/>
    </row>
    <row r="89" spans="2:24" s="2" customFormat="1" ht="24.5" customHeight="1" x14ac:dyDescent="0.35">
      <c r="B89" s="3">
        <v>74</v>
      </c>
      <c r="C89" s="3" t="s">
        <v>141</v>
      </c>
      <c r="D89" s="3" t="s">
        <v>142</v>
      </c>
      <c r="E89" s="3" t="s">
        <v>114</v>
      </c>
      <c r="F89" s="3" t="s">
        <v>2333</v>
      </c>
      <c r="G89" s="3" t="s">
        <v>80</v>
      </c>
      <c r="H89" s="3" t="s">
        <v>3675</v>
      </c>
      <c r="I89" s="3">
        <v>3.8181818181818183</v>
      </c>
      <c r="J89" s="3" t="s">
        <v>3793</v>
      </c>
      <c r="K89" s="3" t="s">
        <v>2739</v>
      </c>
      <c r="L89" s="3">
        <v>19951125</v>
      </c>
      <c r="M89" s="17">
        <v>1464382.0499999998</v>
      </c>
      <c r="N89" s="37">
        <f t="shared" si="3"/>
        <v>1569818</v>
      </c>
      <c r="O89" s="55">
        <f t="shared" si="4"/>
        <v>5993850.5454545459</v>
      </c>
      <c r="P89" s="55" t="s">
        <v>7341</v>
      </c>
      <c r="Q89" s="56">
        <f t="shared" si="5"/>
        <v>6.4901285211614655E-4</v>
      </c>
      <c r="R89" s="49"/>
      <c r="S89" s="53"/>
      <c r="T89" s="53"/>
      <c r="U89" s="53"/>
      <c r="V89" s="53"/>
      <c r="W89" s="53"/>
      <c r="X89" s="53"/>
    </row>
    <row r="90" spans="2:24" s="2" customFormat="1" ht="24.5" customHeight="1" x14ac:dyDescent="0.35">
      <c r="B90" s="3">
        <v>75</v>
      </c>
      <c r="C90" s="3" t="s">
        <v>2628</v>
      </c>
      <c r="D90" s="3" t="s">
        <v>2911</v>
      </c>
      <c r="E90" s="3" t="s">
        <v>119</v>
      </c>
      <c r="F90" s="3" t="s">
        <v>3580</v>
      </c>
      <c r="G90" s="3" t="s">
        <v>3645</v>
      </c>
      <c r="H90" s="3" t="s">
        <v>3676</v>
      </c>
      <c r="I90" s="3">
        <v>192</v>
      </c>
      <c r="J90" s="3" t="s">
        <v>4283</v>
      </c>
      <c r="K90" s="3" t="s">
        <v>2628</v>
      </c>
      <c r="L90" s="3">
        <v>20004057</v>
      </c>
      <c r="M90" s="17"/>
      <c r="N90" s="37">
        <f t="shared" si="3"/>
        <v>0</v>
      </c>
      <c r="O90" s="55">
        <f t="shared" si="4"/>
        <v>19200</v>
      </c>
      <c r="P90" s="55"/>
      <c r="Q90" s="56">
        <f t="shared" si="5"/>
        <v>2.0789718839552792E-6</v>
      </c>
      <c r="R90" s="49"/>
      <c r="S90" s="53"/>
      <c r="T90" s="53"/>
      <c r="U90" s="53"/>
      <c r="V90" s="53"/>
      <c r="W90" s="53"/>
      <c r="X90" s="53"/>
    </row>
    <row r="91" spans="2:24" s="2" customFormat="1" ht="24.5" customHeight="1" x14ac:dyDescent="0.35">
      <c r="B91" s="3">
        <v>76</v>
      </c>
      <c r="C91" s="3" t="s">
        <v>2628</v>
      </c>
      <c r="D91" s="3" t="s">
        <v>2912</v>
      </c>
      <c r="E91" s="3" t="s">
        <v>119</v>
      </c>
      <c r="F91" s="3" t="s">
        <v>3581</v>
      </c>
      <c r="G91" s="3" t="s">
        <v>2587</v>
      </c>
      <c r="H91" s="3" t="s">
        <v>2490</v>
      </c>
      <c r="I91" s="33">
        <v>17</v>
      </c>
      <c r="J91" s="3" t="s">
        <v>4284</v>
      </c>
      <c r="K91" s="3" t="s">
        <v>2628</v>
      </c>
      <c r="L91" s="3">
        <v>19955174</v>
      </c>
      <c r="M91" s="17"/>
      <c r="N91" s="37">
        <f t="shared" si="3"/>
        <v>0</v>
      </c>
      <c r="O91" s="55">
        <f t="shared" si="4"/>
        <v>1700</v>
      </c>
      <c r="P91" s="55"/>
      <c r="Q91" s="56">
        <f t="shared" si="5"/>
        <v>1.8407563555854034E-7</v>
      </c>
      <c r="R91" s="49"/>
      <c r="S91" s="53"/>
      <c r="T91" s="53"/>
      <c r="U91" s="53"/>
      <c r="V91" s="53"/>
      <c r="W91" s="53"/>
      <c r="X91" s="53"/>
    </row>
    <row r="92" spans="2:24" s="2" customFormat="1" ht="24.5" customHeight="1" x14ac:dyDescent="0.35">
      <c r="B92" s="3">
        <v>77</v>
      </c>
      <c r="C92" s="3" t="s">
        <v>156</v>
      </c>
      <c r="D92" s="3" t="s">
        <v>157</v>
      </c>
      <c r="E92" s="3" t="s">
        <v>3311</v>
      </c>
      <c r="F92" s="3" t="s">
        <v>2394</v>
      </c>
      <c r="G92" s="3" t="s">
        <v>2395</v>
      </c>
      <c r="H92" s="3" t="s">
        <v>2490</v>
      </c>
      <c r="I92" s="3">
        <v>813</v>
      </c>
      <c r="J92" s="3" t="s">
        <v>3794</v>
      </c>
      <c r="K92" s="3" t="s">
        <v>2363</v>
      </c>
      <c r="L92" s="3">
        <v>20035873</v>
      </c>
      <c r="M92" s="17">
        <v>34131</v>
      </c>
      <c r="N92" s="37">
        <f t="shared" si="3"/>
        <v>36588</v>
      </c>
      <c r="O92" s="55">
        <f t="shared" si="4"/>
        <v>29746044</v>
      </c>
      <c r="P92" s="55" t="s">
        <v>7341</v>
      </c>
      <c r="Q92" s="56">
        <f t="shared" si="5"/>
        <v>3.2208952674425331E-3</v>
      </c>
      <c r="R92" s="49"/>
      <c r="S92" s="53"/>
      <c r="T92" s="53"/>
      <c r="U92" s="53"/>
      <c r="V92" s="53"/>
      <c r="W92" s="53"/>
      <c r="X92" s="53"/>
    </row>
    <row r="93" spans="2:24" s="2" customFormat="1" ht="24.5" customHeight="1" x14ac:dyDescent="0.35">
      <c r="B93" s="3">
        <v>78</v>
      </c>
      <c r="C93" s="3" t="s">
        <v>2628</v>
      </c>
      <c r="D93" s="3" t="s">
        <v>2913</v>
      </c>
      <c r="E93" s="3" t="s">
        <v>3312</v>
      </c>
      <c r="F93" s="3" t="s">
        <v>2392</v>
      </c>
      <c r="G93" s="3" t="s">
        <v>76</v>
      </c>
      <c r="H93" s="3" t="s">
        <v>2628</v>
      </c>
      <c r="I93" s="33">
        <v>1</v>
      </c>
      <c r="J93" s="3" t="s">
        <v>4285</v>
      </c>
      <c r="K93" s="3" t="s">
        <v>2628</v>
      </c>
      <c r="L93" s="3">
        <v>19547</v>
      </c>
      <c r="M93" s="17"/>
      <c r="N93" s="37">
        <f t="shared" si="3"/>
        <v>0</v>
      </c>
      <c r="O93" s="55">
        <f t="shared" si="4"/>
        <v>100</v>
      </c>
      <c r="P93" s="55"/>
      <c r="Q93" s="56">
        <f t="shared" si="5"/>
        <v>1.082797856226708E-8</v>
      </c>
      <c r="R93" s="49"/>
      <c r="S93" s="53"/>
      <c r="T93" s="53"/>
      <c r="U93" s="53"/>
      <c r="V93" s="53"/>
      <c r="W93" s="53"/>
      <c r="X93" s="53"/>
    </row>
    <row r="94" spans="2:24" s="2" customFormat="1" ht="24.5" customHeight="1" x14ac:dyDescent="0.35">
      <c r="B94" s="3">
        <v>79</v>
      </c>
      <c r="C94" s="3" t="s">
        <v>7269</v>
      </c>
      <c r="D94" s="3" t="s">
        <v>3682</v>
      </c>
      <c r="E94" s="3" t="s">
        <v>35</v>
      </c>
      <c r="F94" s="3" t="s">
        <v>2324</v>
      </c>
      <c r="G94" s="3" t="s">
        <v>11</v>
      </c>
      <c r="H94" s="3" t="s">
        <v>2320</v>
      </c>
      <c r="I94" s="3">
        <v>10640</v>
      </c>
      <c r="J94" s="3" t="s">
        <v>3795</v>
      </c>
      <c r="K94" s="3" t="s">
        <v>2364</v>
      </c>
      <c r="L94" s="3">
        <v>20157000</v>
      </c>
      <c r="M94" s="17">
        <v>117974</v>
      </c>
      <c r="N94" s="37">
        <f t="shared" si="3"/>
        <v>126468</v>
      </c>
      <c r="O94" s="55">
        <f t="shared" si="4"/>
        <v>1345619520</v>
      </c>
      <c r="P94" s="55" t="s">
        <v>7341</v>
      </c>
      <c r="Q94" s="56">
        <f t="shared" si="5"/>
        <v>0.14570339315528116</v>
      </c>
      <c r="R94" s="49"/>
      <c r="S94" s="53"/>
      <c r="T94" s="53"/>
      <c r="U94" s="53"/>
      <c r="V94" s="53"/>
      <c r="W94" s="53"/>
      <c r="X94" s="53"/>
    </row>
    <row r="95" spans="2:24" s="2" customFormat="1" ht="24.5" customHeight="1" x14ac:dyDescent="0.35">
      <c r="B95" s="3">
        <v>80</v>
      </c>
      <c r="C95" s="3" t="s">
        <v>167</v>
      </c>
      <c r="D95" s="3" t="s">
        <v>168</v>
      </c>
      <c r="E95" s="3" t="s">
        <v>169</v>
      </c>
      <c r="F95" s="3" t="s">
        <v>2349</v>
      </c>
      <c r="G95" s="3" t="s">
        <v>3646</v>
      </c>
      <c r="H95" s="3" t="s">
        <v>2349</v>
      </c>
      <c r="I95" s="3">
        <v>2</v>
      </c>
      <c r="J95" s="3" t="s">
        <v>4286</v>
      </c>
      <c r="K95" s="3" t="s">
        <v>2628</v>
      </c>
      <c r="L95" s="3">
        <v>20067976</v>
      </c>
      <c r="M95" s="17">
        <v>28247149.799999997</v>
      </c>
      <c r="N95" s="37">
        <f t="shared" si="3"/>
        <v>30280945</v>
      </c>
      <c r="O95" s="55">
        <f t="shared" si="4"/>
        <v>60561890</v>
      </c>
      <c r="P95" s="55" t="s">
        <v>7341</v>
      </c>
      <c r="Q95" s="56">
        <f t="shared" si="5"/>
        <v>6.5576284661037704E-3</v>
      </c>
      <c r="R95" s="49"/>
      <c r="S95" s="53"/>
      <c r="T95" s="53"/>
      <c r="U95" s="53"/>
      <c r="V95" s="53"/>
      <c r="W95" s="53"/>
      <c r="X95" s="53"/>
    </row>
    <row r="96" spans="2:24" s="2" customFormat="1" ht="24.5" customHeight="1" x14ac:dyDescent="0.35">
      <c r="B96" s="3">
        <v>81</v>
      </c>
      <c r="C96" s="3" t="s">
        <v>172</v>
      </c>
      <c r="D96" s="3" t="s">
        <v>173</v>
      </c>
      <c r="E96" s="3" t="s">
        <v>218</v>
      </c>
      <c r="F96" s="3" t="s">
        <v>2438</v>
      </c>
      <c r="G96" s="3" t="s">
        <v>11</v>
      </c>
      <c r="H96" s="3" t="s">
        <v>2628</v>
      </c>
      <c r="I96" s="3">
        <v>61730</v>
      </c>
      <c r="J96" s="3" t="s">
        <v>4287</v>
      </c>
      <c r="K96" s="3" t="s">
        <v>2628</v>
      </c>
      <c r="L96" s="3">
        <v>19933951</v>
      </c>
      <c r="M96" s="17">
        <v>1387.05</v>
      </c>
      <c r="N96" s="37">
        <f t="shared" si="3"/>
        <v>1487</v>
      </c>
      <c r="O96" s="55">
        <f t="shared" si="4"/>
        <v>91792510</v>
      </c>
      <c r="P96" s="55" t="s">
        <v>7341</v>
      </c>
      <c r="Q96" s="56">
        <f t="shared" si="5"/>
        <v>9.939273304566865E-3</v>
      </c>
      <c r="R96" s="49"/>
      <c r="S96" s="53"/>
      <c r="T96" s="53"/>
      <c r="U96" s="53"/>
      <c r="V96" s="53"/>
      <c r="W96" s="53"/>
      <c r="X96" s="53"/>
    </row>
    <row r="97" spans="2:24" s="2" customFormat="1" ht="24.5" customHeight="1" x14ac:dyDescent="0.35">
      <c r="B97" s="3">
        <v>82</v>
      </c>
      <c r="C97" s="3" t="s">
        <v>2628</v>
      </c>
      <c r="D97" s="3" t="s">
        <v>2914</v>
      </c>
      <c r="E97" s="3" t="s">
        <v>218</v>
      </c>
      <c r="F97" s="3" t="s">
        <v>2376</v>
      </c>
      <c r="G97" s="3" t="s">
        <v>11</v>
      </c>
      <c r="H97" s="3" t="s">
        <v>2628</v>
      </c>
      <c r="I97" s="3">
        <v>67</v>
      </c>
      <c r="J97" s="3" t="s">
        <v>4288</v>
      </c>
      <c r="K97" s="3" t="s">
        <v>2628</v>
      </c>
      <c r="L97" s="3">
        <v>20181197</v>
      </c>
      <c r="M97" s="17">
        <v>94286</v>
      </c>
      <c r="N97" s="37">
        <f t="shared" si="3"/>
        <v>101075</v>
      </c>
      <c r="O97" s="55">
        <f t="shared" si="4"/>
        <v>6772025</v>
      </c>
      <c r="P97" s="55" t="s">
        <v>7341</v>
      </c>
      <c r="Q97" s="56">
        <f t="shared" si="5"/>
        <v>7.3327341523136719E-4</v>
      </c>
      <c r="R97" s="49"/>
      <c r="S97" s="53"/>
      <c r="T97" s="53"/>
      <c r="U97" s="53"/>
      <c r="V97" s="53"/>
      <c r="W97" s="53"/>
      <c r="X97" s="53"/>
    </row>
    <row r="98" spans="2:24" s="2" customFormat="1" ht="24.5" customHeight="1" x14ac:dyDescent="0.35">
      <c r="B98" s="3">
        <v>83</v>
      </c>
      <c r="C98" s="3" t="s">
        <v>174</v>
      </c>
      <c r="D98" s="3" t="s">
        <v>175</v>
      </c>
      <c r="E98" s="3" t="s">
        <v>17</v>
      </c>
      <c r="F98" s="3" t="s">
        <v>2422</v>
      </c>
      <c r="G98" s="3" t="s">
        <v>11</v>
      </c>
      <c r="H98" s="3" t="s">
        <v>2317</v>
      </c>
      <c r="I98" s="3">
        <v>17100</v>
      </c>
      <c r="J98" s="3" t="s">
        <v>4289</v>
      </c>
      <c r="K98" s="3" t="s">
        <v>2628</v>
      </c>
      <c r="L98" s="3">
        <v>45047</v>
      </c>
      <c r="M98" s="17">
        <v>1569</v>
      </c>
      <c r="N98" s="37">
        <f t="shared" si="3"/>
        <v>1682</v>
      </c>
      <c r="O98" s="55">
        <f t="shared" si="4"/>
        <v>28762200</v>
      </c>
      <c r="P98" s="55" t="s">
        <v>7341</v>
      </c>
      <c r="Q98" s="56">
        <f t="shared" si="5"/>
        <v>3.1143648500363821E-3</v>
      </c>
      <c r="R98" s="49"/>
      <c r="S98" s="53"/>
      <c r="T98" s="53"/>
      <c r="U98" s="53"/>
      <c r="V98" s="53"/>
      <c r="W98" s="53"/>
      <c r="X98" s="53"/>
    </row>
    <row r="99" spans="2:24" s="2" customFormat="1" ht="24.5" customHeight="1" x14ac:dyDescent="0.35">
      <c r="B99" s="3">
        <v>84</v>
      </c>
      <c r="C99" s="3" t="s">
        <v>2628</v>
      </c>
      <c r="D99" s="3" t="s">
        <v>180</v>
      </c>
      <c r="E99" s="3" t="s">
        <v>3314</v>
      </c>
      <c r="F99" s="3" t="s">
        <v>2365</v>
      </c>
      <c r="G99" s="3" t="s">
        <v>11</v>
      </c>
      <c r="H99" s="3" t="s">
        <v>2628</v>
      </c>
      <c r="I99" s="3">
        <v>624</v>
      </c>
      <c r="J99" s="3" t="s">
        <v>4290</v>
      </c>
      <c r="K99" s="3" t="s">
        <v>2628</v>
      </c>
      <c r="L99" s="3">
        <v>19932994</v>
      </c>
      <c r="M99" s="17">
        <v>41667</v>
      </c>
      <c r="N99" s="37">
        <f t="shared" si="3"/>
        <v>44667</v>
      </c>
      <c r="O99" s="55">
        <f t="shared" si="4"/>
        <v>27872208</v>
      </c>
      <c r="P99" s="55" t="s">
        <v>7341</v>
      </c>
      <c r="Q99" s="56">
        <f t="shared" si="5"/>
        <v>3.0179967070704901E-3</v>
      </c>
      <c r="R99" s="49"/>
      <c r="S99" s="53"/>
      <c r="T99" s="53"/>
      <c r="U99" s="53"/>
      <c r="V99" s="53"/>
      <c r="W99" s="53"/>
      <c r="X99" s="53"/>
    </row>
    <row r="100" spans="2:24" s="2" customFormat="1" ht="24.5" customHeight="1" x14ac:dyDescent="0.35">
      <c r="B100" s="3">
        <v>85</v>
      </c>
      <c r="C100" s="3" t="s">
        <v>2628</v>
      </c>
      <c r="D100" s="3" t="s">
        <v>180</v>
      </c>
      <c r="E100" s="3" t="s">
        <v>2628</v>
      </c>
      <c r="F100" s="3" t="s">
        <v>2359</v>
      </c>
      <c r="G100" s="3" t="s">
        <v>76</v>
      </c>
      <c r="H100" s="3" t="s">
        <v>2628</v>
      </c>
      <c r="I100" s="3">
        <v>17</v>
      </c>
      <c r="J100" s="3" t="s">
        <v>4291</v>
      </c>
      <c r="K100" s="3" t="s">
        <v>2628</v>
      </c>
      <c r="L100" s="3">
        <v>19936912</v>
      </c>
      <c r="M100" s="17">
        <v>109318</v>
      </c>
      <c r="N100" s="37">
        <f t="shared" si="3"/>
        <v>117189</v>
      </c>
      <c r="O100" s="55">
        <f t="shared" si="4"/>
        <v>1992213</v>
      </c>
      <c r="P100" s="55" t="s">
        <v>7341</v>
      </c>
      <c r="Q100" s="56">
        <f t="shared" si="5"/>
        <v>2.1571639655469784E-4</v>
      </c>
      <c r="R100" s="49"/>
      <c r="S100" s="53"/>
      <c r="T100" s="53"/>
      <c r="U100" s="53"/>
      <c r="V100" s="53"/>
      <c r="W100" s="53"/>
      <c r="X100" s="53"/>
    </row>
    <row r="101" spans="2:24" s="2" customFormat="1" ht="24.5" customHeight="1" x14ac:dyDescent="0.35">
      <c r="B101" s="3">
        <v>86</v>
      </c>
      <c r="C101" s="3" t="s">
        <v>2628</v>
      </c>
      <c r="D101" s="3" t="s">
        <v>181</v>
      </c>
      <c r="E101" s="3" t="s">
        <v>3315</v>
      </c>
      <c r="F101" s="3" t="s">
        <v>2365</v>
      </c>
      <c r="G101" s="3" t="s">
        <v>11</v>
      </c>
      <c r="H101" s="3" t="s">
        <v>2628</v>
      </c>
      <c r="I101" s="33">
        <v>33</v>
      </c>
      <c r="J101" s="3" t="s">
        <v>4292</v>
      </c>
      <c r="K101" s="3" t="s">
        <v>2628</v>
      </c>
      <c r="L101" s="3">
        <v>20043524</v>
      </c>
      <c r="M101" s="17">
        <v>40198</v>
      </c>
      <c r="N101" s="37">
        <f t="shared" si="3"/>
        <v>43092</v>
      </c>
      <c r="O101" s="55">
        <f t="shared" si="4"/>
        <v>1422036</v>
      </c>
      <c r="P101" s="55"/>
      <c r="Q101" s="56">
        <f t="shared" si="5"/>
        <v>1.5397775322772029E-4</v>
      </c>
      <c r="R101" s="49"/>
      <c r="S101" s="53"/>
      <c r="T101" s="53"/>
      <c r="U101" s="53"/>
      <c r="V101" s="53"/>
      <c r="W101" s="53"/>
      <c r="X101" s="53"/>
    </row>
    <row r="102" spans="2:24" s="2" customFormat="1" ht="24.5" customHeight="1" x14ac:dyDescent="0.35">
      <c r="B102" s="3">
        <v>87</v>
      </c>
      <c r="C102" s="3" t="s">
        <v>179</v>
      </c>
      <c r="D102" s="3" t="s">
        <v>182</v>
      </c>
      <c r="E102" s="3" t="s">
        <v>2367</v>
      </c>
      <c r="F102" s="3" t="s">
        <v>2365</v>
      </c>
      <c r="G102" s="3" t="s">
        <v>11</v>
      </c>
      <c r="H102" s="3" t="s">
        <v>2628</v>
      </c>
      <c r="I102" s="3">
        <v>245651</v>
      </c>
      <c r="J102" s="3" t="s">
        <v>4293</v>
      </c>
      <c r="K102" s="3" t="s">
        <v>2628</v>
      </c>
      <c r="L102" s="3">
        <v>20103613</v>
      </c>
      <c r="M102" s="17">
        <v>4340</v>
      </c>
      <c r="N102" s="37">
        <f t="shared" si="3"/>
        <v>4652</v>
      </c>
      <c r="O102" s="55">
        <f t="shared" si="4"/>
        <v>1142768452</v>
      </c>
      <c r="P102" s="55" t="s">
        <v>7341</v>
      </c>
      <c r="Q102" s="56">
        <f t="shared" si="5"/>
        <v>0.12373872299891137</v>
      </c>
      <c r="R102" s="49"/>
      <c r="S102" s="53"/>
      <c r="T102" s="53"/>
      <c r="U102" s="53"/>
      <c r="V102" s="53"/>
      <c r="W102" s="53"/>
      <c r="X102" s="53"/>
    </row>
    <row r="103" spans="2:24" s="2" customFormat="1" ht="24.5" customHeight="1" x14ac:dyDescent="0.35">
      <c r="B103" s="3">
        <v>88</v>
      </c>
      <c r="C103" s="3" t="s">
        <v>2366</v>
      </c>
      <c r="D103" s="3" t="s">
        <v>182</v>
      </c>
      <c r="E103" s="3" t="s">
        <v>3316</v>
      </c>
      <c r="F103" s="3" t="s">
        <v>2365</v>
      </c>
      <c r="G103" s="3" t="s">
        <v>11</v>
      </c>
      <c r="H103" s="3" t="s">
        <v>2628</v>
      </c>
      <c r="I103" s="3">
        <v>117584</v>
      </c>
      <c r="J103" s="3" t="s">
        <v>4294</v>
      </c>
      <c r="K103" s="3" t="s">
        <v>2628</v>
      </c>
      <c r="L103" s="3">
        <v>20010745</v>
      </c>
      <c r="M103" s="17">
        <v>2707</v>
      </c>
      <c r="N103" s="37">
        <f t="shared" si="3"/>
        <v>2902</v>
      </c>
      <c r="O103" s="55">
        <f t="shared" si="4"/>
        <v>341228768</v>
      </c>
      <c r="P103" s="55" t="s">
        <v>7341</v>
      </c>
      <c r="Q103" s="56">
        <f t="shared" si="5"/>
        <v>3.6948177847328068E-2</v>
      </c>
      <c r="R103" s="49"/>
      <c r="S103" s="53"/>
      <c r="T103" s="53"/>
      <c r="U103" s="53"/>
      <c r="V103" s="53"/>
      <c r="W103" s="53"/>
      <c r="X103" s="53"/>
    </row>
    <row r="104" spans="2:24" s="2" customFormat="1" ht="24.5" customHeight="1" x14ac:dyDescent="0.35">
      <c r="B104" s="3">
        <v>89</v>
      </c>
      <c r="C104" s="3" t="s">
        <v>184</v>
      </c>
      <c r="D104" s="3" t="s">
        <v>182</v>
      </c>
      <c r="E104" s="3" t="s">
        <v>185</v>
      </c>
      <c r="F104" s="3" t="s">
        <v>2365</v>
      </c>
      <c r="G104" s="3" t="s">
        <v>11</v>
      </c>
      <c r="H104" s="3" t="s">
        <v>2628</v>
      </c>
      <c r="I104" s="3">
        <v>3056</v>
      </c>
      <c r="J104" s="3" t="s">
        <v>4295</v>
      </c>
      <c r="K104" s="3" t="s">
        <v>2628</v>
      </c>
      <c r="L104" s="3">
        <v>20016210</v>
      </c>
      <c r="M104" s="17">
        <v>27720</v>
      </c>
      <c r="N104" s="37">
        <f t="shared" si="3"/>
        <v>29716</v>
      </c>
      <c r="O104" s="55">
        <f t="shared" si="4"/>
        <v>90812096</v>
      </c>
      <c r="P104" s="55" t="s">
        <v>7341</v>
      </c>
      <c r="Q104" s="56">
        <f t="shared" si="5"/>
        <v>9.8331142868254007E-3</v>
      </c>
      <c r="R104" s="49"/>
      <c r="S104" s="53"/>
      <c r="T104" s="53"/>
      <c r="U104" s="53"/>
      <c r="V104" s="53"/>
      <c r="W104" s="53"/>
      <c r="X104" s="53"/>
    </row>
    <row r="105" spans="2:24" s="2" customFormat="1" ht="24.5" customHeight="1" x14ac:dyDescent="0.35">
      <c r="B105" s="3">
        <v>90</v>
      </c>
      <c r="C105" s="3" t="s">
        <v>183</v>
      </c>
      <c r="D105" s="3" t="s">
        <v>182</v>
      </c>
      <c r="E105" s="3" t="s">
        <v>2593</v>
      </c>
      <c r="F105" s="3" t="s">
        <v>2365</v>
      </c>
      <c r="G105" s="3" t="s">
        <v>11</v>
      </c>
      <c r="H105" s="3" t="s">
        <v>2334</v>
      </c>
      <c r="I105" s="3">
        <v>2107.666666666667</v>
      </c>
      <c r="J105" s="3" t="s">
        <v>3796</v>
      </c>
      <c r="K105" s="3" t="s">
        <v>2369</v>
      </c>
      <c r="L105" s="3">
        <v>24380</v>
      </c>
      <c r="M105" s="17">
        <v>39881</v>
      </c>
      <c r="N105" s="37">
        <f t="shared" si="3"/>
        <v>42752</v>
      </c>
      <c r="O105" s="55">
        <f t="shared" si="4"/>
        <v>90106965.333333343</v>
      </c>
      <c r="P105" s="55" t="s">
        <v>7341</v>
      </c>
      <c r="Q105" s="56">
        <f t="shared" si="5"/>
        <v>9.7567628894027637E-3</v>
      </c>
      <c r="R105" s="49"/>
      <c r="S105" s="53"/>
      <c r="T105" s="53"/>
      <c r="U105" s="53"/>
      <c r="V105" s="53"/>
      <c r="W105" s="53"/>
      <c r="X105" s="53"/>
    </row>
    <row r="106" spans="2:24" s="2" customFormat="1" ht="24.5" customHeight="1" x14ac:dyDescent="0.35">
      <c r="B106" s="3">
        <v>91</v>
      </c>
      <c r="C106" s="3" t="s">
        <v>179</v>
      </c>
      <c r="D106" s="3" t="s">
        <v>2915</v>
      </c>
      <c r="E106" s="3" t="s">
        <v>2591</v>
      </c>
      <c r="F106" s="3" t="s">
        <v>2365</v>
      </c>
      <c r="G106" s="3" t="s">
        <v>11</v>
      </c>
      <c r="H106" s="3" t="s">
        <v>2628</v>
      </c>
      <c r="I106" s="3">
        <v>71</v>
      </c>
      <c r="J106" s="3" t="s">
        <v>4296</v>
      </c>
      <c r="K106" s="3" t="s">
        <v>2628</v>
      </c>
      <c r="L106" s="3">
        <v>20027038</v>
      </c>
      <c r="M106" s="17">
        <v>69612</v>
      </c>
      <c r="N106" s="37">
        <f t="shared" si="3"/>
        <v>74624</v>
      </c>
      <c r="O106" s="55">
        <f t="shared" si="4"/>
        <v>5298304</v>
      </c>
      <c r="P106" s="55" t="s">
        <v>7341</v>
      </c>
      <c r="Q106" s="56">
        <f t="shared" si="5"/>
        <v>5.7369922128373916E-4</v>
      </c>
      <c r="R106" s="49"/>
      <c r="S106" s="53"/>
      <c r="T106" s="53"/>
      <c r="U106" s="53"/>
      <c r="V106" s="53"/>
      <c r="W106" s="53"/>
      <c r="X106" s="53"/>
    </row>
    <row r="107" spans="2:24" s="2" customFormat="1" ht="24.5" customHeight="1" x14ac:dyDescent="0.35">
      <c r="B107" s="3">
        <v>92</v>
      </c>
      <c r="C107" s="3" t="s">
        <v>189</v>
      </c>
      <c r="D107" s="3" t="s">
        <v>190</v>
      </c>
      <c r="E107" s="3" t="s">
        <v>2355</v>
      </c>
      <c r="F107" s="3" t="s">
        <v>2333</v>
      </c>
      <c r="G107" s="3" t="s">
        <v>3646</v>
      </c>
      <c r="H107" s="3" t="s">
        <v>2349</v>
      </c>
      <c r="I107" s="3">
        <v>65</v>
      </c>
      <c r="J107" s="3" t="s">
        <v>4297</v>
      </c>
      <c r="K107" s="3" t="s">
        <v>2628</v>
      </c>
      <c r="L107" s="3">
        <v>19979757</v>
      </c>
      <c r="M107" s="17">
        <v>1975876.5</v>
      </c>
      <c r="N107" s="37">
        <f t="shared" si="3"/>
        <v>2118140</v>
      </c>
      <c r="O107" s="55">
        <f t="shared" si="4"/>
        <v>137679100</v>
      </c>
      <c r="P107" s="55" t="s">
        <v>7341</v>
      </c>
      <c r="Q107" s="56">
        <f t="shared" si="5"/>
        <v>1.4907863432722254E-2</v>
      </c>
      <c r="R107" s="49"/>
      <c r="S107" s="53"/>
      <c r="T107" s="53"/>
      <c r="U107" s="53"/>
      <c r="V107" s="53"/>
      <c r="W107" s="53"/>
      <c r="X107" s="53"/>
    </row>
    <row r="108" spans="2:24" s="2" customFormat="1" ht="24.5" customHeight="1" x14ac:dyDescent="0.35">
      <c r="B108" s="3">
        <v>93</v>
      </c>
      <c r="C108" s="3" t="s">
        <v>119</v>
      </c>
      <c r="D108" s="3" t="s">
        <v>2916</v>
      </c>
      <c r="E108" s="3" t="s">
        <v>218</v>
      </c>
      <c r="F108" s="3" t="s">
        <v>3575</v>
      </c>
      <c r="G108" s="3" t="s">
        <v>11</v>
      </c>
      <c r="H108" s="3" t="s">
        <v>2351</v>
      </c>
      <c r="I108" s="3">
        <v>22</v>
      </c>
      <c r="J108" s="3" t="s">
        <v>4298</v>
      </c>
      <c r="K108" s="3" t="s">
        <v>119</v>
      </c>
      <c r="L108" s="3">
        <v>20218948</v>
      </c>
      <c r="M108" s="17">
        <v>46040</v>
      </c>
      <c r="N108" s="37">
        <f t="shared" si="3"/>
        <v>49355</v>
      </c>
      <c r="O108" s="55">
        <f t="shared" si="4"/>
        <v>1085810</v>
      </c>
      <c r="P108" s="55"/>
      <c r="Q108" s="56">
        <f t="shared" si="5"/>
        <v>1.1757127402695217E-4</v>
      </c>
      <c r="R108" s="49"/>
      <c r="S108" s="53"/>
      <c r="T108" s="53"/>
      <c r="U108" s="53"/>
      <c r="V108" s="53"/>
      <c r="W108" s="53"/>
      <c r="X108" s="53"/>
    </row>
    <row r="109" spans="2:24" s="2" customFormat="1" ht="24.5" customHeight="1" x14ac:dyDescent="0.35">
      <c r="B109" s="3">
        <v>94</v>
      </c>
      <c r="C109" s="3" t="s">
        <v>119</v>
      </c>
      <c r="D109" s="3" t="s">
        <v>2916</v>
      </c>
      <c r="E109" s="3" t="s">
        <v>218</v>
      </c>
      <c r="F109" s="3" t="s">
        <v>2376</v>
      </c>
      <c r="G109" s="3" t="s">
        <v>11</v>
      </c>
      <c r="H109" s="3" t="s">
        <v>2351</v>
      </c>
      <c r="I109" s="3">
        <v>1</v>
      </c>
      <c r="J109" s="3" t="s">
        <v>4299</v>
      </c>
      <c r="K109" s="3" t="s">
        <v>119</v>
      </c>
      <c r="L109" s="3">
        <v>20227560</v>
      </c>
      <c r="M109" s="17"/>
      <c r="N109" s="37">
        <f t="shared" si="3"/>
        <v>0</v>
      </c>
      <c r="O109" s="55">
        <f t="shared" si="4"/>
        <v>100</v>
      </c>
      <c r="P109" s="55"/>
      <c r="Q109" s="56">
        <f t="shared" si="5"/>
        <v>1.082797856226708E-8</v>
      </c>
      <c r="R109" s="49"/>
      <c r="S109" s="53"/>
      <c r="T109" s="53"/>
      <c r="U109" s="53"/>
      <c r="V109" s="53"/>
      <c r="W109" s="53"/>
      <c r="X109" s="53"/>
    </row>
    <row r="110" spans="2:24" s="2" customFormat="1" ht="24.5" customHeight="1" x14ac:dyDescent="0.35">
      <c r="B110" s="3">
        <v>95</v>
      </c>
      <c r="C110" s="3" t="s">
        <v>119</v>
      </c>
      <c r="D110" s="3" t="s">
        <v>2917</v>
      </c>
      <c r="E110" s="3" t="s">
        <v>218</v>
      </c>
      <c r="F110" s="3" t="s">
        <v>3575</v>
      </c>
      <c r="G110" s="3" t="s">
        <v>11</v>
      </c>
      <c r="H110" s="3" t="s">
        <v>2351</v>
      </c>
      <c r="I110" s="3">
        <v>33</v>
      </c>
      <c r="J110" s="3" t="s">
        <v>4300</v>
      </c>
      <c r="K110" s="3" t="s">
        <v>119</v>
      </c>
      <c r="L110" s="3">
        <v>20220833</v>
      </c>
      <c r="M110" s="17"/>
      <c r="N110" s="37">
        <f t="shared" si="3"/>
        <v>0</v>
      </c>
      <c r="O110" s="55">
        <f t="shared" si="4"/>
        <v>3300</v>
      </c>
      <c r="P110" s="55"/>
      <c r="Q110" s="56">
        <f t="shared" si="5"/>
        <v>3.5732329255481362E-7</v>
      </c>
      <c r="R110" s="49"/>
      <c r="S110" s="53"/>
      <c r="T110" s="53"/>
      <c r="U110" s="53"/>
      <c r="V110" s="53"/>
      <c r="W110" s="53"/>
      <c r="X110" s="53"/>
    </row>
    <row r="111" spans="2:24" s="2" customFormat="1" ht="24.5" customHeight="1" x14ac:dyDescent="0.35">
      <c r="B111" s="3">
        <v>96</v>
      </c>
      <c r="C111" s="3" t="s">
        <v>119</v>
      </c>
      <c r="D111" s="3" t="s">
        <v>2917</v>
      </c>
      <c r="E111" s="3" t="s">
        <v>218</v>
      </c>
      <c r="F111" s="3" t="s">
        <v>3575</v>
      </c>
      <c r="G111" s="3" t="s">
        <v>11</v>
      </c>
      <c r="H111" s="3" t="s">
        <v>2351</v>
      </c>
      <c r="I111" s="3">
        <v>1</v>
      </c>
      <c r="J111" s="3" t="s">
        <v>4301</v>
      </c>
      <c r="K111" s="3" t="s">
        <v>119</v>
      </c>
      <c r="L111" s="3">
        <v>20119210</v>
      </c>
      <c r="M111" s="17">
        <v>232286</v>
      </c>
      <c r="N111" s="37">
        <f t="shared" si="3"/>
        <v>249011</v>
      </c>
      <c r="O111" s="55">
        <f t="shared" si="4"/>
        <v>249011</v>
      </c>
      <c r="P111" s="55" t="s">
        <v>7341</v>
      </c>
      <c r="Q111" s="56">
        <f t="shared" si="5"/>
        <v>2.6962857697686878E-5</v>
      </c>
      <c r="R111" s="49"/>
      <c r="S111" s="53"/>
      <c r="T111" s="53"/>
      <c r="U111" s="53"/>
      <c r="V111" s="53"/>
      <c r="W111" s="53"/>
      <c r="X111" s="53"/>
    </row>
    <row r="112" spans="2:24" s="2" customFormat="1" ht="24.5" customHeight="1" x14ac:dyDescent="0.35">
      <c r="B112" s="3">
        <v>97</v>
      </c>
      <c r="C112" s="3" t="s">
        <v>119</v>
      </c>
      <c r="D112" s="3" t="s">
        <v>2918</v>
      </c>
      <c r="E112" s="3" t="s">
        <v>218</v>
      </c>
      <c r="F112" s="3" t="s">
        <v>3575</v>
      </c>
      <c r="G112" s="3" t="s">
        <v>11</v>
      </c>
      <c r="H112" s="3" t="s">
        <v>2351</v>
      </c>
      <c r="I112" s="3">
        <v>3</v>
      </c>
      <c r="J112" s="3" t="s">
        <v>4302</v>
      </c>
      <c r="K112" s="3" t="s">
        <v>119</v>
      </c>
      <c r="L112" s="3">
        <v>19955350</v>
      </c>
      <c r="M112" s="17">
        <v>73348</v>
      </c>
      <c r="N112" s="37">
        <f t="shared" si="3"/>
        <v>78629</v>
      </c>
      <c r="O112" s="55">
        <f t="shared" si="4"/>
        <v>235887</v>
      </c>
      <c r="P112" s="55" t="s">
        <v>7341</v>
      </c>
      <c r="Q112" s="56">
        <f t="shared" si="5"/>
        <v>2.5541793791174947E-5</v>
      </c>
      <c r="R112" s="49"/>
      <c r="S112" s="53"/>
      <c r="T112" s="53"/>
      <c r="U112" s="53"/>
      <c r="V112" s="53"/>
      <c r="W112" s="53"/>
      <c r="X112" s="53"/>
    </row>
    <row r="113" spans="2:24" s="2" customFormat="1" ht="24.5" customHeight="1" x14ac:dyDescent="0.35">
      <c r="B113" s="3">
        <v>98</v>
      </c>
      <c r="C113" s="3" t="s">
        <v>119</v>
      </c>
      <c r="D113" s="3" t="s">
        <v>2918</v>
      </c>
      <c r="E113" s="3" t="s">
        <v>218</v>
      </c>
      <c r="F113" s="3" t="s">
        <v>3575</v>
      </c>
      <c r="G113" s="3" t="s">
        <v>11</v>
      </c>
      <c r="H113" s="3" t="s">
        <v>2351</v>
      </c>
      <c r="I113" s="3">
        <v>3</v>
      </c>
      <c r="J113" s="3" t="s">
        <v>4303</v>
      </c>
      <c r="K113" s="3" t="s">
        <v>119</v>
      </c>
      <c r="L113" s="3">
        <v>19955350</v>
      </c>
      <c r="M113" s="17"/>
      <c r="N113" s="37">
        <f t="shared" si="3"/>
        <v>0</v>
      </c>
      <c r="O113" s="55">
        <f t="shared" si="4"/>
        <v>300</v>
      </c>
      <c r="P113" s="55"/>
      <c r="Q113" s="56">
        <f t="shared" si="5"/>
        <v>3.2483935686801237E-8</v>
      </c>
      <c r="R113" s="49"/>
      <c r="S113" s="53"/>
      <c r="T113" s="53"/>
      <c r="U113" s="53"/>
      <c r="V113" s="53"/>
      <c r="W113" s="53"/>
      <c r="X113" s="53"/>
    </row>
    <row r="114" spans="2:24" s="2" customFormat="1" ht="24.5" customHeight="1" x14ac:dyDescent="0.35">
      <c r="B114" s="3">
        <v>99</v>
      </c>
      <c r="C114" s="3" t="s">
        <v>119</v>
      </c>
      <c r="D114" s="3" t="s">
        <v>2919</v>
      </c>
      <c r="E114" s="3" t="s">
        <v>218</v>
      </c>
      <c r="F114" s="3" t="s">
        <v>3580</v>
      </c>
      <c r="G114" s="3" t="s">
        <v>11</v>
      </c>
      <c r="H114" s="3" t="s">
        <v>2490</v>
      </c>
      <c r="I114" s="3">
        <v>1</v>
      </c>
      <c r="J114" s="3" t="s">
        <v>4304</v>
      </c>
      <c r="K114" s="3" t="s">
        <v>119</v>
      </c>
      <c r="L114" s="3">
        <v>20107045</v>
      </c>
      <c r="M114" s="17">
        <v>4938</v>
      </c>
      <c r="N114" s="37">
        <f t="shared" si="3"/>
        <v>5294</v>
      </c>
      <c r="O114" s="55">
        <f t="shared" si="4"/>
        <v>5294</v>
      </c>
      <c r="P114" s="55"/>
      <c r="Q114" s="56">
        <f t="shared" si="5"/>
        <v>5.7323318508641924E-7</v>
      </c>
      <c r="R114" s="49"/>
      <c r="S114" s="53"/>
      <c r="T114" s="53"/>
      <c r="U114" s="53"/>
      <c r="V114" s="53"/>
      <c r="W114" s="53"/>
      <c r="X114" s="53"/>
    </row>
    <row r="115" spans="2:24" s="2" customFormat="1" ht="24.5" customHeight="1" x14ac:dyDescent="0.35">
      <c r="B115" s="3">
        <v>100</v>
      </c>
      <c r="C115" s="3" t="s">
        <v>119</v>
      </c>
      <c r="D115" s="3" t="s">
        <v>2920</v>
      </c>
      <c r="E115" s="3" t="s">
        <v>218</v>
      </c>
      <c r="F115" s="3" t="s">
        <v>2376</v>
      </c>
      <c r="G115" s="3" t="s">
        <v>11</v>
      </c>
      <c r="H115" s="3" t="s">
        <v>2351</v>
      </c>
      <c r="I115" s="3">
        <v>1</v>
      </c>
      <c r="J115" s="3" t="s">
        <v>4305</v>
      </c>
      <c r="K115" s="3" t="s">
        <v>119</v>
      </c>
      <c r="L115" s="3">
        <v>20235223</v>
      </c>
      <c r="M115" s="17"/>
      <c r="N115" s="37">
        <f t="shared" si="3"/>
        <v>0</v>
      </c>
      <c r="O115" s="55">
        <f t="shared" si="4"/>
        <v>100</v>
      </c>
      <c r="P115" s="55"/>
      <c r="Q115" s="56">
        <f t="shared" si="5"/>
        <v>1.082797856226708E-8</v>
      </c>
      <c r="R115" s="49"/>
      <c r="S115" s="53"/>
      <c r="T115" s="53"/>
      <c r="U115" s="53"/>
      <c r="V115" s="53"/>
      <c r="W115" s="53"/>
      <c r="X115" s="53"/>
    </row>
    <row r="116" spans="2:24" s="2" customFormat="1" ht="24.5" customHeight="1" x14ac:dyDescent="0.35">
      <c r="B116" s="3">
        <v>101</v>
      </c>
      <c r="C116" s="3" t="s">
        <v>119</v>
      </c>
      <c r="D116" s="3" t="s">
        <v>2921</v>
      </c>
      <c r="E116" s="3" t="s">
        <v>218</v>
      </c>
      <c r="F116" s="3" t="s">
        <v>2376</v>
      </c>
      <c r="G116" s="3" t="s">
        <v>11</v>
      </c>
      <c r="H116" s="3" t="s">
        <v>2393</v>
      </c>
      <c r="I116" s="3">
        <v>1732.5</v>
      </c>
      <c r="J116" s="3" t="s">
        <v>4306</v>
      </c>
      <c r="K116" s="3" t="s">
        <v>119</v>
      </c>
      <c r="L116" s="3">
        <v>20113048</v>
      </c>
      <c r="M116" s="17">
        <v>36377</v>
      </c>
      <c r="N116" s="37">
        <f t="shared" si="3"/>
        <v>38996</v>
      </c>
      <c r="O116" s="55">
        <f t="shared" si="4"/>
        <v>67560570</v>
      </c>
      <c r="P116" s="55" t="s">
        <v>7341</v>
      </c>
      <c r="Q116" s="56">
        <f t="shared" si="5"/>
        <v>7.3154440361454442E-3</v>
      </c>
      <c r="R116" s="49"/>
      <c r="S116" s="53"/>
      <c r="T116" s="53"/>
      <c r="U116" s="53"/>
      <c r="V116" s="53"/>
      <c r="W116" s="53"/>
      <c r="X116" s="53"/>
    </row>
    <row r="117" spans="2:24" s="2" customFormat="1" ht="24.5" customHeight="1" x14ac:dyDescent="0.35">
      <c r="B117" s="3">
        <v>102</v>
      </c>
      <c r="C117" s="3" t="s">
        <v>119</v>
      </c>
      <c r="D117" s="3" t="s">
        <v>2922</v>
      </c>
      <c r="E117" s="3" t="s">
        <v>218</v>
      </c>
      <c r="F117" s="3" t="s">
        <v>2376</v>
      </c>
      <c r="G117" s="3" t="s">
        <v>11</v>
      </c>
      <c r="H117" s="3" t="s">
        <v>2351</v>
      </c>
      <c r="I117" s="3">
        <v>18</v>
      </c>
      <c r="J117" s="3" t="s">
        <v>4307</v>
      </c>
      <c r="K117" s="3" t="s">
        <v>119</v>
      </c>
      <c r="L117" s="3">
        <v>20076861</v>
      </c>
      <c r="M117" s="17"/>
      <c r="N117" s="37">
        <f t="shared" si="3"/>
        <v>0</v>
      </c>
      <c r="O117" s="55">
        <f t="shared" si="4"/>
        <v>1800</v>
      </c>
      <c r="P117" s="55"/>
      <c r="Q117" s="56">
        <f t="shared" si="5"/>
        <v>1.9490361412080742E-7</v>
      </c>
      <c r="R117" s="49"/>
      <c r="S117" s="53"/>
      <c r="T117" s="53"/>
      <c r="U117" s="53"/>
      <c r="V117" s="53"/>
      <c r="W117" s="53"/>
      <c r="X117" s="53"/>
    </row>
    <row r="118" spans="2:24" s="2" customFormat="1" ht="24.5" customHeight="1" x14ac:dyDescent="0.35">
      <c r="B118" s="3">
        <v>103</v>
      </c>
      <c r="C118" s="3" t="s">
        <v>119</v>
      </c>
      <c r="D118" s="3" t="s">
        <v>2923</v>
      </c>
      <c r="E118" s="3" t="s">
        <v>218</v>
      </c>
      <c r="F118" s="3" t="s">
        <v>2376</v>
      </c>
      <c r="G118" s="3" t="s">
        <v>11</v>
      </c>
      <c r="H118" s="3" t="s">
        <v>3677</v>
      </c>
      <c r="I118" s="3">
        <v>128.75</v>
      </c>
      <c r="J118" s="3" t="s">
        <v>4308</v>
      </c>
      <c r="K118" s="3" t="s">
        <v>119</v>
      </c>
      <c r="L118" s="3">
        <v>20179135</v>
      </c>
      <c r="M118" s="17">
        <v>187013</v>
      </c>
      <c r="N118" s="37">
        <f t="shared" si="3"/>
        <v>200478</v>
      </c>
      <c r="O118" s="55">
        <f t="shared" si="4"/>
        <v>25811542.5</v>
      </c>
      <c r="P118" s="55" t="s">
        <v>7341</v>
      </c>
      <c r="Q118" s="56">
        <f t="shared" si="5"/>
        <v>2.7948682884904562E-3</v>
      </c>
      <c r="R118" s="49"/>
      <c r="S118" s="53"/>
      <c r="T118" s="53"/>
      <c r="U118" s="53"/>
      <c r="V118" s="53"/>
      <c r="W118" s="53"/>
      <c r="X118" s="53"/>
    </row>
    <row r="119" spans="2:24" s="2" customFormat="1" ht="24.5" customHeight="1" x14ac:dyDescent="0.35">
      <c r="B119" s="3">
        <v>104</v>
      </c>
      <c r="C119" s="3" t="s">
        <v>119</v>
      </c>
      <c r="D119" s="3" t="s">
        <v>2924</v>
      </c>
      <c r="E119" s="3" t="s">
        <v>218</v>
      </c>
      <c r="F119" s="3" t="s">
        <v>3575</v>
      </c>
      <c r="G119" s="3" t="s">
        <v>11</v>
      </c>
      <c r="H119" s="3" t="s">
        <v>2351</v>
      </c>
      <c r="I119" s="3">
        <v>8396</v>
      </c>
      <c r="J119" s="3" t="s">
        <v>4309</v>
      </c>
      <c r="K119" s="3" t="s">
        <v>119</v>
      </c>
      <c r="L119" s="3">
        <v>20134305</v>
      </c>
      <c r="M119" s="17">
        <v>91689</v>
      </c>
      <c r="N119" s="37">
        <f t="shared" si="3"/>
        <v>98291</v>
      </c>
      <c r="O119" s="55">
        <f t="shared" si="4"/>
        <v>825251236</v>
      </c>
      <c r="P119" s="55" t="s">
        <v>7341</v>
      </c>
      <c r="Q119" s="56">
        <f t="shared" si="5"/>
        <v>8.9358026918924111E-2</v>
      </c>
      <c r="R119" s="49"/>
      <c r="S119" s="53"/>
      <c r="T119" s="53"/>
      <c r="U119" s="53"/>
      <c r="V119" s="53"/>
      <c r="W119" s="53"/>
      <c r="X119" s="53"/>
    </row>
    <row r="120" spans="2:24" s="2" customFormat="1" ht="24.5" customHeight="1" x14ac:dyDescent="0.35">
      <c r="B120" s="3">
        <v>105</v>
      </c>
      <c r="C120" s="3" t="s">
        <v>119</v>
      </c>
      <c r="D120" s="3" t="s">
        <v>2924</v>
      </c>
      <c r="E120" s="3" t="s">
        <v>218</v>
      </c>
      <c r="F120" s="3" t="s">
        <v>2376</v>
      </c>
      <c r="G120" s="3" t="s">
        <v>11</v>
      </c>
      <c r="H120" s="3" t="s">
        <v>2334</v>
      </c>
      <c r="I120" s="3">
        <v>2</v>
      </c>
      <c r="J120" s="3" t="s">
        <v>4310</v>
      </c>
      <c r="K120" s="3" t="s">
        <v>119</v>
      </c>
      <c r="L120" s="3">
        <v>20135495</v>
      </c>
      <c r="M120" s="17">
        <v>45786</v>
      </c>
      <c r="N120" s="37">
        <f t="shared" si="3"/>
        <v>49083</v>
      </c>
      <c r="O120" s="55">
        <f t="shared" si="4"/>
        <v>98166</v>
      </c>
      <c r="P120" s="55"/>
      <c r="Q120" s="56">
        <f t="shared" si="5"/>
        <v>1.0629393435435101E-5</v>
      </c>
      <c r="R120" s="49"/>
      <c r="S120" s="53"/>
      <c r="T120" s="53"/>
      <c r="U120" s="53"/>
      <c r="V120" s="53"/>
      <c r="W120" s="53"/>
      <c r="X120" s="53"/>
    </row>
    <row r="121" spans="2:24" s="2" customFormat="1" ht="24.5" customHeight="1" x14ac:dyDescent="0.35">
      <c r="B121" s="3">
        <v>106</v>
      </c>
      <c r="C121" s="3" t="s">
        <v>119</v>
      </c>
      <c r="D121" s="3" t="s">
        <v>2924</v>
      </c>
      <c r="E121" s="3" t="s">
        <v>218</v>
      </c>
      <c r="F121" s="3" t="s">
        <v>3575</v>
      </c>
      <c r="G121" s="3" t="s">
        <v>11</v>
      </c>
      <c r="H121" s="3" t="s">
        <v>2351</v>
      </c>
      <c r="I121" s="3">
        <v>1</v>
      </c>
      <c r="J121" s="3" t="s">
        <v>4311</v>
      </c>
      <c r="K121" s="3" t="s">
        <v>119</v>
      </c>
      <c r="L121" s="3">
        <v>20065844</v>
      </c>
      <c r="M121" s="17"/>
      <c r="N121" s="37">
        <f t="shared" si="3"/>
        <v>0</v>
      </c>
      <c r="O121" s="55">
        <f t="shared" si="4"/>
        <v>100</v>
      </c>
      <c r="P121" s="55"/>
      <c r="Q121" s="56">
        <f t="shared" si="5"/>
        <v>1.082797856226708E-8</v>
      </c>
      <c r="R121" s="49"/>
      <c r="S121" s="53"/>
      <c r="T121" s="53"/>
      <c r="U121" s="53"/>
      <c r="V121" s="53"/>
      <c r="W121" s="53"/>
      <c r="X121" s="53"/>
    </row>
    <row r="122" spans="2:24" s="2" customFormat="1" ht="24.5" customHeight="1" x14ac:dyDescent="0.35">
      <c r="B122" s="3">
        <v>107</v>
      </c>
      <c r="C122" s="3" t="s">
        <v>119</v>
      </c>
      <c r="D122" s="3" t="s">
        <v>2925</v>
      </c>
      <c r="E122" s="3" t="s">
        <v>218</v>
      </c>
      <c r="F122" s="3" t="s">
        <v>3575</v>
      </c>
      <c r="G122" s="3" t="s">
        <v>11</v>
      </c>
      <c r="H122" s="3" t="s">
        <v>3678</v>
      </c>
      <c r="I122" s="3">
        <v>140</v>
      </c>
      <c r="J122" s="3" t="s">
        <v>4312</v>
      </c>
      <c r="K122" s="3" t="s">
        <v>119</v>
      </c>
      <c r="L122" s="3">
        <v>20203546</v>
      </c>
      <c r="M122" s="17"/>
      <c r="N122" s="37">
        <f t="shared" si="3"/>
        <v>0</v>
      </c>
      <c r="O122" s="55">
        <f t="shared" si="4"/>
        <v>14000</v>
      </c>
      <c r="P122" s="55"/>
      <c r="Q122" s="56">
        <f t="shared" si="5"/>
        <v>1.5159169987173912E-6</v>
      </c>
      <c r="R122" s="49"/>
      <c r="S122" s="53"/>
      <c r="T122" s="53"/>
      <c r="U122" s="53"/>
      <c r="V122" s="53"/>
      <c r="W122" s="53"/>
      <c r="X122" s="53"/>
    </row>
    <row r="123" spans="2:24" s="2" customFormat="1" ht="24.5" customHeight="1" x14ac:dyDescent="0.35">
      <c r="B123" s="3">
        <v>108</v>
      </c>
      <c r="C123" s="3" t="s">
        <v>119</v>
      </c>
      <c r="D123" s="3" t="s">
        <v>2926</v>
      </c>
      <c r="E123" s="3" t="s">
        <v>218</v>
      </c>
      <c r="F123" s="3" t="s">
        <v>3575</v>
      </c>
      <c r="G123" s="3" t="s">
        <v>11</v>
      </c>
      <c r="H123" s="3" t="s">
        <v>2360</v>
      </c>
      <c r="I123" s="3">
        <v>110349</v>
      </c>
      <c r="J123" s="3" t="s">
        <v>4313</v>
      </c>
      <c r="K123" s="3" t="s">
        <v>119</v>
      </c>
      <c r="L123" s="3">
        <v>20199440</v>
      </c>
      <c r="M123" s="17"/>
      <c r="N123" s="37">
        <f t="shared" si="3"/>
        <v>0</v>
      </c>
      <c r="O123" s="55">
        <f t="shared" si="4"/>
        <v>11034900</v>
      </c>
      <c r="P123" s="55" t="s">
        <v>7341</v>
      </c>
      <c r="Q123" s="56">
        <f t="shared" si="5"/>
        <v>1.19485660636761E-3</v>
      </c>
      <c r="R123" s="49"/>
      <c r="S123" s="53"/>
      <c r="T123" s="53"/>
      <c r="U123" s="53"/>
      <c r="V123" s="53"/>
      <c r="W123" s="53"/>
      <c r="X123" s="53"/>
    </row>
    <row r="124" spans="2:24" s="2" customFormat="1" ht="24.5" customHeight="1" x14ac:dyDescent="0.35">
      <c r="B124" s="3">
        <v>109</v>
      </c>
      <c r="C124" s="3" t="s">
        <v>119</v>
      </c>
      <c r="D124" s="3" t="s">
        <v>2927</v>
      </c>
      <c r="E124" s="3" t="s">
        <v>218</v>
      </c>
      <c r="F124" s="3" t="s">
        <v>3575</v>
      </c>
      <c r="G124" s="3" t="s">
        <v>11</v>
      </c>
      <c r="H124" s="3" t="s">
        <v>2351</v>
      </c>
      <c r="I124" s="3">
        <v>1</v>
      </c>
      <c r="J124" s="3" t="s">
        <v>4314</v>
      </c>
      <c r="K124" s="3" t="s">
        <v>119</v>
      </c>
      <c r="L124" s="3">
        <v>20236366</v>
      </c>
      <c r="M124" s="17"/>
      <c r="N124" s="37">
        <f t="shared" si="3"/>
        <v>0</v>
      </c>
      <c r="O124" s="55">
        <f t="shared" si="4"/>
        <v>100</v>
      </c>
      <c r="P124" s="55"/>
      <c r="Q124" s="56">
        <f t="shared" si="5"/>
        <v>1.082797856226708E-8</v>
      </c>
      <c r="R124" s="49"/>
      <c r="S124" s="53"/>
      <c r="T124" s="53"/>
      <c r="U124" s="53"/>
      <c r="V124" s="53"/>
      <c r="W124" s="53"/>
      <c r="X124" s="53"/>
    </row>
    <row r="125" spans="2:24" s="2" customFormat="1" ht="24.5" customHeight="1" x14ac:dyDescent="0.35">
      <c r="B125" s="3">
        <v>110</v>
      </c>
      <c r="C125" s="3" t="s">
        <v>119</v>
      </c>
      <c r="D125" s="3" t="s">
        <v>2928</v>
      </c>
      <c r="E125" s="3" t="s">
        <v>218</v>
      </c>
      <c r="F125" s="3" t="s">
        <v>3575</v>
      </c>
      <c r="G125" s="3" t="s">
        <v>11</v>
      </c>
      <c r="H125" s="3" t="s">
        <v>2351</v>
      </c>
      <c r="I125" s="3">
        <v>819</v>
      </c>
      <c r="J125" s="3" t="s">
        <v>4315</v>
      </c>
      <c r="K125" s="3" t="s">
        <v>119</v>
      </c>
      <c r="L125" s="3">
        <v>20148303</v>
      </c>
      <c r="M125" s="17">
        <v>61692</v>
      </c>
      <c r="N125" s="37">
        <f t="shared" si="3"/>
        <v>66134</v>
      </c>
      <c r="O125" s="55">
        <f t="shared" si="4"/>
        <v>54163746</v>
      </c>
      <c r="P125" s="55" t="s">
        <v>7341</v>
      </c>
      <c r="Q125" s="56">
        <f t="shared" si="5"/>
        <v>5.8648388054007928E-3</v>
      </c>
      <c r="R125" s="49"/>
      <c r="S125" s="53"/>
      <c r="T125" s="53"/>
      <c r="U125" s="53"/>
      <c r="V125" s="53"/>
      <c r="W125" s="53"/>
      <c r="X125" s="53"/>
    </row>
    <row r="126" spans="2:24" s="2" customFormat="1" ht="24.5" customHeight="1" x14ac:dyDescent="0.35">
      <c r="B126" s="3">
        <v>111</v>
      </c>
      <c r="C126" s="3" t="s">
        <v>119</v>
      </c>
      <c r="D126" s="3" t="s">
        <v>2928</v>
      </c>
      <c r="E126" s="3" t="s">
        <v>218</v>
      </c>
      <c r="F126" s="3" t="s">
        <v>3575</v>
      </c>
      <c r="G126" s="3" t="s">
        <v>11</v>
      </c>
      <c r="H126" s="3" t="s">
        <v>2351</v>
      </c>
      <c r="I126" s="3">
        <v>819</v>
      </c>
      <c r="J126" s="3" t="s">
        <v>4316</v>
      </c>
      <c r="K126" s="3" t="s">
        <v>119</v>
      </c>
      <c r="L126" s="3">
        <v>20148303</v>
      </c>
      <c r="M126" s="17">
        <v>103428</v>
      </c>
      <c r="N126" s="37">
        <f t="shared" si="3"/>
        <v>110875</v>
      </c>
      <c r="O126" s="55">
        <f t="shared" si="4"/>
        <v>90806625</v>
      </c>
      <c r="P126" s="55" t="s">
        <v>7341</v>
      </c>
      <c r="Q126" s="56">
        <f t="shared" si="5"/>
        <v>9.8325218881182581E-3</v>
      </c>
      <c r="R126" s="49"/>
      <c r="S126" s="53"/>
      <c r="T126" s="53"/>
      <c r="U126" s="53"/>
      <c r="V126" s="53"/>
      <c r="W126" s="53"/>
      <c r="X126" s="53"/>
    </row>
    <row r="127" spans="2:24" s="2" customFormat="1" ht="24.5" customHeight="1" x14ac:dyDescent="0.35">
      <c r="B127" s="3">
        <v>112</v>
      </c>
      <c r="C127" s="3" t="s">
        <v>119</v>
      </c>
      <c r="D127" s="3" t="s">
        <v>2929</v>
      </c>
      <c r="E127" s="3" t="s">
        <v>3317</v>
      </c>
      <c r="F127" s="3" t="s">
        <v>3580</v>
      </c>
      <c r="G127" s="3" t="s">
        <v>11</v>
      </c>
      <c r="H127" s="3" t="s">
        <v>3679</v>
      </c>
      <c r="I127" s="3">
        <v>1381</v>
      </c>
      <c r="J127" s="3" t="s">
        <v>4317</v>
      </c>
      <c r="K127" s="3" t="s">
        <v>119</v>
      </c>
      <c r="L127" s="3">
        <v>19936985</v>
      </c>
      <c r="M127" s="17"/>
      <c r="N127" s="37">
        <f t="shared" si="3"/>
        <v>0</v>
      </c>
      <c r="O127" s="55">
        <f t="shared" si="4"/>
        <v>138100</v>
      </c>
      <c r="P127" s="55"/>
      <c r="Q127" s="56">
        <f t="shared" si="5"/>
        <v>1.4953438394490837E-5</v>
      </c>
      <c r="R127" s="49"/>
      <c r="S127" s="53"/>
      <c r="T127" s="53"/>
      <c r="U127" s="53"/>
      <c r="V127" s="53"/>
      <c r="W127" s="53"/>
      <c r="X127" s="53"/>
    </row>
    <row r="128" spans="2:24" s="2" customFormat="1" ht="24.5" customHeight="1" x14ac:dyDescent="0.35">
      <c r="B128" s="3">
        <v>113</v>
      </c>
      <c r="C128" s="3" t="s">
        <v>119</v>
      </c>
      <c r="D128" s="3" t="s">
        <v>2929</v>
      </c>
      <c r="E128" s="3" t="s">
        <v>218</v>
      </c>
      <c r="F128" s="3" t="s">
        <v>3580</v>
      </c>
      <c r="G128" s="3" t="s">
        <v>11</v>
      </c>
      <c r="H128" s="3" t="s">
        <v>3679</v>
      </c>
      <c r="I128" s="3">
        <v>176</v>
      </c>
      <c r="J128" s="3" t="s">
        <v>4318</v>
      </c>
      <c r="K128" s="3" t="s">
        <v>119</v>
      </c>
      <c r="L128" s="3">
        <v>20119778</v>
      </c>
      <c r="M128" s="17">
        <v>72601</v>
      </c>
      <c r="N128" s="37">
        <f t="shared" si="3"/>
        <v>77828</v>
      </c>
      <c r="O128" s="55">
        <f t="shared" si="4"/>
        <v>13697728</v>
      </c>
      <c r="P128" s="55" t="s">
        <v>7341</v>
      </c>
      <c r="Q128" s="56">
        <f t="shared" si="5"/>
        <v>1.4831870513576553E-3</v>
      </c>
      <c r="R128" s="49"/>
      <c r="S128" s="53"/>
      <c r="T128" s="53"/>
      <c r="U128" s="53"/>
      <c r="V128" s="53"/>
      <c r="W128" s="53"/>
      <c r="X128" s="53"/>
    </row>
    <row r="129" spans="2:24" s="2" customFormat="1" ht="24.5" customHeight="1" x14ac:dyDescent="0.35">
      <c r="B129" s="3">
        <v>114</v>
      </c>
      <c r="C129" s="3" t="s">
        <v>119</v>
      </c>
      <c r="D129" s="3" t="s">
        <v>2929</v>
      </c>
      <c r="E129" s="3" t="s">
        <v>218</v>
      </c>
      <c r="F129" s="3" t="s">
        <v>3575</v>
      </c>
      <c r="G129" s="3" t="s">
        <v>3647</v>
      </c>
      <c r="H129" s="3" t="s">
        <v>2351</v>
      </c>
      <c r="I129" s="3">
        <v>5</v>
      </c>
      <c r="J129" s="3" t="s">
        <v>4319</v>
      </c>
      <c r="K129" s="3" t="s">
        <v>119</v>
      </c>
      <c r="L129" s="3">
        <v>20157433</v>
      </c>
      <c r="M129" s="17">
        <v>76974</v>
      </c>
      <c r="N129" s="37">
        <f t="shared" si="3"/>
        <v>82516</v>
      </c>
      <c r="O129" s="55">
        <f t="shared" si="4"/>
        <v>412580</v>
      </c>
      <c r="P129" s="55" t="s">
        <v>7341</v>
      </c>
      <c r="Q129" s="56">
        <f t="shared" si="5"/>
        <v>4.4674073952201519E-5</v>
      </c>
      <c r="R129" s="49"/>
      <c r="S129" s="53"/>
      <c r="T129" s="53"/>
      <c r="U129" s="53"/>
      <c r="V129" s="53"/>
      <c r="W129" s="53"/>
      <c r="X129" s="53"/>
    </row>
    <row r="130" spans="2:24" s="2" customFormat="1" ht="24.5" customHeight="1" x14ac:dyDescent="0.35">
      <c r="B130" s="3">
        <v>115</v>
      </c>
      <c r="C130" s="3" t="s">
        <v>119</v>
      </c>
      <c r="D130" s="3" t="s">
        <v>2929</v>
      </c>
      <c r="E130" s="3" t="s">
        <v>218</v>
      </c>
      <c r="F130" s="3" t="s">
        <v>3575</v>
      </c>
      <c r="G130" s="3" t="s">
        <v>11</v>
      </c>
      <c r="H130" s="3" t="s">
        <v>2351</v>
      </c>
      <c r="I130" s="3">
        <v>1</v>
      </c>
      <c r="J130" s="3" t="s">
        <v>4320</v>
      </c>
      <c r="K130" s="3" t="s">
        <v>119</v>
      </c>
      <c r="L130" s="3">
        <v>20108850</v>
      </c>
      <c r="M130" s="17"/>
      <c r="N130" s="37">
        <f t="shared" si="3"/>
        <v>0</v>
      </c>
      <c r="O130" s="55">
        <f t="shared" si="4"/>
        <v>100</v>
      </c>
      <c r="P130" s="55"/>
      <c r="Q130" s="56">
        <f t="shared" si="5"/>
        <v>1.082797856226708E-8</v>
      </c>
      <c r="R130" s="49"/>
      <c r="S130" s="53"/>
      <c r="T130" s="53"/>
      <c r="U130" s="53"/>
      <c r="V130" s="53"/>
      <c r="W130" s="53"/>
      <c r="X130" s="53"/>
    </row>
    <row r="131" spans="2:24" s="2" customFormat="1" ht="24.5" customHeight="1" x14ac:dyDescent="0.35">
      <c r="B131" s="3">
        <v>116</v>
      </c>
      <c r="C131" s="3" t="s">
        <v>119</v>
      </c>
      <c r="D131" s="3" t="s">
        <v>2930</v>
      </c>
      <c r="E131" s="3" t="s">
        <v>218</v>
      </c>
      <c r="F131" s="3" t="s">
        <v>3575</v>
      </c>
      <c r="G131" s="3" t="s">
        <v>11</v>
      </c>
      <c r="H131" s="3" t="s">
        <v>2351</v>
      </c>
      <c r="I131" s="3">
        <v>241</v>
      </c>
      <c r="J131" s="3" t="s">
        <v>4321</v>
      </c>
      <c r="K131" s="3" t="s">
        <v>119</v>
      </c>
      <c r="L131" s="3">
        <v>20214842</v>
      </c>
      <c r="M131" s="17"/>
      <c r="N131" s="37">
        <f t="shared" si="3"/>
        <v>0</v>
      </c>
      <c r="O131" s="55">
        <f t="shared" si="4"/>
        <v>24100</v>
      </c>
      <c r="P131" s="55"/>
      <c r="Q131" s="56">
        <f t="shared" si="5"/>
        <v>2.609542833506366E-6</v>
      </c>
      <c r="R131" s="49"/>
      <c r="S131" s="53"/>
      <c r="T131" s="53"/>
      <c r="U131" s="53"/>
      <c r="V131" s="53"/>
      <c r="W131" s="53"/>
      <c r="X131" s="53"/>
    </row>
    <row r="132" spans="2:24" s="2" customFormat="1" ht="24.5" customHeight="1" x14ac:dyDescent="0.35">
      <c r="B132" s="3">
        <v>117</v>
      </c>
      <c r="C132" s="3" t="s">
        <v>119</v>
      </c>
      <c r="D132" s="3" t="s">
        <v>4111</v>
      </c>
      <c r="E132" s="3" t="s">
        <v>218</v>
      </c>
      <c r="F132" s="3" t="s">
        <v>3582</v>
      </c>
      <c r="G132" s="3" t="s">
        <v>11</v>
      </c>
      <c r="H132" s="3" t="s">
        <v>2360</v>
      </c>
      <c r="I132" s="3">
        <v>5250</v>
      </c>
      <c r="J132" s="3" t="s">
        <v>4322</v>
      </c>
      <c r="K132" s="3" t="s">
        <v>119</v>
      </c>
      <c r="L132" s="3">
        <v>20231867</v>
      </c>
      <c r="M132" s="17"/>
      <c r="N132" s="37">
        <f t="shared" si="3"/>
        <v>0</v>
      </c>
      <c r="O132" s="55">
        <f t="shared" si="4"/>
        <v>525000</v>
      </c>
      <c r="P132" s="55" t="s">
        <v>7341</v>
      </c>
      <c r="Q132" s="56">
        <f t="shared" si="5"/>
        <v>5.6846887451902164E-5</v>
      </c>
      <c r="R132" s="49"/>
      <c r="S132" s="53"/>
      <c r="T132" s="53"/>
      <c r="U132" s="53"/>
      <c r="V132" s="53"/>
      <c r="W132" s="53"/>
      <c r="X132" s="53"/>
    </row>
    <row r="133" spans="2:24" s="2" customFormat="1" ht="24.5" customHeight="1" x14ac:dyDescent="0.35">
      <c r="B133" s="3">
        <v>118</v>
      </c>
      <c r="C133" s="3" t="s">
        <v>119</v>
      </c>
      <c r="D133" s="3" t="s">
        <v>2931</v>
      </c>
      <c r="E133" s="3" t="s">
        <v>218</v>
      </c>
      <c r="F133" s="3" t="s">
        <v>2376</v>
      </c>
      <c r="G133" s="3" t="s">
        <v>11</v>
      </c>
      <c r="H133" s="3" t="s">
        <v>2351</v>
      </c>
      <c r="I133" s="3">
        <v>28</v>
      </c>
      <c r="J133" s="3" t="s">
        <v>4323</v>
      </c>
      <c r="K133" s="3" t="s">
        <v>119</v>
      </c>
      <c r="L133" s="3">
        <v>20242984</v>
      </c>
      <c r="M133" s="17"/>
      <c r="N133" s="37">
        <f t="shared" si="3"/>
        <v>0</v>
      </c>
      <c r="O133" s="55">
        <f t="shared" si="4"/>
        <v>2800</v>
      </c>
      <c r="P133" s="55"/>
      <c r="Q133" s="56">
        <f t="shared" si="5"/>
        <v>3.0318339974347823E-7</v>
      </c>
      <c r="R133" s="49"/>
      <c r="S133" s="53"/>
      <c r="T133" s="53"/>
      <c r="U133" s="53"/>
      <c r="V133" s="53"/>
      <c r="W133" s="53"/>
      <c r="X133" s="53"/>
    </row>
    <row r="134" spans="2:24" s="2" customFormat="1" ht="24.5" customHeight="1" x14ac:dyDescent="0.35">
      <c r="B134" s="3">
        <v>119</v>
      </c>
      <c r="C134" s="3" t="s">
        <v>119</v>
      </c>
      <c r="D134" s="3" t="s">
        <v>2932</v>
      </c>
      <c r="E134" s="3" t="s">
        <v>218</v>
      </c>
      <c r="F134" s="3" t="s">
        <v>2376</v>
      </c>
      <c r="G134" s="3" t="s">
        <v>11</v>
      </c>
      <c r="H134" s="3" t="s">
        <v>2351</v>
      </c>
      <c r="I134" s="3">
        <v>1</v>
      </c>
      <c r="J134" s="3" t="s">
        <v>4324</v>
      </c>
      <c r="K134" s="3" t="s">
        <v>119</v>
      </c>
      <c r="L134" s="3">
        <v>20161191</v>
      </c>
      <c r="M134" s="17"/>
      <c r="N134" s="37">
        <f t="shared" si="3"/>
        <v>0</v>
      </c>
      <c r="O134" s="55">
        <f t="shared" si="4"/>
        <v>100</v>
      </c>
      <c r="P134" s="55"/>
      <c r="Q134" s="56">
        <f t="shared" si="5"/>
        <v>1.082797856226708E-8</v>
      </c>
      <c r="R134" s="49"/>
      <c r="S134" s="53"/>
      <c r="T134" s="53"/>
      <c r="U134" s="53"/>
      <c r="V134" s="53"/>
      <c r="W134" s="53"/>
      <c r="X134" s="53"/>
    </row>
    <row r="135" spans="2:24" s="2" customFormat="1" ht="24.5" customHeight="1" x14ac:dyDescent="0.35">
      <c r="B135" s="3">
        <v>120</v>
      </c>
      <c r="C135" s="3" t="s">
        <v>119</v>
      </c>
      <c r="D135" s="3" t="s">
        <v>2933</v>
      </c>
      <c r="E135" s="3" t="s">
        <v>218</v>
      </c>
      <c r="F135" s="3" t="s">
        <v>3575</v>
      </c>
      <c r="G135" s="3" t="s">
        <v>11</v>
      </c>
      <c r="H135" s="3" t="s">
        <v>2351</v>
      </c>
      <c r="I135" s="3">
        <v>1</v>
      </c>
      <c r="J135" s="3" t="s">
        <v>4325</v>
      </c>
      <c r="K135" s="3" t="s">
        <v>119</v>
      </c>
      <c r="L135" s="3">
        <v>20122517</v>
      </c>
      <c r="M135" s="17">
        <v>172850</v>
      </c>
      <c r="N135" s="37">
        <f t="shared" si="3"/>
        <v>185295</v>
      </c>
      <c r="O135" s="55">
        <f t="shared" si="4"/>
        <v>185295</v>
      </c>
      <c r="P135" s="55" t="s">
        <v>7341</v>
      </c>
      <c r="Q135" s="56">
        <f t="shared" si="5"/>
        <v>2.0063702876952785E-5</v>
      </c>
      <c r="R135" s="49"/>
      <c r="S135" s="53"/>
      <c r="T135" s="53"/>
      <c r="U135" s="53"/>
      <c r="V135" s="53"/>
      <c r="W135" s="53"/>
      <c r="X135" s="53"/>
    </row>
    <row r="136" spans="2:24" s="2" customFormat="1" ht="24.5" customHeight="1" x14ac:dyDescent="0.35">
      <c r="B136" s="3">
        <v>121</v>
      </c>
      <c r="C136" s="3" t="s">
        <v>119</v>
      </c>
      <c r="D136" s="3" t="s">
        <v>2934</v>
      </c>
      <c r="E136" s="3" t="s">
        <v>218</v>
      </c>
      <c r="F136" s="3" t="s">
        <v>3575</v>
      </c>
      <c r="G136" s="3" t="s">
        <v>11</v>
      </c>
      <c r="H136" s="3" t="s">
        <v>2351</v>
      </c>
      <c r="I136" s="3">
        <v>88</v>
      </c>
      <c r="J136" s="3" t="s">
        <v>4326</v>
      </c>
      <c r="K136" s="3" t="s">
        <v>119</v>
      </c>
      <c r="L136" s="3">
        <v>20222226</v>
      </c>
      <c r="M136" s="17">
        <v>172850</v>
      </c>
      <c r="N136" s="37">
        <f t="shared" si="3"/>
        <v>185295</v>
      </c>
      <c r="O136" s="55">
        <f t="shared" si="4"/>
        <v>16305960</v>
      </c>
      <c r="P136" s="55" t="s">
        <v>7341</v>
      </c>
      <c r="Q136" s="56">
        <f t="shared" si="5"/>
        <v>1.7656058531718452E-3</v>
      </c>
      <c r="R136" s="49"/>
      <c r="S136" s="53"/>
      <c r="T136" s="53"/>
      <c r="U136" s="53"/>
      <c r="V136" s="53"/>
      <c r="W136" s="53"/>
      <c r="X136" s="53"/>
    </row>
    <row r="137" spans="2:24" s="2" customFormat="1" ht="24.5" customHeight="1" x14ac:dyDescent="0.35">
      <c r="B137" s="3">
        <v>122</v>
      </c>
      <c r="C137" s="3" t="s">
        <v>119</v>
      </c>
      <c r="D137" s="3" t="s">
        <v>2935</v>
      </c>
      <c r="E137" s="3" t="s">
        <v>218</v>
      </c>
      <c r="F137" s="3" t="s">
        <v>2376</v>
      </c>
      <c r="G137" s="3" t="s">
        <v>11</v>
      </c>
      <c r="H137" s="3" t="s">
        <v>2351</v>
      </c>
      <c r="I137" s="3">
        <v>5</v>
      </c>
      <c r="J137" s="3" t="s">
        <v>4327</v>
      </c>
      <c r="K137" s="3" t="s">
        <v>119</v>
      </c>
      <c r="L137" s="3">
        <v>20190938</v>
      </c>
      <c r="M137" s="17"/>
      <c r="N137" s="37">
        <f t="shared" si="3"/>
        <v>0</v>
      </c>
      <c r="O137" s="55">
        <f t="shared" si="4"/>
        <v>500</v>
      </c>
      <c r="P137" s="55"/>
      <c r="Q137" s="56">
        <f t="shared" si="5"/>
        <v>5.4139892811335398E-8</v>
      </c>
      <c r="R137" s="49"/>
      <c r="S137" s="53"/>
      <c r="T137" s="53"/>
      <c r="U137" s="53"/>
      <c r="V137" s="53"/>
      <c r="W137" s="53"/>
      <c r="X137" s="53"/>
    </row>
    <row r="138" spans="2:24" s="2" customFormat="1" ht="24.5" customHeight="1" x14ac:dyDescent="0.35">
      <c r="B138" s="3">
        <v>123</v>
      </c>
      <c r="C138" s="3" t="s">
        <v>119</v>
      </c>
      <c r="D138" s="3" t="s">
        <v>2936</v>
      </c>
      <c r="E138" s="3" t="s">
        <v>218</v>
      </c>
      <c r="F138" s="3" t="s">
        <v>3582</v>
      </c>
      <c r="G138" s="3" t="s">
        <v>11</v>
      </c>
      <c r="H138" s="3" t="s">
        <v>2351</v>
      </c>
      <c r="I138" s="3">
        <v>1</v>
      </c>
      <c r="J138" s="3" t="s">
        <v>4328</v>
      </c>
      <c r="K138" s="3" t="s">
        <v>119</v>
      </c>
      <c r="L138" s="3">
        <v>20307172</v>
      </c>
      <c r="M138" s="17"/>
      <c r="N138" s="37">
        <f t="shared" si="3"/>
        <v>0</v>
      </c>
      <c r="O138" s="55">
        <f t="shared" si="4"/>
        <v>100</v>
      </c>
      <c r="P138" s="55"/>
      <c r="Q138" s="56">
        <f t="shared" si="5"/>
        <v>1.082797856226708E-8</v>
      </c>
      <c r="R138" s="49"/>
      <c r="S138" s="53"/>
      <c r="T138" s="53"/>
      <c r="U138" s="53"/>
      <c r="V138" s="53"/>
      <c r="W138" s="53"/>
      <c r="X138" s="53"/>
    </row>
    <row r="139" spans="2:24" s="2" customFormat="1" ht="24.5" customHeight="1" x14ac:dyDescent="0.35">
      <c r="B139" s="3">
        <v>124</v>
      </c>
      <c r="C139" s="3" t="s">
        <v>119</v>
      </c>
      <c r="D139" s="3" t="s">
        <v>2937</v>
      </c>
      <c r="E139" s="3" t="s">
        <v>218</v>
      </c>
      <c r="F139" s="3" t="s">
        <v>3582</v>
      </c>
      <c r="G139" s="3" t="s">
        <v>11</v>
      </c>
      <c r="H139" s="3" t="s">
        <v>2351</v>
      </c>
      <c r="I139" s="3">
        <v>2756.5555555555557</v>
      </c>
      <c r="J139" s="3" t="s">
        <v>4329</v>
      </c>
      <c r="K139" s="3" t="s">
        <v>119</v>
      </c>
      <c r="L139" s="3">
        <v>20261540</v>
      </c>
      <c r="M139" s="17"/>
      <c r="N139" s="37">
        <f t="shared" si="3"/>
        <v>0</v>
      </c>
      <c r="O139" s="55">
        <f t="shared" si="4"/>
        <v>275655.55555555556</v>
      </c>
      <c r="P139" s="55"/>
      <c r="Q139" s="56">
        <f t="shared" si="5"/>
        <v>2.9847924461253775E-5</v>
      </c>
      <c r="R139" s="49"/>
      <c r="S139" s="53"/>
      <c r="T139" s="53"/>
      <c r="U139" s="53"/>
      <c r="V139" s="53"/>
      <c r="W139" s="53"/>
      <c r="X139" s="53"/>
    </row>
    <row r="140" spans="2:24" s="2" customFormat="1" ht="24.5" customHeight="1" x14ac:dyDescent="0.35">
      <c r="B140" s="3">
        <v>125</v>
      </c>
      <c r="C140" s="3" t="s">
        <v>119</v>
      </c>
      <c r="D140" s="3" t="s">
        <v>2938</v>
      </c>
      <c r="E140" s="3" t="s">
        <v>218</v>
      </c>
      <c r="F140" s="3" t="s">
        <v>3582</v>
      </c>
      <c r="G140" s="3" t="s">
        <v>11</v>
      </c>
      <c r="H140" s="3" t="s">
        <v>2351</v>
      </c>
      <c r="I140" s="3">
        <v>1</v>
      </c>
      <c r="J140" s="3" t="s">
        <v>4330</v>
      </c>
      <c r="K140" s="3" t="s">
        <v>119</v>
      </c>
      <c r="L140" s="3">
        <v>20297107</v>
      </c>
      <c r="M140" s="17"/>
      <c r="N140" s="37">
        <f t="shared" si="3"/>
        <v>0</v>
      </c>
      <c r="O140" s="55">
        <f t="shared" si="4"/>
        <v>100</v>
      </c>
      <c r="P140" s="55"/>
      <c r="Q140" s="56">
        <f t="shared" si="5"/>
        <v>1.082797856226708E-8</v>
      </c>
      <c r="R140" s="49"/>
      <c r="S140" s="53"/>
      <c r="T140" s="53"/>
      <c r="U140" s="53"/>
      <c r="V140" s="53"/>
      <c r="W140" s="53"/>
      <c r="X140" s="53"/>
    </row>
    <row r="141" spans="2:24" s="2" customFormat="1" ht="24.5" customHeight="1" x14ac:dyDescent="0.35">
      <c r="B141" s="3">
        <v>126</v>
      </c>
      <c r="C141" s="3" t="s">
        <v>119</v>
      </c>
      <c r="D141" s="3" t="s">
        <v>2939</v>
      </c>
      <c r="E141" s="3" t="s">
        <v>218</v>
      </c>
      <c r="F141" s="3" t="s">
        <v>3580</v>
      </c>
      <c r="G141" s="3" t="s">
        <v>11</v>
      </c>
      <c r="H141" s="3" t="s">
        <v>2393</v>
      </c>
      <c r="I141" s="3">
        <v>1</v>
      </c>
      <c r="J141" s="3" t="s">
        <v>4331</v>
      </c>
      <c r="K141" s="3" t="s">
        <v>119</v>
      </c>
      <c r="L141" s="3">
        <v>20127201</v>
      </c>
      <c r="M141" s="17">
        <v>13930</v>
      </c>
      <c r="N141" s="37">
        <f t="shared" si="3"/>
        <v>14933</v>
      </c>
      <c r="O141" s="55">
        <f t="shared" si="4"/>
        <v>14933</v>
      </c>
      <c r="P141" s="55"/>
      <c r="Q141" s="56">
        <f t="shared" si="5"/>
        <v>1.6169420387033431E-6</v>
      </c>
      <c r="R141" s="49"/>
      <c r="S141" s="53"/>
      <c r="T141" s="53"/>
      <c r="U141" s="53"/>
      <c r="V141" s="53"/>
      <c r="W141" s="53"/>
      <c r="X141" s="53"/>
    </row>
    <row r="142" spans="2:24" s="2" customFormat="1" ht="24.5" customHeight="1" x14ac:dyDescent="0.35">
      <c r="B142" s="3">
        <v>127</v>
      </c>
      <c r="C142" s="3" t="s">
        <v>119</v>
      </c>
      <c r="D142" s="3" t="s">
        <v>2939</v>
      </c>
      <c r="E142" s="3" t="s">
        <v>218</v>
      </c>
      <c r="F142" s="3" t="s">
        <v>3580</v>
      </c>
      <c r="G142" s="3" t="s">
        <v>11</v>
      </c>
      <c r="H142" s="3" t="s">
        <v>2592</v>
      </c>
      <c r="I142" s="3">
        <v>1</v>
      </c>
      <c r="J142" s="3" t="s">
        <v>4332</v>
      </c>
      <c r="K142" s="3" t="s">
        <v>119</v>
      </c>
      <c r="L142" s="3">
        <v>20127201</v>
      </c>
      <c r="M142" s="17"/>
      <c r="N142" s="37">
        <f t="shared" si="3"/>
        <v>0</v>
      </c>
      <c r="O142" s="55">
        <f t="shared" si="4"/>
        <v>100</v>
      </c>
      <c r="P142" s="55"/>
      <c r="Q142" s="56">
        <f t="shared" si="5"/>
        <v>1.082797856226708E-8</v>
      </c>
      <c r="R142" s="49"/>
      <c r="S142" s="53"/>
      <c r="T142" s="53"/>
      <c r="U142" s="53"/>
      <c r="V142" s="53"/>
      <c r="W142" s="53"/>
      <c r="X142" s="53"/>
    </row>
    <row r="143" spans="2:24" s="2" customFormat="1" ht="24.5" customHeight="1" x14ac:dyDescent="0.35">
      <c r="B143" s="3">
        <v>128</v>
      </c>
      <c r="C143" s="3" t="s">
        <v>119</v>
      </c>
      <c r="D143" s="3" t="s">
        <v>2940</v>
      </c>
      <c r="E143" s="3" t="s">
        <v>218</v>
      </c>
      <c r="F143" s="3" t="s">
        <v>3580</v>
      </c>
      <c r="G143" s="3" t="s">
        <v>11</v>
      </c>
      <c r="H143" s="3" t="s">
        <v>2592</v>
      </c>
      <c r="I143" s="3">
        <v>2820</v>
      </c>
      <c r="J143" s="3" t="s">
        <v>4333</v>
      </c>
      <c r="K143" s="3" t="s">
        <v>119</v>
      </c>
      <c r="L143" s="3">
        <v>20238691</v>
      </c>
      <c r="M143" s="17"/>
      <c r="N143" s="37">
        <f t="shared" si="3"/>
        <v>0</v>
      </c>
      <c r="O143" s="55">
        <f t="shared" si="4"/>
        <v>282000</v>
      </c>
      <c r="P143" s="55"/>
      <c r="Q143" s="56">
        <f t="shared" si="5"/>
        <v>3.0534899545593161E-5</v>
      </c>
      <c r="R143" s="49"/>
      <c r="S143" s="53"/>
      <c r="T143" s="53"/>
      <c r="U143" s="53"/>
      <c r="V143" s="53"/>
      <c r="W143" s="53"/>
      <c r="X143" s="53"/>
    </row>
    <row r="144" spans="2:24" s="2" customFormat="1" ht="24.5" customHeight="1" x14ac:dyDescent="0.35">
      <c r="B144" s="3">
        <v>129</v>
      </c>
      <c r="C144" s="3" t="s">
        <v>119</v>
      </c>
      <c r="D144" s="3" t="s">
        <v>2941</v>
      </c>
      <c r="E144" s="3" t="s">
        <v>218</v>
      </c>
      <c r="F144" s="3" t="s">
        <v>3580</v>
      </c>
      <c r="G144" s="3" t="s">
        <v>11</v>
      </c>
      <c r="H144" s="3" t="s">
        <v>2592</v>
      </c>
      <c r="I144" s="3">
        <v>3060</v>
      </c>
      <c r="J144" s="3" t="s">
        <v>4334</v>
      </c>
      <c r="K144" s="3" t="s">
        <v>119</v>
      </c>
      <c r="L144" s="3">
        <v>20145555</v>
      </c>
      <c r="M144" s="17"/>
      <c r="N144" s="37">
        <f t="shared" ref="N144:N207" si="6">ROUND((M144*(1+$N$13)),0)</f>
        <v>0</v>
      </c>
      <c r="O144" s="55">
        <f t="shared" ref="O144:O207" si="7">IF(N144=0,100*I144,I144*N144)</f>
        <v>306000</v>
      </c>
      <c r="P144" s="55" t="s">
        <v>7341</v>
      </c>
      <c r="Q144" s="56">
        <f t="shared" si="5"/>
        <v>3.3133614400537265E-5</v>
      </c>
      <c r="R144" s="49"/>
      <c r="S144" s="53"/>
      <c r="T144" s="53"/>
      <c r="U144" s="53"/>
      <c r="V144" s="53"/>
      <c r="W144" s="53"/>
      <c r="X144" s="53"/>
    </row>
    <row r="145" spans="2:24" s="2" customFormat="1" ht="24.5" customHeight="1" x14ac:dyDescent="0.35">
      <c r="B145" s="3">
        <v>130</v>
      </c>
      <c r="C145" s="3" t="s">
        <v>119</v>
      </c>
      <c r="D145" s="3" t="s">
        <v>2942</v>
      </c>
      <c r="E145" s="3" t="s">
        <v>218</v>
      </c>
      <c r="F145" s="3" t="s">
        <v>3580</v>
      </c>
      <c r="G145" s="3" t="s">
        <v>11</v>
      </c>
      <c r="H145" s="3" t="s">
        <v>2592</v>
      </c>
      <c r="I145" s="3">
        <v>1389</v>
      </c>
      <c r="J145" s="3" t="s">
        <v>4335</v>
      </c>
      <c r="K145" s="3" t="s">
        <v>119</v>
      </c>
      <c r="L145" s="3">
        <v>20147063</v>
      </c>
      <c r="M145" s="17"/>
      <c r="N145" s="37">
        <f t="shared" si="6"/>
        <v>0</v>
      </c>
      <c r="O145" s="55">
        <f t="shared" si="7"/>
        <v>138900</v>
      </c>
      <c r="P145" s="55"/>
      <c r="Q145" s="56">
        <f t="shared" ref="Q145:Q208" si="8">(45.5*O145)/SUM($O$16:$O$1436)</f>
        <v>1.5040062222988973E-5</v>
      </c>
      <c r="R145" s="49"/>
      <c r="S145" s="53"/>
      <c r="T145" s="53"/>
      <c r="U145" s="53"/>
      <c r="V145" s="53"/>
      <c r="W145" s="53"/>
      <c r="X145" s="53"/>
    </row>
    <row r="146" spans="2:24" s="2" customFormat="1" ht="24.5" customHeight="1" x14ac:dyDescent="0.35">
      <c r="B146" s="3">
        <v>131</v>
      </c>
      <c r="C146" s="3" t="s">
        <v>119</v>
      </c>
      <c r="D146" s="3" t="s">
        <v>2943</v>
      </c>
      <c r="E146" s="3" t="s">
        <v>218</v>
      </c>
      <c r="F146" s="3" t="s">
        <v>3575</v>
      </c>
      <c r="G146" s="3" t="s">
        <v>11</v>
      </c>
      <c r="H146" s="3" t="s">
        <v>2351</v>
      </c>
      <c r="I146" s="3">
        <v>921</v>
      </c>
      <c r="J146" s="3" t="s">
        <v>4336</v>
      </c>
      <c r="K146" s="3" t="s">
        <v>119</v>
      </c>
      <c r="L146" s="3">
        <v>20179135</v>
      </c>
      <c r="M146" s="17">
        <v>187790</v>
      </c>
      <c r="N146" s="37">
        <f t="shared" si="6"/>
        <v>201311</v>
      </c>
      <c r="O146" s="55">
        <f t="shared" si="7"/>
        <v>185407431</v>
      </c>
      <c r="P146" s="55" t="s">
        <v>7341</v>
      </c>
      <c r="Q146" s="56">
        <f t="shared" si="8"/>
        <v>2.0075876881530126E-2</v>
      </c>
      <c r="R146" s="49"/>
      <c r="S146" s="53"/>
      <c r="T146" s="53"/>
      <c r="U146" s="53"/>
      <c r="V146" s="53"/>
      <c r="W146" s="53"/>
      <c r="X146" s="53"/>
    </row>
    <row r="147" spans="2:24" s="2" customFormat="1" ht="24.5" customHeight="1" x14ac:dyDescent="0.35">
      <c r="B147" s="3">
        <v>132</v>
      </c>
      <c r="C147" s="3" t="s">
        <v>119</v>
      </c>
      <c r="D147" s="3" t="s">
        <v>2944</v>
      </c>
      <c r="E147" s="3" t="s">
        <v>218</v>
      </c>
      <c r="F147" s="3" t="s">
        <v>2392</v>
      </c>
      <c r="G147" s="3" t="s">
        <v>3648</v>
      </c>
      <c r="H147" s="3" t="s">
        <v>3678</v>
      </c>
      <c r="I147" s="3">
        <v>99</v>
      </c>
      <c r="J147" s="3" t="s">
        <v>4337</v>
      </c>
      <c r="K147" s="3" t="s">
        <v>119</v>
      </c>
      <c r="L147" s="3">
        <v>20072825</v>
      </c>
      <c r="M147" s="17"/>
      <c r="N147" s="37">
        <f t="shared" si="6"/>
        <v>0</v>
      </c>
      <c r="O147" s="55">
        <f t="shared" si="7"/>
        <v>9900</v>
      </c>
      <c r="P147" s="55"/>
      <c r="Q147" s="56">
        <f t="shared" si="8"/>
        <v>1.071969877664441E-6</v>
      </c>
      <c r="R147" s="49"/>
      <c r="S147" s="53"/>
      <c r="T147" s="53"/>
      <c r="U147" s="53"/>
      <c r="V147" s="53"/>
      <c r="W147" s="53"/>
      <c r="X147" s="53"/>
    </row>
    <row r="148" spans="2:24" s="2" customFormat="1" ht="24.5" customHeight="1" x14ac:dyDescent="0.35">
      <c r="B148" s="3">
        <v>133</v>
      </c>
      <c r="C148" s="3" t="s">
        <v>119</v>
      </c>
      <c r="D148" s="3" t="s">
        <v>2945</v>
      </c>
      <c r="E148" s="3" t="s">
        <v>218</v>
      </c>
      <c r="F148" s="3" t="s">
        <v>3575</v>
      </c>
      <c r="G148" s="3" t="s">
        <v>11</v>
      </c>
      <c r="H148" s="3" t="s">
        <v>2351</v>
      </c>
      <c r="I148" s="3">
        <v>1</v>
      </c>
      <c r="J148" s="3" t="s">
        <v>4338</v>
      </c>
      <c r="K148" s="3" t="s">
        <v>119</v>
      </c>
      <c r="L148" s="3">
        <v>19955094</v>
      </c>
      <c r="M148" s="17">
        <v>63101</v>
      </c>
      <c r="N148" s="37">
        <f t="shared" si="6"/>
        <v>67644</v>
      </c>
      <c r="O148" s="55">
        <f t="shared" si="7"/>
        <v>67644</v>
      </c>
      <c r="P148" s="55" t="s">
        <v>7341</v>
      </c>
      <c r="Q148" s="56">
        <f t="shared" si="8"/>
        <v>7.3244778186599434E-6</v>
      </c>
      <c r="R148" s="49"/>
      <c r="S148" s="53"/>
      <c r="T148" s="53"/>
      <c r="U148" s="53"/>
      <c r="V148" s="53"/>
      <c r="W148" s="53"/>
      <c r="X148" s="53"/>
    </row>
    <row r="149" spans="2:24" s="2" customFormat="1" ht="24.5" customHeight="1" x14ac:dyDescent="0.35">
      <c r="B149" s="3">
        <v>134</v>
      </c>
      <c r="C149" s="3" t="s">
        <v>119</v>
      </c>
      <c r="D149" s="3" t="s">
        <v>2946</v>
      </c>
      <c r="E149" s="3" t="s">
        <v>218</v>
      </c>
      <c r="F149" s="3" t="s">
        <v>3575</v>
      </c>
      <c r="G149" s="3" t="s">
        <v>11</v>
      </c>
      <c r="H149" s="3" t="s">
        <v>2351</v>
      </c>
      <c r="I149" s="3">
        <v>1465</v>
      </c>
      <c r="J149" s="3" t="s">
        <v>4339</v>
      </c>
      <c r="K149" s="3" t="s">
        <v>119</v>
      </c>
      <c r="L149" s="3">
        <v>20122140</v>
      </c>
      <c r="M149" s="17">
        <v>921092</v>
      </c>
      <c r="N149" s="37">
        <f t="shared" si="6"/>
        <v>987411</v>
      </c>
      <c r="O149" s="55">
        <f t="shared" si="7"/>
        <v>1446557115</v>
      </c>
      <c r="P149" s="55" t="s">
        <v>7341</v>
      </c>
      <c r="Q149" s="56">
        <f t="shared" si="8"/>
        <v>0.15663289430314914</v>
      </c>
      <c r="R149" s="49"/>
      <c r="S149" s="53"/>
      <c r="T149" s="53"/>
      <c r="U149" s="53"/>
      <c r="V149" s="53"/>
      <c r="W149" s="53"/>
      <c r="X149" s="53"/>
    </row>
    <row r="150" spans="2:24" s="2" customFormat="1" ht="24.5" customHeight="1" x14ac:dyDescent="0.35">
      <c r="B150" s="3">
        <v>135</v>
      </c>
      <c r="C150" s="3" t="s">
        <v>119</v>
      </c>
      <c r="D150" s="3" t="s">
        <v>2947</v>
      </c>
      <c r="E150" s="3" t="s">
        <v>218</v>
      </c>
      <c r="F150" s="3" t="s">
        <v>3575</v>
      </c>
      <c r="G150" s="3" t="s">
        <v>11</v>
      </c>
      <c r="H150" s="3" t="s">
        <v>2393</v>
      </c>
      <c r="I150" s="3">
        <v>2160</v>
      </c>
      <c r="J150" s="3" t="s">
        <v>4340</v>
      </c>
      <c r="K150" s="3" t="s">
        <v>119</v>
      </c>
      <c r="L150" s="3">
        <v>20127194</v>
      </c>
      <c r="M150" s="17"/>
      <c r="N150" s="37">
        <f t="shared" si="6"/>
        <v>0</v>
      </c>
      <c r="O150" s="55">
        <f t="shared" si="7"/>
        <v>216000</v>
      </c>
      <c r="P150" s="55"/>
      <c r="Q150" s="56">
        <f t="shared" si="8"/>
        <v>2.3388433694496891E-5</v>
      </c>
      <c r="R150" s="49"/>
      <c r="S150" s="53"/>
      <c r="T150" s="53"/>
      <c r="U150" s="53"/>
      <c r="V150" s="53"/>
      <c r="W150" s="53"/>
      <c r="X150" s="53"/>
    </row>
    <row r="151" spans="2:24" s="2" customFormat="1" ht="24.5" customHeight="1" x14ac:dyDescent="0.35">
      <c r="B151" s="3">
        <v>136</v>
      </c>
      <c r="C151" s="3" t="s">
        <v>119</v>
      </c>
      <c r="D151" s="3" t="s">
        <v>2947</v>
      </c>
      <c r="E151" s="3" t="s">
        <v>218</v>
      </c>
      <c r="F151" s="3" t="s">
        <v>2376</v>
      </c>
      <c r="G151" s="3" t="s">
        <v>11</v>
      </c>
      <c r="H151" s="3" t="s">
        <v>2351</v>
      </c>
      <c r="I151" s="3">
        <v>895</v>
      </c>
      <c r="J151" s="3" t="s">
        <v>4341</v>
      </c>
      <c r="K151" s="3" t="s">
        <v>119</v>
      </c>
      <c r="L151" s="3">
        <v>20114866</v>
      </c>
      <c r="M151" s="17"/>
      <c r="N151" s="37">
        <f t="shared" si="6"/>
        <v>0</v>
      </c>
      <c r="O151" s="55">
        <f t="shared" si="7"/>
        <v>89500</v>
      </c>
      <c r="P151" s="55"/>
      <c r="Q151" s="56">
        <f t="shared" si="8"/>
        <v>9.6910408132290366E-6</v>
      </c>
      <c r="R151" s="49"/>
      <c r="S151" s="53"/>
      <c r="T151" s="53"/>
      <c r="U151" s="53"/>
      <c r="V151" s="53"/>
      <c r="W151" s="53"/>
      <c r="X151" s="53"/>
    </row>
    <row r="152" spans="2:24" s="2" customFormat="1" ht="24.5" customHeight="1" x14ac:dyDescent="0.35">
      <c r="B152" s="3">
        <v>137</v>
      </c>
      <c r="C152" s="3" t="s">
        <v>119</v>
      </c>
      <c r="D152" s="3" t="s">
        <v>2947</v>
      </c>
      <c r="E152" s="3" t="s">
        <v>218</v>
      </c>
      <c r="F152" s="3" t="s">
        <v>3575</v>
      </c>
      <c r="G152" s="3" t="s">
        <v>11</v>
      </c>
      <c r="H152" s="3" t="s">
        <v>2351</v>
      </c>
      <c r="I152" s="3">
        <v>6</v>
      </c>
      <c r="J152" s="3" t="s">
        <v>4342</v>
      </c>
      <c r="K152" s="3" t="s">
        <v>119</v>
      </c>
      <c r="L152" s="3">
        <v>20167306</v>
      </c>
      <c r="M152" s="17"/>
      <c r="N152" s="37">
        <f t="shared" si="6"/>
        <v>0</v>
      </c>
      <c r="O152" s="55">
        <f t="shared" si="7"/>
        <v>600</v>
      </c>
      <c r="P152" s="55"/>
      <c r="Q152" s="56">
        <f t="shared" si="8"/>
        <v>6.4967871373602475E-8</v>
      </c>
      <c r="R152" s="49"/>
      <c r="S152" s="53"/>
      <c r="T152" s="53"/>
      <c r="U152" s="53"/>
      <c r="V152" s="53"/>
      <c r="W152" s="53"/>
      <c r="X152" s="53"/>
    </row>
    <row r="153" spans="2:24" s="2" customFormat="1" ht="24.5" customHeight="1" x14ac:dyDescent="0.35">
      <c r="B153" s="3">
        <v>138</v>
      </c>
      <c r="C153" s="3" t="s">
        <v>119</v>
      </c>
      <c r="D153" s="3" t="s">
        <v>2947</v>
      </c>
      <c r="E153" s="3" t="s">
        <v>218</v>
      </c>
      <c r="F153" s="3" t="s">
        <v>3575</v>
      </c>
      <c r="G153" s="3" t="s">
        <v>11</v>
      </c>
      <c r="H153" s="3" t="s">
        <v>2393</v>
      </c>
      <c r="I153" s="3">
        <v>1</v>
      </c>
      <c r="J153" s="3" t="s">
        <v>4343</v>
      </c>
      <c r="K153" s="3" t="s">
        <v>119</v>
      </c>
      <c r="L153" s="3">
        <v>20178903</v>
      </c>
      <c r="M153" s="17"/>
      <c r="N153" s="37">
        <f t="shared" si="6"/>
        <v>0</v>
      </c>
      <c r="O153" s="55">
        <f t="shared" si="7"/>
        <v>100</v>
      </c>
      <c r="P153" s="55"/>
      <c r="Q153" s="56">
        <f t="shared" si="8"/>
        <v>1.082797856226708E-8</v>
      </c>
      <c r="R153" s="49"/>
      <c r="S153" s="53"/>
      <c r="T153" s="53"/>
      <c r="U153" s="53"/>
      <c r="V153" s="53"/>
      <c r="W153" s="53"/>
      <c r="X153" s="53"/>
    </row>
    <row r="154" spans="2:24" s="2" customFormat="1" ht="24.5" customHeight="1" x14ac:dyDescent="0.35">
      <c r="B154" s="3">
        <v>139</v>
      </c>
      <c r="C154" s="3" t="s">
        <v>119</v>
      </c>
      <c r="D154" s="3" t="s">
        <v>2948</v>
      </c>
      <c r="E154" s="3" t="s">
        <v>218</v>
      </c>
      <c r="F154" s="3" t="s">
        <v>3575</v>
      </c>
      <c r="G154" s="3" t="s">
        <v>11</v>
      </c>
      <c r="H154" s="3" t="s">
        <v>2393</v>
      </c>
      <c r="I154" s="3">
        <v>1334</v>
      </c>
      <c r="J154" s="3" t="s">
        <v>4344</v>
      </c>
      <c r="K154" s="3" t="s">
        <v>119</v>
      </c>
      <c r="L154" s="3">
        <v>20128191</v>
      </c>
      <c r="M154" s="17">
        <v>50458</v>
      </c>
      <c r="N154" s="37">
        <f t="shared" si="6"/>
        <v>54091</v>
      </c>
      <c r="O154" s="55">
        <f t="shared" si="7"/>
        <v>72157394</v>
      </c>
      <c r="P154" s="55" t="s">
        <v>7341</v>
      </c>
      <c r="Q154" s="56">
        <f t="shared" si="8"/>
        <v>7.8131871534105925E-3</v>
      </c>
      <c r="R154" s="49"/>
      <c r="S154" s="53"/>
      <c r="T154" s="53"/>
      <c r="U154" s="53"/>
      <c r="V154" s="53"/>
      <c r="W154" s="53"/>
      <c r="X154" s="53"/>
    </row>
    <row r="155" spans="2:24" s="2" customFormat="1" ht="24.5" customHeight="1" x14ac:dyDescent="0.35">
      <c r="B155" s="3">
        <v>140</v>
      </c>
      <c r="C155" s="3" t="s">
        <v>119</v>
      </c>
      <c r="D155" s="3" t="s">
        <v>2949</v>
      </c>
      <c r="E155" s="3" t="s">
        <v>218</v>
      </c>
      <c r="F155" s="3" t="s">
        <v>3583</v>
      </c>
      <c r="G155" s="3" t="s">
        <v>3649</v>
      </c>
      <c r="H155" s="3" t="s">
        <v>2592</v>
      </c>
      <c r="I155" s="3">
        <v>330</v>
      </c>
      <c r="J155" s="3" t="s">
        <v>4345</v>
      </c>
      <c r="K155" s="3" t="s">
        <v>119</v>
      </c>
      <c r="L155" s="3">
        <v>20235360</v>
      </c>
      <c r="M155" s="17"/>
      <c r="N155" s="37">
        <f t="shared" si="6"/>
        <v>0</v>
      </c>
      <c r="O155" s="55">
        <f t="shared" si="7"/>
        <v>33000</v>
      </c>
      <c r="P155" s="55"/>
      <c r="Q155" s="56">
        <f t="shared" si="8"/>
        <v>3.5732329255481365E-6</v>
      </c>
      <c r="R155" s="49"/>
      <c r="S155" s="53"/>
      <c r="T155" s="53"/>
      <c r="U155" s="53"/>
      <c r="V155" s="53"/>
      <c r="W155" s="53"/>
      <c r="X155" s="53"/>
    </row>
    <row r="156" spans="2:24" s="2" customFormat="1" ht="24.5" customHeight="1" x14ac:dyDescent="0.35">
      <c r="B156" s="3">
        <v>141</v>
      </c>
      <c r="C156" s="3" t="s">
        <v>119</v>
      </c>
      <c r="D156" s="3" t="s">
        <v>2950</v>
      </c>
      <c r="E156" s="3" t="s">
        <v>2628</v>
      </c>
      <c r="F156" s="3" t="s">
        <v>3582</v>
      </c>
      <c r="G156" s="3" t="s">
        <v>11</v>
      </c>
      <c r="H156" s="3" t="s">
        <v>2360</v>
      </c>
      <c r="I156" s="3">
        <v>15491.666666666666</v>
      </c>
      <c r="J156" s="3" t="s">
        <v>4346</v>
      </c>
      <c r="K156" s="3" t="s">
        <v>119</v>
      </c>
      <c r="L156" s="3">
        <v>20194071</v>
      </c>
      <c r="M156" s="17"/>
      <c r="N156" s="37">
        <f t="shared" si="6"/>
        <v>0</v>
      </c>
      <c r="O156" s="55">
        <f t="shared" si="7"/>
        <v>1549166.6666666665</v>
      </c>
      <c r="P156" s="55" t="s">
        <v>7341</v>
      </c>
      <c r="Q156" s="56">
        <f t="shared" si="8"/>
        <v>1.6774343456045417E-4</v>
      </c>
      <c r="R156" s="49"/>
      <c r="S156" s="53"/>
      <c r="T156" s="53"/>
      <c r="U156" s="53"/>
      <c r="V156" s="53"/>
      <c r="W156" s="53"/>
      <c r="X156" s="53"/>
    </row>
    <row r="157" spans="2:24" s="2" customFormat="1" ht="24.5" customHeight="1" x14ac:dyDescent="0.35">
      <c r="B157" s="3">
        <v>142</v>
      </c>
      <c r="C157" s="3" t="s">
        <v>119</v>
      </c>
      <c r="D157" s="3" t="s">
        <v>2951</v>
      </c>
      <c r="E157" s="3" t="s">
        <v>218</v>
      </c>
      <c r="F157" s="3" t="s">
        <v>3575</v>
      </c>
      <c r="G157" s="3" t="s">
        <v>3647</v>
      </c>
      <c r="H157" s="3" t="s">
        <v>2351</v>
      </c>
      <c r="I157" s="3">
        <v>1</v>
      </c>
      <c r="J157" s="3" t="s">
        <v>4347</v>
      </c>
      <c r="K157" s="3" t="s">
        <v>119</v>
      </c>
      <c r="L157" s="3">
        <v>20258027</v>
      </c>
      <c r="M157" s="17"/>
      <c r="N157" s="37">
        <f t="shared" si="6"/>
        <v>0</v>
      </c>
      <c r="O157" s="55">
        <f t="shared" si="7"/>
        <v>100</v>
      </c>
      <c r="P157" s="55"/>
      <c r="Q157" s="56">
        <f t="shared" si="8"/>
        <v>1.082797856226708E-8</v>
      </c>
      <c r="R157" s="49"/>
      <c r="S157" s="53"/>
      <c r="T157" s="53"/>
      <c r="U157" s="53"/>
      <c r="V157" s="53"/>
      <c r="W157" s="53"/>
      <c r="X157" s="53"/>
    </row>
    <row r="158" spans="2:24" s="2" customFormat="1" ht="24.5" customHeight="1" x14ac:dyDescent="0.35">
      <c r="B158" s="3">
        <v>143</v>
      </c>
      <c r="C158" s="3" t="s">
        <v>119</v>
      </c>
      <c r="D158" s="3" t="s">
        <v>2952</v>
      </c>
      <c r="E158" s="3" t="s">
        <v>218</v>
      </c>
      <c r="F158" s="3" t="s">
        <v>3584</v>
      </c>
      <c r="G158" s="3" t="s">
        <v>3649</v>
      </c>
      <c r="H158" s="3" t="s">
        <v>2525</v>
      </c>
      <c r="I158" s="3">
        <v>90</v>
      </c>
      <c r="J158" s="3" t="s">
        <v>4348</v>
      </c>
      <c r="K158" s="3" t="s">
        <v>119</v>
      </c>
      <c r="L158" s="3">
        <v>20232620</v>
      </c>
      <c r="M158" s="17"/>
      <c r="N158" s="37">
        <f t="shared" si="6"/>
        <v>0</v>
      </c>
      <c r="O158" s="55">
        <f t="shared" si="7"/>
        <v>9000</v>
      </c>
      <c r="P158" s="55"/>
      <c r="Q158" s="56">
        <f t="shared" si="8"/>
        <v>9.7451807060403725E-7</v>
      </c>
      <c r="R158" s="49"/>
      <c r="S158" s="53"/>
      <c r="T158" s="53"/>
      <c r="U158" s="53"/>
      <c r="V158" s="53"/>
      <c r="W158" s="53"/>
      <c r="X158" s="53"/>
    </row>
    <row r="159" spans="2:24" s="2" customFormat="1" ht="24.5" customHeight="1" x14ac:dyDescent="0.35">
      <c r="B159" s="3">
        <v>144</v>
      </c>
      <c r="C159" s="3" t="s">
        <v>119</v>
      </c>
      <c r="D159" s="3" t="s">
        <v>2953</v>
      </c>
      <c r="E159" s="3" t="s">
        <v>218</v>
      </c>
      <c r="F159" s="3" t="s">
        <v>3585</v>
      </c>
      <c r="G159" s="3" t="s">
        <v>11</v>
      </c>
      <c r="H159" s="3" t="s">
        <v>2351</v>
      </c>
      <c r="I159" s="3">
        <v>109.45454545454545</v>
      </c>
      <c r="J159" s="3" t="s">
        <v>4349</v>
      </c>
      <c r="K159" s="3" t="s">
        <v>119</v>
      </c>
      <c r="L159" s="3">
        <v>20155756</v>
      </c>
      <c r="M159" s="17">
        <v>51170</v>
      </c>
      <c r="N159" s="37">
        <f t="shared" si="6"/>
        <v>54854</v>
      </c>
      <c r="O159" s="55">
        <f t="shared" si="7"/>
        <v>6004019.6363636367</v>
      </c>
      <c r="P159" s="55" t="s">
        <v>7341</v>
      </c>
      <c r="Q159" s="56">
        <f t="shared" si="8"/>
        <v>6.5011395909976056E-4</v>
      </c>
      <c r="R159" s="49"/>
      <c r="S159" s="53"/>
      <c r="T159" s="53"/>
      <c r="U159" s="53"/>
      <c r="V159" s="53"/>
      <c r="W159" s="53"/>
      <c r="X159" s="53"/>
    </row>
    <row r="160" spans="2:24" s="2" customFormat="1" ht="24.5" customHeight="1" x14ac:dyDescent="0.35">
      <c r="B160" s="3">
        <v>145</v>
      </c>
      <c r="C160" s="3" t="s">
        <v>119</v>
      </c>
      <c r="D160" s="3" t="s">
        <v>2953</v>
      </c>
      <c r="E160" s="3" t="s">
        <v>218</v>
      </c>
      <c r="F160" s="3" t="s">
        <v>3575</v>
      </c>
      <c r="G160" s="3" t="s">
        <v>11</v>
      </c>
      <c r="H160" s="3" t="s">
        <v>2393</v>
      </c>
      <c r="I160" s="3">
        <v>1</v>
      </c>
      <c r="J160" s="3" t="s">
        <v>4350</v>
      </c>
      <c r="K160" s="3" t="s">
        <v>119</v>
      </c>
      <c r="L160" s="3">
        <v>20155756</v>
      </c>
      <c r="M160" s="17"/>
      <c r="N160" s="37">
        <f t="shared" si="6"/>
        <v>0</v>
      </c>
      <c r="O160" s="55">
        <f t="shared" si="7"/>
        <v>100</v>
      </c>
      <c r="P160" s="55"/>
      <c r="Q160" s="56">
        <f t="shared" si="8"/>
        <v>1.082797856226708E-8</v>
      </c>
      <c r="R160" s="49"/>
      <c r="S160" s="53"/>
      <c r="T160" s="53"/>
      <c r="U160" s="53"/>
      <c r="V160" s="53"/>
      <c r="W160" s="53"/>
      <c r="X160" s="53"/>
    </row>
    <row r="161" spans="2:24" s="2" customFormat="1" ht="24.5" customHeight="1" x14ac:dyDescent="0.35">
      <c r="B161" s="3">
        <v>146</v>
      </c>
      <c r="C161" s="3" t="s">
        <v>119</v>
      </c>
      <c r="D161" s="3" t="s">
        <v>2954</v>
      </c>
      <c r="E161" s="3" t="s">
        <v>218</v>
      </c>
      <c r="F161" s="3" t="s">
        <v>3584</v>
      </c>
      <c r="G161" s="3" t="s">
        <v>3650</v>
      </c>
      <c r="H161" s="3" t="s">
        <v>2334</v>
      </c>
      <c r="I161" s="3">
        <v>2335.9166666666665</v>
      </c>
      <c r="J161" s="3" t="s">
        <v>4351</v>
      </c>
      <c r="K161" s="3" t="s">
        <v>119</v>
      </c>
      <c r="L161" s="3">
        <v>20152878</v>
      </c>
      <c r="M161" s="17">
        <v>74725</v>
      </c>
      <c r="N161" s="37">
        <f t="shared" si="6"/>
        <v>80105</v>
      </c>
      <c r="O161" s="55">
        <f t="shared" si="7"/>
        <v>187118604.58333331</v>
      </c>
      <c r="P161" s="55" t="s">
        <v>7341</v>
      </c>
      <c r="Q161" s="56">
        <f t="shared" si="8"/>
        <v>2.0261162390296638E-2</v>
      </c>
      <c r="R161" s="49"/>
      <c r="S161" s="53"/>
      <c r="T161" s="53"/>
      <c r="U161" s="53"/>
      <c r="V161" s="53"/>
      <c r="W161" s="53"/>
      <c r="X161" s="53"/>
    </row>
    <row r="162" spans="2:24" s="2" customFormat="1" ht="24.5" customHeight="1" x14ac:dyDescent="0.35">
      <c r="B162" s="3">
        <v>147</v>
      </c>
      <c r="C162" s="3" t="s">
        <v>119</v>
      </c>
      <c r="D162" s="3" t="s">
        <v>2955</v>
      </c>
      <c r="E162" s="3" t="s">
        <v>218</v>
      </c>
      <c r="F162" s="3" t="s">
        <v>3575</v>
      </c>
      <c r="G162" s="3" t="s">
        <v>11</v>
      </c>
      <c r="H162" s="3" t="s">
        <v>2351</v>
      </c>
      <c r="I162" s="3">
        <v>73</v>
      </c>
      <c r="J162" s="3" t="s">
        <v>4352</v>
      </c>
      <c r="K162" s="3" t="s">
        <v>119</v>
      </c>
      <c r="L162" s="3">
        <v>20147499</v>
      </c>
      <c r="M162" s="17"/>
      <c r="N162" s="37">
        <f t="shared" si="6"/>
        <v>0</v>
      </c>
      <c r="O162" s="55">
        <f t="shared" si="7"/>
        <v>7300</v>
      </c>
      <c r="P162" s="55"/>
      <c r="Q162" s="56">
        <f t="shared" si="8"/>
        <v>7.9044243504549686E-7</v>
      </c>
      <c r="R162" s="49"/>
      <c r="S162" s="53"/>
      <c r="T162" s="53"/>
      <c r="U162" s="53"/>
      <c r="V162" s="53"/>
      <c r="W162" s="53"/>
      <c r="X162" s="53"/>
    </row>
    <row r="163" spans="2:24" s="2" customFormat="1" ht="24.5" customHeight="1" x14ac:dyDescent="0.35">
      <c r="B163" s="3">
        <v>148</v>
      </c>
      <c r="C163" s="3" t="s">
        <v>119</v>
      </c>
      <c r="D163" s="3" t="s">
        <v>2956</v>
      </c>
      <c r="E163" s="3" t="s">
        <v>218</v>
      </c>
      <c r="F163" s="3" t="s">
        <v>3575</v>
      </c>
      <c r="G163" s="3" t="s">
        <v>11</v>
      </c>
      <c r="H163" s="3" t="s">
        <v>2351</v>
      </c>
      <c r="I163" s="3">
        <v>1</v>
      </c>
      <c r="J163" s="3" t="s">
        <v>4353</v>
      </c>
      <c r="K163" s="3" t="s">
        <v>119</v>
      </c>
      <c r="L163" s="3">
        <v>20235946</v>
      </c>
      <c r="M163" s="17"/>
      <c r="N163" s="37">
        <f t="shared" si="6"/>
        <v>0</v>
      </c>
      <c r="O163" s="55">
        <f t="shared" si="7"/>
        <v>100</v>
      </c>
      <c r="P163" s="55"/>
      <c r="Q163" s="56">
        <f t="shared" si="8"/>
        <v>1.082797856226708E-8</v>
      </c>
      <c r="R163" s="49"/>
      <c r="S163" s="53"/>
      <c r="T163" s="53"/>
      <c r="U163" s="53"/>
      <c r="V163" s="53"/>
      <c r="W163" s="53"/>
      <c r="X163" s="53"/>
    </row>
    <row r="164" spans="2:24" s="2" customFormat="1" ht="24.5" customHeight="1" x14ac:dyDescent="0.35">
      <c r="B164" s="3">
        <v>149</v>
      </c>
      <c r="C164" s="3" t="s">
        <v>119</v>
      </c>
      <c r="D164" s="3" t="s">
        <v>2957</v>
      </c>
      <c r="E164" s="3" t="s">
        <v>218</v>
      </c>
      <c r="F164" s="3" t="s">
        <v>3575</v>
      </c>
      <c r="G164" s="3" t="s">
        <v>11</v>
      </c>
      <c r="H164" s="3" t="s">
        <v>2351</v>
      </c>
      <c r="I164" s="3">
        <v>66</v>
      </c>
      <c r="J164" s="3" t="s">
        <v>4354</v>
      </c>
      <c r="K164" s="3" t="s">
        <v>119</v>
      </c>
      <c r="L164" s="3">
        <v>20223087</v>
      </c>
      <c r="M164" s="17"/>
      <c r="N164" s="37">
        <f t="shared" si="6"/>
        <v>0</v>
      </c>
      <c r="O164" s="55">
        <f t="shared" si="7"/>
        <v>6600</v>
      </c>
      <c r="P164" s="55"/>
      <c r="Q164" s="56">
        <f t="shared" si="8"/>
        <v>7.1464658510962725E-7</v>
      </c>
      <c r="R164" s="49"/>
      <c r="S164" s="53"/>
      <c r="T164" s="53"/>
      <c r="U164" s="53"/>
      <c r="V164" s="53"/>
      <c r="W164" s="53"/>
      <c r="X164" s="53"/>
    </row>
    <row r="165" spans="2:24" s="2" customFormat="1" ht="24.5" customHeight="1" x14ac:dyDescent="0.35">
      <c r="B165" s="3">
        <v>150</v>
      </c>
      <c r="C165" s="3" t="s">
        <v>119</v>
      </c>
      <c r="D165" s="3" t="s">
        <v>2958</v>
      </c>
      <c r="E165" s="3" t="s">
        <v>218</v>
      </c>
      <c r="F165" s="3" t="s">
        <v>3580</v>
      </c>
      <c r="G165" s="3" t="s">
        <v>11</v>
      </c>
      <c r="H165" s="3" t="s">
        <v>3680</v>
      </c>
      <c r="I165" s="3">
        <v>1185</v>
      </c>
      <c r="J165" s="3" t="s">
        <v>4355</v>
      </c>
      <c r="K165" s="3" t="s">
        <v>119</v>
      </c>
      <c r="L165" s="3">
        <v>20179434</v>
      </c>
      <c r="M165" s="17"/>
      <c r="N165" s="37">
        <f t="shared" si="6"/>
        <v>0</v>
      </c>
      <c r="O165" s="55">
        <f t="shared" si="7"/>
        <v>118500</v>
      </c>
      <c r="P165" s="55"/>
      <c r="Q165" s="56">
        <f t="shared" si="8"/>
        <v>1.283115459628649E-5</v>
      </c>
      <c r="R165" s="49"/>
      <c r="S165" s="53"/>
      <c r="T165" s="53"/>
      <c r="U165" s="53"/>
      <c r="V165" s="53"/>
      <c r="W165" s="53"/>
      <c r="X165" s="53"/>
    </row>
    <row r="166" spans="2:24" s="2" customFormat="1" ht="24.5" customHeight="1" x14ac:dyDescent="0.35">
      <c r="B166" s="3">
        <v>151</v>
      </c>
      <c r="C166" s="3" t="s">
        <v>119</v>
      </c>
      <c r="D166" s="3" t="s">
        <v>2959</v>
      </c>
      <c r="E166" s="3" t="s">
        <v>218</v>
      </c>
      <c r="F166" s="3" t="s">
        <v>3575</v>
      </c>
      <c r="G166" s="3" t="s">
        <v>3647</v>
      </c>
      <c r="H166" s="3" t="s">
        <v>2351</v>
      </c>
      <c r="I166" s="3">
        <v>681</v>
      </c>
      <c r="J166" s="3" t="s">
        <v>4356</v>
      </c>
      <c r="K166" s="3" t="s">
        <v>119</v>
      </c>
      <c r="L166" s="3">
        <v>20193579</v>
      </c>
      <c r="M166" s="17"/>
      <c r="N166" s="37">
        <f t="shared" si="6"/>
        <v>0</v>
      </c>
      <c r="O166" s="55">
        <f t="shared" si="7"/>
        <v>68100</v>
      </c>
      <c r="P166" s="55"/>
      <c r="Q166" s="56">
        <f t="shared" si="8"/>
        <v>7.3738534009038809E-6</v>
      </c>
      <c r="R166" s="49"/>
      <c r="S166" s="53"/>
      <c r="T166" s="53"/>
      <c r="U166" s="53"/>
      <c r="V166" s="53"/>
      <c r="W166" s="53"/>
      <c r="X166" s="53"/>
    </row>
    <row r="167" spans="2:24" s="2" customFormat="1" ht="24.5" customHeight="1" x14ac:dyDescent="0.35">
      <c r="B167" s="3">
        <v>152</v>
      </c>
      <c r="C167" s="3" t="s">
        <v>119</v>
      </c>
      <c r="D167" s="3" t="s">
        <v>2960</v>
      </c>
      <c r="E167" s="3" t="s">
        <v>218</v>
      </c>
      <c r="F167" s="3" t="s">
        <v>3580</v>
      </c>
      <c r="G167" s="3" t="s">
        <v>11</v>
      </c>
      <c r="H167" s="3" t="s">
        <v>2525</v>
      </c>
      <c r="I167" s="3">
        <v>180</v>
      </c>
      <c r="J167" s="3" t="s">
        <v>4357</v>
      </c>
      <c r="K167" s="3" t="s">
        <v>119</v>
      </c>
      <c r="L167" s="3">
        <v>20234551</v>
      </c>
      <c r="M167" s="17"/>
      <c r="N167" s="37">
        <f t="shared" si="6"/>
        <v>0</v>
      </c>
      <c r="O167" s="55">
        <f t="shared" si="7"/>
        <v>18000</v>
      </c>
      <c r="P167" s="55"/>
      <c r="Q167" s="56">
        <f t="shared" si="8"/>
        <v>1.9490361412080745E-6</v>
      </c>
      <c r="R167" s="49"/>
      <c r="S167" s="53"/>
      <c r="T167" s="53"/>
      <c r="U167" s="53"/>
      <c r="V167" s="53"/>
      <c r="W167" s="53"/>
      <c r="X167" s="53"/>
    </row>
    <row r="168" spans="2:24" s="2" customFormat="1" ht="24.5" customHeight="1" x14ac:dyDescent="0.35">
      <c r="B168" s="3">
        <v>153</v>
      </c>
      <c r="C168" s="3" t="s">
        <v>119</v>
      </c>
      <c r="D168" s="3" t="s">
        <v>4112</v>
      </c>
      <c r="E168" s="3" t="s">
        <v>218</v>
      </c>
      <c r="F168" s="3" t="s">
        <v>3582</v>
      </c>
      <c r="G168" s="3" t="s">
        <v>11</v>
      </c>
      <c r="H168" s="3" t="s">
        <v>2360</v>
      </c>
      <c r="I168" s="3">
        <v>10121</v>
      </c>
      <c r="J168" s="3" t="s">
        <v>4358</v>
      </c>
      <c r="K168" s="3" t="s">
        <v>119</v>
      </c>
      <c r="L168" s="3">
        <v>20103967</v>
      </c>
      <c r="M168" s="17"/>
      <c r="N168" s="37">
        <f t="shared" si="6"/>
        <v>0</v>
      </c>
      <c r="O168" s="55">
        <f t="shared" si="7"/>
        <v>1012100</v>
      </c>
      <c r="P168" s="55" t="s">
        <v>7341</v>
      </c>
      <c r="Q168" s="56">
        <f t="shared" si="8"/>
        <v>1.0958997102870511E-4</v>
      </c>
      <c r="R168" s="49"/>
      <c r="S168" s="53"/>
      <c r="T168" s="53"/>
      <c r="U168" s="53"/>
      <c r="V168" s="53"/>
      <c r="W168" s="53"/>
      <c r="X168" s="53"/>
    </row>
    <row r="169" spans="2:24" s="2" customFormat="1" ht="24.5" customHeight="1" x14ac:dyDescent="0.35">
      <c r="B169" s="3">
        <v>154</v>
      </c>
      <c r="C169" s="3" t="s">
        <v>119</v>
      </c>
      <c r="D169" s="3" t="s">
        <v>2961</v>
      </c>
      <c r="E169" s="3" t="s">
        <v>218</v>
      </c>
      <c r="F169" s="3" t="s">
        <v>2376</v>
      </c>
      <c r="G169" s="3" t="s">
        <v>11</v>
      </c>
      <c r="H169" s="3" t="s">
        <v>2351</v>
      </c>
      <c r="I169" s="3">
        <v>878</v>
      </c>
      <c r="J169" s="3" t="s">
        <v>4359</v>
      </c>
      <c r="K169" s="3" t="s">
        <v>119</v>
      </c>
      <c r="L169" s="3">
        <v>20270095</v>
      </c>
      <c r="M169" s="17"/>
      <c r="N169" s="37">
        <f t="shared" si="6"/>
        <v>0</v>
      </c>
      <c r="O169" s="55">
        <f t="shared" si="7"/>
        <v>87800</v>
      </c>
      <c r="P169" s="55"/>
      <c r="Q169" s="56">
        <f t="shared" si="8"/>
        <v>9.5069651776704952E-6</v>
      </c>
      <c r="R169" s="49"/>
      <c r="S169" s="53"/>
      <c r="T169" s="53"/>
      <c r="U169" s="53"/>
      <c r="V169" s="53"/>
      <c r="W169" s="53"/>
      <c r="X169" s="53"/>
    </row>
    <row r="170" spans="2:24" s="2" customFormat="1" ht="24.5" customHeight="1" x14ac:dyDescent="0.35">
      <c r="B170" s="3">
        <v>155</v>
      </c>
      <c r="C170" s="3" t="s">
        <v>119</v>
      </c>
      <c r="D170" s="3" t="s">
        <v>2962</v>
      </c>
      <c r="E170" s="3" t="s">
        <v>218</v>
      </c>
      <c r="F170" s="3" t="s">
        <v>3586</v>
      </c>
      <c r="G170" s="3" t="s">
        <v>11</v>
      </c>
      <c r="H170" s="3" t="s">
        <v>2393</v>
      </c>
      <c r="I170" s="3">
        <v>900</v>
      </c>
      <c r="J170" s="3" t="s">
        <v>4360</v>
      </c>
      <c r="K170" s="3" t="s">
        <v>119</v>
      </c>
      <c r="L170" s="3">
        <v>20127199</v>
      </c>
      <c r="M170" s="17"/>
      <c r="N170" s="37">
        <f t="shared" si="6"/>
        <v>0</v>
      </c>
      <c r="O170" s="55">
        <f t="shared" si="7"/>
        <v>90000</v>
      </c>
      <c r="P170" s="55"/>
      <c r="Q170" s="56">
        <f t="shared" si="8"/>
        <v>9.7451807060403709E-6</v>
      </c>
      <c r="R170" s="49"/>
      <c r="S170" s="53"/>
      <c r="T170" s="53"/>
      <c r="U170" s="53"/>
      <c r="V170" s="53"/>
      <c r="W170" s="53"/>
      <c r="X170" s="53"/>
    </row>
    <row r="171" spans="2:24" s="2" customFormat="1" ht="24.5" customHeight="1" x14ac:dyDescent="0.35">
      <c r="B171" s="3">
        <v>156</v>
      </c>
      <c r="C171" s="3" t="s">
        <v>119</v>
      </c>
      <c r="D171" s="3" t="s">
        <v>2963</v>
      </c>
      <c r="E171" s="3" t="s">
        <v>218</v>
      </c>
      <c r="F171" s="3" t="s">
        <v>3575</v>
      </c>
      <c r="G171" s="3" t="s">
        <v>11</v>
      </c>
      <c r="H171" s="3" t="s">
        <v>2351</v>
      </c>
      <c r="I171" s="3">
        <v>1</v>
      </c>
      <c r="J171" s="3" t="s">
        <v>4361</v>
      </c>
      <c r="K171" s="3" t="s">
        <v>119</v>
      </c>
      <c r="L171" s="3">
        <v>20210616</v>
      </c>
      <c r="M171" s="17">
        <v>1263180</v>
      </c>
      <c r="N171" s="37">
        <f t="shared" si="6"/>
        <v>1354129</v>
      </c>
      <c r="O171" s="55">
        <f t="shared" si="7"/>
        <v>1354129</v>
      </c>
      <c r="P171" s="55" t="s">
        <v>7341</v>
      </c>
      <c r="Q171" s="56">
        <f t="shared" si="8"/>
        <v>1.4662479782544157E-4</v>
      </c>
      <c r="R171" s="49"/>
      <c r="S171" s="53"/>
      <c r="T171" s="53"/>
      <c r="U171" s="53"/>
      <c r="V171" s="53"/>
      <c r="W171" s="53"/>
      <c r="X171" s="53"/>
    </row>
    <row r="172" spans="2:24" s="2" customFormat="1" ht="24.5" customHeight="1" x14ac:dyDescent="0.35">
      <c r="B172" s="3">
        <v>157</v>
      </c>
      <c r="C172" s="3" t="s">
        <v>119</v>
      </c>
      <c r="D172" s="3" t="s">
        <v>2964</v>
      </c>
      <c r="E172" s="3" t="s">
        <v>218</v>
      </c>
      <c r="F172" s="3" t="s">
        <v>3575</v>
      </c>
      <c r="G172" s="3" t="s">
        <v>11</v>
      </c>
      <c r="H172" s="3" t="s">
        <v>2351</v>
      </c>
      <c r="I172" s="3">
        <v>57</v>
      </c>
      <c r="J172" s="3" t="s">
        <v>4362</v>
      </c>
      <c r="K172" s="3" t="s">
        <v>119</v>
      </c>
      <c r="L172" s="3">
        <v>20172875</v>
      </c>
      <c r="M172" s="17"/>
      <c r="N172" s="37">
        <f t="shared" si="6"/>
        <v>0</v>
      </c>
      <c r="O172" s="55">
        <f t="shared" si="7"/>
        <v>5700</v>
      </c>
      <c r="P172" s="55"/>
      <c r="Q172" s="56">
        <f t="shared" si="8"/>
        <v>6.1719477804922352E-7</v>
      </c>
      <c r="R172" s="49"/>
      <c r="S172" s="53"/>
      <c r="T172" s="53"/>
      <c r="U172" s="53"/>
      <c r="V172" s="53"/>
      <c r="W172" s="53"/>
      <c r="X172" s="53"/>
    </row>
    <row r="173" spans="2:24" s="2" customFormat="1" ht="24.5" customHeight="1" x14ac:dyDescent="0.35">
      <c r="B173" s="3">
        <v>158</v>
      </c>
      <c r="C173" s="3" t="s">
        <v>119</v>
      </c>
      <c r="D173" s="3" t="s">
        <v>2965</v>
      </c>
      <c r="E173" s="3" t="s">
        <v>218</v>
      </c>
      <c r="F173" s="3" t="s">
        <v>3575</v>
      </c>
      <c r="G173" s="3" t="s">
        <v>11</v>
      </c>
      <c r="H173" s="3" t="s">
        <v>2351</v>
      </c>
      <c r="I173" s="3">
        <v>54</v>
      </c>
      <c r="J173" s="3" t="s">
        <v>4363</v>
      </c>
      <c r="K173" s="3" t="s">
        <v>119</v>
      </c>
      <c r="L173" s="3">
        <v>20194427</v>
      </c>
      <c r="M173" s="17">
        <v>473060</v>
      </c>
      <c r="N173" s="37">
        <f t="shared" si="6"/>
        <v>507120</v>
      </c>
      <c r="O173" s="55">
        <f t="shared" si="7"/>
        <v>27384480</v>
      </c>
      <c r="P173" s="55" t="s">
        <v>7341</v>
      </c>
      <c r="Q173" s="56">
        <f t="shared" si="8"/>
        <v>2.9651856237883161E-3</v>
      </c>
      <c r="R173" s="49"/>
      <c r="S173" s="53"/>
      <c r="T173" s="53"/>
      <c r="U173" s="53"/>
      <c r="V173" s="53"/>
      <c r="W173" s="53"/>
      <c r="X173" s="53"/>
    </row>
    <row r="174" spans="2:24" s="2" customFormat="1" ht="24.5" customHeight="1" x14ac:dyDescent="0.35">
      <c r="B174" s="3">
        <v>159</v>
      </c>
      <c r="C174" s="3" t="s">
        <v>119</v>
      </c>
      <c r="D174" s="3" t="s">
        <v>2966</v>
      </c>
      <c r="E174" s="3" t="s">
        <v>2628</v>
      </c>
      <c r="F174" s="3" t="s">
        <v>3582</v>
      </c>
      <c r="G174" s="3" t="s">
        <v>11</v>
      </c>
      <c r="H174" s="3" t="s">
        <v>2360</v>
      </c>
      <c r="I174" s="3">
        <v>9808</v>
      </c>
      <c r="J174" s="3" t="s">
        <v>4364</v>
      </c>
      <c r="K174" s="3" t="s">
        <v>119</v>
      </c>
      <c r="L174" s="3">
        <v>20235214</v>
      </c>
      <c r="M174" s="17"/>
      <c r="N174" s="37">
        <f t="shared" si="6"/>
        <v>0</v>
      </c>
      <c r="O174" s="55">
        <f t="shared" si="7"/>
        <v>980800</v>
      </c>
      <c r="P174" s="55" t="s">
        <v>7341</v>
      </c>
      <c r="Q174" s="56">
        <f t="shared" si="8"/>
        <v>1.0620081373871552E-4</v>
      </c>
      <c r="R174" s="49"/>
      <c r="S174" s="53"/>
      <c r="T174" s="53"/>
      <c r="U174" s="53"/>
      <c r="V174" s="53"/>
      <c r="W174" s="53"/>
      <c r="X174" s="53"/>
    </row>
    <row r="175" spans="2:24" s="2" customFormat="1" ht="24.5" customHeight="1" x14ac:dyDescent="0.35">
      <c r="B175" s="3">
        <v>160</v>
      </c>
      <c r="C175" s="3" t="s">
        <v>119</v>
      </c>
      <c r="D175" s="3" t="s">
        <v>2967</v>
      </c>
      <c r="E175" s="3" t="s">
        <v>2628</v>
      </c>
      <c r="F175" s="3" t="s">
        <v>3582</v>
      </c>
      <c r="G175" s="3" t="s">
        <v>11</v>
      </c>
      <c r="H175" s="3" t="s">
        <v>2360</v>
      </c>
      <c r="I175" s="3">
        <v>1606.5</v>
      </c>
      <c r="J175" s="3" t="s">
        <v>4365</v>
      </c>
      <c r="K175" s="3" t="s">
        <v>119</v>
      </c>
      <c r="L175" s="3">
        <v>20235214</v>
      </c>
      <c r="M175" s="17"/>
      <c r="N175" s="37">
        <f t="shared" si="6"/>
        <v>0</v>
      </c>
      <c r="O175" s="55">
        <f t="shared" si="7"/>
        <v>160650</v>
      </c>
      <c r="P175" s="55"/>
      <c r="Q175" s="56">
        <f t="shared" si="8"/>
        <v>1.7395147560282063E-5</v>
      </c>
      <c r="R175" s="49"/>
      <c r="S175" s="53"/>
      <c r="T175" s="53"/>
      <c r="U175" s="53"/>
      <c r="V175" s="53"/>
      <c r="W175" s="53"/>
      <c r="X175" s="53"/>
    </row>
    <row r="176" spans="2:24" s="2" customFormat="1" ht="24.5" customHeight="1" x14ac:dyDescent="0.35">
      <c r="B176" s="3">
        <v>161</v>
      </c>
      <c r="C176" s="3" t="s">
        <v>195</v>
      </c>
      <c r="D176" s="3" t="s">
        <v>196</v>
      </c>
      <c r="E176" s="3" t="s">
        <v>3318</v>
      </c>
      <c r="F176" s="3" t="s">
        <v>2370</v>
      </c>
      <c r="G176" s="3" t="s">
        <v>11</v>
      </c>
      <c r="H176" s="3" t="s">
        <v>2628</v>
      </c>
      <c r="I176" s="3">
        <v>11</v>
      </c>
      <c r="J176" s="3" t="s">
        <v>4366</v>
      </c>
      <c r="K176" s="3" t="s">
        <v>2628</v>
      </c>
      <c r="L176" s="3">
        <v>20100280</v>
      </c>
      <c r="M176" s="17">
        <v>32186</v>
      </c>
      <c r="N176" s="37">
        <f t="shared" si="6"/>
        <v>34503</v>
      </c>
      <c r="O176" s="55">
        <f t="shared" si="7"/>
        <v>379533</v>
      </c>
      <c r="P176" s="55"/>
      <c r="Q176" s="56">
        <f t="shared" si="8"/>
        <v>4.1095751876729116E-5</v>
      </c>
      <c r="R176" s="49"/>
      <c r="S176" s="53"/>
      <c r="T176" s="53"/>
      <c r="U176" s="53"/>
      <c r="V176" s="53"/>
      <c r="W176" s="53"/>
      <c r="X176" s="53"/>
    </row>
    <row r="177" spans="2:24" s="2" customFormat="1" ht="24.5" customHeight="1" x14ac:dyDescent="0.35">
      <c r="B177" s="3">
        <v>162</v>
      </c>
      <c r="C177" s="3" t="s">
        <v>119</v>
      </c>
      <c r="D177" s="3" t="s">
        <v>2968</v>
      </c>
      <c r="E177" s="3" t="s">
        <v>3319</v>
      </c>
      <c r="F177" s="3" t="s">
        <v>3575</v>
      </c>
      <c r="G177" s="3" t="s">
        <v>11</v>
      </c>
      <c r="H177" s="3" t="s">
        <v>2628</v>
      </c>
      <c r="I177" s="3">
        <v>38</v>
      </c>
      <c r="J177" s="3" t="s">
        <v>4367</v>
      </c>
      <c r="K177" s="3" t="s">
        <v>119</v>
      </c>
      <c r="L177" s="3">
        <v>20148976</v>
      </c>
      <c r="M177" s="17"/>
      <c r="N177" s="37">
        <f t="shared" si="6"/>
        <v>0</v>
      </c>
      <c r="O177" s="55">
        <f t="shared" si="7"/>
        <v>3800</v>
      </c>
      <c r="P177" s="55"/>
      <c r="Q177" s="56">
        <f t="shared" si="8"/>
        <v>4.1146318536614902E-7</v>
      </c>
      <c r="R177" s="49"/>
      <c r="S177" s="53"/>
      <c r="T177" s="53"/>
      <c r="U177" s="53"/>
      <c r="V177" s="53"/>
      <c r="W177" s="53"/>
      <c r="X177" s="53"/>
    </row>
    <row r="178" spans="2:24" s="2" customFormat="1" ht="24.5" customHeight="1" x14ac:dyDescent="0.35">
      <c r="B178" s="3">
        <v>163</v>
      </c>
      <c r="C178" s="3" t="s">
        <v>119</v>
      </c>
      <c r="D178" s="3" t="s">
        <v>2969</v>
      </c>
      <c r="E178" s="3" t="s">
        <v>3321</v>
      </c>
      <c r="F178" s="3" t="s">
        <v>3575</v>
      </c>
      <c r="G178" s="3" t="s">
        <v>3647</v>
      </c>
      <c r="H178" s="3" t="s">
        <v>2628</v>
      </c>
      <c r="I178" s="3">
        <v>444</v>
      </c>
      <c r="J178" s="3" t="s">
        <v>4368</v>
      </c>
      <c r="K178" s="3" t="s">
        <v>119</v>
      </c>
      <c r="L178" s="3">
        <v>20252303</v>
      </c>
      <c r="M178" s="17"/>
      <c r="N178" s="37">
        <f t="shared" si="6"/>
        <v>0</v>
      </c>
      <c r="O178" s="55">
        <f t="shared" si="7"/>
        <v>44400</v>
      </c>
      <c r="P178" s="55"/>
      <c r="Q178" s="56">
        <f t="shared" si="8"/>
        <v>4.8076224816465835E-6</v>
      </c>
      <c r="R178" s="49"/>
      <c r="S178" s="53"/>
      <c r="T178" s="53"/>
      <c r="U178" s="53"/>
      <c r="V178" s="53"/>
      <c r="W178" s="53"/>
      <c r="X178" s="53"/>
    </row>
    <row r="179" spans="2:24" s="2" customFormat="1" ht="24.5" customHeight="1" x14ac:dyDescent="0.35">
      <c r="B179" s="3">
        <v>164</v>
      </c>
      <c r="C179" s="3" t="s">
        <v>119</v>
      </c>
      <c r="D179" s="3" t="s">
        <v>2969</v>
      </c>
      <c r="E179" s="3" t="s">
        <v>3320</v>
      </c>
      <c r="F179" s="3" t="s">
        <v>2376</v>
      </c>
      <c r="G179" s="3" t="s">
        <v>11</v>
      </c>
      <c r="H179" s="3" t="s">
        <v>2628</v>
      </c>
      <c r="I179" s="33">
        <v>1</v>
      </c>
      <c r="J179" s="3" t="s">
        <v>4369</v>
      </c>
      <c r="K179" s="3" t="s">
        <v>119</v>
      </c>
      <c r="L179" s="3">
        <v>20139927</v>
      </c>
      <c r="M179" s="17"/>
      <c r="N179" s="37">
        <f t="shared" si="6"/>
        <v>0</v>
      </c>
      <c r="O179" s="55">
        <f t="shared" si="7"/>
        <v>100</v>
      </c>
      <c r="P179" s="55"/>
      <c r="Q179" s="56">
        <f t="shared" si="8"/>
        <v>1.082797856226708E-8</v>
      </c>
      <c r="R179" s="49"/>
      <c r="S179" s="53"/>
      <c r="T179" s="53"/>
      <c r="U179" s="53"/>
      <c r="V179" s="53"/>
      <c r="W179" s="53"/>
      <c r="X179" s="53"/>
    </row>
    <row r="180" spans="2:24" s="2" customFormat="1" ht="24.5" customHeight="1" x14ac:dyDescent="0.35">
      <c r="B180" s="3">
        <v>165</v>
      </c>
      <c r="C180" s="3" t="s">
        <v>199</v>
      </c>
      <c r="D180" s="3" t="s">
        <v>200</v>
      </c>
      <c r="E180" s="3" t="s">
        <v>2216</v>
      </c>
      <c r="F180" s="3" t="s">
        <v>2422</v>
      </c>
      <c r="G180" s="3" t="s">
        <v>11</v>
      </c>
      <c r="H180" s="3" t="s">
        <v>2318</v>
      </c>
      <c r="I180" s="33">
        <v>1898.125</v>
      </c>
      <c r="J180" s="3" t="s">
        <v>3797</v>
      </c>
      <c r="K180" s="3" t="s">
        <v>3717</v>
      </c>
      <c r="L180" s="3">
        <v>13874</v>
      </c>
      <c r="M180" s="17">
        <v>1483</v>
      </c>
      <c r="N180" s="37">
        <f t="shared" si="6"/>
        <v>1590</v>
      </c>
      <c r="O180" s="55">
        <f t="shared" si="7"/>
        <v>3018018.75</v>
      </c>
      <c r="P180" s="55"/>
      <c r="Q180" s="56">
        <f t="shared" si="8"/>
        <v>3.2679042325520089E-4</v>
      </c>
      <c r="R180" s="49"/>
      <c r="S180" s="53"/>
      <c r="T180" s="53"/>
      <c r="U180" s="53"/>
      <c r="V180" s="53"/>
      <c r="W180" s="53"/>
      <c r="X180" s="53"/>
    </row>
    <row r="181" spans="2:24" s="2" customFormat="1" ht="24.5" customHeight="1" x14ac:dyDescent="0.35">
      <c r="B181" s="3">
        <v>166</v>
      </c>
      <c r="C181" s="3" t="s">
        <v>199</v>
      </c>
      <c r="D181" s="3" t="s">
        <v>2970</v>
      </c>
      <c r="E181" s="3" t="s">
        <v>3322</v>
      </c>
      <c r="F181" s="3" t="s">
        <v>2318</v>
      </c>
      <c r="G181" s="3" t="s">
        <v>11</v>
      </c>
      <c r="H181" s="3" t="s">
        <v>2318</v>
      </c>
      <c r="I181" s="33">
        <v>95293</v>
      </c>
      <c r="J181" s="3" t="s">
        <v>3798</v>
      </c>
      <c r="K181" s="3" t="s">
        <v>2740</v>
      </c>
      <c r="L181" s="3">
        <v>19928029</v>
      </c>
      <c r="M181" s="17">
        <v>3088</v>
      </c>
      <c r="N181" s="37">
        <f t="shared" si="6"/>
        <v>3310</v>
      </c>
      <c r="O181" s="55">
        <f t="shared" si="7"/>
        <v>315419830</v>
      </c>
      <c r="P181" s="55" t="s">
        <v>7341</v>
      </c>
      <c r="Q181" s="56">
        <f t="shared" si="8"/>
        <v>3.4153591573539269E-2</v>
      </c>
      <c r="R181" s="49"/>
      <c r="S181" s="53"/>
      <c r="T181" s="53"/>
      <c r="U181" s="53"/>
      <c r="V181" s="53"/>
      <c r="W181" s="53"/>
      <c r="X181" s="53"/>
    </row>
    <row r="182" spans="2:24" s="2" customFormat="1" ht="24.5" customHeight="1" x14ac:dyDescent="0.35">
      <c r="B182" s="3">
        <v>167</v>
      </c>
      <c r="C182" s="3" t="s">
        <v>222</v>
      </c>
      <c r="D182" s="3" t="s">
        <v>223</v>
      </c>
      <c r="E182" s="3" t="s">
        <v>2323</v>
      </c>
      <c r="F182" s="3" t="s">
        <v>2422</v>
      </c>
      <c r="G182" s="3" t="s">
        <v>11</v>
      </c>
      <c r="H182" s="3" t="s">
        <v>2318</v>
      </c>
      <c r="I182" s="3">
        <v>393.33333333333331</v>
      </c>
      <c r="J182" s="3" t="s">
        <v>3799</v>
      </c>
      <c r="K182" s="3" t="s">
        <v>2741</v>
      </c>
      <c r="L182" s="3">
        <v>20001582</v>
      </c>
      <c r="M182" s="17">
        <v>429533.2</v>
      </c>
      <c r="N182" s="37">
        <f t="shared" si="6"/>
        <v>460460</v>
      </c>
      <c r="O182" s="55">
        <f t="shared" si="7"/>
        <v>181114266.66666666</v>
      </c>
      <c r="P182" s="55" t="s">
        <v>7341</v>
      </c>
      <c r="Q182" s="56">
        <f t="shared" si="8"/>
        <v>1.9611013967873896E-2</v>
      </c>
      <c r="R182" s="49"/>
      <c r="S182" s="53"/>
      <c r="T182" s="53"/>
      <c r="U182" s="53"/>
      <c r="V182" s="53"/>
      <c r="W182" s="53"/>
      <c r="X182" s="53"/>
    </row>
    <row r="183" spans="2:24" s="2" customFormat="1" ht="24.5" customHeight="1" x14ac:dyDescent="0.35">
      <c r="B183" s="3">
        <v>168</v>
      </c>
      <c r="C183" s="3" t="s">
        <v>227</v>
      </c>
      <c r="D183" s="3" t="s">
        <v>7054</v>
      </c>
      <c r="E183" s="3" t="s">
        <v>7079</v>
      </c>
      <c r="F183" s="3" t="s">
        <v>2362</v>
      </c>
      <c r="G183" s="3" t="s">
        <v>6993</v>
      </c>
      <c r="H183" s="3" t="s">
        <v>2402</v>
      </c>
      <c r="I183" s="33">
        <v>1</v>
      </c>
      <c r="J183" s="3" t="s">
        <v>2628</v>
      </c>
      <c r="K183" s="3" t="s">
        <v>7172</v>
      </c>
      <c r="L183" s="3">
        <v>19908236</v>
      </c>
      <c r="M183" s="17"/>
      <c r="N183" s="37">
        <f t="shared" si="6"/>
        <v>0</v>
      </c>
      <c r="O183" s="55">
        <f t="shared" si="7"/>
        <v>100</v>
      </c>
      <c r="P183" s="55"/>
      <c r="Q183" s="56">
        <f t="shared" si="8"/>
        <v>1.082797856226708E-8</v>
      </c>
      <c r="R183" s="49"/>
      <c r="S183" s="53"/>
      <c r="T183" s="53"/>
      <c r="U183" s="53"/>
      <c r="V183" s="53"/>
      <c r="W183" s="53"/>
      <c r="X183" s="53"/>
    </row>
    <row r="184" spans="2:24" s="2" customFormat="1" ht="24.5" customHeight="1" x14ac:dyDescent="0.35">
      <c r="B184" s="3">
        <v>169</v>
      </c>
      <c r="C184" s="3" t="s">
        <v>227</v>
      </c>
      <c r="D184" s="3" t="s">
        <v>7054</v>
      </c>
      <c r="E184" s="3" t="s">
        <v>6377</v>
      </c>
      <c r="F184" s="3" t="s">
        <v>2362</v>
      </c>
      <c r="G184" s="3" t="s">
        <v>6993</v>
      </c>
      <c r="H184" s="3" t="s">
        <v>2402</v>
      </c>
      <c r="I184" s="33">
        <v>1</v>
      </c>
      <c r="J184" s="3" t="s">
        <v>2628</v>
      </c>
      <c r="K184" s="3" t="s">
        <v>7173</v>
      </c>
      <c r="L184" s="3">
        <v>19908237</v>
      </c>
      <c r="M184" s="17"/>
      <c r="N184" s="37">
        <f t="shared" si="6"/>
        <v>0</v>
      </c>
      <c r="O184" s="55">
        <f t="shared" si="7"/>
        <v>100</v>
      </c>
      <c r="P184" s="55"/>
      <c r="Q184" s="56">
        <f t="shared" si="8"/>
        <v>1.082797856226708E-8</v>
      </c>
      <c r="R184" s="49"/>
      <c r="S184" s="53"/>
      <c r="T184" s="53"/>
      <c r="U184" s="53"/>
      <c r="V184" s="53"/>
      <c r="W184" s="53"/>
      <c r="X184" s="53"/>
    </row>
    <row r="185" spans="2:24" s="2" customFormat="1" ht="24.5" customHeight="1" x14ac:dyDescent="0.35">
      <c r="B185" s="3">
        <v>170</v>
      </c>
      <c r="C185" s="3" t="s">
        <v>2628</v>
      </c>
      <c r="D185" s="3" t="s">
        <v>2971</v>
      </c>
      <c r="E185" s="3" t="s">
        <v>3323</v>
      </c>
      <c r="F185" s="3" t="s">
        <v>3586</v>
      </c>
      <c r="G185" s="3" t="s">
        <v>11</v>
      </c>
      <c r="H185" s="3" t="s">
        <v>2628</v>
      </c>
      <c r="I185" s="3">
        <v>12</v>
      </c>
      <c r="J185" s="3" t="s">
        <v>4370</v>
      </c>
      <c r="K185" s="3" t="s">
        <v>2628</v>
      </c>
      <c r="L185" s="3">
        <v>20272732</v>
      </c>
      <c r="M185" s="17"/>
      <c r="N185" s="37">
        <f t="shared" si="6"/>
        <v>0</v>
      </c>
      <c r="O185" s="55">
        <f t="shared" si="7"/>
        <v>1200</v>
      </c>
      <c r="P185" s="55"/>
      <c r="Q185" s="56">
        <f t="shared" si="8"/>
        <v>1.2993574274720495E-7</v>
      </c>
      <c r="R185" s="49"/>
      <c r="S185" s="53"/>
      <c r="T185" s="53"/>
      <c r="U185" s="53"/>
      <c r="V185" s="53"/>
      <c r="W185" s="53"/>
      <c r="X185" s="53"/>
    </row>
    <row r="186" spans="2:24" s="2" customFormat="1" ht="24.5" customHeight="1" x14ac:dyDescent="0.35">
      <c r="B186" s="3">
        <v>171</v>
      </c>
      <c r="C186" s="3" t="s">
        <v>119</v>
      </c>
      <c r="D186" s="3" t="s">
        <v>2971</v>
      </c>
      <c r="E186" s="3" t="s">
        <v>218</v>
      </c>
      <c r="F186" s="3" t="s">
        <v>3580</v>
      </c>
      <c r="G186" s="3" t="s">
        <v>11</v>
      </c>
      <c r="H186" s="3" t="s">
        <v>2628</v>
      </c>
      <c r="I186" s="3">
        <v>1</v>
      </c>
      <c r="J186" s="3" t="s">
        <v>4371</v>
      </c>
      <c r="K186" s="3" t="s">
        <v>119</v>
      </c>
      <c r="L186" s="3">
        <v>20157305</v>
      </c>
      <c r="M186" s="17">
        <v>32641</v>
      </c>
      <c r="N186" s="37">
        <f t="shared" si="6"/>
        <v>34991</v>
      </c>
      <c r="O186" s="55">
        <f t="shared" si="7"/>
        <v>34991</v>
      </c>
      <c r="P186" s="55"/>
      <c r="Q186" s="56">
        <f t="shared" si="8"/>
        <v>3.7888179787228738E-6</v>
      </c>
      <c r="R186" s="49"/>
      <c r="S186" s="53"/>
      <c r="T186" s="53"/>
      <c r="U186" s="53"/>
      <c r="V186" s="53"/>
      <c r="W186" s="53"/>
      <c r="X186" s="53"/>
    </row>
    <row r="187" spans="2:24" s="2" customFormat="1" ht="24.5" customHeight="1" x14ac:dyDescent="0.35">
      <c r="B187" s="3">
        <v>172</v>
      </c>
      <c r="C187" s="3" t="s">
        <v>2628</v>
      </c>
      <c r="D187" s="3" t="s">
        <v>2972</v>
      </c>
      <c r="E187" s="3" t="s">
        <v>218</v>
      </c>
      <c r="F187" s="3" t="s">
        <v>3575</v>
      </c>
      <c r="G187" s="3" t="s">
        <v>11</v>
      </c>
      <c r="H187" s="3" t="s">
        <v>2628</v>
      </c>
      <c r="I187" s="3">
        <v>1</v>
      </c>
      <c r="J187" s="3" t="s">
        <v>4372</v>
      </c>
      <c r="K187" s="3" t="s">
        <v>2628</v>
      </c>
      <c r="L187" s="3">
        <v>20066064</v>
      </c>
      <c r="M187" s="17">
        <v>2273513</v>
      </c>
      <c r="N187" s="37">
        <f t="shared" si="6"/>
        <v>2437206</v>
      </c>
      <c r="O187" s="55">
        <f t="shared" si="7"/>
        <v>2437206</v>
      </c>
      <c r="P187" s="55" t="s">
        <v>7341</v>
      </c>
      <c r="Q187" s="56">
        <f t="shared" si="8"/>
        <v>2.6390014319828701E-4</v>
      </c>
      <c r="R187" s="49"/>
      <c r="S187" s="53"/>
      <c r="T187" s="53"/>
      <c r="U187" s="53"/>
      <c r="V187" s="53"/>
      <c r="W187" s="53"/>
      <c r="X187" s="53"/>
    </row>
    <row r="188" spans="2:24" s="2" customFormat="1" ht="24.5" customHeight="1" x14ac:dyDescent="0.35">
      <c r="B188" s="3">
        <v>173</v>
      </c>
      <c r="C188" s="3" t="s">
        <v>2628</v>
      </c>
      <c r="D188" s="3" t="s">
        <v>233</v>
      </c>
      <c r="E188" s="3" t="s">
        <v>234</v>
      </c>
      <c r="F188" s="3" t="s">
        <v>3575</v>
      </c>
      <c r="G188" s="3" t="s">
        <v>11</v>
      </c>
      <c r="H188" s="3" t="s">
        <v>2628</v>
      </c>
      <c r="I188" s="3">
        <v>1</v>
      </c>
      <c r="J188" s="3" t="s">
        <v>4373</v>
      </c>
      <c r="K188" s="3" t="s">
        <v>2628</v>
      </c>
      <c r="L188" s="3">
        <v>20272244</v>
      </c>
      <c r="M188" s="17"/>
      <c r="N188" s="37">
        <f t="shared" si="6"/>
        <v>0</v>
      </c>
      <c r="O188" s="55">
        <f t="shared" si="7"/>
        <v>100</v>
      </c>
      <c r="P188" s="55"/>
      <c r="Q188" s="56">
        <f t="shared" si="8"/>
        <v>1.082797856226708E-8</v>
      </c>
      <c r="R188" s="49"/>
      <c r="S188" s="53"/>
      <c r="T188" s="53"/>
      <c r="U188" s="53"/>
      <c r="V188" s="53"/>
      <c r="W188" s="53"/>
      <c r="X188" s="53"/>
    </row>
    <row r="189" spans="2:24" s="2" customFormat="1" ht="24.5" customHeight="1" x14ac:dyDescent="0.35">
      <c r="B189" s="3">
        <v>174</v>
      </c>
      <c r="C189" s="3" t="s">
        <v>2628</v>
      </c>
      <c r="D189" s="3" t="s">
        <v>235</v>
      </c>
      <c r="E189" s="3" t="s">
        <v>234</v>
      </c>
      <c r="F189" s="3" t="s">
        <v>3575</v>
      </c>
      <c r="G189" s="3" t="s">
        <v>11</v>
      </c>
      <c r="H189" s="3" t="s">
        <v>2628</v>
      </c>
      <c r="I189" s="3">
        <v>1</v>
      </c>
      <c r="J189" s="3" t="s">
        <v>4374</v>
      </c>
      <c r="K189" s="3" t="s">
        <v>2628</v>
      </c>
      <c r="L189" s="3">
        <v>20199021</v>
      </c>
      <c r="M189" s="17"/>
      <c r="N189" s="37">
        <f t="shared" si="6"/>
        <v>0</v>
      </c>
      <c r="O189" s="55">
        <f t="shared" si="7"/>
        <v>100</v>
      </c>
      <c r="P189" s="55"/>
      <c r="Q189" s="56">
        <f t="shared" si="8"/>
        <v>1.082797856226708E-8</v>
      </c>
      <c r="R189" s="49"/>
      <c r="S189" s="53"/>
      <c r="T189" s="53"/>
      <c r="U189" s="53"/>
      <c r="V189" s="53"/>
      <c r="W189" s="53"/>
      <c r="X189" s="53"/>
    </row>
    <row r="190" spans="2:24" s="2" customFormat="1" ht="24.5" customHeight="1" x14ac:dyDescent="0.35">
      <c r="B190" s="3">
        <v>175</v>
      </c>
      <c r="C190" s="3" t="s">
        <v>2628</v>
      </c>
      <c r="D190" s="3" t="s">
        <v>235</v>
      </c>
      <c r="E190" s="3" t="s">
        <v>234</v>
      </c>
      <c r="F190" s="3" t="s">
        <v>3575</v>
      </c>
      <c r="G190" s="3" t="s">
        <v>11</v>
      </c>
      <c r="H190" s="3" t="s">
        <v>2628</v>
      </c>
      <c r="I190" s="3">
        <v>1</v>
      </c>
      <c r="J190" s="3" t="s">
        <v>4375</v>
      </c>
      <c r="K190" s="3" t="s">
        <v>2628</v>
      </c>
      <c r="L190" s="3">
        <v>20066662</v>
      </c>
      <c r="M190" s="17"/>
      <c r="N190" s="37">
        <f t="shared" si="6"/>
        <v>0</v>
      </c>
      <c r="O190" s="55">
        <f t="shared" si="7"/>
        <v>100</v>
      </c>
      <c r="P190" s="55"/>
      <c r="Q190" s="56">
        <f t="shared" si="8"/>
        <v>1.082797856226708E-8</v>
      </c>
      <c r="R190" s="49"/>
      <c r="S190" s="53"/>
      <c r="T190" s="53"/>
      <c r="U190" s="53"/>
      <c r="V190" s="53"/>
      <c r="W190" s="53"/>
      <c r="X190" s="53"/>
    </row>
    <row r="191" spans="2:24" s="2" customFormat="1" ht="24.5" customHeight="1" x14ac:dyDescent="0.35">
      <c r="B191" s="3">
        <v>176</v>
      </c>
      <c r="C191" s="3" t="s">
        <v>2628</v>
      </c>
      <c r="D191" s="3" t="s">
        <v>2973</v>
      </c>
      <c r="E191" s="3" t="s">
        <v>218</v>
      </c>
      <c r="F191" s="3" t="s">
        <v>3575</v>
      </c>
      <c r="G191" s="3" t="s">
        <v>11</v>
      </c>
      <c r="H191" s="3" t="s">
        <v>2628</v>
      </c>
      <c r="I191" s="3">
        <v>1</v>
      </c>
      <c r="J191" s="3" t="s">
        <v>4376</v>
      </c>
      <c r="K191" s="3" t="s">
        <v>2628</v>
      </c>
      <c r="L191" s="3">
        <v>20206665</v>
      </c>
      <c r="M191" s="17"/>
      <c r="N191" s="37">
        <f t="shared" si="6"/>
        <v>0</v>
      </c>
      <c r="O191" s="55">
        <f t="shared" si="7"/>
        <v>100</v>
      </c>
      <c r="P191" s="55"/>
      <c r="Q191" s="56">
        <f t="shared" si="8"/>
        <v>1.082797856226708E-8</v>
      </c>
      <c r="R191" s="49"/>
      <c r="S191" s="53"/>
      <c r="T191" s="53"/>
      <c r="U191" s="53"/>
      <c r="V191" s="53"/>
      <c r="W191" s="53"/>
      <c r="X191" s="53"/>
    </row>
    <row r="192" spans="2:24" s="2" customFormat="1" ht="24.5" customHeight="1" x14ac:dyDescent="0.35">
      <c r="B192" s="3">
        <v>177</v>
      </c>
      <c r="C192" s="3" t="s">
        <v>228</v>
      </c>
      <c r="D192" s="3" t="s">
        <v>2974</v>
      </c>
      <c r="E192" s="3" t="s">
        <v>218</v>
      </c>
      <c r="F192" s="3" t="s">
        <v>3587</v>
      </c>
      <c r="G192" s="3" t="s">
        <v>18</v>
      </c>
      <c r="H192" s="3" t="s">
        <v>2628</v>
      </c>
      <c r="I192" s="33">
        <v>17</v>
      </c>
      <c r="J192" s="3" t="s">
        <v>4377</v>
      </c>
      <c r="K192" s="3" t="s">
        <v>2628</v>
      </c>
      <c r="L192" s="3">
        <v>20175482</v>
      </c>
      <c r="M192" s="17"/>
      <c r="N192" s="37">
        <f t="shared" si="6"/>
        <v>0</v>
      </c>
      <c r="O192" s="55">
        <f t="shared" si="7"/>
        <v>1700</v>
      </c>
      <c r="P192" s="55"/>
      <c r="Q192" s="56">
        <f t="shared" si="8"/>
        <v>1.8407563555854034E-7</v>
      </c>
      <c r="R192" s="49"/>
      <c r="S192" s="53"/>
      <c r="T192" s="53"/>
      <c r="U192" s="53"/>
      <c r="V192" s="53"/>
      <c r="W192" s="53"/>
      <c r="X192" s="53"/>
    </row>
    <row r="193" spans="2:24" s="2" customFormat="1" ht="24.5" customHeight="1" x14ac:dyDescent="0.35">
      <c r="B193" s="3">
        <v>178</v>
      </c>
      <c r="C193" s="3" t="s">
        <v>238</v>
      </c>
      <c r="D193" s="3" t="s">
        <v>2975</v>
      </c>
      <c r="E193" s="3" t="s">
        <v>25</v>
      </c>
      <c r="F193" s="3" t="s">
        <v>2317</v>
      </c>
      <c r="G193" s="3" t="s">
        <v>11</v>
      </c>
      <c r="H193" s="3" t="s">
        <v>2628</v>
      </c>
      <c r="I193" s="3">
        <v>450</v>
      </c>
      <c r="J193" s="3" t="s">
        <v>4378</v>
      </c>
      <c r="K193" s="3" t="s">
        <v>2628</v>
      </c>
      <c r="L193" s="3">
        <v>52270</v>
      </c>
      <c r="M193" s="17">
        <v>6160</v>
      </c>
      <c r="N193" s="37">
        <f t="shared" si="6"/>
        <v>6604</v>
      </c>
      <c r="O193" s="55">
        <f t="shared" si="7"/>
        <v>2971800</v>
      </c>
      <c r="P193" s="55"/>
      <c r="Q193" s="56">
        <f t="shared" si="8"/>
        <v>3.2178586691345308E-4</v>
      </c>
      <c r="R193" s="49"/>
      <c r="S193" s="53"/>
      <c r="T193" s="53"/>
      <c r="U193" s="53"/>
      <c r="V193" s="53"/>
      <c r="W193" s="53"/>
      <c r="X193" s="53"/>
    </row>
    <row r="194" spans="2:24" s="2" customFormat="1" ht="24.5" customHeight="1" x14ac:dyDescent="0.35">
      <c r="B194" s="3">
        <v>179</v>
      </c>
      <c r="C194" s="3" t="s">
        <v>2372</v>
      </c>
      <c r="D194" s="3" t="s">
        <v>242</v>
      </c>
      <c r="E194" s="3" t="s">
        <v>2373</v>
      </c>
      <c r="F194" s="3" t="s">
        <v>2496</v>
      </c>
      <c r="G194" s="3" t="s">
        <v>11</v>
      </c>
      <c r="H194" s="3" t="s">
        <v>2628</v>
      </c>
      <c r="I194" s="3">
        <v>560</v>
      </c>
      <c r="J194" s="3" t="s">
        <v>4379</v>
      </c>
      <c r="K194" s="3" t="s">
        <v>2628</v>
      </c>
      <c r="L194" s="3">
        <v>29529</v>
      </c>
      <c r="M194" s="17">
        <v>1796</v>
      </c>
      <c r="N194" s="37">
        <f t="shared" si="6"/>
        <v>1925</v>
      </c>
      <c r="O194" s="55">
        <f t="shared" si="7"/>
        <v>1078000</v>
      </c>
      <c r="P194" s="55"/>
      <c r="Q194" s="56">
        <f t="shared" si="8"/>
        <v>1.1672560890123911E-4</v>
      </c>
      <c r="R194" s="49"/>
      <c r="S194" s="53"/>
      <c r="T194" s="53"/>
      <c r="U194" s="53"/>
      <c r="V194" s="53"/>
      <c r="W194" s="53"/>
      <c r="X194" s="53"/>
    </row>
    <row r="195" spans="2:24" s="2" customFormat="1" ht="24.5" customHeight="1" x14ac:dyDescent="0.35">
      <c r="B195" s="3">
        <v>180</v>
      </c>
      <c r="C195" s="3" t="s">
        <v>245</v>
      </c>
      <c r="D195" s="3" t="s">
        <v>2976</v>
      </c>
      <c r="E195" s="3" t="s">
        <v>3325</v>
      </c>
      <c r="F195" s="3" t="s">
        <v>2422</v>
      </c>
      <c r="G195" s="3" t="s">
        <v>11</v>
      </c>
      <c r="H195" s="3" t="s">
        <v>2318</v>
      </c>
      <c r="I195" s="33">
        <v>2084123</v>
      </c>
      <c r="J195" s="3" t="s">
        <v>3800</v>
      </c>
      <c r="K195" s="3" t="s">
        <v>2742</v>
      </c>
      <c r="L195" s="3">
        <v>52806</v>
      </c>
      <c r="M195" s="17">
        <v>15840</v>
      </c>
      <c r="N195" s="37">
        <f t="shared" si="6"/>
        <v>16980</v>
      </c>
      <c r="O195" s="55">
        <f t="shared" si="7"/>
        <v>35388408540</v>
      </c>
      <c r="P195" s="55" t="s">
        <v>7341</v>
      </c>
      <c r="Q195" s="56">
        <f t="shared" si="8"/>
        <v>3.8318492902386923</v>
      </c>
      <c r="R195" s="49"/>
      <c r="S195" s="53"/>
      <c r="T195" s="53"/>
      <c r="U195" s="53"/>
      <c r="V195" s="53"/>
      <c r="W195" s="53"/>
      <c r="X195" s="53"/>
    </row>
    <row r="196" spans="2:24" s="2" customFormat="1" ht="24.5" customHeight="1" x14ac:dyDescent="0.35">
      <c r="B196" s="3">
        <v>181</v>
      </c>
      <c r="C196" s="3" t="s">
        <v>245</v>
      </c>
      <c r="D196" s="3" t="s">
        <v>2976</v>
      </c>
      <c r="E196" s="3" t="s">
        <v>3324</v>
      </c>
      <c r="F196" s="3" t="s">
        <v>2317</v>
      </c>
      <c r="G196" s="3" t="s">
        <v>11</v>
      </c>
      <c r="H196" s="3" t="s">
        <v>2628</v>
      </c>
      <c r="I196" s="3">
        <v>569497</v>
      </c>
      <c r="J196" s="3" t="s">
        <v>4380</v>
      </c>
      <c r="K196" s="3" t="s">
        <v>2628</v>
      </c>
      <c r="L196" s="3">
        <v>1980545</v>
      </c>
      <c r="M196" s="17">
        <v>7877</v>
      </c>
      <c r="N196" s="37">
        <f t="shared" si="6"/>
        <v>8444</v>
      </c>
      <c r="O196" s="55">
        <f t="shared" si="7"/>
        <v>4808832668</v>
      </c>
      <c r="P196" s="55" t="s">
        <v>7341</v>
      </c>
      <c r="Q196" s="56">
        <f t="shared" si="8"/>
        <v>0.52069937038633607</v>
      </c>
      <c r="R196" s="49"/>
      <c r="S196" s="53"/>
      <c r="T196" s="53"/>
      <c r="U196" s="53"/>
      <c r="V196" s="53"/>
      <c r="W196" s="53"/>
      <c r="X196" s="53"/>
    </row>
    <row r="197" spans="2:24" s="2" customFormat="1" ht="24.5" customHeight="1" x14ac:dyDescent="0.35">
      <c r="B197" s="3">
        <v>182</v>
      </c>
      <c r="C197" s="3" t="s">
        <v>250</v>
      </c>
      <c r="D197" s="3" t="s">
        <v>249</v>
      </c>
      <c r="E197" s="3" t="s">
        <v>3326</v>
      </c>
      <c r="F197" s="3" t="s">
        <v>2317</v>
      </c>
      <c r="G197" s="3" t="s">
        <v>11</v>
      </c>
      <c r="H197" s="3" t="s">
        <v>2628</v>
      </c>
      <c r="I197" s="3">
        <v>1</v>
      </c>
      <c r="J197" s="3" t="s">
        <v>4381</v>
      </c>
      <c r="K197" s="3" t="s">
        <v>2628</v>
      </c>
      <c r="L197" s="3">
        <v>19902457</v>
      </c>
      <c r="M197" s="17"/>
      <c r="N197" s="37">
        <f t="shared" si="6"/>
        <v>0</v>
      </c>
      <c r="O197" s="55">
        <f t="shared" si="7"/>
        <v>100</v>
      </c>
      <c r="P197" s="55"/>
      <c r="Q197" s="56">
        <f t="shared" si="8"/>
        <v>1.082797856226708E-8</v>
      </c>
      <c r="R197" s="49"/>
      <c r="S197" s="53"/>
      <c r="T197" s="53"/>
      <c r="U197" s="53"/>
      <c r="V197" s="53"/>
      <c r="W197" s="53"/>
      <c r="X197" s="53"/>
    </row>
    <row r="198" spans="2:24" s="2" customFormat="1" ht="24.5" customHeight="1" x14ac:dyDescent="0.35">
      <c r="B198" s="3">
        <v>183</v>
      </c>
      <c r="C198" s="3" t="s">
        <v>256</v>
      </c>
      <c r="D198" s="3" t="s">
        <v>260</v>
      </c>
      <c r="E198" s="3" t="s">
        <v>2374</v>
      </c>
      <c r="F198" s="3" t="s">
        <v>2438</v>
      </c>
      <c r="G198" s="3" t="s">
        <v>11</v>
      </c>
      <c r="H198" s="3" t="s">
        <v>2628</v>
      </c>
      <c r="I198" s="3">
        <v>45374</v>
      </c>
      <c r="J198" s="3" t="s">
        <v>4382</v>
      </c>
      <c r="K198" s="3" t="s">
        <v>2628</v>
      </c>
      <c r="L198" s="3">
        <v>20003836</v>
      </c>
      <c r="M198" s="17">
        <v>2952</v>
      </c>
      <c r="N198" s="37">
        <f t="shared" si="6"/>
        <v>3165</v>
      </c>
      <c r="O198" s="55">
        <f t="shared" si="7"/>
        <v>143608710</v>
      </c>
      <c r="P198" s="55" t="s">
        <v>7341</v>
      </c>
      <c r="Q198" s="56">
        <f t="shared" si="8"/>
        <v>1.55499203323483E-2</v>
      </c>
      <c r="R198" s="49"/>
      <c r="S198" s="53"/>
      <c r="T198" s="53"/>
      <c r="U198" s="53"/>
      <c r="V198" s="53"/>
      <c r="W198" s="53"/>
      <c r="X198" s="53"/>
    </row>
    <row r="199" spans="2:24" s="2" customFormat="1" ht="24.5" customHeight="1" x14ac:dyDescent="0.35">
      <c r="B199" s="3">
        <v>184</v>
      </c>
      <c r="C199" s="3" t="s">
        <v>256</v>
      </c>
      <c r="D199" s="3" t="s">
        <v>260</v>
      </c>
      <c r="E199" s="3" t="s">
        <v>3695</v>
      </c>
      <c r="F199" s="3" t="s">
        <v>2422</v>
      </c>
      <c r="G199" s="3" t="s">
        <v>11</v>
      </c>
      <c r="H199" s="3" t="s">
        <v>2318</v>
      </c>
      <c r="I199" s="3">
        <v>29823.555555555555</v>
      </c>
      <c r="J199" s="3" t="s">
        <v>3801</v>
      </c>
      <c r="K199" s="3" t="s">
        <v>3718</v>
      </c>
      <c r="L199" s="3">
        <v>19977789</v>
      </c>
      <c r="M199" s="17">
        <v>1859.1999999999996</v>
      </c>
      <c r="N199" s="37">
        <f t="shared" si="6"/>
        <v>1993</v>
      </c>
      <c r="O199" s="55">
        <f t="shared" si="7"/>
        <v>59438346.222222224</v>
      </c>
      <c r="P199" s="55" t="s">
        <v>7341</v>
      </c>
      <c r="Q199" s="56">
        <f t="shared" si="8"/>
        <v>6.4359713867083073E-3</v>
      </c>
      <c r="R199" s="49"/>
      <c r="S199" s="53"/>
      <c r="T199" s="53"/>
      <c r="U199" s="53"/>
      <c r="V199" s="53"/>
      <c r="W199" s="53"/>
      <c r="X199" s="53"/>
    </row>
    <row r="200" spans="2:24" s="2" customFormat="1" ht="24.5" customHeight="1" x14ac:dyDescent="0.35">
      <c r="B200" s="3">
        <v>185</v>
      </c>
      <c r="C200" s="3" t="s">
        <v>256</v>
      </c>
      <c r="D200" s="3" t="s">
        <v>260</v>
      </c>
      <c r="E200" s="3" t="s">
        <v>2374</v>
      </c>
      <c r="F200" s="3" t="s">
        <v>2375</v>
      </c>
      <c r="G200" s="3" t="s">
        <v>11</v>
      </c>
      <c r="H200" s="3" t="s">
        <v>2375</v>
      </c>
      <c r="I200" s="33">
        <v>11212</v>
      </c>
      <c r="J200" s="3" t="s">
        <v>7128</v>
      </c>
      <c r="K200" s="3" t="s">
        <v>7174</v>
      </c>
      <c r="L200" s="3">
        <v>20043746</v>
      </c>
      <c r="M200" s="17">
        <v>3718</v>
      </c>
      <c r="N200" s="37">
        <f t="shared" si="6"/>
        <v>3986</v>
      </c>
      <c r="O200" s="55">
        <f t="shared" si="7"/>
        <v>44691032</v>
      </c>
      <c r="P200" s="55" t="s">
        <v>7341</v>
      </c>
      <c r="Q200" s="56">
        <f t="shared" si="8"/>
        <v>4.8391353642159201E-3</v>
      </c>
      <c r="R200" s="49"/>
      <c r="S200" s="53"/>
      <c r="T200" s="53"/>
      <c r="U200" s="53"/>
      <c r="V200" s="53"/>
      <c r="W200" s="53"/>
      <c r="X200" s="53"/>
    </row>
    <row r="201" spans="2:24" s="2" customFormat="1" ht="24.5" customHeight="1" x14ac:dyDescent="0.35">
      <c r="B201" s="3">
        <v>186</v>
      </c>
      <c r="C201" s="3" t="s">
        <v>256</v>
      </c>
      <c r="D201" s="3" t="s">
        <v>260</v>
      </c>
      <c r="E201" s="3" t="s">
        <v>3327</v>
      </c>
      <c r="F201" s="3" t="s">
        <v>2317</v>
      </c>
      <c r="G201" s="3" t="s">
        <v>11</v>
      </c>
      <c r="H201" s="3" t="s">
        <v>2628</v>
      </c>
      <c r="I201" s="33">
        <v>1</v>
      </c>
      <c r="J201" s="3" t="s">
        <v>4383</v>
      </c>
      <c r="K201" s="3" t="s">
        <v>2628</v>
      </c>
      <c r="L201" s="3">
        <v>20047262</v>
      </c>
      <c r="M201" s="17">
        <v>1539</v>
      </c>
      <c r="N201" s="37">
        <f t="shared" si="6"/>
        <v>1650</v>
      </c>
      <c r="O201" s="55">
        <f t="shared" si="7"/>
        <v>1650</v>
      </c>
      <c r="P201" s="55"/>
      <c r="Q201" s="56">
        <f t="shared" si="8"/>
        <v>1.7866164627740681E-7</v>
      </c>
      <c r="R201" s="49"/>
      <c r="S201" s="53"/>
      <c r="T201" s="53"/>
      <c r="U201" s="53"/>
      <c r="V201" s="53"/>
      <c r="W201" s="53"/>
      <c r="X201" s="53"/>
    </row>
    <row r="202" spans="2:24" s="2" customFormat="1" ht="24.5" customHeight="1" x14ac:dyDescent="0.35">
      <c r="B202" s="3">
        <v>187</v>
      </c>
      <c r="C202" s="3" t="s">
        <v>256</v>
      </c>
      <c r="D202" s="3" t="s">
        <v>260</v>
      </c>
      <c r="E202" s="3" t="s">
        <v>3695</v>
      </c>
      <c r="F202" s="3" t="s">
        <v>2375</v>
      </c>
      <c r="G202" s="3" t="s">
        <v>11</v>
      </c>
      <c r="H202" s="3" t="s">
        <v>2375</v>
      </c>
      <c r="I202" s="33">
        <v>1</v>
      </c>
      <c r="J202" s="3" t="s">
        <v>7129</v>
      </c>
      <c r="K202" s="3" t="s">
        <v>7175</v>
      </c>
      <c r="L202" s="3">
        <v>19987949</v>
      </c>
      <c r="M202" s="17">
        <v>1859.1999999999996</v>
      </c>
      <c r="N202" s="37">
        <f t="shared" si="6"/>
        <v>1993</v>
      </c>
      <c r="O202" s="55">
        <f t="shared" si="7"/>
        <v>1993</v>
      </c>
      <c r="P202" s="55"/>
      <c r="Q202" s="56">
        <f t="shared" si="8"/>
        <v>2.1580161274598291E-7</v>
      </c>
      <c r="R202" s="49"/>
      <c r="S202" s="53"/>
      <c r="T202" s="53"/>
      <c r="U202" s="53"/>
      <c r="V202" s="53"/>
      <c r="W202" s="53"/>
      <c r="X202" s="53"/>
    </row>
    <row r="203" spans="2:24" s="2" customFormat="1" ht="24.5" customHeight="1" x14ac:dyDescent="0.35">
      <c r="B203" s="3">
        <v>188</v>
      </c>
      <c r="C203" s="3" t="s">
        <v>256</v>
      </c>
      <c r="D203" s="3" t="s">
        <v>260</v>
      </c>
      <c r="E203" s="3" t="s">
        <v>3327</v>
      </c>
      <c r="F203" s="3" t="s">
        <v>2375</v>
      </c>
      <c r="G203" s="3" t="s">
        <v>11</v>
      </c>
      <c r="H203" s="3" t="s">
        <v>2375</v>
      </c>
      <c r="I203" s="33">
        <v>1</v>
      </c>
      <c r="J203" s="3" t="s">
        <v>7130</v>
      </c>
      <c r="K203" s="3" t="s">
        <v>7176</v>
      </c>
      <c r="L203" s="3">
        <v>19988267</v>
      </c>
      <c r="M203" s="17">
        <v>1859.1999999999998</v>
      </c>
      <c r="N203" s="37">
        <f t="shared" si="6"/>
        <v>1993</v>
      </c>
      <c r="O203" s="55">
        <f t="shared" si="7"/>
        <v>1993</v>
      </c>
      <c r="P203" s="55"/>
      <c r="Q203" s="56">
        <f t="shared" si="8"/>
        <v>2.1580161274598291E-7</v>
      </c>
      <c r="R203" s="49"/>
      <c r="S203" s="53"/>
      <c r="T203" s="53"/>
      <c r="U203" s="53"/>
      <c r="V203" s="53"/>
      <c r="W203" s="53"/>
      <c r="X203" s="53"/>
    </row>
    <row r="204" spans="2:24" s="2" customFormat="1" ht="24.5" customHeight="1" x14ac:dyDescent="0.35">
      <c r="B204" s="3">
        <v>189</v>
      </c>
      <c r="C204" s="3" t="s">
        <v>246</v>
      </c>
      <c r="D204" s="3" t="s">
        <v>2977</v>
      </c>
      <c r="E204" s="3" t="s">
        <v>2316</v>
      </c>
      <c r="F204" s="3" t="s">
        <v>2335</v>
      </c>
      <c r="G204" s="3" t="s">
        <v>11</v>
      </c>
      <c r="H204" s="3" t="s">
        <v>2628</v>
      </c>
      <c r="I204" s="3">
        <v>13487</v>
      </c>
      <c r="J204" s="3" t="s">
        <v>4384</v>
      </c>
      <c r="K204" s="3" t="s">
        <v>2628</v>
      </c>
      <c r="L204" s="3">
        <v>20048020</v>
      </c>
      <c r="M204" s="17">
        <v>2083</v>
      </c>
      <c r="N204" s="37">
        <f t="shared" si="6"/>
        <v>2233</v>
      </c>
      <c r="O204" s="55">
        <f t="shared" si="7"/>
        <v>30116471</v>
      </c>
      <c r="P204" s="55" t="s">
        <v>7341</v>
      </c>
      <c r="Q204" s="56">
        <f t="shared" si="8"/>
        <v>3.2610050235913819E-3</v>
      </c>
      <c r="R204" s="49"/>
      <c r="S204" s="53"/>
      <c r="T204" s="53"/>
      <c r="U204" s="53"/>
      <c r="V204" s="53"/>
      <c r="W204" s="53"/>
      <c r="X204" s="53"/>
    </row>
    <row r="205" spans="2:24" s="2" customFormat="1" ht="24.5" customHeight="1" x14ac:dyDescent="0.35">
      <c r="B205" s="3">
        <v>190</v>
      </c>
      <c r="C205" s="3" t="s">
        <v>246</v>
      </c>
      <c r="D205" s="3" t="s">
        <v>3683</v>
      </c>
      <c r="E205" s="3" t="s">
        <v>3696</v>
      </c>
      <c r="F205" s="3" t="s">
        <v>2422</v>
      </c>
      <c r="G205" s="3" t="s">
        <v>11</v>
      </c>
      <c r="H205" s="3" t="s">
        <v>2318</v>
      </c>
      <c r="I205" s="33">
        <v>60</v>
      </c>
      <c r="J205" s="3" t="s">
        <v>7131</v>
      </c>
      <c r="K205" s="3" t="s">
        <v>3719</v>
      </c>
      <c r="L205" s="3">
        <v>20101547</v>
      </c>
      <c r="M205" s="17">
        <v>2035.2</v>
      </c>
      <c r="N205" s="37">
        <f t="shared" si="6"/>
        <v>2182</v>
      </c>
      <c r="O205" s="55">
        <f t="shared" si="7"/>
        <v>130920</v>
      </c>
      <c r="P205" s="55"/>
      <c r="Q205" s="56">
        <f t="shared" si="8"/>
        <v>1.4175989533720061E-5</v>
      </c>
      <c r="R205" s="49"/>
      <c r="S205" s="53"/>
      <c r="T205" s="53"/>
      <c r="U205" s="53"/>
      <c r="V205" s="53"/>
      <c r="W205" s="53"/>
      <c r="X205" s="53"/>
    </row>
    <row r="206" spans="2:24" s="2" customFormat="1" ht="24.5" customHeight="1" x14ac:dyDescent="0.35">
      <c r="B206" s="3">
        <v>191</v>
      </c>
      <c r="C206" s="3" t="s">
        <v>246</v>
      </c>
      <c r="D206" s="3" t="s">
        <v>3683</v>
      </c>
      <c r="E206" s="3" t="s">
        <v>3696</v>
      </c>
      <c r="F206" s="3" t="s">
        <v>2335</v>
      </c>
      <c r="G206" s="3" t="s">
        <v>11</v>
      </c>
      <c r="H206" s="3" t="s">
        <v>2335</v>
      </c>
      <c r="I206" s="3">
        <v>60</v>
      </c>
      <c r="J206" s="3" t="s">
        <v>7132</v>
      </c>
      <c r="K206" s="3" t="s">
        <v>7177</v>
      </c>
      <c r="L206" s="3">
        <v>20043747</v>
      </c>
      <c r="M206" s="17">
        <v>2035.2</v>
      </c>
      <c r="N206" s="37">
        <f t="shared" si="6"/>
        <v>2182</v>
      </c>
      <c r="O206" s="55">
        <f t="shared" si="7"/>
        <v>130920</v>
      </c>
      <c r="P206" s="55"/>
      <c r="Q206" s="56">
        <f t="shared" si="8"/>
        <v>1.4175989533720061E-5</v>
      </c>
      <c r="R206" s="49"/>
      <c r="S206" s="53"/>
      <c r="T206" s="53"/>
      <c r="U206" s="53"/>
      <c r="V206" s="53"/>
      <c r="W206" s="53"/>
      <c r="X206" s="53"/>
    </row>
    <row r="207" spans="2:24" s="2" customFormat="1" ht="24.5" customHeight="1" x14ac:dyDescent="0.35">
      <c r="B207" s="3">
        <v>192</v>
      </c>
      <c r="C207" s="3" t="s">
        <v>246</v>
      </c>
      <c r="D207" s="3" t="s">
        <v>3683</v>
      </c>
      <c r="E207" s="3" t="s">
        <v>2316</v>
      </c>
      <c r="F207" s="3" t="s">
        <v>2335</v>
      </c>
      <c r="G207" s="3" t="s">
        <v>11</v>
      </c>
      <c r="H207" s="3" t="s">
        <v>2335</v>
      </c>
      <c r="I207" s="33">
        <v>1</v>
      </c>
      <c r="J207" s="3" t="s">
        <v>7133</v>
      </c>
      <c r="K207" s="3" t="s">
        <v>7178</v>
      </c>
      <c r="L207" s="3">
        <v>20043703</v>
      </c>
      <c r="M207" s="17">
        <v>2035.2</v>
      </c>
      <c r="N207" s="37">
        <f t="shared" si="6"/>
        <v>2182</v>
      </c>
      <c r="O207" s="55">
        <f t="shared" si="7"/>
        <v>2182</v>
      </c>
      <c r="P207" s="55"/>
      <c r="Q207" s="56">
        <f t="shared" si="8"/>
        <v>2.3626649222866768E-7</v>
      </c>
      <c r="R207" s="49"/>
      <c r="S207" s="53"/>
      <c r="T207" s="53"/>
      <c r="U207" s="53"/>
      <c r="V207" s="53"/>
      <c r="W207" s="53"/>
      <c r="X207" s="53"/>
    </row>
    <row r="208" spans="2:24" s="2" customFormat="1" ht="24.5" customHeight="1" x14ac:dyDescent="0.35">
      <c r="B208" s="3">
        <v>193</v>
      </c>
      <c r="C208" s="3" t="s">
        <v>267</v>
      </c>
      <c r="D208" s="3" t="s">
        <v>2978</v>
      </c>
      <c r="E208" s="3" t="s">
        <v>2379</v>
      </c>
      <c r="F208" s="3" t="s">
        <v>2536</v>
      </c>
      <c r="G208" s="3" t="s">
        <v>11</v>
      </c>
      <c r="H208" s="3" t="s">
        <v>2628</v>
      </c>
      <c r="I208" s="3">
        <v>121</v>
      </c>
      <c r="J208" s="3" t="s">
        <v>3804</v>
      </c>
      <c r="K208" s="3" t="s">
        <v>2378</v>
      </c>
      <c r="L208" s="3">
        <v>20035831</v>
      </c>
      <c r="M208" s="17">
        <v>52883.75</v>
      </c>
      <c r="N208" s="37">
        <f t="shared" ref="N208:N271" si="9">ROUND((M208*(1+$N$13)),0)</f>
        <v>56691</v>
      </c>
      <c r="O208" s="55">
        <f t="shared" ref="O208:O271" si="10">IF(N208=0,100*I208,I208*N208)</f>
        <v>6859611</v>
      </c>
      <c r="P208" s="55" t="s">
        <v>7341</v>
      </c>
      <c r="Q208" s="56">
        <f t="shared" si="8"/>
        <v>7.4275720853491441E-4</v>
      </c>
      <c r="R208" s="49"/>
      <c r="S208" s="53"/>
      <c r="T208" s="53"/>
      <c r="U208" s="53"/>
      <c r="V208" s="53"/>
      <c r="W208" s="53"/>
      <c r="X208" s="53"/>
    </row>
    <row r="209" spans="2:24" s="2" customFormat="1" ht="24.5" customHeight="1" x14ac:dyDescent="0.35">
      <c r="B209" s="3">
        <v>194</v>
      </c>
      <c r="C209" s="3" t="s">
        <v>267</v>
      </c>
      <c r="D209" s="3" t="s">
        <v>2978</v>
      </c>
      <c r="E209" s="3" t="s">
        <v>3329</v>
      </c>
      <c r="F209" s="3" t="s">
        <v>2536</v>
      </c>
      <c r="G209" s="3" t="s">
        <v>11</v>
      </c>
      <c r="H209" s="3" t="s">
        <v>2628</v>
      </c>
      <c r="I209" s="3">
        <v>6</v>
      </c>
      <c r="J209" s="3" t="s">
        <v>3803</v>
      </c>
      <c r="K209" s="3" t="s">
        <v>2377</v>
      </c>
      <c r="L209" s="3">
        <v>223133</v>
      </c>
      <c r="M209" s="17">
        <v>59892</v>
      </c>
      <c r="N209" s="37">
        <f t="shared" si="9"/>
        <v>64204</v>
      </c>
      <c r="O209" s="55">
        <f t="shared" si="10"/>
        <v>385224</v>
      </c>
      <c r="P209" s="55" t="s">
        <v>7341</v>
      </c>
      <c r="Q209" s="56">
        <f t="shared" ref="Q209:Q272" si="11">(45.5*O209)/SUM($O$16:$O$1436)</f>
        <v>4.1711972136707736E-5</v>
      </c>
      <c r="R209" s="49"/>
      <c r="S209" s="53"/>
      <c r="T209" s="53"/>
      <c r="U209" s="53"/>
      <c r="V209" s="53"/>
      <c r="W209" s="53"/>
      <c r="X209" s="53"/>
    </row>
    <row r="210" spans="2:24" s="2" customFormat="1" ht="24.5" customHeight="1" x14ac:dyDescent="0.35">
      <c r="B210" s="3">
        <v>195</v>
      </c>
      <c r="C210" s="3" t="s">
        <v>267</v>
      </c>
      <c r="D210" s="3" t="s">
        <v>2978</v>
      </c>
      <c r="E210" s="3" t="s">
        <v>3328</v>
      </c>
      <c r="F210" s="3" t="s">
        <v>2536</v>
      </c>
      <c r="G210" s="3" t="s">
        <v>11</v>
      </c>
      <c r="H210" s="3" t="s">
        <v>2628</v>
      </c>
      <c r="I210" s="3">
        <v>1</v>
      </c>
      <c r="J210" s="3" t="s">
        <v>3802</v>
      </c>
      <c r="K210" s="3" t="s">
        <v>2319</v>
      </c>
      <c r="L210" s="3">
        <v>19936071</v>
      </c>
      <c r="M210" s="17">
        <v>53700</v>
      </c>
      <c r="N210" s="37">
        <f t="shared" si="9"/>
        <v>57566</v>
      </c>
      <c r="O210" s="55">
        <f t="shared" si="10"/>
        <v>57566</v>
      </c>
      <c r="P210" s="55" t="s">
        <v>7341</v>
      </c>
      <c r="Q210" s="56">
        <f t="shared" si="11"/>
        <v>6.2332341391546667E-6</v>
      </c>
      <c r="R210" s="49"/>
      <c r="S210" s="53"/>
      <c r="T210" s="53"/>
      <c r="U210" s="53"/>
      <c r="V210" s="53"/>
      <c r="W210" s="53"/>
      <c r="X210" s="53"/>
    </row>
    <row r="211" spans="2:24" s="2" customFormat="1" ht="24.5" customHeight="1" x14ac:dyDescent="0.35">
      <c r="B211" s="3">
        <v>196</v>
      </c>
      <c r="C211" s="3" t="s">
        <v>268</v>
      </c>
      <c r="D211" s="3" t="s">
        <v>7055</v>
      </c>
      <c r="E211" s="3" t="s">
        <v>1470</v>
      </c>
      <c r="F211" s="3" t="s">
        <v>2604</v>
      </c>
      <c r="G211" s="3" t="s">
        <v>6993</v>
      </c>
      <c r="H211" s="3" t="s">
        <v>3675</v>
      </c>
      <c r="I211" s="33">
        <v>1</v>
      </c>
      <c r="J211" s="3" t="s">
        <v>2628</v>
      </c>
      <c r="K211" s="3" t="s">
        <v>7179</v>
      </c>
      <c r="L211" s="3">
        <v>220025</v>
      </c>
      <c r="M211" s="17"/>
      <c r="N211" s="37">
        <f t="shared" si="9"/>
        <v>0</v>
      </c>
      <c r="O211" s="55">
        <f t="shared" si="10"/>
        <v>100</v>
      </c>
      <c r="P211" s="55"/>
      <c r="Q211" s="56">
        <f t="shared" si="11"/>
        <v>1.082797856226708E-8</v>
      </c>
      <c r="R211" s="49"/>
      <c r="S211" s="53"/>
      <c r="T211" s="53"/>
      <c r="U211" s="53"/>
      <c r="V211" s="53"/>
      <c r="W211" s="53"/>
      <c r="X211" s="53"/>
    </row>
    <row r="212" spans="2:24" s="2" customFormat="1" ht="24.5" customHeight="1" x14ac:dyDescent="0.35">
      <c r="B212" s="3">
        <v>197</v>
      </c>
      <c r="C212" s="3" t="s">
        <v>268</v>
      </c>
      <c r="D212" s="3" t="s">
        <v>7055</v>
      </c>
      <c r="E212" s="3" t="s">
        <v>22</v>
      </c>
      <c r="F212" s="3" t="s">
        <v>2604</v>
      </c>
      <c r="G212" s="3" t="s">
        <v>6993</v>
      </c>
      <c r="H212" s="3" t="s">
        <v>3675</v>
      </c>
      <c r="I212" s="33">
        <v>1</v>
      </c>
      <c r="J212" s="3" t="s">
        <v>2628</v>
      </c>
      <c r="K212" s="3" t="s">
        <v>7180</v>
      </c>
      <c r="L212" s="3">
        <v>218002</v>
      </c>
      <c r="M212" s="17"/>
      <c r="N212" s="37">
        <f t="shared" si="9"/>
        <v>0</v>
      </c>
      <c r="O212" s="55">
        <f t="shared" si="10"/>
        <v>100</v>
      </c>
      <c r="P212" s="55"/>
      <c r="Q212" s="56">
        <f t="shared" si="11"/>
        <v>1.082797856226708E-8</v>
      </c>
      <c r="R212" s="49"/>
      <c r="S212" s="53"/>
      <c r="T212" s="53"/>
      <c r="U212" s="53"/>
      <c r="V212" s="53"/>
      <c r="W212" s="53"/>
      <c r="X212" s="53"/>
    </row>
    <row r="213" spans="2:24" s="2" customFormat="1" ht="24.5" customHeight="1" x14ac:dyDescent="0.35">
      <c r="B213" s="3">
        <v>198</v>
      </c>
      <c r="C213" s="3" t="s">
        <v>7270</v>
      </c>
      <c r="D213" s="3" t="s">
        <v>7056</v>
      </c>
      <c r="E213" s="3" t="s">
        <v>7080</v>
      </c>
      <c r="F213" s="3" t="s">
        <v>2604</v>
      </c>
      <c r="G213" s="3" t="s">
        <v>80</v>
      </c>
      <c r="H213" s="3" t="s">
        <v>3675</v>
      </c>
      <c r="I213" s="33">
        <v>1</v>
      </c>
      <c r="J213" s="3" t="s">
        <v>2628</v>
      </c>
      <c r="K213" s="3" t="s">
        <v>7181</v>
      </c>
      <c r="L213" s="3">
        <v>218004</v>
      </c>
      <c r="M213" s="17"/>
      <c r="N213" s="37">
        <f t="shared" si="9"/>
        <v>0</v>
      </c>
      <c r="O213" s="55">
        <f t="shared" si="10"/>
        <v>100</v>
      </c>
      <c r="P213" s="55"/>
      <c r="Q213" s="56">
        <f t="shared" si="11"/>
        <v>1.082797856226708E-8</v>
      </c>
      <c r="R213" s="49"/>
      <c r="S213" s="53"/>
      <c r="T213" s="53"/>
      <c r="U213" s="53"/>
      <c r="V213" s="53"/>
      <c r="W213" s="53"/>
      <c r="X213" s="53"/>
    </row>
    <row r="214" spans="2:24" s="2" customFormat="1" ht="24.5" customHeight="1" x14ac:dyDescent="0.35">
      <c r="B214" s="3">
        <v>199</v>
      </c>
      <c r="C214" s="3" t="s">
        <v>271</v>
      </c>
      <c r="D214" s="3" t="s">
        <v>2979</v>
      </c>
      <c r="E214" s="3" t="s">
        <v>977</v>
      </c>
      <c r="F214" s="3" t="s">
        <v>2318</v>
      </c>
      <c r="G214" s="3" t="s">
        <v>11</v>
      </c>
      <c r="H214" s="3" t="s">
        <v>2318</v>
      </c>
      <c r="I214" s="3">
        <v>654.5454545454545</v>
      </c>
      <c r="J214" s="3" t="s">
        <v>4385</v>
      </c>
      <c r="K214" s="3" t="s">
        <v>2628</v>
      </c>
      <c r="L214" s="3">
        <v>20157006</v>
      </c>
      <c r="M214" s="17">
        <v>63944</v>
      </c>
      <c r="N214" s="37">
        <f t="shared" si="9"/>
        <v>68548</v>
      </c>
      <c r="O214" s="55">
        <f t="shared" si="10"/>
        <v>44867781.818181813</v>
      </c>
      <c r="P214" s="55" t="s">
        <v>7341</v>
      </c>
      <c r="Q214" s="56">
        <f t="shared" si="11"/>
        <v>4.8582737966374936E-3</v>
      </c>
      <c r="R214" s="49"/>
      <c r="S214" s="53"/>
      <c r="T214" s="53"/>
      <c r="U214" s="53"/>
      <c r="V214" s="53"/>
      <c r="W214" s="53"/>
      <c r="X214" s="53"/>
    </row>
    <row r="215" spans="2:24" s="2" customFormat="1" ht="24.5" customHeight="1" x14ac:dyDescent="0.35">
      <c r="B215" s="3">
        <v>200</v>
      </c>
      <c r="C215" s="3" t="s">
        <v>274</v>
      </c>
      <c r="D215" s="3" t="s">
        <v>3684</v>
      </c>
      <c r="E215" s="3" t="s">
        <v>2355</v>
      </c>
      <c r="F215" s="3" t="s">
        <v>2613</v>
      </c>
      <c r="G215" s="3" t="s">
        <v>2357</v>
      </c>
      <c r="H215" s="3" t="s">
        <v>2349</v>
      </c>
      <c r="I215" s="3">
        <v>97.75</v>
      </c>
      <c r="J215" s="3" t="s">
        <v>3805</v>
      </c>
      <c r="K215" s="3" t="s">
        <v>3720</v>
      </c>
      <c r="L215" s="3">
        <v>20049640</v>
      </c>
      <c r="M215" s="17">
        <v>589574</v>
      </c>
      <c r="N215" s="37">
        <f t="shared" si="9"/>
        <v>632023</v>
      </c>
      <c r="O215" s="55">
        <f t="shared" si="10"/>
        <v>61780248.25</v>
      </c>
      <c r="P215" s="55" t="s">
        <v>7341</v>
      </c>
      <c r="Q215" s="56">
        <f t="shared" si="11"/>
        <v>6.6895520362253826E-3</v>
      </c>
      <c r="R215" s="49"/>
      <c r="S215" s="53"/>
      <c r="T215" s="53"/>
      <c r="U215" s="53"/>
      <c r="V215" s="53"/>
      <c r="W215" s="53"/>
      <c r="X215" s="53"/>
    </row>
    <row r="216" spans="2:24" s="2" customFormat="1" ht="24.5" customHeight="1" x14ac:dyDescent="0.35">
      <c r="B216" s="3">
        <v>201</v>
      </c>
      <c r="C216" s="3" t="s">
        <v>280</v>
      </c>
      <c r="D216" s="3" t="s">
        <v>281</v>
      </c>
      <c r="E216" s="3" t="s">
        <v>2385</v>
      </c>
      <c r="F216" s="3" t="s">
        <v>2422</v>
      </c>
      <c r="G216" s="3" t="s">
        <v>11</v>
      </c>
      <c r="H216" s="3" t="s">
        <v>2318</v>
      </c>
      <c r="I216" s="3">
        <v>4213</v>
      </c>
      <c r="J216" s="3" t="s">
        <v>4386</v>
      </c>
      <c r="K216" s="3" t="s">
        <v>2628</v>
      </c>
      <c r="L216" s="3">
        <v>20137853</v>
      </c>
      <c r="M216" s="17">
        <v>87967.8</v>
      </c>
      <c r="N216" s="37">
        <f t="shared" si="9"/>
        <v>94301</v>
      </c>
      <c r="O216" s="55">
        <f t="shared" si="10"/>
        <v>397290113</v>
      </c>
      <c r="P216" s="55" t="s">
        <v>7341</v>
      </c>
      <c r="Q216" s="56">
        <f t="shared" si="11"/>
        <v>4.3018488265646658E-2</v>
      </c>
      <c r="R216" s="49"/>
      <c r="S216" s="53"/>
      <c r="T216" s="53"/>
      <c r="U216" s="53"/>
      <c r="V216" s="53"/>
      <c r="W216" s="53"/>
      <c r="X216" s="53"/>
    </row>
    <row r="217" spans="2:24" s="2" customFormat="1" ht="24.5" customHeight="1" x14ac:dyDescent="0.35">
      <c r="B217" s="3">
        <v>202</v>
      </c>
      <c r="C217" s="3" t="s">
        <v>280</v>
      </c>
      <c r="D217" s="3" t="s">
        <v>3685</v>
      </c>
      <c r="E217" s="3" t="s">
        <v>2453</v>
      </c>
      <c r="F217" s="3" t="s">
        <v>2422</v>
      </c>
      <c r="G217" s="3" t="s">
        <v>11</v>
      </c>
      <c r="H217" s="3" t="s">
        <v>2318</v>
      </c>
      <c r="I217" s="3">
        <v>1530</v>
      </c>
      <c r="J217" s="3" t="s">
        <v>3806</v>
      </c>
      <c r="K217" s="3" t="s">
        <v>3721</v>
      </c>
      <c r="L217" s="3">
        <v>20254463</v>
      </c>
      <c r="M217" s="17">
        <v>351871.2</v>
      </c>
      <c r="N217" s="37">
        <f t="shared" si="9"/>
        <v>377206</v>
      </c>
      <c r="O217" s="55">
        <f t="shared" si="10"/>
        <v>577125180</v>
      </c>
      <c r="P217" s="55" t="s">
        <v>7341</v>
      </c>
      <c r="Q217" s="56">
        <f t="shared" si="11"/>
        <v>6.2490990767845297E-2</v>
      </c>
      <c r="R217" s="49"/>
      <c r="S217" s="53"/>
      <c r="T217" s="53"/>
      <c r="U217" s="53"/>
      <c r="V217" s="53"/>
      <c r="W217" s="53"/>
      <c r="X217" s="53"/>
    </row>
    <row r="218" spans="2:24" s="2" customFormat="1" ht="24.5" customHeight="1" x14ac:dyDescent="0.35">
      <c r="B218" s="3">
        <v>203</v>
      </c>
      <c r="C218" s="3" t="s">
        <v>119</v>
      </c>
      <c r="D218" s="3" t="s">
        <v>2980</v>
      </c>
      <c r="E218" s="3" t="s">
        <v>218</v>
      </c>
      <c r="F218" s="3" t="s">
        <v>2376</v>
      </c>
      <c r="G218" s="3" t="s">
        <v>11</v>
      </c>
      <c r="H218" s="3" t="s">
        <v>2628</v>
      </c>
      <c r="I218" s="3">
        <v>1</v>
      </c>
      <c r="J218" s="3" t="s">
        <v>4387</v>
      </c>
      <c r="K218" s="3" t="s">
        <v>119</v>
      </c>
      <c r="L218" s="3">
        <v>20203309</v>
      </c>
      <c r="M218" s="17"/>
      <c r="N218" s="37">
        <f t="shared" si="9"/>
        <v>0</v>
      </c>
      <c r="O218" s="55">
        <f t="shared" si="10"/>
        <v>100</v>
      </c>
      <c r="P218" s="55"/>
      <c r="Q218" s="56">
        <f t="shared" si="11"/>
        <v>1.082797856226708E-8</v>
      </c>
      <c r="R218" s="49"/>
      <c r="S218" s="53"/>
      <c r="T218" s="53"/>
      <c r="U218" s="53"/>
      <c r="V218" s="53"/>
      <c r="W218" s="53"/>
      <c r="X218" s="53"/>
    </row>
    <row r="219" spans="2:24" s="2" customFormat="1" ht="24.5" customHeight="1" x14ac:dyDescent="0.35">
      <c r="B219" s="3">
        <v>204</v>
      </c>
      <c r="C219" s="3" t="s">
        <v>119</v>
      </c>
      <c r="D219" s="3" t="s">
        <v>2981</v>
      </c>
      <c r="E219" s="3" t="s">
        <v>218</v>
      </c>
      <c r="F219" s="3" t="s">
        <v>3586</v>
      </c>
      <c r="G219" s="3" t="s">
        <v>11</v>
      </c>
      <c r="H219" s="3" t="s">
        <v>2628</v>
      </c>
      <c r="I219" s="3">
        <v>6</v>
      </c>
      <c r="J219" s="3" t="s">
        <v>4388</v>
      </c>
      <c r="K219" s="3" t="s">
        <v>119</v>
      </c>
      <c r="L219" s="3">
        <v>20289925</v>
      </c>
      <c r="M219" s="17"/>
      <c r="N219" s="37">
        <f t="shared" si="9"/>
        <v>0</v>
      </c>
      <c r="O219" s="55">
        <f t="shared" si="10"/>
        <v>600</v>
      </c>
      <c r="P219" s="55"/>
      <c r="Q219" s="56">
        <f t="shared" si="11"/>
        <v>6.4967871373602475E-8</v>
      </c>
      <c r="R219" s="49"/>
      <c r="S219" s="53"/>
      <c r="T219" s="53"/>
      <c r="U219" s="53"/>
      <c r="V219" s="53"/>
      <c r="W219" s="53"/>
      <c r="X219" s="53"/>
    </row>
    <row r="220" spans="2:24" s="2" customFormat="1" ht="24.5" customHeight="1" x14ac:dyDescent="0.35">
      <c r="B220" s="3">
        <v>205</v>
      </c>
      <c r="C220" s="3" t="s">
        <v>119</v>
      </c>
      <c r="D220" s="3" t="s">
        <v>2982</v>
      </c>
      <c r="E220" s="3" t="s">
        <v>218</v>
      </c>
      <c r="F220" s="3" t="s">
        <v>3584</v>
      </c>
      <c r="G220" s="3" t="s">
        <v>11</v>
      </c>
      <c r="H220" s="3" t="s">
        <v>2628</v>
      </c>
      <c r="I220" s="3">
        <v>1</v>
      </c>
      <c r="J220" s="3" t="s">
        <v>4389</v>
      </c>
      <c r="K220" s="3" t="s">
        <v>119</v>
      </c>
      <c r="L220" s="3">
        <v>20123577</v>
      </c>
      <c r="M220" s="17"/>
      <c r="N220" s="37">
        <f t="shared" si="9"/>
        <v>0</v>
      </c>
      <c r="O220" s="55">
        <f t="shared" si="10"/>
        <v>100</v>
      </c>
      <c r="P220" s="55"/>
      <c r="Q220" s="56">
        <f t="shared" si="11"/>
        <v>1.082797856226708E-8</v>
      </c>
      <c r="R220" s="49"/>
      <c r="S220" s="53"/>
      <c r="T220" s="53"/>
      <c r="U220" s="53"/>
      <c r="V220" s="53"/>
      <c r="W220" s="53"/>
      <c r="X220" s="53"/>
    </row>
    <row r="221" spans="2:24" s="2" customFormat="1" ht="24.5" customHeight="1" x14ac:dyDescent="0.35">
      <c r="B221" s="3">
        <v>206</v>
      </c>
      <c r="C221" s="3" t="s">
        <v>119</v>
      </c>
      <c r="D221" s="3" t="s">
        <v>4113</v>
      </c>
      <c r="E221" s="3" t="s">
        <v>218</v>
      </c>
      <c r="F221" s="3" t="s">
        <v>3586</v>
      </c>
      <c r="G221" s="3" t="s">
        <v>11</v>
      </c>
      <c r="H221" s="3" t="s">
        <v>2628</v>
      </c>
      <c r="I221" s="3">
        <v>1</v>
      </c>
      <c r="J221" s="3" t="s">
        <v>4390</v>
      </c>
      <c r="K221" s="3" t="s">
        <v>119</v>
      </c>
      <c r="L221" s="3">
        <v>20103967</v>
      </c>
      <c r="M221" s="17"/>
      <c r="N221" s="37">
        <f t="shared" si="9"/>
        <v>0</v>
      </c>
      <c r="O221" s="55">
        <f t="shared" si="10"/>
        <v>100</v>
      </c>
      <c r="P221" s="55"/>
      <c r="Q221" s="56">
        <f t="shared" si="11"/>
        <v>1.082797856226708E-8</v>
      </c>
      <c r="R221" s="49"/>
      <c r="S221" s="53"/>
      <c r="T221" s="53"/>
      <c r="U221" s="53"/>
      <c r="V221" s="53"/>
      <c r="W221" s="53"/>
      <c r="X221" s="53"/>
    </row>
    <row r="222" spans="2:24" s="2" customFormat="1" ht="24.5" customHeight="1" x14ac:dyDescent="0.35">
      <c r="B222" s="3">
        <v>207</v>
      </c>
      <c r="C222" s="3" t="s">
        <v>119</v>
      </c>
      <c r="D222" s="3" t="s">
        <v>4114</v>
      </c>
      <c r="E222" s="3" t="s">
        <v>218</v>
      </c>
      <c r="F222" s="3" t="s">
        <v>3588</v>
      </c>
      <c r="G222" s="3" t="s">
        <v>11</v>
      </c>
      <c r="H222" s="3" t="s">
        <v>2628</v>
      </c>
      <c r="I222" s="3">
        <v>585</v>
      </c>
      <c r="J222" s="3" t="s">
        <v>4391</v>
      </c>
      <c r="K222" s="3" t="s">
        <v>119</v>
      </c>
      <c r="L222" s="3">
        <v>20301107</v>
      </c>
      <c r="M222" s="17">
        <v>60538</v>
      </c>
      <c r="N222" s="37">
        <f t="shared" si="9"/>
        <v>64897</v>
      </c>
      <c r="O222" s="55">
        <f t="shared" si="10"/>
        <v>37964745</v>
      </c>
      <c r="P222" s="55" t="s">
        <v>7341</v>
      </c>
      <c r="Q222" s="56">
        <f t="shared" si="11"/>
        <v>4.1108144498193631E-3</v>
      </c>
      <c r="R222" s="49"/>
      <c r="S222" s="53"/>
      <c r="T222" s="53"/>
      <c r="U222" s="53"/>
      <c r="V222" s="53"/>
      <c r="W222" s="53"/>
      <c r="X222" s="53"/>
    </row>
    <row r="223" spans="2:24" s="2" customFormat="1" ht="24.5" customHeight="1" x14ac:dyDescent="0.35">
      <c r="B223" s="3">
        <v>208</v>
      </c>
      <c r="C223" s="3" t="s">
        <v>119</v>
      </c>
      <c r="D223" s="3" t="s">
        <v>4115</v>
      </c>
      <c r="E223" s="3" t="s">
        <v>218</v>
      </c>
      <c r="F223" s="3" t="s">
        <v>3584</v>
      </c>
      <c r="G223" s="3" t="s">
        <v>11</v>
      </c>
      <c r="H223" s="3" t="s">
        <v>2628</v>
      </c>
      <c r="I223" s="3">
        <v>300</v>
      </c>
      <c r="J223" s="3" t="s">
        <v>4392</v>
      </c>
      <c r="K223" s="3" t="s">
        <v>119</v>
      </c>
      <c r="L223" s="3">
        <v>20273471</v>
      </c>
      <c r="M223" s="17">
        <v>48380</v>
      </c>
      <c r="N223" s="37">
        <f t="shared" si="9"/>
        <v>51863</v>
      </c>
      <c r="O223" s="55">
        <f t="shared" si="10"/>
        <v>15558900</v>
      </c>
      <c r="P223" s="55" t="s">
        <v>7341</v>
      </c>
      <c r="Q223" s="56">
        <f t="shared" si="11"/>
        <v>1.6847143565245726E-3</v>
      </c>
      <c r="R223" s="49"/>
      <c r="S223" s="53"/>
      <c r="T223" s="53"/>
      <c r="U223" s="53"/>
      <c r="V223" s="53"/>
      <c r="W223" s="53"/>
      <c r="X223" s="53"/>
    </row>
    <row r="224" spans="2:24" s="2" customFormat="1" ht="24.5" customHeight="1" x14ac:dyDescent="0.35">
      <c r="B224" s="3">
        <v>209</v>
      </c>
      <c r="C224" s="3" t="s">
        <v>119</v>
      </c>
      <c r="D224" s="3" t="s">
        <v>2983</v>
      </c>
      <c r="E224" s="3" t="s">
        <v>218</v>
      </c>
      <c r="F224" s="3" t="s">
        <v>3584</v>
      </c>
      <c r="G224" s="3" t="s">
        <v>3649</v>
      </c>
      <c r="H224" s="3" t="s">
        <v>2628</v>
      </c>
      <c r="I224" s="3">
        <v>48</v>
      </c>
      <c r="J224" s="3" t="s">
        <v>4393</v>
      </c>
      <c r="K224" s="3" t="s">
        <v>119</v>
      </c>
      <c r="L224" s="3">
        <v>20273275</v>
      </c>
      <c r="M224" s="17"/>
      <c r="N224" s="37">
        <f t="shared" si="9"/>
        <v>0</v>
      </c>
      <c r="O224" s="55">
        <f t="shared" si="10"/>
        <v>4800</v>
      </c>
      <c r="P224" s="55"/>
      <c r="Q224" s="56">
        <f t="shared" si="11"/>
        <v>5.197429709888198E-7</v>
      </c>
      <c r="R224" s="49"/>
      <c r="S224" s="53"/>
      <c r="T224" s="53"/>
      <c r="U224" s="53"/>
      <c r="V224" s="53"/>
      <c r="W224" s="53"/>
      <c r="X224" s="53"/>
    </row>
    <row r="225" spans="2:24" s="2" customFormat="1" ht="24.5" customHeight="1" x14ac:dyDescent="0.35">
      <c r="B225" s="3">
        <v>210</v>
      </c>
      <c r="C225" s="3" t="s">
        <v>119</v>
      </c>
      <c r="D225" s="3" t="s">
        <v>4116</v>
      </c>
      <c r="E225" s="3" t="s">
        <v>218</v>
      </c>
      <c r="F225" s="3" t="s">
        <v>2529</v>
      </c>
      <c r="G225" s="3" t="s">
        <v>76</v>
      </c>
      <c r="H225" s="3" t="s">
        <v>2628</v>
      </c>
      <c r="I225" s="3">
        <v>166</v>
      </c>
      <c r="J225" s="3" t="s">
        <v>4394</v>
      </c>
      <c r="K225" s="3" t="s">
        <v>119</v>
      </c>
      <c r="L225" s="3">
        <v>19924808</v>
      </c>
      <c r="M225" s="17">
        <v>38353</v>
      </c>
      <c r="N225" s="37">
        <f t="shared" si="9"/>
        <v>41114</v>
      </c>
      <c r="O225" s="55">
        <f t="shared" si="10"/>
        <v>6824924</v>
      </c>
      <c r="P225" s="55"/>
      <c r="Q225" s="56">
        <f t="shared" si="11"/>
        <v>7.3900130761102084E-4</v>
      </c>
      <c r="R225" s="49"/>
      <c r="S225" s="53"/>
      <c r="T225" s="53"/>
      <c r="U225" s="53"/>
      <c r="V225" s="53"/>
      <c r="W225" s="53"/>
      <c r="X225" s="53"/>
    </row>
    <row r="226" spans="2:24" s="2" customFormat="1" ht="24.5" customHeight="1" x14ac:dyDescent="0.35">
      <c r="B226" s="3">
        <v>211</v>
      </c>
      <c r="C226" s="3" t="s">
        <v>4093</v>
      </c>
      <c r="D226" s="3" t="s">
        <v>2984</v>
      </c>
      <c r="E226" s="3" t="s">
        <v>135</v>
      </c>
      <c r="F226" s="3" t="s">
        <v>2335</v>
      </c>
      <c r="G226" s="3" t="s">
        <v>11</v>
      </c>
      <c r="H226" s="3" t="s">
        <v>2628</v>
      </c>
      <c r="I226" s="33">
        <v>616</v>
      </c>
      <c r="J226" s="3" t="s">
        <v>4395</v>
      </c>
      <c r="K226" s="3" t="s">
        <v>2628</v>
      </c>
      <c r="L226" s="3">
        <v>20160261</v>
      </c>
      <c r="M226" s="17"/>
      <c r="N226" s="37">
        <f t="shared" si="9"/>
        <v>0</v>
      </c>
      <c r="O226" s="55">
        <f t="shared" si="10"/>
        <v>61600</v>
      </c>
      <c r="P226" s="55"/>
      <c r="Q226" s="56">
        <f t="shared" si="11"/>
        <v>6.6700347943565207E-6</v>
      </c>
      <c r="R226" s="49"/>
      <c r="S226" s="53"/>
      <c r="T226" s="53"/>
      <c r="U226" s="53"/>
      <c r="V226" s="53"/>
      <c r="W226" s="53"/>
      <c r="X226" s="53"/>
    </row>
    <row r="227" spans="2:24" s="2" customFormat="1" ht="24.5" customHeight="1" x14ac:dyDescent="0.35">
      <c r="B227" s="3">
        <v>212</v>
      </c>
      <c r="C227" s="3" t="s">
        <v>284</v>
      </c>
      <c r="D227" s="3" t="s">
        <v>285</v>
      </c>
      <c r="E227" s="3" t="s">
        <v>2380</v>
      </c>
      <c r="F227" s="3" t="s">
        <v>2324</v>
      </c>
      <c r="G227" s="3" t="s">
        <v>11</v>
      </c>
      <c r="H227" s="3" t="s">
        <v>2628</v>
      </c>
      <c r="I227" s="3">
        <v>6</v>
      </c>
      <c r="J227" s="3" t="s">
        <v>4396</v>
      </c>
      <c r="K227" s="3" t="s">
        <v>2628</v>
      </c>
      <c r="L227" s="3">
        <v>19945183</v>
      </c>
      <c r="M227" s="17">
        <v>31420</v>
      </c>
      <c r="N227" s="37">
        <f t="shared" si="9"/>
        <v>33682</v>
      </c>
      <c r="O227" s="55">
        <f t="shared" si="10"/>
        <v>202092</v>
      </c>
      <c r="P227" s="55"/>
      <c r="Q227" s="56">
        <f t="shared" si="11"/>
        <v>2.1882478436056785E-5</v>
      </c>
      <c r="R227" s="49"/>
      <c r="S227" s="53"/>
      <c r="T227" s="53"/>
      <c r="U227" s="53"/>
      <c r="V227" s="53"/>
      <c r="W227" s="53"/>
      <c r="X227" s="53"/>
    </row>
    <row r="228" spans="2:24" s="2" customFormat="1" ht="24.5" customHeight="1" x14ac:dyDescent="0.35">
      <c r="B228" s="3">
        <v>213</v>
      </c>
      <c r="C228" s="3" t="s">
        <v>119</v>
      </c>
      <c r="D228" s="3" t="s">
        <v>4117</v>
      </c>
      <c r="E228" s="3" t="s">
        <v>3330</v>
      </c>
      <c r="F228" s="3" t="s">
        <v>2375</v>
      </c>
      <c r="G228" s="3" t="s">
        <v>11</v>
      </c>
      <c r="H228" s="3" t="s">
        <v>2628</v>
      </c>
      <c r="I228" s="3">
        <v>900</v>
      </c>
      <c r="J228" s="3" t="s">
        <v>4397</v>
      </c>
      <c r="K228" s="3" t="s">
        <v>119</v>
      </c>
      <c r="L228" s="3">
        <v>19986182</v>
      </c>
      <c r="M228" s="17"/>
      <c r="N228" s="37">
        <f t="shared" si="9"/>
        <v>0</v>
      </c>
      <c r="O228" s="55">
        <f t="shared" si="10"/>
        <v>90000</v>
      </c>
      <c r="P228" s="55"/>
      <c r="Q228" s="56">
        <f t="shared" si="11"/>
        <v>9.7451807060403709E-6</v>
      </c>
      <c r="R228" s="49"/>
      <c r="S228" s="53"/>
      <c r="T228" s="53"/>
      <c r="U228" s="53"/>
      <c r="V228" s="53"/>
      <c r="W228" s="53"/>
      <c r="X228" s="53"/>
    </row>
    <row r="229" spans="2:24" s="2" customFormat="1" ht="24.5" customHeight="1" x14ac:dyDescent="0.35">
      <c r="B229" s="3">
        <v>214</v>
      </c>
      <c r="C229" s="3" t="s">
        <v>119</v>
      </c>
      <c r="D229" s="3" t="s">
        <v>4118</v>
      </c>
      <c r="E229" s="3" t="s">
        <v>218</v>
      </c>
      <c r="F229" s="3" t="s">
        <v>3575</v>
      </c>
      <c r="G229" s="3" t="s">
        <v>11</v>
      </c>
      <c r="H229" s="3" t="s">
        <v>2628</v>
      </c>
      <c r="I229" s="33">
        <v>900</v>
      </c>
      <c r="J229" s="3" t="s">
        <v>4398</v>
      </c>
      <c r="K229" s="3" t="s">
        <v>119</v>
      </c>
      <c r="L229" s="3">
        <v>20024036</v>
      </c>
      <c r="M229" s="17">
        <v>6780</v>
      </c>
      <c r="N229" s="37">
        <f t="shared" si="9"/>
        <v>7268</v>
      </c>
      <c r="O229" s="55">
        <f t="shared" si="10"/>
        <v>6541200</v>
      </c>
      <c r="P229" s="55"/>
      <c r="Q229" s="56">
        <f t="shared" si="11"/>
        <v>7.0827973371501423E-4</v>
      </c>
      <c r="R229" s="49"/>
      <c r="S229" s="53"/>
      <c r="T229" s="53"/>
      <c r="U229" s="53"/>
      <c r="V229" s="53"/>
      <c r="W229" s="53"/>
      <c r="X229" s="53"/>
    </row>
    <row r="230" spans="2:24" s="2" customFormat="1" ht="24.5" customHeight="1" x14ac:dyDescent="0.35">
      <c r="B230" s="3">
        <v>215</v>
      </c>
      <c r="C230" s="3" t="s">
        <v>2628</v>
      </c>
      <c r="D230" s="3" t="s">
        <v>2985</v>
      </c>
      <c r="E230" s="3" t="s">
        <v>3331</v>
      </c>
      <c r="F230" s="3" t="s">
        <v>2317</v>
      </c>
      <c r="G230" s="3" t="s">
        <v>11</v>
      </c>
      <c r="H230" s="3" t="s">
        <v>2628</v>
      </c>
      <c r="I230" s="33">
        <v>3250</v>
      </c>
      <c r="J230" s="3" t="s">
        <v>4399</v>
      </c>
      <c r="K230" s="3" t="s">
        <v>2628</v>
      </c>
      <c r="L230" s="3">
        <v>19955608</v>
      </c>
      <c r="M230" s="17"/>
      <c r="N230" s="37">
        <f t="shared" si="9"/>
        <v>0</v>
      </c>
      <c r="O230" s="55">
        <f t="shared" si="10"/>
        <v>325000</v>
      </c>
      <c r="P230" s="55" t="s">
        <v>7341</v>
      </c>
      <c r="Q230" s="56">
        <f t="shared" si="11"/>
        <v>3.5190930327368006E-5</v>
      </c>
      <c r="R230" s="49"/>
      <c r="S230" s="53"/>
      <c r="T230" s="53"/>
      <c r="U230" s="53"/>
      <c r="V230" s="53"/>
      <c r="W230" s="53"/>
      <c r="X230" s="53"/>
    </row>
    <row r="231" spans="2:24" s="2" customFormat="1" ht="24.5" customHeight="1" x14ac:dyDescent="0.35">
      <c r="B231" s="3">
        <v>216</v>
      </c>
      <c r="C231" s="3" t="s">
        <v>7271</v>
      </c>
      <c r="D231" s="3" t="s">
        <v>294</v>
      </c>
      <c r="E231" s="3" t="s">
        <v>7081</v>
      </c>
      <c r="F231" s="3" t="s">
        <v>2362</v>
      </c>
      <c r="G231" s="3" t="s">
        <v>7116</v>
      </c>
      <c r="H231" s="3" t="s">
        <v>7121</v>
      </c>
      <c r="I231" s="3">
        <v>2</v>
      </c>
      <c r="J231" s="3" t="s">
        <v>7134</v>
      </c>
      <c r="K231" s="3" t="s">
        <v>7182</v>
      </c>
      <c r="L231" s="3">
        <v>19987519</v>
      </c>
      <c r="M231" s="17">
        <v>2322</v>
      </c>
      <c r="N231" s="37">
        <f t="shared" si="9"/>
        <v>2489</v>
      </c>
      <c r="O231" s="55">
        <f t="shared" si="10"/>
        <v>4978</v>
      </c>
      <c r="P231" s="55"/>
      <c r="Q231" s="56">
        <f t="shared" si="11"/>
        <v>5.3901677282965523E-7</v>
      </c>
      <c r="R231" s="49"/>
      <c r="S231" s="53"/>
      <c r="T231" s="53"/>
      <c r="U231" s="53"/>
      <c r="V231" s="53"/>
      <c r="W231" s="53"/>
      <c r="X231" s="53"/>
    </row>
    <row r="232" spans="2:24" s="2" customFormat="1" ht="24.5" customHeight="1" x14ac:dyDescent="0.35">
      <c r="B232" s="3">
        <v>217</v>
      </c>
      <c r="C232" s="3" t="s">
        <v>293</v>
      </c>
      <c r="D232" s="3" t="s">
        <v>294</v>
      </c>
      <c r="E232" s="3" t="s">
        <v>7082</v>
      </c>
      <c r="F232" s="3" t="s">
        <v>2362</v>
      </c>
      <c r="G232" s="3" t="s">
        <v>7116</v>
      </c>
      <c r="H232" s="3" t="s">
        <v>7121</v>
      </c>
      <c r="I232" s="3">
        <v>1</v>
      </c>
      <c r="J232" s="3" t="s">
        <v>7135</v>
      </c>
      <c r="K232" s="3" t="s">
        <v>7183</v>
      </c>
      <c r="L232" s="3">
        <v>20064761</v>
      </c>
      <c r="M232" s="17"/>
      <c r="N232" s="37">
        <f t="shared" si="9"/>
        <v>0</v>
      </c>
      <c r="O232" s="55">
        <f t="shared" si="10"/>
        <v>100</v>
      </c>
      <c r="P232" s="55"/>
      <c r="Q232" s="56">
        <f t="shared" si="11"/>
        <v>1.082797856226708E-8</v>
      </c>
      <c r="R232" s="49"/>
      <c r="S232" s="53"/>
      <c r="T232" s="53"/>
      <c r="U232" s="53"/>
      <c r="V232" s="53"/>
      <c r="W232" s="53"/>
      <c r="X232" s="53"/>
    </row>
    <row r="233" spans="2:24" s="2" customFormat="1" ht="24.5" customHeight="1" x14ac:dyDescent="0.35">
      <c r="B233" s="3">
        <v>218</v>
      </c>
      <c r="C233" s="3" t="s">
        <v>119</v>
      </c>
      <c r="D233" s="3" t="s">
        <v>2986</v>
      </c>
      <c r="E233" s="3" t="s">
        <v>218</v>
      </c>
      <c r="F233" s="3" t="s">
        <v>2392</v>
      </c>
      <c r="G233" s="3" t="s">
        <v>76</v>
      </c>
      <c r="H233" s="3" t="s">
        <v>2628</v>
      </c>
      <c r="I233" s="3">
        <v>12</v>
      </c>
      <c r="J233" s="3" t="s">
        <v>4400</v>
      </c>
      <c r="K233" s="3" t="s">
        <v>119</v>
      </c>
      <c r="L233" s="3">
        <v>20117227</v>
      </c>
      <c r="M233" s="17"/>
      <c r="N233" s="37">
        <f t="shared" si="9"/>
        <v>0</v>
      </c>
      <c r="O233" s="55">
        <f t="shared" si="10"/>
        <v>1200</v>
      </c>
      <c r="P233" s="55"/>
      <c r="Q233" s="56">
        <f t="shared" si="11"/>
        <v>1.2993574274720495E-7</v>
      </c>
      <c r="R233" s="49"/>
      <c r="S233" s="53"/>
      <c r="T233" s="53"/>
      <c r="U233" s="53"/>
      <c r="V233" s="53"/>
      <c r="W233" s="53"/>
      <c r="X233" s="53"/>
    </row>
    <row r="234" spans="2:24" s="2" customFormat="1" ht="24.5" customHeight="1" x14ac:dyDescent="0.35">
      <c r="B234" s="3">
        <v>219</v>
      </c>
      <c r="C234" s="3" t="s">
        <v>306</v>
      </c>
      <c r="D234" s="3" t="s">
        <v>2987</v>
      </c>
      <c r="E234" s="3" t="s">
        <v>68</v>
      </c>
      <c r="F234" s="3" t="s">
        <v>2422</v>
      </c>
      <c r="G234" s="3" t="s">
        <v>11</v>
      </c>
      <c r="H234" s="3" t="s">
        <v>2318</v>
      </c>
      <c r="I234" s="3">
        <v>27940</v>
      </c>
      <c r="J234" s="3" t="s">
        <v>4401</v>
      </c>
      <c r="K234" s="3" t="s">
        <v>2628</v>
      </c>
      <c r="L234" s="3">
        <v>20015394</v>
      </c>
      <c r="M234" s="17">
        <v>13970</v>
      </c>
      <c r="N234" s="37">
        <f t="shared" si="9"/>
        <v>14976</v>
      </c>
      <c r="O234" s="55">
        <f t="shared" si="10"/>
        <v>418429440</v>
      </c>
      <c r="P234" s="55" t="s">
        <v>7341</v>
      </c>
      <c r="Q234" s="56">
        <f t="shared" si="11"/>
        <v>4.5307450061414192E-2</v>
      </c>
      <c r="R234" s="49"/>
      <c r="S234" s="53"/>
      <c r="T234" s="53"/>
      <c r="U234" s="53"/>
      <c r="V234" s="53"/>
      <c r="W234" s="53"/>
      <c r="X234" s="53"/>
    </row>
    <row r="235" spans="2:24" s="2" customFormat="1" ht="24.5" customHeight="1" x14ac:dyDescent="0.35">
      <c r="B235" s="3">
        <v>220</v>
      </c>
      <c r="C235" s="3" t="s">
        <v>306</v>
      </c>
      <c r="D235" s="3" t="s">
        <v>2987</v>
      </c>
      <c r="E235" s="3" t="s">
        <v>146</v>
      </c>
      <c r="F235" s="3" t="s">
        <v>2422</v>
      </c>
      <c r="G235" s="3" t="s">
        <v>11</v>
      </c>
      <c r="H235" s="3" t="s">
        <v>2318</v>
      </c>
      <c r="I235" s="3">
        <v>7912.5</v>
      </c>
      <c r="J235" s="3" t="s">
        <v>4402</v>
      </c>
      <c r="K235" s="3" t="s">
        <v>2628</v>
      </c>
      <c r="L235" s="3">
        <v>20015465</v>
      </c>
      <c r="M235" s="17">
        <v>8731.25</v>
      </c>
      <c r="N235" s="37">
        <f t="shared" si="9"/>
        <v>9360</v>
      </c>
      <c r="O235" s="55">
        <f t="shared" si="10"/>
        <v>74061000</v>
      </c>
      <c r="P235" s="55" t="s">
        <v>7341</v>
      </c>
      <c r="Q235" s="56">
        <f t="shared" si="11"/>
        <v>8.019309203000622E-3</v>
      </c>
      <c r="R235" s="49"/>
      <c r="S235" s="53"/>
      <c r="T235" s="53"/>
      <c r="U235" s="53"/>
      <c r="V235" s="53"/>
      <c r="W235" s="53"/>
      <c r="X235" s="53"/>
    </row>
    <row r="236" spans="2:24" s="2" customFormat="1" ht="24.5" customHeight="1" x14ac:dyDescent="0.35">
      <c r="B236" s="3">
        <v>221</v>
      </c>
      <c r="C236" s="3" t="s">
        <v>306</v>
      </c>
      <c r="D236" s="3" t="s">
        <v>2987</v>
      </c>
      <c r="E236" s="3" t="s">
        <v>32</v>
      </c>
      <c r="F236" s="3" t="s">
        <v>2422</v>
      </c>
      <c r="G236" s="3" t="s">
        <v>11</v>
      </c>
      <c r="H236" s="3" t="s">
        <v>2318</v>
      </c>
      <c r="I236" s="3">
        <v>531.42857142857144</v>
      </c>
      <c r="J236" s="3" t="s">
        <v>4403</v>
      </c>
      <c r="K236" s="3" t="s">
        <v>2628</v>
      </c>
      <c r="L236" s="3">
        <v>20015467</v>
      </c>
      <c r="M236" s="17">
        <v>20955</v>
      </c>
      <c r="N236" s="37">
        <f t="shared" si="9"/>
        <v>22464</v>
      </c>
      <c r="O236" s="55">
        <f t="shared" si="10"/>
        <v>11938011.428571429</v>
      </c>
      <c r="P236" s="55"/>
      <c r="Q236" s="56">
        <f t="shared" si="11"/>
        <v>1.2926453182467083E-3</v>
      </c>
      <c r="R236" s="49"/>
      <c r="S236" s="53"/>
      <c r="T236" s="53"/>
      <c r="U236" s="53"/>
      <c r="V236" s="53"/>
      <c r="W236" s="53"/>
      <c r="X236" s="53"/>
    </row>
    <row r="237" spans="2:24" s="2" customFormat="1" ht="24.5" customHeight="1" x14ac:dyDescent="0.35">
      <c r="B237" s="3">
        <v>222</v>
      </c>
      <c r="C237" s="3" t="s">
        <v>306</v>
      </c>
      <c r="D237" s="3" t="s">
        <v>2987</v>
      </c>
      <c r="E237" s="3" t="s">
        <v>36</v>
      </c>
      <c r="F237" s="3" t="s">
        <v>2422</v>
      </c>
      <c r="G237" s="3" t="s">
        <v>11</v>
      </c>
      <c r="H237" s="3" t="s">
        <v>2318</v>
      </c>
      <c r="I237" s="3">
        <v>21</v>
      </c>
      <c r="J237" s="3" t="s">
        <v>4404</v>
      </c>
      <c r="K237" s="3" t="s">
        <v>2628</v>
      </c>
      <c r="L237" s="3">
        <v>20015464</v>
      </c>
      <c r="M237" s="17">
        <v>3492.5</v>
      </c>
      <c r="N237" s="37">
        <f t="shared" si="9"/>
        <v>3744</v>
      </c>
      <c r="O237" s="55">
        <f t="shared" si="10"/>
        <v>78624</v>
      </c>
      <c r="P237" s="55"/>
      <c r="Q237" s="56">
        <f t="shared" si="11"/>
        <v>8.5133898647968684E-6</v>
      </c>
      <c r="R237" s="49"/>
      <c r="S237" s="53"/>
      <c r="T237" s="53"/>
      <c r="U237" s="53"/>
      <c r="V237" s="53"/>
      <c r="W237" s="53"/>
      <c r="X237" s="53"/>
    </row>
    <row r="238" spans="2:24" s="2" customFormat="1" ht="24.5" customHeight="1" x14ac:dyDescent="0.35">
      <c r="B238" s="3">
        <v>223</v>
      </c>
      <c r="C238" s="3" t="s">
        <v>310</v>
      </c>
      <c r="D238" s="3" t="s">
        <v>2988</v>
      </c>
      <c r="E238" s="3" t="s">
        <v>3334</v>
      </c>
      <c r="F238" s="3" t="s">
        <v>2422</v>
      </c>
      <c r="G238" s="3" t="s">
        <v>11</v>
      </c>
      <c r="H238" s="3" t="s">
        <v>2318</v>
      </c>
      <c r="I238" s="3">
        <v>852.5</v>
      </c>
      <c r="J238" s="3" t="s">
        <v>3807</v>
      </c>
      <c r="K238" s="3" t="s">
        <v>2743</v>
      </c>
      <c r="L238" s="3">
        <v>212444</v>
      </c>
      <c r="M238" s="17">
        <v>2418</v>
      </c>
      <c r="N238" s="37">
        <f t="shared" si="9"/>
        <v>2592</v>
      </c>
      <c r="O238" s="55">
        <f t="shared" si="10"/>
        <v>2209680</v>
      </c>
      <c r="P238" s="55"/>
      <c r="Q238" s="56">
        <f t="shared" si="11"/>
        <v>2.392636766947032E-4</v>
      </c>
      <c r="R238" s="49"/>
      <c r="S238" s="53"/>
      <c r="T238" s="53"/>
      <c r="U238" s="53"/>
      <c r="V238" s="53"/>
      <c r="W238" s="53"/>
      <c r="X238" s="53"/>
    </row>
    <row r="239" spans="2:24" s="2" customFormat="1" ht="24.5" customHeight="1" x14ac:dyDescent="0.35">
      <c r="B239" s="3">
        <v>224</v>
      </c>
      <c r="C239" s="3" t="s">
        <v>310</v>
      </c>
      <c r="D239" s="3" t="s">
        <v>2988</v>
      </c>
      <c r="E239" s="3" t="s">
        <v>3333</v>
      </c>
      <c r="F239" s="3" t="s">
        <v>2335</v>
      </c>
      <c r="G239" s="3" t="s">
        <v>11</v>
      </c>
      <c r="H239" s="3" t="s">
        <v>2628</v>
      </c>
      <c r="I239" s="3">
        <v>300</v>
      </c>
      <c r="J239" s="3" t="s">
        <v>4405</v>
      </c>
      <c r="K239" s="3" t="s">
        <v>2628</v>
      </c>
      <c r="L239" s="3">
        <v>19935527</v>
      </c>
      <c r="M239" s="17"/>
      <c r="N239" s="37">
        <f t="shared" si="9"/>
        <v>0</v>
      </c>
      <c r="O239" s="55">
        <f t="shared" si="10"/>
        <v>30000</v>
      </c>
      <c r="P239" s="55"/>
      <c r="Q239" s="56">
        <f t="shared" si="11"/>
        <v>3.2483935686801239E-6</v>
      </c>
      <c r="R239" s="49"/>
      <c r="S239" s="53"/>
      <c r="T239" s="53"/>
      <c r="U239" s="53"/>
      <c r="V239" s="53"/>
      <c r="W239" s="53"/>
      <c r="X239" s="53"/>
    </row>
    <row r="240" spans="2:24" s="2" customFormat="1" ht="24.5" customHeight="1" x14ac:dyDescent="0.35">
      <c r="B240" s="3">
        <v>225</v>
      </c>
      <c r="C240" s="3" t="s">
        <v>310</v>
      </c>
      <c r="D240" s="3" t="s">
        <v>2988</v>
      </c>
      <c r="E240" s="3" t="s">
        <v>3324</v>
      </c>
      <c r="F240" s="3" t="s">
        <v>2335</v>
      </c>
      <c r="G240" s="3" t="s">
        <v>11</v>
      </c>
      <c r="H240" s="3" t="s">
        <v>2628</v>
      </c>
      <c r="I240" s="33">
        <v>300</v>
      </c>
      <c r="J240" s="3" t="s">
        <v>4406</v>
      </c>
      <c r="K240" s="3" t="s">
        <v>2628</v>
      </c>
      <c r="L240" s="3">
        <v>212446</v>
      </c>
      <c r="M240" s="17">
        <v>1774</v>
      </c>
      <c r="N240" s="37">
        <f t="shared" si="9"/>
        <v>1902</v>
      </c>
      <c r="O240" s="55">
        <f t="shared" si="10"/>
        <v>570600</v>
      </c>
      <c r="P240" s="55"/>
      <c r="Q240" s="56">
        <f t="shared" si="11"/>
        <v>6.1784445676295961E-5</v>
      </c>
      <c r="R240" s="49"/>
      <c r="S240" s="53"/>
      <c r="T240" s="53"/>
      <c r="U240" s="53"/>
      <c r="V240" s="53"/>
      <c r="W240" s="53"/>
      <c r="X240" s="53"/>
    </row>
    <row r="241" spans="2:24" s="2" customFormat="1" ht="24.5" customHeight="1" x14ac:dyDescent="0.35">
      <c r="B241" s="3">
        <v>226</v>
      </c>
      <c r="C241" s="3" t="s">
        <v>310</v>
      </c>
      <c r="D241" s="3" t="s">
        <v>3686</v>
      </c>
      <c r="E241" s="3" t="s">
        <v>2386</v>
      </c>
      <c r="F241" s="3" t="s">
        <v>2318</v>
      </c>
      <c r="G241" s="3" t="s">
        <v>11</v>
      </c>
      <c r="H241" s="3" t="s">
        <v>2318</v>
      </c>
      <c r="I241" s="3">
        <v>32713.333333333332</v>
      </c>
      <c r="J241" s="3" t="s">
        <v>3808</v>
      </c>
      <c r="K241" s="3" t="s">
        <v>2358</v>
      </c>
      <c r="L241" s="3">
        <v>19919867</v>
      </c>
      <c r="M241" s="17">
        <v>5424</v>
      </c>
      <c r="N241" s="37">
        <f t="shared" si="9"/>
        <v>5815</v>
      </c>
      <c r="O241" s="55">
        <f t="shared" si="10"/>
        <v>190228033.33333331</v>
      </c>
      <c r="P241" s="55" t="s">
        <v>7341</v>
      </c>
      <c r="Q241" s="56">
        <f t="shared" si="11"/>
        <v>2.0597850668755607E-2</v>
      </c>
      <c r="R241" s="49"/>
      <c r="S241" s="53"/>
      <c r="T241" s="53"/>
      <c r="U241" s="53"/>
      <c r="V241" s="53"/>
      <c r="W241" s="53"/>
      <c r="X241" s="53"/>
    </row>
    <row r="242" spans="2:24" s="2" customFormat="1" ht="24.5" customHeight="1" x14ac:dyDescent="0.35">
      <c r="B242" s="3">
        <v>227</v>
      </c>
      <c r="C242" s="3" t="s">
        <v>323</v>
      </c>
      <c r="D242" s="3" t="s">
        <v>324</v>
      </c>
      <c r="E242" s="3" t="s">
        <v>2387</v>
      </c>
      <c r="F242" s="3" t="s">
        <v>2422</v>
      </c>
      <c r="G242" s="3" t="s">
        <v>11</v>
      </c>
      <c r="H242" s="3" t="s">
        <v>2318</v>
      </c>
      <c r="I242" s="3">
        <v>2365</v>
      </c>
      <c r="J242" s="3" t="s">
        <v>4407</v>
      </c>
      <c r="K242" s="3" t="s">
        <v>2628</v>
      </c>
      <c r="L242" s="3">
        <v>20050749</v>
      </c>
      <c r="M242" s="17">
        <v>257650.35</v>
      </c>
      <c r="N242" s="37">
        <f t="shared" si="9"/>
        <v>276201</v>
      </c>
      <c r="O242" s="55">
        <f t="shared" si="10"/>
        <v>653215365</v>
      </c>
      <c r="P242" s="55" t="s">
        <v>7341</v>
      </c>
      <c r="Q242" s="56">
        <f t="shared" si="11"/>
        <v>7.0730019687634663E-2</v>
      </c>
      <c r="R242" s="49"/>
      <c r="S242" s="53"/>
      <c r="T242" s="53"/>
      <c r="U242" s="53"/>
      <c r="V242" s="53"/>
      <c r="W242" s="53"/>
      <c r="X242" s="53"/>
    </row>
    <row r="243" spans="2:24" s="2" customFormat="1" ht="24.5" customHeight="1" x14ac:dyDescent="0.35">
      <c r="B243" s="3">
        <v>228</v>
      </c>
      <c r="C243" s="3" t="s">
        <v>323</v>
      </c>
      <c r="D243" s="3" t="s">
        <v>324</v>
      </c>
      <c r="E243" s="3" t="s">
        <v>2589</v>
      </c>
      <c r="F243" s="3" t="s">
        <v>2422</v>
      </c>
      <c r="G243" s="3" t="s">
        <v>11</v>
      </c>
      <c r="H243" s="3" t="s">
        <v>2320</v>
      </c>
      <c r="I243" s="3">
        <v>226</v>
      </c>
      <c r="J243" s="3" t="s">
        <v>2628</v>
      </c>
      <c r="K243" s="3" t="s">
        <v>3722</v>
      </c>
      <c r="L243" s="3">
        <v>20056375</v>
      </c>
      <c r="M243" s="17">
        <v>51530.07</v>
      </c>
      <c r="N243" s="37">
        <f t="shared" si="9"/>
        <v>55240</v>
      </c>
      <c r="O243" s="55">
        <f t="shared" si="10"/>
        <v>12484240</v>
      </c>
      <c r="P243" s="55" t="s">
        <v>7341</v>
      </c>
      <c r="Q243" s="56">
        <f t="shared" si="11"/>
        <v>1.3517908308619717E-3</v>
      </c>
      <c r="R243" s="49"/>
      <c r="S243" s="53"/>
      <c r="T243" s="53"/>
      <c r="U243" s="53"/>
      <c r="V243" s="53"/>
      <c r="W243" s="53"/>
      <c r="X243" s="53"/>
    </row>
    <row r="244" spans="2:24" s="2" customFormat="1" ht="24.5" customHeight="1" x14ac:dyDescent="0.35">
      <c r="B244" s="3">
        <v>229</v>
      </c>
      <c r="C244" s="3" t="s">
        <v>327</v>
      </c>
      <c r="D244" s="3" t="s">
        <v>328</v>
      </c>
      <c r="E244" s="3" t="s">
        <v>191</v>
      </c>
      <c r="F244" s="3" t="s">
        <v>2335</v>
      </c>
      <c r="G244" s="3" t="s">
        <v>11</v>
      </c>
      <c r="H244" s="3" t="s">
        <v>2628</v>
      </c>
      <c r="I244" s="3">
        <v>2345</v>
      </c>
      <c r="J244" s="3" t="s">
        <v>4408</v>
      </c>
      <c r="K244" s="3" t="s">
        <v>2628</v>
      </c>
      <c r="L244" s="3">
        <v>46266</v>
      </c>
      <c r="M244" s="17">
        <v>452</v>
      </c>
      <c r="N244" s="37">
        <f t="shared" si="9"/>
        <v>485</v>
      </c>
      <c r="O244" s="55">
        <f t="shared" si="10"/>
        <v>1137325</v>
      </c>
      <c r="P244" s="55"/>
      <c r="Q244" s="56">
        <f t="shared" si="11"/>
        <v>1.2314930718330407E-4</v>
      </c>
      <c r="R244" s="49"/>
      <c r="S244" s="53"/>
      <c r="T244" s="53"/>
      <c r="U244" s="53"/>
      <c r="V244" s="53"/>
      <c r="W244" s="53"/>
      <c r="X244" s="53"/>
    </row>
    <row r="245" spans="2:24" s="2" customFormat="1" ht="24.5" customHeight="1" x14ac:dyDescent="0.35">
      <c r="B245" s="3">
        <v>230</v>
      </c>
      <c r="C245" s="3" t="s">
        <v>2628</v>
      </c>
      <c r="D245" s="3" t="s">
        <v>2989</v>
      </c>
      <c r="E245" s="3" t="s">
        <v>3335</v>
      </c>
      <c r="F245" s="3" t="s">
        <v>3589</v>
      </c>
      <c r="G245" s="3" t="s">
        <v>2395</v>
      </c>
      <c r="H245" s="3" t="s">
        <v>2628</v>
      </c>
      <c r="I245" s="3">
        <v>1</v>
      </c>
      <c r="J245" s="3" t="s">
        <v>4409</v>
      </c>
      <c r="K245" s="3" t="s">
        <v>2628</v>
      </c>
      <c r="L245" s="3">
        <v>20012796</v>
      </c>
      <c r="M245" s="17"/>
      <c r="N245" s="37">
        <f t="shared" si="9"/>
        <v>0</v>
      </c>
      <c r="O245" s="55">
        <f t="shared" si="10"/>
        <v>100</v>
      </c>
      <c r="P245" s="55"/>
      <c r="Q245" s="56">
        <f t="shared" si="11"/>
        <v>1.082797856226708E-8</v>
      </c>
      <c r="R245" s="49"/>
      <c r="S245" s="53"/>
      <c r="T245" s="53"/>
      <c r="U245" s="53"/>
      <c r="V245" s="53"/>
      <c r="W245" s="53"/>
      <c r="X245" s="53"/>
    </row>
    <row r="246" spans="2:24" s="2" customFormat="1" ht="24.5" customHeight="1" x14ac:dyDescent="0.35">
      <c r="B246" s="3">
        <v>231</v>
      </c>
      <c r="C246" s="3" t="s">
        <v>339</v>
      </c>
      <c r="D246" s="3" t="s">
        <v>340</v>
      </c>
      <c r="E246" s="3" t="s">
        <v>2329</v>
      </c>
      <c r="F246" s="3" t="s">
        <v>2349</v>
      </c>
      <c r="G246" s="3" t="s">
        <v>2388</v>
      </c>
      <c r="H246" s="3" t="s">
        <v>2349</v>
      </c>
      <c r="I246" s="3">
        <v>108</v>
      </c>
      <c r="J246" s="3" t="s">
        <v>4410</v>
      </c>
      <c r="K246" s="3" t="s">
        <v>2628</v>
      </c>
      <c r="L246" s="3">
        <v>20030707</v>
      </c>
      <c r="M246" s="17">
        <v>669524</v>
      </c>
      <c r="N246" s="37">
        <f t="shared" si="9"/>
        <v>717730</v>
      </c>
      <c r="O246" s="55">
        <f t="shared" si="10"/>
        <v>77514840</v>
      </c>
      <c r="P246" s="55" t="s">
        <v>7341</v>
      </c>
      <c r="Q246" s="56">
        <f t="shared" si="11"/>
        <v>8.3932902577756267E-3</v>
      </c>
      <c r="R246" s="49"/>
      <c r="S246" s="53"/>
      <c r="T246" s="53"/>
      <c r="U246" s="53"/>
      <c r="V246" s="53"/>
      <c r="W246" s="53"/>
      <c r="X246" s="53"/>
    </row>
    <row r="247" spans="2:24" s="2" customFormat="1" ht="24.5" customHeight="1" x14ac:dyDescent="0.35">
      <c r="B247" s="3">
        <v>232</v>
      </c>
      <c r="C247" s="3" t="s">
        <v>344</v>
      </c>
      <c r="D247" s="3" t="s">
        <v>343</v>
      </c>
      <c r="E247" s="3" t="s">
        <v>3336</v>
      </c>
      <c r="F247" s="3" t="s">
        <v>2365</v>
      </c>
      <c r="G247" s="3" t="s">
        <v>11</v>
      </c>
      <c r="H247" s="3" t="s">
        <v>2628</v>
      </c>
      <c r="I247" s="3">
        <v>138398</v>
      </c>
      <c r="J247" s="3" t="s">
        <v>4411</v>
      </c>
      <c r="K247" s="3" t="s">
        <v>2628</v>
      </c>
      <c r="L247" s="3">
        <v>19952942</v>
      </c>
      <c r="M247" s="17">
        <v>9235</v>
      </c>
      <c r="N247" s="37">
        <f t="shared" si="9"/>
        <v>9900</v>
      </c>
      <c r="O247" s="55">
        <f t="shared" si="10"/>
        <v>1370140200</v>
      </c>
      <c r="P247" s="55" t="s">
        <v>7341</v>
      </c>
      <c r="Q247" s="56">
        <f t="shared" si="11"/>
        <v>0.14835848712900329</v>
      </c>
      <c r="R247" s="49"/>
      <c r="S247" s="53"/>
      <c r="T247" s="53"/>
      <c r="U247" s="53"/>
      <c r="V247" s="53"/>
      <c r="W247" s="53"/>
      <c r="X247" s="53"/>
    </row>
    <row r="248" spans="2:24" s="2" customFormat="1" ht="24.5" customHeight="1" x14ac:dyDescent="0.35">
      <c r="B248" s="3">
        <v>233</v>
      </c>
      <c r="C248" s="3" t="s">
        <v>119</v>
      </c>
      <c r="D248" s="3" t="s">
        <v>2990</v>
      </c>
      <c r="E248" s="3" t="s">
        <v>218</v>
      </c>
      <c r="F248" s="3" t="s">
        <v>2392</v>
      </c>
      <c r="G248" s="3" t="s">
        <v>76</v>
      </c>
      <c r="H248" s="3" t="s">
        <v>2628</v>
      </c>
      <c r="I248" s="3">
        <v>67</v>
      </c>
      <c r="J248" s="3" t="s">
        <v>4412</v>
      </c>
      <c r="K248" s="3" t="s">
        <v>119</v>
      </c>
      <c r="L248" s="3">
        <v>19972973</v>
      </c>
      <c r="M248" s="17">
        <v>152306</v>
      </c>
      <c r="N248" s="37">
        <f t="shared" si="9"/>
        <v>163272</v>
      </c>
      <c r="O248" s="55">
        <f t="shared" si="10"/>
        <v>10939224</v>
      </c>
      <c r="P248" s="55" t="s">
        <v>7341</v>
      </c>
      <c r="Q248" s="56">
        <f t="shared" si="11"/>
        <v>1.1844968295983754E-3</v>
      </c>
      <c r="R248" s="49"/>
      <c r="S248" s="53"/>
      <c r="T248" s="53"/>
      <c r="U248" s="53"/>
      <c r="V248" s="53"/>
      <c r="W248" s="53"/>
      <c r="X248" s="53"/>
    </row>
    <row r="249" spans="2:24" s="2" customFormat="1" ht="24.5" customHeight="1" x14ac:dyDescent="0.35">
      <c r="B249" s="3">
        <v>234</v>
      </c>
      <c r="C249" s="3" t="s">
        <v>119</v>
      </c>
      <c r="D249" s="3" t="s">
        <v>2990</v>
      </c>
      <c r="E249" s="3" t="s">
        <v>218</v>
      </c>
      <c r="F249" s="3" t="s">
        <v>2392</v>
      </c>
      <c r="G249" s="3" t="s">
        <v>3651</v>
      </c>
      <c r="H249" s="3" t="s">
        <v>2628</v>
      </c>
      <c r="I249" s="3">
        <v>1</v>
      </c>
      <c r="J249" s="3" t="s">
        <v>4413</v>
      </c>
      <c r="K249" s="3" t="s">
        <v>119</v>
      </c>
      <c r="L249" s="3">
        <v>20218595</v>
      </c>
      <c r="M249" s="17"/>
      <c r="N249" s="37">
        <f t="shared" si="9"/>
        <v>0</v>
      </c>
      <c r="O249" s="55">
        <f t="shared" si="10"/>
        <v>100</v>
      </c>
      <c r="P249" s="55"/>
      <c r="Q249" s="56">
        <f t="shared" si="11"/>
        <v>1.082797856226708E-8</v>
      </c>
      <c r="R249" s="49"/>
      <c r="S249" s="53"/>
      <c r="T249" s="53"/>
      <c r="U249" s="53"/>
      <c r="V249" s="53"/>
      <c r="W249" s="53"/>
      <c r="X249" s="53"/>
    </row>
    <row r="250" spans="2:24" s="2" customFormat="1" ht="24.5" customHeight="1" x14ac:dyDescent="0.35">
      <c r="B250" s="3">
        <v>235</v>
      </c>
      <c r="C250" s="3" t="s">
        <v>119</v>
      </c>
      <c r="D250" s="3" t="s">
        <v>2991</v>
      </c>
      <c r="E250" s="3" t="s">
        <v>4199</v>
      </c>
      <c r="F250" s="3" t="s">
        <v>3590</v>
      </c>
      <c r="G250" s="3" t="s">
        <v>76</v>
      </c>
      <c r="H250" s="3" t="s">
        <v>2628</v>
      </c>
      <c r="I250" s="3">
        <v>15</v>
      </c>
      <c r="J250" s="3" t="s">
        <v>4414</v>
      </c>
      <c r="K250" s="3" t="s">
        <v>119</v>
      </c>
      <c r="L250" s="3">
        <v>228211</v>
      </c>
      <c r="M250" s="17">
        <v>42292</v>
      </c>
      <c r="N250" s="37">
        <f t="shared" si="9"/>
        <v>45337</v>
      </c>
      <c r="O250" s="55">
        <f t="shared" si="10"/>
        <v>680055</v>
      </c>
      <c r="P250" s="55"/>
      <c r="Q250" s="56">
        <f t="shared" si="11"/>
        <v>7.3636209611625391E-5</v>
      </c>
      <c r="R250" s="49"/>
      <c r="S250" s="53"/>
      <c r="T250" s="53"/>
      <c r="U250" s="53"/>
      <c r="V250" s="53"/>
      <c r="W250" s="53"/>
      <c r="X250" s="53"/>
    </row>
    <row r="251" spans="2:24" s="2" customFormat="1" ht="24.5" customHeight="1" x14ac:dyDescent="0.35">
      <c r="B251" s="3">
        <v>236</v>
      </c>
      <c r="C251" s="3" t="s">
        <v>373</v>
      </c>
      <c r="D251" s="3" t="s">
        <v>2992</v>
      </c>
      <c r="E251" s="3" t="s">
        <v>2401</v>
      </c>
      <c r="F251" s="3" t="s">
        <v>2333</v>
      </c>
      <c r="G251" s="3" t="s">
        <v>18</v>
      </c>
      <c r="H251" s="3" t="s">
        <v>2628</v>
      </c>
      <c r="I251" s="3">
        <v>1</v>
      </c>
      <c r="J251" s="3" t="s">
        <v>4415</v>
      </c>
      <c r="K251" s="3" t="s">
        <v>2628</v>
      </c>
      <c r="L251" s="3">
        <v>20052001</v>
      </c>
      <c r="M251" s="17">
        <v>2955523</v>
      </c>
      <c r="N251" s="37">
        <f t="shared" si="9"/>
        <v>3168321</v>
      </c>
      <c r="O251" s="55">
        <f t="shared" si="10"/>
        <v>3168321</v>
      </c>
      <c r="P251" s="55" t="s">
        <v>7341</v>
      </c>
      <c r="Q251" s="56">
        <f t="shared" si="11"/>
        <v>3.4306511866380598E-4</v>
      </c>
      <c r="R251" s="49"/>
      <c r="S251" s="53"/>
      <c r="T251" s="53"/>
      <c r="U251" s="53"/>
      <c r="V251" s="53"/>
      <c r="W251" s="53"/>
      <c r="X251" s="53"/>
    </row>
    <row r="252" spans="2:24" s="2" customFormat="1" ht="24.5" customHeight="1" x14ac:dyDescent="0.35">
      <c r="B252" s="3">
        <v>237</v>
      </c>
      <c r="C252" s="3" t="s">
        <v>368</v>
      </c>
      <c r="D252" s="3" t="s">
        <v>2993</v>
      </c>
      <c r="E252" s="3" t="s">
        <v>3697</v>
      </c>
      <c r="F252" s="3" t="s">
        <v>3709</v>
      </c>
      <c r="G252" s="3" t="s">
        <v>77</v>
      </c>
      <c r="H252" s="3" t="s">
        <v>2360</v>
      </c>
      <c r="I252" s="3">
        <v>2695.909090909091</v>
      </c>
      <c r="J252" s="3" t="s">
        <v>3809</v>
      </c>
      <c r="K252" s="3" t="s">
        <v>3723</v>
      </c>
      <c r="L252" s="3">
        <v>19970379</v>
      </c>
      <c r="M252" s="17"/>
      <c r="N252" s="37">
        <f t="shared" si="9"/>
        <v>0</v>
      </c>
      <c r="O252" s="55">
        <f t="shared" si="10"/>
        <v>269590.90909090912</v>
      </c>
      <c r="P252" s="55"/>
      <c r="Q252" s="56">
        <f t="shared" si="11"/>
        <v>2.919124584218457E-5</v>
      </c>
      <c r="R252" s="49"/>
      <c r="S252" s="53"/>
      <c r="T252" s="53"/>
      <c r="U252" s="53"/>
      <c r="V252" s="53"/>
      <c r="W252" s="53"/>
      <c r="X252" s="53"/>
    </row>
    <row r="253" spans="2:24" s="2" customFormat="1" ht="24.5" customHeight="1" x14ac:dyDescent="0.35">
      <c r="B253" s="3">
        <v>238</v>
      </c>
      <c r="C253" s="3" t="s">
        <v>2633</v>
      </c>
      <c r="D253" s="3" t="s">
        <v>2993</v>
      </c>
      <c r="E253" s="3" t="s">
        <v>131</v>
      </c>
      <c r="F253" s="3" t="s">
        <v>2317</v>
      </c>
      <c r="G253" s="3" t="s">
        <v>76</v>
      </c>
      <c r="H253" s="3" t="s">
        <v>2628</v>
      </c>
      <c r="I253" s="3">
        <v>360</v>
      </c>
      <c r="J253" s="3" t="s">
        <v>4416</v>
      </c>
      <c r="K253" s="3" t="s">
        <v>2628</v>
      </c>
      <c r="L253" s="3">
        <v>19900063</v>
      </c>
      <c r="M253" s="17"/>
      <c r="N253" s="37">
        <f t="shared" si="9"/>
        <v>0</v>
      </c>
      <c r="O253" s="55">
        <f t="shared" si="10"/>
        <v>36000</v>
      </c>
      <c r="P253" s="55"/>
      <c r="Q253" s="56">
        <f t="shared" si="11"/>
        <v>3.898072282416149E-6</v>
      </c>
      <c r="R253" s="49"/>
      <c r="S253" s="53"/>
      <c r="T253" s="53"/>
      <c r="U253" s="53"/>
      <c r="V253" s="53"/>
      <c r="W253" s="53"/>
      <c r="X253" s="53"/>
    </row>
    <row r="254" spans="2:24" s="2" customFormat="1" ht="24.5" customHeight="1" x14ac:dyDescent="0.35">
      <c r="B254" s="3">
        <v>239</v>
      </c>
      <c r="C254" s="3" t="s">
        <v>2633</v>
      </c>
      <c r="D254" s="3" t="s">
        <v>2993</v>
      </c>
      <c r="E254" s="3" t="s">
        <v>3337</v>
      </c>
      <c r="F254" s="3" t="s">
        <v>3580</v>
      </c>
      <c r="G254" s="3" t="s">
        <v>370</v>
      </c>
      <c r="H254" s="3" t="s">
        <v>2628</v>
      </c>
      <c r="I254" s="3">
        <v>42</v>
      </c>
      <c r="J254" s="3" t="s">
        <v>4417</v>
      </c>
      <c r="K254" s="3" t="s">
        <v>2628</v>
      </c>
      <c r="L254" s="3">
        <v>40974</v>
      </c>
      <c r="M254" s="17"/>
      <c r="N254" s="37">
        <f t="shared" si="9"/>
        <v>0</v>
      </c>
      <c r="O254" s="55">
        <f t="shared" si="10"/>
        <v>4200</v>
      </c>
      <c r="P254" s="55"/>
      <c r="Q254" s="56">
        <f t="shared" si="11"/>
        <v>4.5477509961521735E-7</v>
      </c>
      <c r="R254" s="49"/>
      <c r="S254" s="53"/>
      <c r="T254" s="53"/>
      <c r="U254" s="53"/>
      <c r="V254" s="53"/>
      <c r="W254" s="53"/>
      <c r="X254" s="53"/>
    </row>
    <row r="255" spans="2:24" s="2" customFormat="1" ht="24.5" customHeight="1" x14ac:dyDescent="0.35">
      <c r="B255" s="3">
        <v>240</v>
      </c>
      <c r="C255" s="3" t="s">
        <v>380</v>
      </c>
      <c r="D255" s="3" t="s">
        <v>381</v>
      </c>
      <c r="E255" s="3" t="s">
        <v>3338</v>
      </c>
      <c r="F255" s="3" t="s">
        <v>3591</v>
      </c>
      <c r="G255" s="3" t="s">
        <v>76</v>
      </c>
      <c r="H255" s="3" t="s">
        <v>2628</v>
      </c>
      <c r="I255" s="3">
        <v>1003</v>
      </c>
      <c r="J255" s="3" t="s">
        <v>4418</v>
      </c>
      <c r="K255" s="3" t="s">
        <v>2628</v>
      </c>
      <c r="L255" s="3">
        <v>40133</v>
      </c>
      <c r="M255" s="17">
        <v>113220</v>
      </c>
      <c r="N255" s="37">
        <f t="shared" si="9"/>
        <v>121372</v>
      </c>
      <c r="O255" s="55">
        <f t="shared" si="10"/>
        <v>121736116</v>
      </c>
      <c r="P255" s="55" t="s">
        <v>7341</v>
      </c>
      <c r="Q255" s="56">
        <f t="shared" si="11"/>
        <v>1.3181560543016585E-2</v>
      </c>
      <c r="R255" s="49"/>
      <c r="S255" s="53"/>
      <c r="T255" s="53"/>
      <c r="U255" s="53"/>
      <c r="V255" s="53"/>
      <c r="W255" s="53"/>
      <c r="X255" s="53"/>
    </row>
    <row r="256" spans="2:24" s="2" customFormat="1" ht="24.5" customHeight="1" x14ac:dyDescent="0.35">
      <c r="B256" s="3">
        <v>241</v>
      </c>
      <c r="C256" s="3" t="s">
        <v>387</v>
      </c>
      <c r="D256" s="3" t="s">
        <v>390</v>
      </c>
      <c r="E256" s="3" t="s">
        <v>94</v>
      </c>
      <c r="F256" s="3" t="s">
        <v>2317</v>
      </c>
      <c r="G256" s="3" t="s">
        <v>11</v>
      </c>
      <c r="H256" s="3" t="s">
        <v>2628</v>
      </c>
      <c r="I256" s="3">
        <v>65600</v>
      </c>
      <c r="J256" s="3" t="s">
        <v>4419</v>
      </c>
      <c r="K256" s="3" t="s">
        <v>2628</v>
      </c>
      <c r="L256" s="3">
        <v>20015468</v>
      </c>
      <c r="M256" s="17">
        <v>747</v>
      </c>
      <c r="N256" s="37">
        <f t="shared" si="9"/>
        <v>801</v>
      </c>
      <c r="O256" s="55">
        <f t="shared" si="10"/>
        <v>52545600</v>
      </c>
      <c r="P256" s="55" t="s">
        <v>7341</v>
      </c>
      <c r="Q256" s="56">
        <f t="shared" si="11"/>
        <v>5.6896263034146109E-3</v>
      </c>
      <c r="R256" s="49"/>
      <c r="S256" s="53"/>
      <c r="T256" s="53"/>
      <c r="U256" s="53"/>
      <c r="V256" s="53"/>
      <c r="W256" s="53"/>
      <c r="X256" s="53"/>
    </row>
    <row r="257" spans="2:24" s="2" customFormat="1" ht="24.5" customHeight="1" x14ac:dyDescent="0.35">
      <c r="B257" s="3">
        <v>242</v>
      </c>
      <c r="C257" s="3" t="s">
        <v>387</v>
      </c>
      <c r="D257" s="3" t="s">
        <v>390</v>
      </c>
      <c r="E257" s="3" t="s">
        <v>388</v>
      </c>
      <c r="F257" s="3" t="s">
        <v>2317</v>
      </c>
      <c r="G257" s="3" t="s">
        <v>11</v>
      </c>
      <c r="H257" s="3" t="s">
        <v>2628</v>
      </c>
      <c r="I257" s="33">
        <v>1</v>
      </c>
      <c r="J257" s="3" t="s">
        <v>4420</v>
      </c>
      <c r="K257" s="3" t="s">
        <v>2628</v>
      </c>
      <c r="L257" s="3">
        <v>227757</v>
      </c>
      <c r="M257" s="17">
        <v>268</v>
      </c>
      <c r="N257" s="37">
        <f t="shared" si="9"/>
        <v>287</v>
      </c>
      <c r="O257" s="55">
        <f t="shared" si="10"/>
        <v>287</v>
      </c>
      <c r="P257" s="55"/>
      <c r="Q257" s="56">
        <f t="shared" si="11"/>
        <v>3.107629847370652E-8</v>
      </c>
      <c r="R257" s="49"/>
      <c r="S257" s="53"/>
      <c r="T257" s="53"/>
      <c r="U257" s="53"/>
      <c r="V257" s="53"/>
      <c r="W257" s="53"/>
      <c r="X257" s="53"/>
    </row>
    <row r="258" spans="2:24" s="2" customFormat="1" ht="24.5" customHeight="1" x14ac:dyDescent="0.35">
      <c r="B258" s="3">
        <v>243</v>
      </c>
      <c r="C258" s="3" t="s">
        <v>387</v>
      </c>
      <c r="D258" s="3" t="s">
        <v>390</v>
      </c>
      <c r="E258" s="3" t="s">
        <v>389</v>
      </c>
      <c r="F258" s="3" t="s">
        <v>2317</v>
      </c>
      <c r="G258" s="3" t="s">
        <v>11</v>
      </c>
      <c r="H258" s="3" t="s">
        <v>2628</v>
      </c>
      <c r="I258" s="3">
        <v>1</v>
      </c>
      <c r="J258" s="3" t="s">
        <v>4421</v>
      </c>
      <c r="K258" s="3" t="s">
        <v>2628</v>
      </c>
      <c r="L258" s="3">
        <v>19961306</v>
      </c>
      <c r="M258" s="17">
        <v>561</v>
      </c>
      <c r="N258" s="37">
        <f t="shared" si="9"/>
        <v>601</v>
      </c>
      <c r="O258" s="55">
        <f t="shared" si="10"/>
        <v>601</v>
      </c>
      <c r="P258" s="55"/>
      <c r="Q258" s="56">
        <f t="shared" si="11"/>
        <v>6.5076151159225146E-8</v>
      </c>
      <c r="R258" s="49"/>
      <c r="S258" s="53"/>
      <c r="T258" s="53"/>
      <c r="U258" s="53"/>
      <c r="V258" s="53"/>
      <c r="W258" s="53"/>
      <c r="X258" s="53"/>
    </row>
    <row r="259" spans="2:24" s="2" customFormat="1" ht="24.5" customHeight="1" x14ac:dyDescent="0.35">
      <c r="B259" s="3">
        <v>244</v>
      </c>
      <c r="C259" s="3" t="s">
        <v>2628</v>
      </c>
      <c r="D259" s="3" t="s">
        <v>2994</v>
      </c>
      <c r="E259" s="3">
        <v>0.01</v>
      </c>
      <c r="F259" s="3" t="s">
        <v>2499</v>
      </c>
      <c r="G259" s="3" t="s">
        <v>11</v>
      </c>
      <c r="H259" s="3" t="s">
        <v>2628</v>
      </c>
      <c r="I259" s="3">
        <v>9</v>
      </c>
      <c r="J259" s="3" t="s">
        <v>4422</v>
      </c>
      <c r="K259" s="3" t="s">
        <v>2628</v>
      </c>
      <c r="L259" s="3">
        <v>20046793</v>
      </c>
      <c r="M259" s="17">
        <v>1585323</v>
      </c>
      <c r="N259" s="37">
        <f t="shared" si="9"/>
        <v>1699466</v>
      </c>
      <c r="O259" s="55">
        <f t="shared" si="10"/>
        <v>15295194</v>
      </c>
      <c r="P259" s="55" t="s">
        <v>7341</v>
      </c>
      <c r="Q259" s="56">
        <f t="shared" si="11"/>
        <v>1.6561603273771606E-3</v>
      </c>
      <c r="R259" s="49"/>
      <c r="S259" s="53"/>
      <c r="T259" s="53"/>
      <c r="U259" s="53"/>
      <c r="V259" s="53"/>
      <c r="W259" s="53"/>
      <c r="X259" s="53"/>
    </row>
    <row r="260" spans="2:24" s="2" customFormat="1" ht="24.5" customHeight="1" x14ac:dyDescent="0.35">
      <c r="B260" s="3">
        <v>245</v>
      </c>
      <c r="C260" s="3" t="s">
        <v>394</v>
      </c>
      <c r="D260" s="3" t="s">
        <v>395</v>
      </c>
      <c r="E260" s="3" t="s">
        <v>3339</v>
      </c>
      <c r="F260" s="3" t="s">
        <v>3574</v>
      </c>
      <c r="G260" s="3" t="s">
        <v>76</v>
      </c>
      <c r="H260" s="3" t="s">
        <v>2628</v>
      </c>
      <c r="I260" s="3">
        <v>2197</v>
      </c>
      <c r="J260" s="3" t="s">
        <v>4423</v>
      </c>
      <c r="K260" s="3" t="s">
        <v>2628</v>
      </c>
      <c r="L260" s="3">
        <v>19937177</v>
      </c>
      <c r="M260" s="17">
        <v>164815</v>
      </c>
      <c r="N260" s="37">
        <f t="shared" si="9"/>
        <v>176682</v>
      </c>
      <c r="O260" s="55">
        <f t="shared" si="10"/>
        <v>388170354</v>
      </c>
      <c r="P260" s="55" t="s">
        <v>7341</v>
      </c>
      <c r="Q260" s="56">
        <f t="shared" si="11"/>
        <v>4.2031002716196232E-2</v>
      </c>
      <c r="R260" s="49"/>
      <c r="S260" s="53"/>
      <c r="T260" s="53"/>
      <c r="U260" s="53"/>
      <c r="V260" s="53"/>
      <c r="W260" s="53"/>
      <c r="X260" s="53"/>
    </row>
    <row r="261" spans="2:24" s="2" customFormat="1" ht="24.5" customHeight="1" x14ac:dyDescent="0.35">
      <c r="B261" s="3">
        <v>246</v>
      </c>
      <c r="C261" s="3" t="s">
        <v>391</v>
      </c>
      <c r="D261" s="3" t="s">
        <v>2995</v>
      </c>
      <c r="E261" s="3" t="s">
        <v>3340</v>
      </c>
      <c r="F261" s="3" t="s">
        <v>3592</v>
      </c>
      <c r="G261" s="3" t="s">
        <v>76</v>
      </c>
      <c r="H261" s="3" t="s">
        <v>2628</v>
      </c>
      <c r="I261" s="3">
        <v>160</v>
      </c>
      <c r="J261" s="3" t="s">
        <v>4424</v>
      </c>
      <c r="K261" s="3" t="s">
        <v>2628</v>
      </c>
      <c r="L261" s="3">
        <v>19932135</v>
      </c>
      <c r="M261" s="17"/>
      <c r="N261" s="37">
        <f t="shared" si="9"/>
        <v>0</v>
      </c>
      <c r="O261" s="55">
        <f t="shared" si="10"/>
        <v>16000</v>
      </c>
      <c r="P261" s="55"/>
      <c r="Q261" s="56">
        <f t="shared" si="11"/>
        <v>1.7324765699627327E-6</v>
      </c>
      <c r="R261" s="49"/>
      <c r="S261" s="53"/>
      <c r="T261" s="53"/>
      <c r="U261" s="53"/>
      <c r="V261" s="53"/>
      <c r="W261" s="53"/>
      <c r="X261" s="53"/>
    </row>
    <row r="262" spans="2:24" s="2" customFormat="1" ht="24.5" customHeight="1" x14ac:dyDescent="0.35">
      <c r="B262" s="3">
        <v>247</v>
      </c>
      <c r="C262" s="3" t="s">
        <v>397</v>
      </c>
      <c r="D262" s="3" t="s">
        <v>400</v>
      </c>
      <c r="E262" s="3" t="s">
        <v>3341</v>
      </c>
      <c r="F262" s="3" t="s">
        <v>2570</v>
      </c>
      <c r="G262" s="3" t="s">
        <v>18</v>
      </c>
      <c r="H262" s="3" t="s">
        <v>2628</v>
      </c>
      <c r="I262" s="33">
        <v>18</v>
      </c>
      <c r="J262" s="3" t="s">
        <v>4425</v>
      </c>
      <c r="K262" s="3" t="s">
        <v>2628</v>
      </c>
      <c r="L262" s="3">
        <v>19974890</v>
      </c>
      <c r="M262" s="17"/>
      <c r="N262" s="37">
        <f t="shared" si="9"/>
        <v>0</v>
      </c>
      <c r="O262" s="55">
        <f t="shared" si="10"/>
        <v>1800</v>
      </c>
      <c r="P262" s="55"/>
      <c r="Q262" s="56">
        <f t="shared" si="11"/>
        <v>1.9490361412080742E-7</v>
      </c>
      <c r="R262" s="49"/>
      <c r="S262" s="53"/>
      <c r="T262" s="53"/>
      <c r="U262" s="53"/>
      <c r="V262" s="53"/>
      <c r="W262" s="53"/>
      <c r="X262" s="53"/>
    </row>
    <row r="263" spans="2:24" s="2" customFormat="1" ht="24.5" customHeight="1" x14ac:dyDescent="0.35">
      <c r="B263" s="3">
        <v>248</v>
      </c>
      <c r="C263" s="3" t="s">
        <v>397</v>
      </c>
      <c r="D263" s="3" t="s">
        <v>401</v>
      </c>
      <c r="E263" s="3" t="s">
        <v>6207</v>
      </c>
      <c r="F263" s="3" t="s">
        <v>2362</v>
      </c>
      <c r="G263" s="3" t="s">
        <v>6993</v>
      </c>
      <c r="H263" s="3" t="s">
        <v>2402</v>
      </c>
      <c r="I263" s="33">
        <v>1</v>
      </c>
      <c r="J263" s="3" t="s">
        <v>2628</v>
      </c>
      <c r="K263" s="3" t="s">
        <v>7184</v>
      </c>
      <c r="L263" s="3">
        <v>20178642</v>
      </c>
      <c r="M263" s="17"/>
      <c r="N263" s="37">
        <f t="shared" si="9"/>
        <v>0</v>
      </c>
      <c r="O263" s="55">
        <f t="shared" si="10"/>
        <v>100</v>
      </c>
      <c r="P263" s="55"/>
      <c r="Q263" s="56">
        <f t="shared" si="11"/>
        <v>1.082797856226708E-8</v>
      </c>
      <c r="R263" s="49"/>
      <c r="S263" s="53"/>
      <c r="T263" s="53"/>
      <c r="U263" s="53"/>
      <c r="V263" s="53"/>
      <c r="W263" s="53"/>
      <c r="X263" s="53"/>
    </row>
    <row r="264" spans="2:24" s="2" customFormat="1" ht="24.5" customHeight="1" x14ac:dyDescent="0.35">
      <c r="B264" s="3">
        <v>249</v>
      </c>
      <c r="C264" s="3" t="s">
        <v>2628</v>
      </c>
      <c r="D264" s="3" t="s">
        <v>2996</v>
      </c>
      <c r="E264" s="3" t="s">
        <v>3342</v>
      </c>
      <c r="F264" s="3" t="s">
        <v>2570</v>
      </c>
      <c r="G264" s="3" t="s">
        <v>3652</v>
      </c>
      <c r="H264" s="3" t="s">
        <v>2628</v>
      </c>
      <c r="I264" s="3">
        <v>5</v>
      </c>
      <c r="J264" s="3" t="s">
        <v>4426</v>
      </c>
      <c r="K264" s="3" t="s">
        <v>2628</v>
      </c>
      <c r="L264" s="3">
        <v>20001727</v>
      </c>
      <c r="M264" s="17"/>
      <c r="N264" s="37">
        <f t="shared" si="9"/>
        <v>0</v>
      </c>
      <c r="O264" s="55">
        <f t="shared" si="10"/>
        <v>500</v>
      </c>
      <c r="P264" s="55"/>
      <c r="Q264" s="56">
        <f t="shared" si="11"/>
        <v>5.4139892811335398E-8</v>
      </c>
      <c r="R264" s="49"/>
      <c r="S264" s="53"/>
      <c r="T264" s="53"/>
      <c r="U264" s="53"/>
      <c r="V264" s="53"/>
      <c r="W264" s="53"/>
      <c r="X264" s="53"/>
    </row>
    <row r="265" spans="2:24" s="2" customFormat="1" ht="24.5" customHeight="1" x14ac:dyDescent="0.35">
      <c r="B265" s="3">
        <v>250</v>
      </c>
      <c r="C265" s="3" t="s">
        <v>393</v>
      </c>
      <c r="D265" s="3" t="s">
        <v>402</v>
      </c>
      <c r="E265" s="3" t="s">
        <v>3343</v>
      </c>
      <c r="F265" s="3" t="s">
        <v>2390</v>
      </c>
      <c r="G265" s="3" t="s">
        <v>76</v>
      </c>
      <c r="H265" s="3" t="s">
        <v>2628</v>
      </c>
      <c r="I265" s="3">
        <v>18</v>
      </c>
      <c r="J265" s="3" t="s">
        <v>4427</v>
      </c>
      <c r="K265" s="3" t="s">
        <v>2628</v>
      </c>
      <c r="L265" s="3">
        <v>20055745</v>
      </c>
      <c r="M265" s="17">
        <v>28520</v>
      </c>
      <c r="N265" s="37">
        <f t="shared" si="9"/>
        <v>30573</v>
      </c>
      <c r="O265" s="55">
        <f t="shared" si="10"/>
        <v>550314</v>
      </c>
      <c r="P265" s="55"/>
      <c r="Q265" s="56">
        <f t="shared" si="11"/>
        <v>5.9587881945154457E-5</v>
      </c>
      <c r="R265" s="49"/>
      <c r="S265" s="53"/>
      <c r="T265" s="53"/>
      <c r="U265" s="53"/>
      <c r="V265" s="53"/>
      <c r="W265" s="53"/>
      <c r="X265" s="53"/>
    </row>
    <row r="266" spans="2:24" s="2" customFormat="1" ht="24.5" customHeight="1" x14ac:dyDescent="0.35">
      <c r="B266" s="3">
        <v>251</v>
      </c>
      <c r="C266" s="3" t="s">
        <v>2628</v>
      </c>
      <c r="D266" s="3" t="s">
        <v>2997</v>
      </c>
      <c r="E266" s="3" t="s">
        <v>3344</v>
      </c>
      <c r="F266" s="3" t="s">
        <v>3592</v>
      </c>
      <c r="G266" s="3" t="s">
        <v>76</v>
      </c>
      <c r="H266" s="3" t="s">
        <v>2628</v>
      </c>
      <c r="I266" s="3">
        <v>50</v>
      </c>
      <c r="J266" s="3" t="s">
        <v>4428</v>
      </c>
      <c r="K266" s="3" t="s">
        <v>2628</v>
      </c>
      <c r="L266" s="3">
        <v>49309</v>
      </c>
      <c r="M266" s="17"/>
      <c r="N266" s="37">
        <f t="shared" si="9"/>
        <v>0</v>
      </c>
      <c r="O266" s="55">
        <f t="shared" si="10"/>
        <v>5000</v>
      </c>
      <c r="P266" s="55"/>
      <c r="Q266" s="56">
        <f t="shared" si="11"/>
        <v>5.4139892811335402E-7</v>
      </c>
      <c r="R266" s="49"/>
      <c r="S266" s="53"/>
      <c r="T266" s="53"/>
      <c r="U266" s="53"/>
      <c r="V266" s="53"/>
      <c r="W266" s="53"/>
      <c r="X266" s="53"/>
    </row>
    <row r="267" spans="2:24" s="2" customFormat="1" ht="24.5" customHeight="1" x14ac:dyDescent="0.35">
      <c r="B267" s="3">
        <v>252</v>
      </c>
      <c r="C267" s="3" t="s">
        <v>2635</v>
      </c>
      <c r="D267" s="3" t="s">
        <v>2998</v>
      </c>
      <c r="E267" s="3" t="s">
        <v>3345</v>
      </c>
      <c r="F267" s="3" t="s">
        <v>2335</v>
      </c>
      <c r="G267" s="3" t="s">
        <v>11</v>
      </c>
      <c r="H267" s="3" t="s">
        <v>2628</v>
      </c>
      <c r="I267" s="3">
        <v>3810</v>
      </c>
      <c r="J267" s="3" t="s">
        <v>4429</v>
      </c>
      <c r="K267" s="3" t="s">
        <v>2628</v>
      </c>
      <c r="L267" s="3">
        <v>20151884</v>
      </c>
      <c r="M267" s="17"/>
      <c r="N267" s="37">
        <f t="shared" si="9"/>
        <v>0</v>
      </c>
      <c r="O267" s="55">
        <f t="shared" si="10"/>
        <v>381000</v>
      </c>
      <c r="P267" s="55" t="s">
        <v>7341</v>
      </c>
      <c r="Q267" s="56">
        <f t="shared" si="11"/>
        <v>4.1254598322237575E-5</v>
      </c>
      <c r="R267" s="49"/>
      <c r="S267" s="53"/>
      <c r="T267" s="53"/>
      <c r="U267" s="53"/>
      <c r="V267" s="53"/>
      <c r="W267" s="53"/>
      <c r="X267" s="53"/>
    </row>
    <row r="268" spans="2:24" s="2" customFormat="1" ht="24.5" customHeight="1" x14ac:dyDescent="0.35">
      <c r="B268" s="3">
        <v>253</v>
      </c>
      <c r="C268" s="3" t="s">
        <v>413</v>
      </c>
      <c r="D268" s="3" t="s">
        <v>414</v>
      </c>
      <c r="E268" s="3" t="s">
        <v>218</v>
      </c>
      <c r="F268" s="3" t="s">
        <v>2540</v>
      </c>
      <c r="G268" s="3" t="s">
        <v>11</v>
      </c>
      <c r="H268" s="3" t="s">
        <v>2628</v>
      </c>
      <c r="I268" s="3">
        <v>1</v>
      </c>
      <c r="J268" s="3" t="s">
        <v>4430</v>
      </c>
      <c r="K268" s="3" t="s">
        <v>2628</v>
      </c>
      <c r="L268" s="3">
        <v>20096303</v>
      </c>
      <c r="M268" s="17"/>
      <c r="N268" s="37">
        <f t="shared" si="9"/>
        <v>0</v>
      </c>
      <c r="O268" s="55">
        <f t="shared" si="10"/>
        <v>100</v>
      </c>
      <c r="P268" s="55"/>
      <c r="Q268" s="56">
        <f t="shared" si="11"/>
        <v>1.082797856226708E-8</v>
      </c>
      <c r="R268" s="49"/>
      <c r="S268" s="53"/>
      <c r="T268" s="53"/>
      <c r="U268" s="53"/>
      <c r="V268" s="53"/>
      <c r="W268" s="53"/>
      <c r="X268" s="53"/>
    </row>
    <row r="269" spans="2:24" s="2" customFormat="1" ht="24.5" customHeight="1" x14ac:dyDescent="0.35">
      <c r="B269" s="3">
        <v>254</v>
      </c>
      <c r="C269" s="3" t="s">
        <v>415</v>
      </c>
      <c r="D269" s="3" t="s">
        <v>416</v>
      </c>
      <c r="E269" s="3" t="s">
        <v>3346</v>
      </c>
      <c r="F269" s="3" t="s">
        <v>3592</v>
      </c>
      <c r="G269" s="3" t="s">
        <v>76</v>
      </c>
      <c r="H269" s="3" t="s">
        <v>2628</v>
      </c>
      <c r="I269" s="3">
        <v>14</v>
      </c>
      <c r="J269" s="3" t="s">
        <v>4431</v>
      </c>
      <c r="K269" s="3" t="s">
        <v>2628</v>
      </c>
      <c r="L269" s="3">
        <v>20041089</v>
      </c>
      <c r="M269" s="17"/>
      <c r="N269" s="37">
        <f t="shared" si="9"/>
        <v>0</v>
      </c>
      <c r="O269" s="55">
        <f t="shared" si="10"/>
        <v>1400</v>
      </c>
      <c r="P269" s="55"/>
      <c r="Q269" s="56">
        <f t="shared" si="11"/>
        <v>1.5159169987173912E-7</v>
      </c>
      <c r="R269" s="49"/>
      <c r="S269" s="53"/>
      <c r="T269" s="53"/>
      <c r="U269" s="53"/>
      <c r="V269" s="53"/>
      <c r="W269" s="53"/>
      <c r="X269" s="53"/>
    </row>
    <row r="270" spans="2:24" s="2" customFormat="1" ht="24.5" customHeight="1" x14ac:dyDescent="0.35">
      <c r="B270" s="3">
        <v>255</v>
      </c>
      <c r="C270" s="3" t="s">
        <v>418</v>
      </c>
      <c r="D270" s="3" t="s">
        <v>419</v>
      </c>
      <c r="E270" s="3" t="s">
        <v>3311</v>
      </c>
      <c r="F270" s="3" t="s">
        <v>2417</v>
      </c>
      <c r="G270" s="3" t="s">
        <v>11</v>
      </c>
      <c r="H270" s="3" t="s">
        <v>2490</v>
      </c>
      <c r="I270" s="3">
        <v>539</v>
      </c>
      <c r="J270" s="3" t="s">
        <v>3810</v>
      </c>
      <c r="K270" s="3" t="s">
        <v>2744</v>
      </c>
      <c r="L270" s="3">
        <v>20168881</v>
      </c>
      <c r="M270" s="17"/>
      <c r="N270" s="37">
        <f t="shared" si="9"/>
        <v>0</v>
      </c>
      <c r="O270" s="55">
        <f t="shared" si="10"/>
        <v>53900</v>
      </c>
      <c r="P270" s="55"/>
      <c r="Q270" s="56">
        <f t="shared" si="11"/>
        <v>5.8362804450619558E-6</v>
      </c>
      <c r="R270" s="49"/>
      <c r="S270" s="53"/>
      <c r="T270" s="53"/>
      <c r="U270" s="53"/>
      <c r="V270" s="53"/>
      <c r="W270" s="53"/>
      <c r="X270" s="53"/>
    </row>
    <row r="271" spans="2:24" s="2" customFormat="1" ht="24.5" customHeight="1" x14ac:dyDescent="0.35">
      <c r="B271" s="3">
        <v>256</v>
      </c>
      <c r="C271" s="3" t="s">
        <v>420</v>
      </c>
      <c r="D271" s="3" t="s">
        <v>421</v>
      </c>
      <c r="E271" s="3" t="s">
        <v>3348</v>
      </c>
      <c r="F271" s="3" t="s">
        <v>2394</v>
      </c>
      <c r="G271" s="3" t="s">
        <v>2395</v>
      </c>
      <c r="H271" s="3" t="s">
        <v>2628</v>
      </c>
      <c r="I271" s="3">
        <v>399</v>
      </c>
      <c r="J271" s="3" t="s">
        <v>4432</v>
      </c>
      <c r="K271" s="3" t="s">
        <v>2628</v>
      </c>
      <c r="L271" s="3">
        <v>20009282</v>
      </c>
      <c r="M271" s="17">
        <v>27024</v>
      </c>
      <c r="N271" s="37">
        <f t="shared" si="9"/>
        <v>28970</v>
      </c>
      <c r="O271" s="55">
        <f t="shared" si="10"/>
        <v>11559030</v>
      </c>
      <c r="P271" s="55"/>
      <c r="Q271" s="56">
        <f t="shared" si="11"/>
        <v>1.2516092904060205E-3</v>
      </c>
      <c r="R271" s="49"/>
      <c r="S271" s="53"/>
      <c r="T271" s="53"/>
      <c r="U271" s="53"/>
      <c r="V271" s="53"/>
      <c r="W271" s="53"/>
      <c r="X271" s="53"/>
    </row>
    <row r="272" spans="2:24" s="2" customFormat="1" ht="24.5" customHeight="1" x14ac:dyDescent="0.35">
      <c r="B272" s="3">
        <v>257</v>
      </c>
      <c r="C272" s="3" t="s">
        <v>420</v>
      </c>
      <c r="D272" s="3" t="s">
        <v>421</v>
      </c>
      <c r="E272" s="3" t="s">
        <v>3347</v>
      </c>
      <c r="F272" s="3" t="s">
        <v>2394</v>
      </c>
      <c r="G272" s="3" t="s">
        <v>2328</v>
      </c>
      <c r="H272" s="3" t="s">
        <v>2628</v>
      </c>
      <c r="I272" s="3">
        <v>123</v>
      </c>
      <c r="J272" s="3" t="s">
        <v>4433</v>
      </c>
      <c r="K272" s="3" t="s">
        <v>2628</v>
      </c>
      <c r="L272" s="3">
        <v>19923968</v>
      </c>
      <c r="M272" s="17">
        <v>77381</v>
      </c>
      <c r="N272" s="37">
        <f t="shared" ref="N272:N335" si="12">ROUND((M272*(1+$N$13)),0)</f>
        <v>82952</v>
      </c>
      <c r="O272" s="55">
        <f t="shared" ref="O272:O335" si="13">IF(N272=0,100*I272,I272*N272)</f>
        <v>10203096</v>
      </c>
      <c r="P272" s="55" t="s">
        <v>7341</v>
      </c>
      <c r="Q272" s="56">
        <f t="shared" si="11"/>
        <v>1.1047890475675299E-3</v>
      </c>
      <c r="R272" s="49"/>
      <c r="S272" s="53"/>
      <c r="T272" s="53"/>
      <c r="U272" s="53"/>
      <c r="V272" s="53"/>
      <c r="W272" s="53"/>
      <c r="X272" s="53"/>
    </row>
    <row r="273" spans="2:24" s="2" customFormat="1" ht="24.5" customHeight="1" x14ac:dyDescent="0.35">
      <c r="B273" s="3">
        <v>258</v>
      </c>
      <c r="C273" s="3" t="s">
        <v>423</v>
      </c>
      <c r="D273" s="3" t="s">
        <v>424</v>
      </c>
      <c r="E273" s="3" t="s">
        <v>425</v>
      </c>
      <c r="F273" s="3" t="s">
        <v>2422</v>
      </c>
      <c r="G273" s="3" t="s">
        <v>11</v>
      </c>
      <c r="H273" s="3" t="s">
        <v>2318</v>
      </c>
      <c r="I273" s="3">
        <v>131</v>
      </c>
      <c r="J273" s="3" t="s">
        <v>4434</v>
      </c>
      <c r="K273" s="3" t="s">
        <v>2628</v>
      </c>
      <c r="L273" s="3">
        <v>20112899</v>
      </c>
      <c r="M273" s="17">
        <v>368</v>
      </c>
      <c r="N273" s="37">
        <f t="shared" si="12"/>
        <v>394</v>
      </c>
      <c r="O273" s="55">
        <f t="shared" si="13"/>
        <v>51614</v>
      </c>
      <c r="P273" s="55"/>
      <c r="Q273" s="56">
        <f t="shared" ref="Q273:Q336" si="14">(45.5*O273)/SUM($O$16:$O$1436)</f>
        <v>5.5887528551285308E-6</v>
      </c>
      <c r="R273" s="49"/>
      <c r="S273" s="53"/>
      <c r="T273" s="53"/>
      <c r="U273" s="53"/>
      <c r="V273" s="53"/>
      <c r="W273" s="53"/>
      <c r="X273" s="53"/>
    </row>
    <row r="274" spans="2:24" s="2" customFormat="1" ht="24.5" customHeight="1" x14ac:dyDescent="0.35">
      <c r="B274" s="3">
        <v>259</v>
      </c>
      <c r="C274" s="3" t="s">
        <v>426</v>
      </c>
      <c r="D274" s="3" t="s">
        <v>2999</v>
      </c>
      <c r="E274" s="3" t="s">
        <v>2451</v>
      </c>
      <c r="F274" s="3" t="s">
        <v>2317</v>
      </c>
      <c r="G274" s="3" t="s">
        <v>11</v>
      </c>
      <c r="H274" s="3" t="s">
        <v>2628</v>
      </c>
      <c r="I274" s="3">
        <v>240</v>
      </c>
      <c r="J274" s="3" t="s">
        <v>4435</v>
      </c>
      <c r="K274" s="3" t="s">
        <v>2628</v>
      </c>
      <c r="L274" s="3">
        <v>32998</v>
      </c>
      <c r="M274" s="17">
        <v>256</v>
      </c>
      <c r="N274" s="37">
        <f t="shared" si="12"/>
        <v>274</v>
      </c>
      <c r="O274" s="55">
        <f t="shared" si="13"/>
        <v>65760</v>
      </c>
      <c r="P274" s="55"/>
      <c r="Q274" s="56">
        <f t="shared" si="14"/>
        <v>7.1204787025468316E-6</v>
      </c>
      <c r="R274" s="49"/>
      <c r="S274" s="53"/>
      <c r="T274" s="53"/>
      <c r="U274" s="53"/>
      <c r="V274" s="53"/>
      <c r="W274" s="53"/>
      <c r="X274" s="53"/>
    </row>
    <row r="275" spans="2:24" s="2" customFormat="1" ht="24.5" customHeight="1" x14ac:dyDescent="0.35">
      <c r="B275" s="3">
        <v>260</v>
      </c>
      <c r="C275" s="3" t="s">
        <v>427</v>
      </c>
      <c r="D275" s="3" t="s">
        <v>428</v>
      </c>
      <c r="E275" s="3" t="s">
        <v>2387</v>
      </c>
      <c r="F275" s="3" t="s">
        <v>2422</v>
      </c>
      <c r="G275" s="3" t="s">
        <v>11</v>
      </c>
      <c r="H275" s="3" t="s">
        <v>2318</v>
      </c>
      <c r="I275" s="3">
        <v>2061</v>
      </c>
      <c r="J275" s="3" t="s">
        <v>3811</v>
      </c>
      <c r="K275" s="3" t="s">
        <v>2745</v>
      </c>
      <c r="L275" s="3">
        <v>31462</v>
      </c>
      <c r="M275" s="17">
        <v>87.1</v>
      </c>
      <c r="N275" s="37">
        <f t="shared" si="12"/>
        <v>93</v>
      </c>
      <c r="O275" s="55">
        <f t="shared" si="13"/>
        <v>191673</v>
      </c>
      <c r="P275" s="55"/>
      <c r="Q275" s="56">
        <f t="shared" si="14"/>
        <v>2.075431134965418E-5</v>
      </c>
      <c r="R275" s="49"/>
      <c r="S275" s="53"/>
      <c r="T275" s="53"/>
      <c r="U275" s="53"/>
      <c r="V275" s="53"/>
      <c r="W275" s="53"/>
      <c r="X275" s="53"/>
    </row>
    <row r="276" spans="2:24" s="2" customFormat="1" ht="24.5" customHeight="1" x14ac:dyDescent="0.35">
      <c r="B276" s="3">
        <v>261</v>
      </c>
      <c r="C276" s="3" t="s">
        <v>427</v>
      </c>
      <c r="D276" s="3" t="s">
        <v>428</v>
      </c>
      <c r="E276" s="3" t="s">
        <v>2387</v>
      </c>
      <c r="F276" s="3" t="s">
        <v>2330</v>
      </c>
      <c r="G276" s="3" t="s">
        <v>11</v>
      </c>
      <c r="H276" s="3" t="s">
        <v>2628</v>
      </c>
      <c r="I276" s="3">
        <v>360</v>
      </c>
      <c r="J276" s="3" t="s">
        <v>4436</v>
      </c>
      <c r="K276" s="3" t="s">
        <v>2628</v>
      </c>
      <c r="L276" s="3">
        <v>19948326</v>
      </c>
      <c r="M276" s="17"/>
      <c r="N276" s="37">
        <f t="shared" si="12"/>
        <v>0</v>
      </c>
      <c r="O276" s="55">
        <f t="shared" si="13"/>
        <v>36000</v>
      </c>
      <c r="P276" s="55"/>
      <c r="Q276" s="56">
        <f t="shared" si="14"/>
        <v>3.898072282416149E-6</v>
      </c>
      <c r="R276" s="49"/>
      <c r="S276" s="53"/>
      <c r="T276" s="53"/>
      <c r="U276" s="53"/>
      <c r="V276" s="53"/>
      <c r="W276" s="53"/>
      <c r="X276" s="53"/>
    </row>
    <row r="277" spans="2:24" s="2" customFormat="1" ht="24.5" customHeight="1" x14ac:dyDescent="0.35">
      <c r="B277" s="3">
        <v>262</v>
      </c>
      <c r="C277" s="3" t="s">
        <v>2396</v>
      </c>
      <c r="D277" s="3" t="s">
        <v>3000</v>
      </c>
      <c r="E277" s="3" t="s">
        <v>3349</v>
      </c>
      <c r="F277" s="3" t="s">
        <v>2365</v>
      </c>
      <c r="G277" s="3" t="s">
        <v>11</v>
      </c>
      <c r="H277" s="3" t="s">
        <v>2628</v>
      </c>
      <c r="I277" s="3">
        <v>75</v>
      </c>
      <c r="J277" s="3" t="s">
        <v>4437</v>
      </c>
      <c r="K277" s="3" t="s">
        <v>2628</v>
      </c>
      <c r="L277" s="3">
        <v>1991423</v>
      </c>
      <c r="M277" s="17">
        <v>36403</v>
      </c>
      <c r="N277" s="37">
        <f t="shared" si="12"/>
        <v>39024</v>
      </c>
      <c r="O277" s="55">
        <f t="shared" si="13"/>
        <v>2926800</v>
      </c>
      <c r="P277" s="55"/>
      <c r="Q277" s="56">
        <f t="shared" si="14"/>
        <v>3.1691327656043286E-4</v>
      </c>
      <c r="R277" s="49"/>
      <c r="S277" s="53"/>
      <c r="T277" s="53"/>
      <c r="U277" s="53"/>
      <c r="V277" s="53"/>
      <c r="W277" s="53"/>
      <c r="X277" s="53"/>
    </row>
    <row r="278" spans="2:24" s="2" customFormat="1" ht="24.5" customHeight="1" x14ac:dyDescent="0.35">
      <c r="B278" s="3">
        <v>263</v>
      </c>
      <c r="C278" s="3" t="s">
        <v>2628</v>
      </c>
      <c r="D278" s="3" t="s">
        <v>3001</v>
      </c>
      <c r="E278" s="3" t="s">
        <v>3350</v>
      </c>
      <c r="F278" s="3" t="s">
        <v>2359</v>
      </c>
      <c r="G278" s="3" t="s">
        <v>76</v>
      </c>
      <c r="H278" s="3" t="s">
        <v>2628</v>
      </c>
      <c r="I278" s="3">
        <v>45</v>
      </c>
      <c r="J278" s="3" t="s">
        <v>4438</v>
      </c>
      <c r="K278" s="3" t="s">
        <v>2628</v>
      </c>
      <c r="L278" s="3">
        <v>20058363</v>
      </c>
      <c r="M278" s="17">
        <v>104986</v>
      </c>
      <c r="N278" s="37">
        <f t="shared" si="12"/>
        <v>112545</v>
      </c>
      <c r="O278" s="55">
        <f t="shared" si="13"/>
        <v>5064525</v>
      </c>
      <c r="P278" s="55" t="s">
        <v>7341</v>
      </c>
      <c r="Q278" s="56">
        <f t="shared" si="14"/>
        <v>5.4838568128065686E-4</v>
      </c>
      <c r="R278" s="49"/>
      <c r="S278" s="53"/>
      <c r="T278" s="53"/>
      <c r="U278" s="53"/>
      <c r="V278" s="53"/>
      <c r="W278" s="53"/>
      <c r="X278" s="53"/>
    </row>
    <row r="279" spans="2:24" s="2" customFormat="1" ht="24.5" customHeight="1" x14ac:dyDescent="0.35">
      <c r="B279" s="3">
        <v>264</v>
      </c>
      <c r="C279" s="3" t="s">
        <v>2628</v>
      </c>
      <c r="D279" s="3" t="s">
        <v>3001</v>
      </c>
      <c r="E279" s="3" t="s">
        <v>3351</v>
      </c>
      <c r="F279" s="3" t="s">
        <v>2392</v>
      </c>
      <c r="G279" s="3" t="s">
        <v>76</v>
      </c>
      <c r="H279" s="3" t="s">
        <v>2628</v>
      </c>
      <c r="I279" s="3">
        <v>6</v>
      </c>
      <c r="J279" s="3" t="s">
        <v>4439</v>
      </c>
      <c r="K279" s="3" t="s">
        <v>2628</v>
      </c>
      <c r="L279" s="3">
        <v>20122771</v>
      </c>
      <c r="M279" s="17"/>
      <c r="N279" s="37">
        <f t="shared" si="12"/>
        <v>0</v>
      </c>
      <c r="O279" s="55">
        <f t="shared" si="13"/>
        <v>600</v>
      </c>
      <c r="P279" s="55"/>
      <c r="Q279" s="56">
        <f t="shared" si="14"/>
        <v>6.4967871373602475E-8</v>
      </c>
      <c r="R279" s="49"/>
      <c r="S279" s="53"/>
      <c r="T279" s="53"/>
      <c r="U279" s="53"/>
      <c r="V279" s="53"/>
      <c r="W279" s="53"/>
      <c r="X279" s="53"/>
    </row>
    <row r="280" spans="2:24" s="2" customFormat="1" ht="24.5" customHeight="1" x14ac:dyDescent="0.35">
      <c r="B280" s="3">
        <v>265</v>
      </c>
      <c r="C280" s="3" t="s">
        <v>437</v>
      </c>
      <c r="D280" s="3" t="s">
        <v>438</v>
      </c>
      <c r="E280" s="3" t="s">
        <v>3352</v>
      </c>
      <c r="F280" s="3" t="s">
        <v>2333</v>
      </c>
      <c r="G280" s="3" t="s">
        <v>364</v>
      </c>
      <c r="H280" s="3" t="s">
        <v>2628</v>
      </c>
      <c r="I280" s="3">
        <v>1</v>
      </c>
      <c r="J280" s="3" t="s">
        <v>4440</v>
      </c>
      <c r="K280" s="3" t="s">
        <v>2628</v>
      </c>
      <c r="L280" s="3">
        <v>19950318</v>
      </c>
      <c r="M280" s="17">
        <v>2305293</v>
      </c>
      <c r="N280" s="37">
        <f t="shared" si="12"/>
        <v>2471274</v>
      </c>
      <c r="O280" s="55">
        <f t="shared" si="13"/>
        <v>2471274</v>
      </c>
      <c r="P280" s="55" t="s">
        <v>7341</v>
      </c>
      <c r="Q280" s="56">
        <f t="shared" si="14"/>
        <v>2.6758901893488013E-4</v>
      </c>
      <c r="R280" s="49"/>
      <c r="S280" s="53"/>
      <c r="T280" s="53"/>
      <c r="U280" s="53"/>
      <c r="V280" s="53"/>
      <c r="W280" s="53"/>
      <c r="X280" s="53"/>
    </row>
    <row r="281" spans="2:24" s="2" customFormat="1" ht="24.5" customHeight="1" x14ac:dyDescent="0.35">
      <c r="B281" s="3">
        <v>266</v>
      </c>
      <c r="C281" s="3" t="s">
        <v>441</v>
      </c>
      <c r="D281" s="3" t="s">
        <v>443</v>
      </c>
      <c r="E281" s="3" t="s">
        <v>2401</v>
      </c>
      <c r="F281" s="3" t="s">
        <v>2335</v>
      </c>
      <c r="G281" s="3" t="s">
        <v>11</v>
      </c>
      <c r="H281" s="3" t="s">
        <v>2628</v>
      </c>
      <c r="I281" s="3">
        <v>3120</v>
      </c>
      <c r="J281" s="3" t="s">
        <v>4441</v>
      </c>
      <c r="K281" s="3" t="s">
        <v>2628</v>
      </c>
      <c r="L281" s="3">
        <v>20100516</v>
      </c>
      <c r="M281" s="17">
        <v>90813</v>
      </c>
      <c r="N281" s="37">
        <f t="shared" si="12"/>
        <v>97352</v>
      </c>
      <c r="O281" s="55">
        <f t="shared" si="13"/>
        <v>303738240</v>
      </c>
      <c r="P281" s="55" t="s">
        <v>7341</v>
      </c>
      <c r="Q281" s="56">
        <f t="shared" si="14"/>
        <v>3.2888711512607333E-2</v>
      </c>
      <c r="R281" s="49"/>
      <c r="S281" s="53"/>
      <c r="T281" s="53"/>
      <c r="U281" s="53"/>
      <c r="V281" s="53"/>
      <c r="W281" s="53"/>
      <c r="X281" s="53"/>
    </row>
    <row r="282" spans="2:24" s="2" customFormat="1" ht="24.5" customHeight="1" x14ac:dyDescent="0.35">
      <c r="B282" s="3">
        <v>267</v>
      </c>
      <c r="C282" s="3" t="s">
        <v>441</v>
      </c>
      <c r="D282" s="3" t="s">
        <v>443</v>
      </c>
      <c r="E282" s="3" t="s">
        <v>2397</v>
      </c>
      <c r="F282" s="3" t="s">
        <v>2335</v>
      </c>
      <c r="G282" s="3" t="s">
        <v>11</v>
      </c>
      <c r="H282" s="3" t="s">
        <v>2628</v>
      </c>
      <c r="I282" s="3">
        <v>300</v>
      </c>
      <c r="J282" s="3" t="s">
        <v>4442</v>
      </c>
      <c r="K282" s="3" t="s">
        <v>2628</v>
      </c>
      <c r="L282" s="3">
        <v>20112120</v>
      </c>
      <c r="M282" s="17">
        <v>441750</v>
      </c>
      <c r="N282" s="37">
        <f t="shared" si="12"/>
        <v>473556</v>
      </c>
      <c r="O282" s="55">
        <f t="shared" si="13"/>
        <v>142066800</v>
      </c>
      <c r="P282" s="55" t="s">
        <v>7341</v>
      </c>
      <c r="Q282" s="56">
        <f t="shared" si="14"/>
        <v>1.5382962648098847E-2</v>
      </c>
      <c r="R282" s="49"/>
      <c r="S282" s="53"/>
      <c r="T282" s="53"/>
      <c r="U282" s="53"/>
      <c r="V282" s="53"/>
      <c r="W282" s="53"/>
      <c r="X282" s="53"/>
    </row>
    <row r="283" spans="2:24" s="2" customFormat="1" ht="24.5" customHeight="1" x14ac:dyDescent="0.35">
      <c r="B283" s="3">
        <v>268</v>
      </c>
      <c r="C283" s="3" t="s">
        <v>422</v>
      </c>
      <c r="D283" s="3" t="s">
        <v>448</v>
      </c>
      <c r="E283" s="3" t="s">
        <v>3353</v>
      </c>
      <c r="F283" s="3" t="s">
        <v>2394</v>
      </c>
      <c r="G283" s="3" t="s">
        <v>2328</v>
      </c>
      <c r="H283" s="3" t="s">
        <v>2628</v>
      </c>
      <c r="I283" s="3">
        <v>719</v>
      </c>
      <c r="J283" s="3" t="s">
        <v>4443</v>
      </c>
      <c r="K283" s="3" t="s">
        <v>2628</v>
      </c>
      <c r="L283" s="3">
        <v>20034355</v>
      </c>
      <c r="M283" s="17">
        <v>132829</v>
      </c>
      <c r="N283" s="37">
        <f t="shared" si="12"/>
        <v>142393</v>
      </c>
      <c r="O283" s="55">
        <f t="shared" si="13"/>
        <v>102380567</v>
      </c>
      <c r="P283" s="55" t="s">
        <v>7341</v>
      </c>
      <c r="Q283" s="56">
        <f t="shared" si="14"/>
        <v>1.1085745846687483E-2</v>
      </c>
      <c r="R283" s="49"/>
      <c r="S283" s="53"/>
      <c r="T283" s="53"/>
      <c r="U283" s="53"/>
      <c r="V283" s="53"/>
      <c r="W283" s="53"/>
      <c r="X283" s="53"/>
    </row>
    <row r="284" spans="2:24" s="2" customFormat="1" ht="24.5" customHeight="1" x14ac:dyDescent="0.35">
      <c r="B284" s="3">
        <v>269</v>
      </c>
      <c r="C284" s="3" t="s">
        <v>422</v>
      </c>
      <c r="D284" s="3" t="s">
        <v>448</v>
      </c>
      <c r="E284" s="3" t="s">
        <v>3354</v>
      </c>
      <c r="F284" s="3" t="s">
        <v>2394</v>
      </c>
      <c r="G284" s="3" t="s">
        <v>2395</v>
      </c>
      <c r="H284" s="3" t="s">
        <v>2628</v>
      </c>
      <c r="I284" s="3">
        <v>1</v>
      </c>
      <c r="J284" s="3" t="s">
        <v>4444</v>
      </c>
      <c r="K284" s="3" t="s">
        <v>2628</v>
      </c>
      <c r="L284" s="3">
        <v>19956212</v>
      </c>
      <c r="M284" s="17">
        <v>111900</v>
      </c>
      <c r="N284" s="37">
        <f t="shared" si="12"/>
        <v>119957</v>
      </c>
      <c r="O284" s="55">
        <f t="shared" si="13"/>
        <v>119957</v>
      </c>
      <c r="P284" s="55" t="s">
        <v>7341</v>
      </c>
      <c r="Q284" s="56">
        <f t="shared" si="14"/>
        <v>1.2988918243938721E-5</v>
      </c>
      <c r="R284" s="49"/>
      <c r="S284" s="53"/>
      <c r="T284" s="53"/>
      <c r="U284" s="53"/>
      <c r="V284" s="53"/>
      <c r="W284" s="53"/>
      <c r="X284" s="53"/>
    </row>
    <row r="285" spans="2:24" s="2" customFormat="1" ht="24.5" customHeight="1" x14ac:dyDescent="0.35">
      <c r="B285" s="3">
        <v>270</v>
      </c>
      <c r="C285" s="3" t="s">
        <v>422</v>
      </c>
      <c r="D285" s="3" t="s">
        <v>3002</v>
      </c>
      <c r="E285" s="3" t="s">
        <v>3355</v>
      </c>
      <c r="F285" s="3" t="s">
        <v>2394</v>
      </c>
      <c r="G285" s="3" t="s">
        <v>2328</v>
      </c>
      <c r="H285" s="3" t="s">
        <v>2628</v>
      </c>
      <c r="I285" s="3">
        <v>211</v>
      </c>
      <c r="J285" s="3" t="s">
        <v>4445</v>
      </c>
      <c r="K285" s="3" t="s">
        <v>2628</v>
      </c>
      <c r="L285" s="3">
        <v>19992554</v>
      </c>
      <c r="M285" s="17">
        <v>66414</v>
      </c>
      <c r="N285" s="37">
        <f t="shared" si="12"/>
        <v>71196</v>
      </c>
      <c r="O285" s="55">
        <f t="shared" si="13"/>
        <v>15022356</v>
      </c>
      <c r="P285" s="55" t="s">
        <v>7341</v>
      </c>
      <c r="Q285" s="56">
        <f t="shared" si="14"/>
        <v>1.6266174872274423E-3</v>
      </c>
      <c r="R285" s="49"/>
      <c r="S285" s="53"/>
      <c r="T285" s="53"/>
      <c r="U285" s="53"/>
      <c r="V285" s="53"/>
      <c r="W285" s="53"/>
      <c r="X285" s="53"/>
    </row>
    <row r="286" spans="2:24" s="2" customFormat="1" ht="24.5" customHeight="1" x14ac:dyDescent="0.35">
      <c r="B286" s="3">
        <v>271</v>
      </c>
      <c r="C286" s="3" t="s">
        <v>422</v>
      </c>
      <c r="D286" s="3" t="s">
        <v>3002</v>
      </c>
      <c r="E286" s="3" t="s">
        <v>3355</v>
      </c>
      <c r="F286" s="3" t="s">
        <v>2394</v>
      </c>
      <c r="G286" s="3" t="s">
        <v>2399</v>
      </c>
      <c r="H286" s="3" t="s">
        <v>2628</v>
      </c>
      <c r="I286" s="3">
        <v>99</v>
      </c>
      <c r="J286" s="3" t="s">
        <v>4446</v>
      </c>
      <c r="K286" s="3" t="s">
        <v>2628</v>
      </c>
      <c r="L286" s="3">
        <v>20110165</v>
      </c>
      <c r="M286" s="17">
        <v>66414</v>
      </c>
      <c r="N286" s="37">
        <f t="shared" si="12"/>
        <v>71196</v>
      </c>
      <c r="O286" s="55">
        <f t="shared" si="13"/>
        <v>7048404</v>
      </c>
      <c r="P286" s="55" t="s">
        <v>7341</v>
      </c>
      <c r="Q286" s="56">
        <f t="shared" si="14"/>
        <v>7.631996741019753E-4</v>
      </c>
      <c r="R286" s="49"/>
      <c r="S286" s="53"/>
      <c r="T286" s="53"/>
      <c r="U286" s="53"/>
      <c r="V286" s="53"/>
      <c r="W286" s="53"/>
      <c r="X286" s="53"/>
    </row>
    <row r="287" spans="2:24" s="2" customFormat="1" ht="24.5" customHeight="1" x14ac:dyDescent="0.35">
      <c r="B287" s="3">
        <v>272</v>
      </c>
      <c r="C287" s="3" t="s">
        <v>446</v>
      </c>
      <c r="D287" s="3" t="s">
        <v>3003</v>
      </c>
      <c r="E287" s="3" t="s">
        <v>2400</v>
      </c>
      <c r="F287" s="3" t="s">
        <v>2326</v>
      </c>
      <c r="G287" s="3" t="s">
        <v>2395</v>
      </c>
      <c r="H287" s="3" t="s">
        <v>2628</v>
      </c>
      <c r="I287" s="33">
        <v>171</v>
      </c>
      <c r="J287" s="3" t="s">
        <v>4447</v>
      </c>
      <c r="K287" s="3" t="s">
        <v>2628</v>
      </c>
      <c r="L287" s="3">
        <v>20075435</v>
      </c>
      <c r="M287" s="17">
        <v>42825</v>
      </c>
      <c r="N287" s="37">
        <f t="shared" si="12"/>
        <v>45908</v>
      </c>
      <c r="O287" s="55">
        <f t="shared" si="13"/>
        <v>7850268</v>
      </c>
      <c r="P287" s="55"/>
      <c r="Q287" s="56">
        <f t="shared" si="14"/>
        <v>8.5002533612051263E-4</v>
      </c>
      <c r="R287" s="49"/>
      <c r="S287" s="53"/>
      <c r="T287" s="53"/>
      <c r="U287" s="53"/>
      <c r="V287" s="53"/>
      <c r="W287" s="53"/>
      <c r="X287" s="53"/>
    </row>
    <row r="288" spans="2:24" s="2" customFormat="1" ht="24.5" customHeight="1" x14ac:dyDescent="0.35">
      <c r="B288" s="3">
        <v>273</v>
      </c>
      <c r="C288" s="3" t="s">
        <v>422</v>
      </c>
      <c r="D288" s="3" t="s">
        <v>452</v>
      </c>
      <c r="E288" s="3" t="s">
        <v>3356</v>
      </c>
      <c r="F288" s="3" t="s">
        <v>2326</v>
      </c>
      <c r="G288" s="3" t="s">
        <v>2328</v>
      </c>
      <c r="H288" s="3" t="s">
        <v>2628</v>
      </c>
      <c r="I288" s="3">
        <v>110</v>
      </c>
      <c r="J288" s="3" t="s">
        <v>4448</v>
      </c>
      <c r="K288" s="3" t="s">
        <v>2628</v>
      </c>
      <c r="L288" s="3">
        <v>20005679</v>
      </c>
      <c r="M288" s="17">
        <v>66413</v>
      </c>
      <c r="N288" s="37">
        <f t="shared" si="12"/>
        <v>71195</v>
      </c>
      <c r="O288" s="55">
        <f t="shared" si="13"/>
        <v>7831450</v>
      </c>
      <c r="P288" s="55" t="s">
        <v>7341</v>
      </c>
      <c r="Q288" s="56">
        <f t="shared" si="14"/>
        <v>8.4798772711466516E-4</v>
      </c>
      <c r="R288" s="49"/>
      <c r="S288" s="53"/>
      <c r="T288" s="53"/>
      <c r="U288" s="53"/>
      <c r="V288" s="53"/>
      <c r="W288" s="53"/>
      <c r="X288" s="53"/>
    </row>
    <row r="289" spans="2:24" s="2" customFormat="1" ht="24.5" customHeight="1" x14ac:dyDescent="0.35">
      <c r="B289" s="3">
        <v>274</v>
      </c>
      <c r="C289" s="3" t="s">
        <v>453</v>
      </c>
      <c r="D289" s="3" t="s">
        <v>454</v>
      </c>
      <c r="E289" s="3" t="s">
        <v>2355</v>
      </c>
      <c r="F289" s="3" t="s">
        <v>2317</v>
      </c>
      <c r="G289" s="3" t="s">
        <v>11</v>
      </c>
      <c r="H289" s="3" t="s">
        <v>2628</v>
      </c>
      <c r="I289" s="3">
        <v>7516</v>
      </c>
      <c r="J289" s="3" t="s">
        <v>4449</v>
      </c>
      <c r="K289" s="3" t="s">
        <v>2628</v>
      </c>
      <c r="L289" s="3">
        <v>20149183</v>
      </c>
      <c r="M289" s="17">
        <v>9310</v>
      </c>
      <c r="N289" s="37">
        <f t="shared" si="12"/>
        <v>9980</v>
      </c>
      <c r="O289" s="55">
        <f t="shared" si="13"/>
        <v>75009680</v>
      </c>
      <c r="P289" s="55" t="s">
        <v>7341</v>
      </c>
      <c r="Q289" s="56">
        <f t="shared" si="14"/>
        <v>8.122032070025138E-3</v>
      </c>
      <c r="R289" s="49"/>
      <c r="S289" s="53"/>
      <c r="T289" s="53"/>
      <c r="U289" s="53"/>
      <c r="V289" s="53"/>
      <c r="W289" s="53"/>
      <c r="X289" s="53"/>
    </row>
    <row r="290" spans="2:24" s="2" customFormat="1" ht="24.5" customHeight="1" x14ac:dyDescent="0.35">
      <c r="B290" s="3">
        <v>275</v>
      </c>
      <c r="C290" s="3" t="s">
        <v>453</v>
      </c>
      <c r="D290" s="3" t="s">
        <v>454</v>
      </c>
      <c r="E290" s="3" t="s">
        <v>2401</v>
      </c>
      <c r="F290" s="3" t="s">
        <v>2335</v>
      </c>
      <c r="G290" s="3" t="s">
        <v>11</v>
      </c>
      <c r="H290" s="3" t="s">
        <v>2628</v>
      </c>
      <c r="I290" s="3">
        <v>5640</v>
      </c>
      <c r="J290" s="3" t="s">
        <v>4450</v>
      </c>
      <c r="K290" s="3" t="s">
        <v>2628</v>
      </c>
      <c r="L290" s="3">
        <v>20149185</v>
      </c>
      <c r="M290" s="17">
        <v>18622</v>
      </c>
      <c r="N290" s="37">
        <f t="shared" si="12"/>
        <v>19963</v>
      </c>
      <c r="O290" s="55">
        <f t="shared" si="13"/>
        <v>112591320</v>
      </c>
      <c r="P290" s="55" t="s">
        <v>7341</v>
      </c>
      <c r="Q290" s="56">
        <f t="shared" si="14"/>
        <v>1.2191363992573527E-2</v>
      </c>
      <c r="R290" s="49"/>
      <c r="S290" s="53"/>
      <c r="T290" s="53"/>
      <c r="U290" s="53"/>
      <c r="V290" s="53"/>
      <c r="W290" s="53"/>
      <c r="X290" s="53"/>
    </row>
    <row r="291" spans="2:24" s="2" customFormat="1" ht="24.5" customHeight="1" x14ac:dyDescent="0.35">
      <c r="B291" s="3">
        <v>276</v>
      </c>
      <c r="C291" s="3" t="s">
        <v>453</v>
      </c>
      <c r="D291" s="3" t="s">
        <v>454</v>
      </c>
      <c r="E291" s="3" t="s">
        <v>3295</v>
      </c>
      <c r="F291" s="3" t="s">
        <v>2370</v>
      </c>
      <c r="G291" s="3" t="s">
        <v>11</v>
      </c>
      <c r="H291" s="3" t="s">
        <v>2628</v>
      </c>
      <c r="I291" s="3">
        <v>49</v>
      </c>
      <c r="J291" s="3" t="s">
        <v>4451</v>
      </c>
      <c r="K291" s="3" t="s">
        <v>2628</v>
      </c>
      <c r="L291" s="3">
        <v>20149186</v>
      </c>
      <c r="M291" s="17"/>
      <c r="N291" s="37">
        <f t="shared" si="12"/>
        <v>0</v>
      </c>
      <c r="O291" s="55">
        <f t="shared" si="13"/>
        <v>4900</v>
      </c>
      <c r="P291" s="55"/>
      <c r="Q291" s="56">
        <f t="shared" si="14"/>
        <v>5.3057094955108686E-7</v>
      </c>
      <c r="R291" s="49"/>
      <c r="S291" s="53"/>
      <c r="T291" s="53"/>
      <c r="U291" s="53"/>
      <c r="V291" s="53"/>
      <c r="W291" s="53"/>
      <c r="X291" s="53"/>
    </row>
    <row r="292" spans="2:24" s="2" customFormat="1" ht="24.5" customHeight="1" x14ac:dyDescent="0.35">
      <c r="B292" s="3">
        <v>277</v>
      </c>
      <c r="C292" s="3" t="s">
        <v>453</v>
      </c>
      <c r="D292" s="3" t="s">
        <v>454</v>
      </c>
      <c r="E292" s="3" t="s">
        <v>3295</v>
      </c>
      <c r="F292" s="3" t="s">
        <v>2362</v>
      </c>
      <c r="G292" s="3" t="s">
        <v>80</v>
      </c>
      <c r="H292" s="3" t="s">
        <v>2628</v>
      </c>
      <c r="I292" s="3">
        <v>20</v>
      </c>
      <c r="J292" s="3" t="s">
        <v>4452</v>
      </c>
      <c r="K292" s="3" t="s">
        <v>2628</v>
      </c>
      <c r="L292" s="3">
        <v>20149188</v>
      </c>
      <c r="M292" s="17"/>
      <c r="N292" s="37">
        <f t="shared" si="12"/>
        <v>0</v>
      </c>
      <c r="O292" s="55">
        <f t="shared" si="13"/>
        <v>2000</v>
      </c>
      <c r="P292" s="55"/>
      <c r="Q292" s="56">
        <f t="shared" si="14"/>
        <v>2.1655957124534159E-7</v>
      </c>
      <c r="R292" s="49"/>
      <c r="S292" s="53"/>
      <c r="T292" s="53"/>
      <c r="U292" s="53"/>
      <c r="V292" s="53"/>
      <c r="W292" s="53"/>
      <c r="X292" s="53"/>
    </row>
    <row r="293" spans="2:24" s="2" customFormat="1" ht="24.5" customHeight="1" x14ac:dyDescent="0.35">
      <c r="B293" s="3">
        <v>278</v>
      </c>
      <c r="C293" s="3" t="s">
        <v>453</v>
      </c>
      <c r="D293" s="3" t="s">
        <v>454</v>
      </c>
      <c r="E293" s="3" t="s">
        <v>2401</v>
      </c>
      <c r="F293" s="3" t="s">
        <v>2335</v>
      </c>
      <c r="G293" s="3" t="s">
        <v>11</v>
      </c>
      <c r="H293" s="3" t="s">
        <v>2628</v>
      </c>
      <c r="I293" s="3">
        <v>1</v>
      </c>
      <c r="J293" s="3" t="s">
        <v>4453</v>
      </c>
      <c r="K293" s="3" t="s">
        <v>2628</v>
      </c>
      <c r="L293" s="3">
        <v>20162350</v>
      </c>
      <c r="M293" s="17">
        <v>18622</v>
      </c>
      <c r="N293" s="37">
        <f t="shared" si="12"/>
        <v>19963</v>
      </c>
      <c r="O293" s="55">
        <f t="shared" si="13"/>
        <v>19963</v>
      </c>
      <c r="P293" s="55"/>
      <c r="Q293" s="56">
        <f t="shared" si="14"/>
        <v>2.1615893603853773E-6</v>
      </c>
      <c r="R293" s="49"/>
      <c r="S293" s="53"/>
      <c r="T293" s="53"/>
      <c r="U293" s="53"/>
      <c r="V293" s="53"/>
      <c r="W293" s="53"/>
      <c r="X293" s="53"/>
    </row>
    <row r="294" spans="2:24" s="2" customFormat="1" ht="24.5" customHeight="1" x14ac:dyDescent="0.35">
      <c r="B294" s="3">
        <v>279</v>
      </c>
      <c r="C294" s="3" t="s">
        <v>453</v>
      </c>
      <c r="D294" s="3" t="s">
        <v>454</v>
      </c>
      <c r="E294" s="3" t="s">
        <v>2384</v>
      </c>
      <c r="F294" s="3" t="s">
        <v>2317</v>
      </c>
      <c r="G294" s="3" t="s">
        <v>11</v>
      </c>
      <c r="H294" s="3" t="s">
        <v>2628</v>
      </c>
      <c r="I294" s="3">
        <v>1</v>
      </c>
      <c r="J294" s="3" t="s">
        <v>4454</v>
      </c>
      <c r="K294" s="3" t="s">
        <v>2628</v>
      </c>
      <c r="L294" s="3">
        <v>20162350</v>
      </c>
      <c r="M294" s="17"/>
      <c r="N294" s="37">
        <f t="shared" si="12"/>
        <v>0</v>
      </c>
      <c r="O294" s="55">
        <f t="shared" si="13"/>
        <v>100</v>
      </c>
      <c r="P294" s="55"/>
      <c r="Q294" s="56">
        <f t="shared" si="14"/>
        <v>1.082797856226708E-8</v>
      </c>
      <c r="R294" s="49"/>
      <c r="S294" s="53"/>
      <c r="T294" s="53"/>
      <c r="U294" s="53"/>
      <c r="V294" s="53"/>
      <c r="W294" s="53"/>
      <c r="X294" s="53"/>
    </row>
    <row r="295" spans="2:24" s="2" customFormat="1" ht="24.5" customHeight="1" x14ac:dyDescent="0.35">
      <c r="B295" s="3">
        <v>280</v>
      </c>
      <c r="C295" s="3" t="s">
        <v>453</v>
      </c>
      <c r="D295" s="3" t="s">
        <v>454</v>
      </c>
      <c r="E295" s="3" t="s">
        <v>2355</v>
      </c>
      <c r="F295" s="3" t="s">
        <v>2335</v>
      </c>
      <c r="G295" s="3" t="s">
        <v>11</v>
      </c>
      <c r="H295" s="3" t="s">
        <v>2628</v>
      </c>
      <c r="I295" s="3">
        <v>1</v>
      </c>
      <c r="J295" s="3" t="s">
        <v>4455</v>
      </c>
      <c r="K295" s="3" t="s">
        <v>2628</v>
      </c>
      <c r="L295" s="3">
        <v>20162350</v>
      </c>
      <c r="M295" s="17">
        <v>9311</v>
      </c>
      <c r="N295" s="37">
        <f t="shared" si="12"/>
        <v>9981</v>
      </c>
      <c r="O295" s="55">
        <f t="shared" si="13"/>
        <v>9981</v>
      </c>
      <c r="P295" s="55"/>
      <c r="Q295" s="56">
        <f t="shared" si="14"/>
        <v>1.0807405402998772E-6</v>
      </c>
      <c r="R295" s="49"/>
      <c r="S295" s="53"/>
      <c r="T295" s="53"/>
      <c r="U295" s="53"/>
      <c r="V295" s="53"/>
      <c r="W295" s="53"/>
      <c r="X295" s="53"/>
    </row>
    <row r="296" spans="2:24" s="2" customFormat="1" ht="24.5" customHeight="1" x14ac:dyDescent="0.35">
      <c r="B296" s="3">
        <v>281</v>
      </c>
      <c r="C296" s="3" t="s">
        <v>463</v>
      </c>
      <c r="D296" s="3" t="s">
        <v>464</v>
      </c>
      <c r="E296" s="3" t="s">
        <v>2355</v>
      </c>
      <c r="F296" s="3" t="s">
        <v>2362</v>
      </c>
      <c r="G296" s="3" t="s">
        <v>2403</v>
      </c>
      <c r="H296" s="3" t="s">
        <v>2628</v>
      </c>
      <c r="I296" s="3">
        <v>1</v>
      </c>
      <c r="J296" s="3" t="s">
        <v>4456</v>
      </c>
      <c r="K296" s="3" t="s">
        <v>2628</v>
      </c>
      <c r="L296" s="3">
        <v>20012289</v>
      </c>
      <c r="M296" s="17">
        <v>19714</v>
      </c>
      <c r="N296" s="37">
        <f t="shared" si="12"/>
        <v>21133</v>
      </c>
      <c r="O296" s="55">
        <f t="shared" si="13"/>
        <v>21133</v>
      </c>
      <c r="P296" s="55"/>
      <c r="Q296" s="56">
        <f t="shared" si="14"/>
        <v>2.2882767095639019E-6</v>
      </c>
      <c r="R296" s="49"/>
      <c r="S296" s="53"/>
      <c r="T296" s="53"/>
      <c r="U296" s="53"/>
      <c r="V296" s="53"/>
      <c r="W296" s="53"/>
      <c r="X296" s="53"/>
    </row>
    <row r="297" spans="2:24" s="2" customFormat="1" ht="24.5" customHeight="1" x14ac:dyDescent="0.35">
      <c r="B297" s="3">
        <v>282</v>
      </c>
      <c r="C297" s="3" t="s">
        <v>471</v>
      </c>
      <c r="D297" s="3" t="s">
        <v>469</v>
      </c>
      <c r="E297" s="3" t="s">
        <v>2406</v>
      </c>
      <c r="F297" s="3" t="s">
        <v>2324</v>
      </c>
      <c r="G297" s="3" t="s">
        <v>11</v>
      </c>
      <c r="H297" s="3" t="s">
        <v>2628</v>
      </c>
      <c r="I297" s="3">
        <v>2260</v>
      </c>
      <c r="J297" s="3" t="s">
        <v>4457</v>
      </c>
      <c r="K297" s="3" t="s">
        <v>2628</v>
      </c>
      <c r="L297" s="3">
        <v>19908024</v>
      </c>
      <c r="M297" s="17">
        <v>3675</v>
      </c>
      <c r="N297" s="37">
        <f t="shared" si="12"/>
        <v>3940</v>
      </c>
      <c r="O297" s="55">
        <f t="shared" si="13"/>
        <v>8904400</v>
      </c>
      <c r="P297" s="55"/>
      <c r="Q297" s="56">
        <f t="shared" si="14"/>
        <v>9.6416652309850985E-4</v>
      </c>
      <c r="R297" s="49"/>
      <c r="S297" s="53"/>
      <c r="T297" s="53"/>
      <c r="U297" s="53"/>
      <c r="V297" s="53"/>
      <c r="W297" s="53"/>
      <c r="X297" s="53"/>
    </row>
    <row r="298" spans="2:24" s="2" customFormat="1" ht="24.5" customHeight="1" x14ac:dyDescent="0.35">
      <c r="B298" s="3">
        <v>283</v>
      </c>
      <c r="C298" s="3" t="s">
        <v>2636</v>
      </c>
      <c r="D298" s="3" t="s">
        <v>469</v>
      </c>
      <c r="E298" s="3" t="s">
        <v>3357</v>
      </c>
      <c r="F298" s="3" t="s">
        <v>3593</v>
      </c>
      <c r="G298" s="3" t="s">
        <v>3653</v>
      </c>
      <c r="H298" s="3" t="s">
        <v>2628</v>
      </c>
      <c r="I298" s="3">
        <v>1325</v>
      </c>
      <c r="J298" s="3" t="s">
        <v>4458</v>
      </c>
      <c r="K298" s="3" t="s">
        <v>2628</v>
      </c>
      <c r="L298" s="3">
        <v>1980184</v>
      </c>
      <c r="M298" s="17">
        <v>23420.54</v>
      </c>
      <c r="N298" s="37">
        <f t="shared" si="12"/>
        <v>25107</v>
      </c>
      <c r="O298" s="55">
        <f t="shared" si="13"/>
        <v>33266775</v>
      </c>
      <c r="P298" s="55" t="s">
        <v>7341</v>
      </c>
      <c r="Q298" s="56">
        <f t="shared" si="14"/>
        <v>3.6021192653576243E-3</v>
      </c>
      <c r="R298" s="49"/>
      <c r="S298" s="53"/>
      <c r="T298" s="53"/>
      <c r="U298" s="53"/>
      <c r="V298" s="53"/>
      <c r="W298" s="53"/>
      <c r="X298" s="53"/>
    </row>
    <row r="299" spans="2:24" s="2" customFormat="1" ht="24.5" customHeight="1" x14ac:dyDescent="0.35">
      <c r="B299" s="3">
        <v>284</v>
      </c>
      <c r="C299" s="3" t="s">
        <v>471</v>
      </c>
      <c r="D299" s="3" t="s">
        <v>469</v>
      </c>
      <c r="E299" s="3" t="s">
        <v>2404</v>
      </c>
      <c r="F299" s="3" t="s">
        <v>2412</v>
      </c>
      <c r="G299" s="3" t="s">
        <v>11</v>
      </c>
      <c r="H299" s="3" t="s">
        <v>2628</v>
      </c>
      <c r="I299" s="3">
        <v>180</v>
      </c>
      <c r="J299" s="3" t="s">
        <v>4459</v>
      </c>
      <c r="K299" s="3" t="s">
        <v>2628</v>
      </c>
      <c r="L299" s="3">
        <v>20100581</v>
      </c>
      <c r="M299" s="17">
        <v>11026</v>
      </c>
      <c r="N299" s="37">
        <f t="shared" si="12"/>
        <v>11820</v>
      </c>
      <c r="O299" s="55">
        <f t="shared" si="13"/>
        <v>2127600</v>
      </c>
      <c r="P299" s="55"/>
      <c r="Q299" s="56">
        <f t="shared" si="14"/>
        <v>2.3037607189079439E-4</v>
      </c>
      <c r="R299" s="49"/>
      <c r="S299" s="53"/>
      <c r="T299" s="53"/>
      <c r="U299" s="53"/>
      <c r="V299" s="53"/>
      <c r="W299" s="53"/>
      <c r="X299" s="53"/>
    </row>
    <row r="300" spans="2:24" s="2" customFormat="1" ht="24.5" customHeight="1" x14ac:dyDescent="0.35">
      <c r="B300" s="3">
        <v>285</v>
      </c>
      <c r="C300" s="3" t="s">
        <v>475</v>
      </c>
      <c r="D300" s="3" t="s">
        <v>476</v>
      </c>
      <c r="E300" s="3" t="s">
        <v>3358</v>
      </c>
      <c r="F300" s="3" t="s">
        <v>2407</v>
      </c>
      <c r="G300" s="3" t="s">
        <v>3654</v>
      </c>
      <c r="H300" s="3" t="s">
        <v>2347</v>
      </c>
      <c r="I300" s="3">
        <v>36511</v>
      </c>
      <c r="J300" s="3" t="s">
        <v>3812</v>
      </c>
      <c r="K300" s="3" t="s">
        <v>2405</v>
      </c>
      <c r="L300" s="3">
        <v>20028694</v>
      </c>
      <c r="M300" s="17">
        <v>916.8</v>
      </c>
      <c r="N300" s="37">
        <f t="shared" si="12"/>
        <v>983</v>
      </c>
      <c r="O300" s="55">
        <f t="shared" si="13"/>
        <v>35890313</v>
      </c>
      <c r="P300" s="55" t="s">
        <v>7341</v>
      </c>
      <c r="Q300" s="56">
        <f t="shared" si="14"/>
        <v>3.8861953975705549E-3</v>
      </c>
      <c r="R300" s="49"/>
      <c r="S300" s="53"/>
      <c r="T300" s="53"/>
      <c r="U300" s="53"/>
      <c r="V300" s="53"/>
      <c r="W300" s="53"/>
      <c r="X300" s="53"/>
    </row>
    <row r="301" spans="2:24" s="2" customFormat="1" ht="24.5" customHeight="1" x14ac:dyDescent="0.35">
      <c r="B301" s="3">
        <v>286</v>
      </c>
      <c r="C301" s="3" t="s">
        <v>475</v>
      </c>
      <c r="D301" s="3" t="s">
        <v>476</v>
      </c>
      <c r="E301" s="3" t="s">
        <v>3359</v>
      </c>
      <c r="F301" s="3" t="s">
        <v>2409</v>
      </c>
      <c r="G301" s="3" t="s">
        <v>1340</v>
      </c>
      <c r="H301" s="3" t="s">
        <v>2628</v>
      </c>
      <c r="I301" s="33">
        <v>1</v>
      </c>
      <c r="J301" s="3" t="s">
        <v>4460</v>
      </c>
      <c r="K301" s="3" t="s">
        <v>2628</v>
      </c>
      <c r="L301" s="3">
        <v>20010245</v>
      </c>
      <c r="M301" s="17"/>
      <c r="N301" s="37">
        <f t="shared" si="12"/>
        <v>0</v>
      </c>
      <c r="O301" s="55">
        <f t="shared" si="13"/>
        <v>100</v>
      </c>
      <c r="P301" s="55"/>
      <c r="Q301" s="56">
        <f t="shared" si="14"/>
        <v>1.082797856226708E-8</v>
      </c>
      <c r="R301" s="49"/>
      <c r="S301" s="53"/>
      <c r="T301" s="53"/>
      <c r="U301" s="53"/>
      <c r="V301" s="53"/>
      <c r="W301" s="53"/>
      <c r="X301" s="53"/>
    </row>
    <row r="302" spans="2:24" s="2" customFormat="1" ht="24.5" customHeight="1" x14ac:dyDescent="0.35">
      <c r="B302" s="3">
        <v>287</v>
      </c>
      <c r="C302" s="3" t="s">
        <v>2637</v>
      </c>
      <c r="D302" s="3" t="s">
        <v>3004</v>
      </c>
      <c r="E302" s="3" t="s">
        <v>3360</v>
      </c>
      <c r="F302" s="3" t="s">
        <v>3594</v>
      </c>
      <c r="G302" s="3" t="s">
        <v>3654</v>
      </c>
      <c r="H302" s="3" t="s">
        <v>2347</v>
      </c>
      <c r="I302" s="3">
        <v>50</v>
      </c>
      <c r="J302" s="3" t="s">
        <v>4461</v>
      </c>
      <c r="K302" s="3" t="s">
        <v>2628</v>
      </c>
      <c r="L302" s="3">
        <v>20217278</v>
      </c>
      <c r="M302" s="17"/>
      <c r="N302" s="37">
        <f t="shared" si="12"/>
        <v>0</v>
      </c>
      <c r="O302" s="55">
        <f t="shared" si="13"/>
        <v>5000</v>
      </c>
      <c r="P302" s="55"/>
      <c r="Q302" s="56">
        <f t="shared" si="14"/>
        <v>5.4139892811335402E-7</v>
      </c>
      <c r="R302" s="49"/>
      <c r="S302" s="53"/>
      <c r="T302" s="53"/>
      <c r="U302" s="53"/>
      <c r="V302" s="53"/>
      <c r="W302" s="53"/>
      <c r="X302" s="53"/>
    </row>
    <row r="303" spans="2:24" s="2" customFormat="1" ht="24.5" customHeight="1" x14ac:dyDescent="0.35">
      <c r="B303" s="3">
        <v>288</v>
      </c>
      <c r="C303" s="3" t="s">
        <v>471</v>
      </c>
      <c r="D303" s="3" t="s">
        <v>3005</v>
      </c>
      <c r="E303" s="3" t="s">
        <v>3361</v>
      </c>
      <c r="F303" s="3" t="s">
        <v>2408</v>
      </c>
      <c r="G303" s="3" t="s">
        <v>379</v>
      </c>
      <c r="H303" s="3" t="s">
        <v>2334</v>
      </c>
      <c r="I303" s="3">
        <v>28</v>
      </c>
      <c r="J303" s="3" t="s">
        <v>4462</v>
      </c>
      <c r="K303" s="3" t="s">
        <v>2628</v>
      </c>
      <c r="L303" s="3">
        <v>20039772</v>
      </c>
      <c r="M303" s="17">
        <v>393777</v>
      </c>
      <c r="N303" s="37">
        <f t="shared" si="12"/>
        <v>422129</v>
      </c>
      <c r="O303" s="55">
        <f t="shared" si="13"/>
        <v>11819612</v>
      </c>
      <c r="P303" s="55" t="s">
        <v>7341</v>
      </c>
      <c r="Q303" s="56">
        <f t="shared" si="14"/>
        <v>1.2798250535031473E-3</v>
      </c>
      <c r="R303" s="49"/>
      <c r="S303" s="53"/>
      <c r="T303" s="53"/>
      <c r="U303" s="53"/>
      <c r="V303" s="53"/>
      <c r="W303" s="53"/>
      <c r="X303" s="53"/>
    </row>
    <row r="304" spans="2:24" s="2" customFormat="1" ht="24.5" customHeight="1" x14ac:dyDescent="0.35">
      <c r="B304" s="3">
        <v>289</v>
      </c>
      <c r="C304" s="3" t="s">
        <v>4094</v>
      </c>
      <c r="D304" s="3" t="s">
        <v>3006</v>
      </c>
      <c r="E304" s="3" t="s">
        <v>2411</v>
      </c>
      <c r="F304" s="3" t="s">
        <v>2362</v>
      </c>
      <c r="G304" s="3" t="s">
        <v>478</v>
      </c>
      <c r="H304" s="3" t="s">
        <v>2628</v>
      </c>
      <c r="I304" s="3">
        <v>218</v>
      </c>
      <c r="J304" s="3" t="s">
        <v>4463</v>
      </c>
      <c r="K304" s="3" t="s">
        <v>2628</v>
      </c>
      <c r="L304" s="3">
        <v>38995</v>
      </c>
      <c r="M304" s="17">
        <v>7630</v>
      </c>
      <c r="N304" s="37">
        <f t="shared" si="12"/>
        <v>8179</v>
      </c>
      <c r="O304" s="55">
        <f t="shared" si="13"/>
        <v>1783022</v>
      </c>
      <c r="P304" s="55"/>
      <c r="Q304" s="56">
        <f t="shared" si="14"/>
        <v>1.9306523992050574E-4</v>
      </c>
      <c r="R304" s="49"/>
      <c r="S304" s="53"/>
      <c r="T304" s="53"/>
      <c r="U304" s="53"/>
      <c r="V304" s="53"/>
      <c r="W304" s="53"/>
      <c r="X304" s="53"/>
    </row>
    <row r="305" spans="2:24" s="2" customFormat="1" ht="24.5" customHeight="1" x14ac:dyDescent="0.35">
      <c r="B305" s="3">
        <v>290</v>
      </c>
      <c r="C305" s="3" t="s">
        <v>477</v>
      </c>
      <c r="D305" s="3" t="s">
        <v>3007</v>
      </c>
      <c r="E305" s="3" t="s">
        <v>369</v>
      </c>
      <c r="F305" s="3" t="s">
        <v>2356</v>
      </c>
      <c r="G305" s="3" t="s">
        <v>2357</v>
      </c>
      <c r="H305" s="3" t="s">
        <v>2628</v>
      </c>
      <c r="I305" s="33">
        <v>20</v>
      </c>
      <c r="J305" s="3" t="s">
        <v>4464</v>
      </c>
      <c r="K305" s="3" t="s">
        <v>2628</v>
      </c>
      <c r="L305" s="3">
        <v>19931883</v>
      </c>
      <c r="M305" s="17">
        <v>7913</v>
      </c>
      <c r="N305" s="37">
        <f t="shared" si="12"/>
        <v>8483</v>
      </c>
      <c r="O305" s="55">
        <f t="shared" si="13"/>
        <v>169660</v>
      </c>
      <c r="P305" s="55"/>
      <c r="Q305" s="56">
        <f t="shared" si="14"/>
        <v>1.8370748428742326E-5</v>
      </c>
      <c r="R305" s="49"/>
      <c r="S305" s="53"/>
      <c r="T305" s="53"/>
      <c r="U305" s="53"/>
      <c r="V305" s="53"/>
      <c r="W305" s="53"/>
      <c r="X305" s="53"/>
    </row>
    <row r="306" spans="2:24" s="2" customFormat="1" ht="24.5" customHeight="1" x14ac:dyDescent="0.35">
      <c r="B306" s="3">
        <v>291</v>
      </c>
      <c r="C306" s="3" t="s">
        <v>479</v>
      </c>
      <c r="D306" s="3" t="s">
        <v>480</v>
      </c>
      <c r="E306" s="3" t="s">
        <v>2323</v>
      </c>
      <c r="F306" s="3" t="s">
        <v>2529</v>
      </c>
      <c r="G306" s="3" t="s">
        <v>3655</v>
      </c>
      <c r="H306" s="3" t="s">
        <v>2529</v>
      </c>
      <c r="I306" s="3">
        <v>1426.5833333333333</v>
      </c>
      <c r="J306" s="3" t="s">
        <v>4465</v>
      </c>
      <c r="K306" s="3" t="s">
        <v>2628</v>
      </c>
      <c r="L306" s="3">
        <v>20081185</v>
      </c>
      <c r="M306" s="17">
        <v>15523.900000000001</v>
      </c>
      <c r="N306" s="37">
        <f t="shared" si="12"/>
        <v>16642</v>
      </c>
      <c r="O306" s="55">
        <f t="shared" si="13"/>
        <v>23741199.833333332</v>
      </c>
      <c r="P306" s="55" t="s">
        <v>7341</v>
      </c>
      <c r="Q306" s="56">
        <f t="shared" si="14"/>
        <v>2.5706920283783204E-3</v>
      </c>
      <c r="R306" s="49"/>
      <c r="S306" s="53"/>
      <c r="T306" s="53"/>
      <c r="U306" s="53"/>
      <c r="V306" s="53"/>
      <c r="W306" s="53"/>
      <c r="X306" s="53"/>
    </row>
    <row r="307" spans="2:24" s="2" customFormat="1" ht="24.5" customHeight="1" x14ac:dyDescent="0.35">
      <c r="B307" s="3">
        <v>292</v>
      </c>
      <c r="C307" s="3" t="s">
        <v>479</v>
      </c>
      <c r="D307" s="3" t="s">
        <v>480</v>
      </c>
      <c r="E307" s="3" t="s">
        <v>2321</v>
      </c>
      <c r="F307" s="3" t="s">
        <v>3596</v>
      </c>
      <c r="G307" s="3" t="s">
        <v>3655</v>
      </c>
      <c r="H307" s="3" t="s">
        <v>2529</v>
      </c>
      <c r="I307" s="3">
        <v>723.5</v>
      </c>
      <c r="J307" s="3" t="s">
        <v>4466</v>
      </c>
      <c r="K307" s="3" t="s">
        <v>2628</v>
      </c>
      <c r="L307" s="3">
        <v>19967651</v>
      </c>
      <c r="M307" s="17">
        <v>31047.800000000003</v>
      </c>
      <c r="N307" s="37">
        <f t="shared" si="12"/>
        <v>33283</v>
      </c>
      <c r="O307" s="55">
        <f t="shared" si="13"/>
        <v>24080250.5</v>
      </c>
      <c r="P307" s="55" t="s">
        <v>7341</v>
      </c>
      <c r="Q307" s="56">
        <f t="shared" si="14"/>
        <v>2.6074043618802114E-3</v>
      </c>
      <c r="R307" s="49"/>
      <c r="S307" s="53"/>
      <c r="T307" s="53"/>
      <c r="U307" s="53"/>
      <c r="V307" s="53"/>
      <c r="W307" s="53"/>
      <c r="X307" s="53"/>
    </row>
    <row r="308" spans="2:24" s="2" customFormat="1" ht="24.5" customHeight="1" x14ac:dyDescent="0.35">
      <c r="B308" s="3">
        <v>293</v>
      </c>
      <c r="C308" s="3" t="s">
        <v>479</v>
      </c>
      <c r="D308" s="3" t="s">
        <v>480</v>
      </c>
      <c r="E308" s="3" t="s">
        <v>3362</v>
      </c>
      <c r="F308" s="3" t="s">
        <v>2529</v>
      </c>
      <c r="G308" s="3" t="s">
        <v>3655</v>
      </c>
      <c r="H308" s="3" t="s">
        <v>2529</v>
      </c>
      <c r="I308" s="3">
        <v>398.66666666666669</v>
      </c>
      <c r="J308" s="3" t="s">
        <v>4467</v>
      </c>
      <c r="K308" s="3" t="s">
        <v>2628</v>
      </c>
      <c r="L308" s="3">
        <v>19967652</v>
      </c>
      <c r="M308" s="17">
        <v>46571.700000000004</v>
      </c>
      <c r="N308" s="37">
        <f t="shared" si="12"/>
        <v>49925</v>
      </c>
      <c r="O308" s="55">
        <f t="shared" si="13"/>
        <v>19903433.333333336</v>
      </c>
      <c r="P308" s="55"/>
      <c r="Q308" s="56">
        <f t="shared" si="14"/>
        <v>2.1551394944884536E-3</v>
      </c>
      <c r="R308" s="49"/>
      <c r="S308" s="53"/>
      <c r="T308" s="53"/>
      <c r="U308" s="53"/>
      <c r="V308" s="53"/>
      <c r="W308" s="53"/>
      <c r="X308" s="53"/>
    </row>
    <row r="309" spans="2:24" s="2" customFormat="1" ht="24.5" customHeight="1" x14ac:dyDescent="0.35">
      <c r="B309" s="3">
        <v>294</v>
      </c>
      <c r="C309" s="3" t="s">
        <v>479</v>
      </c>
      <c r="D309" s="3" t="s">
        <v>480</v>
      </c>
      <c r="E309" s="3" t="s">
        <v>2321</v>
      </c>
      <c r="F309" s="3" t="s">
        <v>3595</v>
      </c>
      <c r="G309" s="3" t="s">
        <v>3655</v>
      </c>
      <c r="H309" s="3" t="s">
        <v>2529</v>
      </c>
      <c r="I309" s="3">
        <v>260.66666666666669</v>
      </c>
      <c r="J309" s="3" t="s">
        <v>4468</v>
      </c>
      <c r="K309" s="3" t="s">
        <v>2628</v>
      </c>
      <c r="L309" s="3">
        <v>20076277</v>
      </c>
      <c r="M309" s="17">
        <v>31047.800000000003</v>
      </c>
      <c r="N309" s="37">
        <f t="shared" si="12"/>
        <v>33283</v>
      </c>
      <c r="O309" s="55">
        <f t="shared" si="13"/>
        <v>8675768.6666666679</v>
      </c>
      <c r="P309" s="55"/>
      <c r="Q309" s="56">
        <f t="shared" si="14"/>
        <v>9.3941037133855117E-4</v>
      </c>
      <c r="R309" s="49"/>
      <c r="S309" s="53"/>
      <c r="T309" s="53"/>
      <c r="U309" s="53"/>
      <c r="V309" s="53"/>
      <c r="W309" s="53"/>
      <c r="X309" s="53"/>
    </row>
    <row r="310" spans="2:24" s="2" customFormat="1" ht="24.5" customHeight="1" x14ac:dyDescent="0.35">
      <c r="B310" s="3">
        <v>295</v>
      </c>
      <c r="C310" s="3" t="s">
        <v>479</v>
      </c>
      <c r="D310" s="3" t="s">
        <v>480</v>
      </c>
      <c r="E310" s="3" t="s">
        <v>2329</v>
      </c>
      <c r="F310" s="3" t="s">
        <v>2529</v>
      </c>
      <c r="G310" s="3" t="s">
        <v>3655</v>
      </c>
      <c r="H310" s="3" t="s">
        <v>2529</v>
      </c>
      <c r="I310" s="33">
        <v>87.083333333333343</v>
      </c>
      <c r="J310" s="3" t="s">
        <v>4469</v>
      </c>
      <c r="K310" s="3" t="s">
        <v>2628</v>
      </c>
      <c r="L310" s="3">
        <v>19967654</v>
      </c>
      <c r="M310" s="17">
        <v>62095.600000000006</v>
      </c>
      <c r="N310" s="37">
        <f t="shared" si="12"/>
        <v>66566</v>
      </c>
      <c r="O310" s="55">
        <f t="shared" si="13"/>
        <v>5796789.166666667</v>
      </c>
      <c r="P310" s="55" t="s">
        <v>7341</v>
      </c>
      <c r="Q310" s="56">
        <f t="shared" si="14"/>
        <v>6.2767508826648717E-4</v>
      </c>
      <c r="R310" s="49"/>
      <c r="S310" s="53"/>
      <c r="T310" s="53"/>
      <c r="U310" s="53"/>
      <c r="V310" s="53"/>
      <c r="W310" s="53"/>
      <c r="X310" s="53"/>
    </row>
    <row r="311" spans="2:24" s="2" customFormat="1" ht="24.5" customHeight="1" x14ac:dyDescent="0.35">
      <c r="B311" s="3">
        <v>296</v>
      </c>
      <c r="C311" s="3" t="s">
        <v>483</v>
      </c>
      <c r="D311" s="3" t="s">
        <v>482</v>
      </c>
      <c r="E311" s="3" t="s">
        <v>2413</v>
      </c>
      <c r="F311" s="3" t="s">
        <v>2412</v>
      </c>
      <c r="G311" s="3" t="s">
        <v>11</v>
      </c>
      <c r="H311" s="3" t="s">
        <v>2628</v>
      </c>
      <c r="I311" s="3">
        <v>83280</v>
      </c>
      <c r="J311" s="3" t="s">
        <v>4470</v>
      </c>
      <c r="K311" s="3" t="s">
        <v>2628</v>
      </c>
      <c r="L311" s="3">
        <v>19906266</v>
      </c>
      <c r="M311" s="17">
        <v>928</v>
      </c>
      <c r="N311" s="37">
        <f t="shared" si="12"/>
        <v>995</v>
      </c>
      <c r="O311" s="55">
        <f t="shared" si="13"/>
        <v>82863600</v>
      </c>
      <c r="P311" s="55" t="s">
        <v>7341</v>
      </c>
      <c r="Q311" s="56">
        <f t="shared" si="14"/>
        <v>8.972452843922743E-3</v>
      </c>
      <c r="R311" s="49"/>
      <c r="S311" s="53"/>
      <c r="T311" s="53"/>
      <c r="U311" s="53"/>
      <c r="V311" s="53"/>
      <c r="W311" s="53"/>
      <c r="X311" s="53"/>
    </row>
    <row r="312" spans="2:24" s="2" customFormat="1" ht="24.5" customHeight="1" x14ac:dyDescent="0.35">
      <c r="B312" s="3">
        <v>297</v>
      </c>
      <c r="C312" s="3" t="s">
        <v>483</v>
      </c>
      <c r="D312" s="3" t="s">
        <v>482</v>
      </c>
      <c r="E312" s="3" t="s">
        <v>2414</v>
      </c>
      <c r="F312" s="3" t="s">
        <v>2318</v>
      </c>
      <c r="G312" s="3" t="s">
        <v>11</v>
      </c>
      <c r="H312" s="3" t="s">
        <v>2318</v>
      </c>
      <c r="I312" s="33">
        <v>14397.6</v>
      </c>
      <c r="J312" s="3" t="s">
        <v>4471</v>
      </c>
      <c r="K312" s="3" t="s">
        <v>2628</v>
      </c>
      <c r="L312" s="3">
        <v>19967276</v>
      </c>
      <c r="M312" s="17">
        <v>3903</v>
      </c>
      <c r="N312" s="37">
        <f t="shared" si="12"/>
        <v>4184</v>
      </c>
      <c r="O312" s="55">
        <f t="shared" si="13"/>
        <v>60239558.399999999</v>
      </c>
      <c r="P312" s="55" t="s">
        <v>7341</v>
      </c>
      <c r="Q312" s="56">
        <f t="shared" si="14"/>
        <v>6.5227264695563577E-3</v>
      </c>
      <c r="R312" s="49"/>
      <c r="S312" s="53"/>
      <c r="T312" s="53"/>
      <c r="U312" s="53"/>
      <c r="V312" s="53"/>
      <c r="W312" s="53"/>
      <c r="X312" s="53"/>
    </row>
    <row r="313" spans="2:24" s="2" customFormat="1" ht="24.5" customHeight="1" x14ac:dyDescent="0.35">
      <c r="B313" s="3">
        <v>298</v>
      </c>
      <c r="C313" s="3" t="s">
        <v>483</v>
      </c>
      <c r="D313" s="3" t="s">
        <v>482</v>
      </c>
      <c r="E313" s="3" t="s">
        <v>2413</v>
      </c>
      <c r="F313" s="3" t="s">
        <v>2412</v>
      </c>
      <c r="G313" s="3" t="s">
        <v>11</v>
      </c>
      <c r="H313" s="3" t="s">
        <v>2628</v>
      </c>
      <c r="I313" s="3">
        <v>1</v>
      </c>
      <c r="J313" s="3" t="s">
        <v>4472</v>
      </c>
      <c r="K313" s="3" t="s">
        <v>2628</v>
      </c>
      <c r="L313" s="3">
        <v>19967275</v>
      </c>
      <c r="M313" s="17">
        <v>1633</v>
      </c>
      <c r="N313" s="37">
        <f t="shared" si="12"/>
        <v>1751</v>
      </c>
      <c r="O313" s="55">
        <f t="shared" si="13"/>
        <v>1751</v>
      </c>
      <c r="P313" s="55"/>
      <c r="Q313" s="56">
        <f t="shared" si="14"/>
        <v>1.8959790462529655E-7</v>
      </c>
      <c r="R313" s="49"/>
      <c r="S313" s="53"/>
      <c r="T313" s="53"/>
      <c r="U313" s="53"/>
      <c r="V313" s="53"/>
      <c r="W313" s="53"/>
      <c r="X313" s="53"/>
    </row>
    <row r="314" spans="2:24" s="2" customFormat="1" ht="24.5" customHeight="1" x14ac:dyDescent="0.35">
      <c r="B314" s="3">
        <v>299</v>
      </c>
      <c r="C314" s="3" t="s">
        <v>797</v>
      </c>
      <c r="D314" s="3" t="s">
        <v>484</v>
      </c>
      <c r="E314" s="3" t="s">
        <v>3364</v>
      </c>
      <c r="F314" s="3" t="s">
        <v>2362</v>
      </c>
      <c r="G314" s="3" t="s">
        <v>18</v>
      </c>
      <c r="H314" s="3" t="s">
        <v>2628</v>
      </c>
      <c r="I314" s="3">
        <v>109</v>
      </c>
      <c r="J314" s="3" t="s">
        <v>4473</v>
      </c>
      <c r="K314" s="3" t="s">
        <v>2628</v>
      </c>
      <c r="L314" s="3">
        <v>20177279</v>
      </c>
      <c r="M314" s="17">
        <v>47620394</v>
      </c>
      <c r="N314" s="37">
        <f t="shared" si="12"/>
        <v>51049062</v>
      </c>
      <c r="O314" s="55">
        <f t="shared" si="13"/>
        <v>5564347758</v>
      </c>
      <c r="P314" s="55" t="s">
        <v>7341</v>
      </c>
      <c r="Q314" s="56">
        <f t="shared" si="14"/>
        <v>0.60250638236622889</v>
      </c>
      <c r="R314" s="49"/>
      <c r="S314" s="53"/>
      <c r="T314" s="53"/>
      <c r="U314" s="53"/>
      <c r="V314" s="53"/>
      <c r="W314" s="53"/>
      <c r="X314" s="53"/>
    </row>
    <row r="315" spans="2:24" s="2" customFormat="1" ht="24.5" customHeight="1" x14ac:dyDescent="0.35">
      <c r="B315" s="3">
        <v>300</v>
      </c>
      <c r="C315" s="3" t="s">
        <v>797</v>
      </c>
      <c r="D315" s="3" t="s">
        <v>484</v>
      </c>
      <c r="E315" s="3" t="s">
        <v>3363</v>
      </c>
      <c r="F315" s="3" t="s">
        <v>2362</v>
      </c>
      <c r="G315" s="3" t="s">
        <v>18</v>
      </c>
      <c r="H315" s="3" t="s">
        <v>2628</v>
      </c>
      <c r="I315" s="3">
        <v>88</v>
      </c>
      <c r="J315" s="3" t="s">
        <v>4474</v>
      </c>
      <c r="K315" s="3" t="s">
        <v>2628</v>
      </c>
      <c r="L315" s="3">
        <v>20177276</v>
      </c>
      <c r="M315" s="17">
        <v>31746931</v>
      </c>
      <c r="N315" s="37">
        <f t="shared" si="12"/>
        <v>34032710</v>
      </c>
      <c r="O315" s="55">
        <f t="shared" si="13"/>
        <v>2994878480</v>
      </c>
      <c r="P315" s="55" t="s">
        <v>7341</v>
      </c>
      <c r="Q315" s="56">
        <f t="shared" si="14"/>
        <v>0.32428479978035019</v>
      </c>
      <c r="R315" s="49"/>
      <c r="S315" s="53"/>
      <c r="T315" s="53"/>
      <c r="U315" s="53"/>
      <c r="V315" s="53"/>
      <c r="W315" s="53"/>
      <c r="X315" s="53"/>
    </row>
    <row r="316" spans="2:24" s="2" customFormat="1" ht="24.5" customHeight="1" x14ac:dyDescent="0.35">
      <c r="B316" s="3">
        <v>301</v>
      </c>
      <c r="C316" s="3" t="s">
        <v>797</v>
      </c>
      <c r="D316" s="3" t="s">
        <v>484</v>
      </c>
      <c r="E316" s="3" t="s">
        <v>3295</v>
      </c>
      <c r="F316" s="3" t="s">
        <v>3597</v>
      </c>
      <c r="G316" s="3" t="s">
        <v>18</v>
      </c>
      <c r="H316" s="3" t="s">
        <v>2349</v>
      </c>
      <c r="I316" s="3">
        <v>3.4</v>
      </c>
      <c r="J316" s="3" t="s">
        <v>3813</v>
      </c>
      <c r="K316" s="3" t="s">
        <v>2746</v>
      </c>
      <c r="L316" s="3">
        <v>20150419</v>
      </c>
      <c r="M316" s="17"/>
      <c r="N316" s="37">
        <f t="shared" si="12"/>
        <v>0</v>
      </c>
      <c r="O316" s="55">
        <f t="shared" si="13"/>
        <v>340</v>
      </c>
      <c r="P316" s="55"/>
      <c r="Q316" s="56">
        <f t="shared" si="14"/>
        <v>3.6815127111708068E-8</v>
      </c>
      <c r="R316" s="49"/>
      <c r="S316" s="53"/>
      <c r="T316" s="53"/>
      <c r="U316" s="53"/>
      <c r="V316" s="53"/>
      <c r="W316" s="53"/>
      <c r="X316" s="53"/>
    </row>
    <row r="317" spans="2:24" s="2" customFormat="1" ht="24.5" customHeight="1" x14ac:dyDescent="0.35">
      <c r="B317" s="3">
        <v>302</v>
      </c>
      <c r="C317" s="3" t="s">
        <v>492</v>
      </c>
      <c r="D317" s="3" t="s">
        <v>493</v>
      </c>
      <c r="E317" s="3" t="s">
        <v>977</v>
      </c>
      <c r="F317" s="3" t="s">
        <v>2317</v>
      </c>
      <c r="G317" s="3" t="s">
        <v>11</v>
      </c>
      <c r="H317" s="3" t="s">
        <v>2628</v>
      </c>
      <c r="I317" s="3">
        <v>32</v>
      </c>
      <c r="J317" s="3" t="s">
        <v>4475</v>
      </c>
      <c r="K317" s="3" t="s">
        <v>2628</v>
      </c>
      <c r="L317" s="3">
        <v>223599</v>
      </c>
      <c r="M317" s="17">
        <v>4071</v>
      </c>
      <c r="N317" s="37">
        <f t="shared" si="12"/>
        <v>4364</v>
      </c>
      <c r="O317" s="55">
        <f t="shared" si="13"/>
        <v>139648</v>
      </c>
      <c r="P317" s="55"/>
      <c r="Q317" s="56">
        <f t="shared" si="14"/>
        <v>1.5121055502634731E-5</v>
      </c>
      <c r="R317" s="49"/>
      <c r="S317" s="53"/>
      <c r="T317" s="53"/>
      <c r="U317" s="53"/>
      <c r="V317" s="53"/>
      <c r="W317" s="53"/>
      <c r="X317" s="53"/>
    </row>
    <row r="318" spans="2:24" s="2" customFormat="1" ht="24.5" customHeight="1" x14ac:dyDescent="0.35">
      <c r="B318" s="3">
        <v>303</v>
      </c>
      <c r="C318" s="3" t="s">
        <v>3981</v>
      </c>
      <c r="D318" s="3" t="s">
        <v>3008</v>
      </c>
      <c r="E318" s="3" t="s">
        <v>68</v>
      </c>
      <c r="F318" s="3" t="s">
        <v>2318</v>
      </c>
      <c r="G318" s="3" t="s">
        <v>11</v>
      </c>
      <c r="H318" s="3" t="s">
        <v>2318</v>
      </c>
      <c r="I318" s="3">
        <v>1818</v>
      </c>
      <c r="J318" s="3" t="s">
        <v>4476</v>
      </c>
      <c r="K318" s="3" t="s">
        <v>2628</v>
      </c>
      <c r="L318" s="3">
        <v>20172869</v>
      </c>
      <c r="M318" s="17"/>
      <c r="N318" s="37">
        <f t="shared" si="12"/>
        <v>0</v>
      </c>
      <c r="O318" s="55">
        <f t="shared" si="13"/>
        <v>181800</v>
      </c>
      <c r="P318" s="55"/>
      <c r="Q318" s="56">
        <f t="shared" si="14"/>
        <v>1.9685265026201552E-5</v>
      </c>
      <c r="R318" s="49"/>
      <c r="S318" s="53"/>
      <c r="T318" s="53"/>
      <c r="U318" s="53"/>
      <c r="V318" s="53"/>
      <c r="W318" s="53"/>
      <c r="X318" s="53"/>
    </row>
    <row r="319" spans="2:24" s="2" customFormat="1" ht="24.5" customHeight="1" x14ac:dyDescent="0.35">
      <c r="B319" s="3">
        <v>304</v>
      </c>
      <c r="C319" s="3" t="s">
        <v>3981</v>
      </c>
      <c r="D319" s="3" t="s">
        <v>3008</v>
      </c>
      <c r="E319" s="3" t="s">
        <v>32</v>
      </c>
      <c r="F319" s="3" t="s">
        <v>2318</v>
      </c>
      <c r="G319" s="3" t="s">
        <v>11</v>
      </c>
      <c r="H319" s="3" t="s">
        <v>2318</v>
      </c>
      <c r="I319" s="33">
        <v>1353.3333333333333</v>
      </c>
      <c r="J319" s="3" t="s">
        <v>4477</v>
      </c>
      <c r="K319" s="3" t="s">
        <v>2628</v>
      </c>
      <c r="L319" s="3">
        <v>20172869</v>
      </c>
      <c r="M319" s="17"/>
      <c r="N319" s="37">
        <f t="shared" si="12"/>
        <v>0</v>
      </c>
      <c r="O319" s="55">
        <f t="shared" si="13"/>
        <v>135333.33333333331</v>
      </c>
      <c r="P319" s="55"/>
      <c r="Q319" s="56">
        <f t="shared" si="14"/>
        <v>1.465386432093478E-5</v>
      </c>
      <c r="R319" s="49"/>
      <c r="S319" s="53"/>
      <c r="T319" s="53"/>
      <c r="U319" s="53"/>
      <c r="V319" s="53"/>
      <c r="W319" s="53"/>
      <c r="X319" s="53"/>
    </row>
    <row r="320" spans="2:24" s="2" customFormat="1" ht="24.5" customHeight="1" x14ac:dyDescent="0.35">
      <c r="B320" s="3">
        <v>305</v>
      </c>
      <c r="C320" s="3" t="s">
        <v>3981</v>
      </c>
      <c r="D320" s="3" t="s">
        <v>3008</v>
      </c>
      <c r="E320" s="3" t="s">
        <v>10</v>
      </c>
      <c r="F320" s="3" t="s">
        <v>2318</v>
      </c>
      <c r="G320" s="3" t="s">
        <v>11</v>
      </c>
      <c r="H320" s="3" t="s">
        <v>2318</v>
      </c>
      <c r="I320" s="3">
        <v>530</v>
      </c>
      <c r="J320" s="3" t="s">
        <v>3814</v>
      </c>
      <c r="K320" s="3" t="s">
        <v>2747</v>
      </c>
      <c r="L320" s="3">
        <v>20172869</v>
      </c>
      <c r="M320" s="17"/>
      <c r="N320" s="37">
        <f t="shared" si="12"/>
        <v>0</v>
      </c>
      <c r="O320" s="55">
        <f t="shared" si="13"/>
        <v>53000</v>
      </c>
      <c r="P320" s="55"/>
      <c r="Q320" s="56">
        <f t="shared" si="14"/>
        <v>5.7388286380015525E-6</v>
      </c>
      <c r="R320" s="49"/>
      <c r="S320" s="53"/>
      <c r="T320" s="53"/>
      <c r="U320" s="53"/>
      <c r="V320" s="53"/>
      <c r="W320" s="53"/>
      <c r="X320" s="53"/>
    </row>
    <row r="321" spans="2:24" s="2" customFormat="1" ht="24.5" customHeight="1" x14ac:dyDescent="0.35">
      <c r="B321" s="3">
        <v>306</v>
      </c>
      <c r="C321" s="3" t="s">
        <v>2415</v>
      </c>
      <c r="D321" s="3" t="s">
        <v>3009</v>
      </c>
      <c r="E321" s="3" t="s">
        <v>3365</v>
      </c>
      <c r="F321" s="3" t="s">
        <v>3598</v>
      </c>
      <c r="G321" s="3" t="s">
        <v>3656</v>
      </c>
      <c r="H321" s="3" t="s">
        <v>2360</v>
      </c>
      <c r="I321" s="3">
        <v>46018</v>
      </c>
      <c r="J321" s="3" t="s">
        <v>4478</v>
      </c>
      <c r="K321" s="3" t="s">
        <v>2628</v>
      </c>
      <c r="L321" s="3">
        <v>20526</v>
      </c>
      <c r="M321" s="17">
        <v>21642</v>
      </c>
      <c r="N321" s="37">
        <f t="shared" si="12"/>
        <v>23200</v>
      </c>
      <c r="O321" s="55">
        <f t="shared" si="13"/>
        <v>1067617600</v>
      </c>
      <c r="P321" s="55" t="s">
        <v>7341</v>
      </c>
      <c r="Q321" s="56">
        <f t="shared" si="14"/>
        <v>0.11560140485499031</v>
      </c>
      <c r="R321" s="49"/>
      <c r="S321" s="53"/>
      <c r="T321" s="53"/>
      <c r="U321" s="53"/>
      <c r="V321" s="53"/>
      <c r="W321" s="53"/>
      <c r="X321" s="53"/>
    </row>
    <row r="322" spans="2:24" s="2" customFormat="1" ht="24.5" customHeight="1" x14ac:dyDescent="0.35">
      <c r="B322" s="3">
        <v>307</v>
      </c>
      <c r="C322" s="3" t="s">
        <v>2628</v>
      </c>
      <c r="D322" s="3" t="s">
        <v>3010</v>
      </c>
      <c r="E322" s="3" t="s">
        <v>218</v>
      </c>
      <c r="F322" s="3" t="s">
        <v>2350</v>
      </c>
      <c r="G322" s="3" t="s">
        <v>76</v>
      </c>
      <c r="H322" s="3" t="s">
        <v>2628</v>
      </c>
      <c r="I322" s="3">
        <v>36</v>
      </c>
      <c r="J322" s="3" t="s">
        <v>4479</v>
      </c>
      <c r="K322" s="3" t="s">
        <v>2628</v>
      </c>
      <c r="L322" s="3">
        <v>20036703</v>
      </c>
      <c r="M322" s="17">
        <v>48042</v>
      </c>
      <c r="N322" s="37">
        <f t="shared" si="12"/>
        <v>51501</v>
      </c>
      <c r="O322" s="55">
        <f t="shared" si="13"/>
        <v>1854036</v>
      </c>
      <c r="P322" s="55"/>
      <c r="Q322" s="56">
        <f t="shared" si="14"/>
        <v>2.0075462061671406E-4</v>
      </c>
      <c r="R322" s="49"/>
      <c r="S322" s="53"/>
      <c r="T322" s="53"/>
      <c r="U322" s="53"/>
      <c r="V322" s="53"/>
      <c r="W322" s="53"/>
      <c r="X322" s="53"/>
    </row>
    <row r="323" spans="2:24" s="2" customFormat="1" ht="24.5" customHeight="1" x14ac:dyDescent="0.35">
      <c r="B323" s="3">
        <v>308</v>
      </c>
      <c r="C323" s="3" t="s">
        <v>1284</v>
      </c>
      <c r="D323" s="3" t="s">
        <v>3687</v>
      </c>
      <c r="E323" s="3" t="s">
        <v>3698</v>
      </c>
      <c r="F323" s="3" t="s">
        <v>2375</v>
      </c>
      <c r="G323" s="3" t="s">
        <v>11</v>
      </c>
      <c r="H323" s="3" t="s">
        <v>2320</v>
      </c>
      <c r="I323" s="3">
        <v>16.285714285714285</v>
      </c>
      <c r="J323" s="3" t="s">
        <v>3815</v>
      </c>
      <c r="K323" s="3" t="s">
        <v>2502</v>
      </c>
      <c r="L323" s="3">
        <v>20116777</v>
      </c>
      <c r="M323" s="17"/>
      <c r="N323" s="37">
        <f t="shared" si="12"/>
        <v>0</v>
      </c>
      <c r="O323" s="55">
        <f t="shared" si="13"/>
        <v>1628.5714285714284</v>
      </c>
      <c r="P323" s="55"/>
      <c r="Q323" s="56">
        <f t="shared" si="14"/>
        <v>1.7634136515692101E-7</v>
      </c>
      <c r="R323" s="49"/>
      <c r="S323" s="53"/>
      <c r="T323" s="53"/>
      <c r="U323" s="53"/>
      <c r="V323" s="53"/>
      <c r="W323" s="53"/>
      <c r="X323" s="53"/>
    </row>
    <row r="324" spans="2:24" s="2" customFormat="1" ht="24.5" customHeight="1" x14ac:dyDescent="0.35">
      <c r="B324" s="3">
        <v>309</v>
      </c>
      <c r="C324" s="3" t="s">
        <v>508</v>
      </c>
      <c r="D324" s="3" t="s">
        <v>509</v>
      </c>
      <c r="E324" s="3" t="s">
        <v>60</v>
      </c>
      <c r="F324" s="3" t="s">
        <v>3599</v>
      </c>
      <c r="G324" s="3" t="s">
        <v>11</v>
      </c>
      <c r="H324" s="3" t="s">
        <v>2628</v>
      </c>
      <c r="I324" s="3">
        <v>3780</v>
      </c>
      <c r="J324" s="3" t="s">
        <v>4480</v>
      </c>
      <c r="K324" s="3" t="s">
        <v>2628</v>
      </c>
      <c r="L324" s="3">
        <v>20044614</v>
      </c>
      <c r="M324" s="17">
        <v>168</v>
      </c>
      <c r="N324" s="37">
        <f t="shared" si="12"/>
        <v>180</v>
      </c>
      <c r="O324" s="55">
        <f t="shared" si="13"/>
        <v>680400</v>
      </c>
      <c r="P324" s="55" t="s">
        <v>7341</v>
      </c>
      <c r="Q324" s="56">
        <f t="shared" si="14"/>
        <v>7.3673566137665215E-5</v>
      </c>
      <c r="R324" s="49"/>
      <c r="S324" s="53"/>
      <c r="T324" s="53"/>
      <c r="U324" s="53"/>
      <c r="V324" s="53"/>
      <c r="W324" s="53"/>
      <c r="X324" s="53"/>
    </row>
    <row r="325" spans="2:24" s="2" customFormat="1" ht="24.5" customHeight="1" x14ac:dyDescent="0.35">
      <c r="B325" s="3">
        <v>310</v>
      </c>
      <c r="C325" s="3" t="s">
        <v>89</v>
      </c>
      <c r="D325" s="3" t="s">
        <v>513</v>
      </c>
      <c r="E325" s="3" t="s">
        <v>3368</v>
      </c>
      <c r="F325" s="3" t="s">
        <v>2335</v>
      </c>
      <c r="G325" s="3" t="s">
        <v>11</v>
      </c>
      <c r="H325" s="3" t="s">
        <v>2628</v>
      </c>
      <c r="I325" s="33">
        <v>7770</v>
      </c>
      <c r="J325" s="3" t="s">
        <v>4481</v>
      </c>
      <c r="K325" s="3" t="s">
        <v>2628</v>
      </c>
      <c r="L325" s="3">
        <v>20011348</v>
      </c>
      <c r="M325" s="17">
        <v>1555</v>
      </c>
      <c r="N325" s="37">
        <f t="shared" si="12"/>
        <v>1667</v>
      </c>
      <c r="O325" s="55">
        <f t="shared" si="13"/>
        <v>12952590</v>
      </c>
      <c r="P325" s="55" t="s">
        <v>7341</v>
      </c>
      <c r="Q325" s="56">
        <f t="shared" si="14"/>
        <v>1.4025036684583495E-3</v>
      </c>
      <c r="R325" s="49"/>
      <c r="S325" s="53"/>
      <c r="T325" s="53"/>
      <c r="U325" s="53"/>
      <c r="V325" s="53"/>
      <c r="W325" s="53"/>
      <c r="X325" s="53"/>
    </row>
    <row r="326" spans="2:24" s="2" customFormat="1" ht="24.5" customHeight="1" x14ac:dyDescent="0.35">
      <c r="B326" s="3">
        <v>311</v>
      </c>
      <c r="C326" s="3" t="s">
        <v>89</v>
      </c>
      <c r="D326" s="3" t="s">
        <v>513</v>
      </c>
      <c r="E326" s="3" t="s">
        <v>3368</v>
      </c>
      <c r="F326" s="3" t="s">
        <v>2335</v>
      </c>
      <c r="G326" s="3" t="s">
        <v>11</v>
      </c>
      <c r="H326" s="3" t="s">
        <v>2320</v>
      </c>
      <c r="I326" s="3">
        <v>6078.9</v>
      </c>
      <c r="J326" s="3" t="s">
        <v>3816</v>
      </c>
      <c r="K326" s="3" t="s">
        <v>2418</v>
      </c>
      <c r="L326" s="3">
        <v>20011348</v>
      </c>
      <c r="M326" s="17">
        <v>1555</v>
      </c>
      <c r="N326" s="37">
        <f t="shared" si="12"/>
        <v>1667</v>
      </c>
      <c r="O326" s="55">
        <f t="shared" si="13"/>
        <v>10133526.299999999</v>
      </c>
      <c r="P326" s="55" t="s">
        <v>7341</v>
      </c>
      <c r="Q326" s="56">
        <f t="shared" si="14"/>
        <v>1.0972560553656964E-3</v>
      </c>
      <c r="R326" s="49"/>
      <c r="S326" s="53"/>
      <c r="T326" s="53"/>
      <c r="U326" s="53"/>
      <c r="V326" s="53"/>
      <c r="W326" s="53"/>
      <c r="X326" s="53"/>
    </row>
    <row r="327" spans="2:24" s="2" customFormat="1" ht="24.5" customHeight="1" x14ac:dyDescent="0.35">
      <c r="B327" s="3">
        <v>312</v>
      </c>
      <c r="C327" s="3" t="s">
        <v>89</v>
      </c>
      <c r="D327" s="3" t="s">
        <v>513</v>
      </c>
      <c r="E327" s="3" t="s">
        <v>3366</v>
      </c>
      <c r="F327" s="3" t="s">
        <v>2335</v>
      </c>
      <c r="G327" s="3" t="s">
        <v>11</v>
      </c>
      <c r="H327" s="3" t="s">
        <v>2628</v>
      </c>
      <c r="I327" s="3">
        <v>330</v>
      </c>
      <c r="J327" s="3" t="s">
        <v>4482</v>
      </c>
      <c r="K327" s="3" t="s">
        <v>2628</v>
      </c>
      <c r="L327" s="3">
        <v>30970</v>
      </c>
      <c r="M327" s="17"/>
      <c r="N327" s="37">
        <f t="shared" si="12"/>
        <v>0</v>
      </c>
      <c r="O327" s="55">
        <f t="shared" si="13"/>
        <v>33000</v>
      </c>
      <c r="P327" s="55"/>
      <c r="Q327" s="56">
        <f t="shared" si="14"/>
        <v>3.5732329255481365E-6</v>
      </c>
      <c r="R327" s="49"/>
      <c r="S327" s="53"/>
      <c r="T327" s="53"/>
      <c r="U327" s="53"/>
      <c r="V327" s="53"/>
      <c r="W327" s="53"/>
      <c r="X327" s="53"/>
    </row>
    <row r="328" spans="2:24" s="2" customFormat="1" ht="24.5" customHeight="1" x14ac:dyDescent="0.35">
      <c r="B328" s="3">
        <v>313</v>
      </c>
      <c r="C328" s="3" t="s">
        <v>2628</v>
      </c>
      <c r="D328" s="3" t="s">
        <v>513</v>
      </c>
      <c r="E328" s="3" t="s">
        <v>3367</v>
      </c>
      <c r="F328" s="3" t="s">
        <v>2383</v>
      </c>
      <c r="G328" s="3" t="s">
        <v>11</v>
      </c>
      <c r="H328" s="3" t="s">
        <v>2628</v>
      </c>
      <c r="I328" s="3">
        <v>60</v>
      </c>
      <c r="J328" s="3" t="s">
        <v>4483</v>
      </c>
      <c r="K328" s="3" t="s">
        <v>2628</v>
      </c>
      <c r="L328" s="3">
        <v>20107867</v>
      </c>
      <c r="M328" s="17"/>
      <c r="N328" s="37">
        <f t="shared" si="12"/>
        <v>0</v>
      </c>
      <c r="O328" s="55">
        <f t="shared" si="13"/>
        <v>6000</v>
      </c>
      <c r="P328" s="55"/>
      <c r="Q328" s="56">
        <f t="shared" si="14"/>
        <v>6.496787137360248E-7</v>
      </c>
      <c r="R328" s="49"/>
      <c r="S328" s="53"/>
      <c r="T328" s="53"/>
      <c r="U328" s="53"/>
      <c r="V328" s="53"/>
      <c r="W328" s="53"/>
      <c r="X328" s="53"/>
    </row>
    <row r="329" spans="2:24" s="2" customFormat="1" ht="24.5" customHeight="1" x14ac:dyDescent="0.35">
      <c r="B329" s="3">
        <v>314</v>
      </c>
      <c r="C329" s="3" t="s">
        <v>2628</v>
      </c>
      <c r="D329" s="3" t="s">
        <v>3011</v>
      </c>
      <c r="E329" s="3" t="s">
        <v>512</v>
      </c>
      <c r="F329" s="3" t="s">
        <v>2335</v>
      </c>
      <c r="G329" s="3" t="s">
        <v>11</v>
      </c>
      <c r="H329" s="3" t="s">
        <v>2628</v>
      </c>
      <c r="I329" s="3">
        <v>420</v>
      </c>
      <c r="J329" s="3" t="s">
        <v>4484</v>
      </c>
      <c r="K329" s="3" t="s">
        <v>2628</v>
      </c>
      <c r="L329" s="3">
        <v>20062574</v>
      </c>
      <c r="M329" s="17">
        <v>1928</v>
      </c>
      <c r="N329" s="37">
        <f t="shared" si="12"/>
        <v>2067</v>
      </c>
      <c r="O329" s="55">
        <f t="shared" si="13"/>
        <v>868140</v>
      </c>
      <c r="P329" s="55"/>
      <c r="Q329" s="56">
        <f t="shared" si="14"/>
        <v>9.4002013090465424E-5</v>
      </c>
      <c r="R329" s="49"/>
      <c r="S329" s="53"/>
      <c r="T329" s="53"/>
      <c r="U329" s="53"/>
      <c r="V329" s="53"/>
      <c r="W329" s="53"/>
      <c r="X329" s="53"/>
    </row>
    <row r="330" spans="2:24" s="2" customFormat="1" ht="24.5" customHeight="1" x14ac:dyDescent="0.35">
      <c r="B330" s="3">
        <v>315</v>
      </c>
      <c r="C330" s="3" t="s">
        <v>89</v>
      </c>
      <c r="D330" s="3" t="s">
        <v>3012</v>
      </c>
      <c r="E330" s="3" t="s">
        <v>3369</v>
      </c>
      <c r="F330" s="3" t="s">
        <v>2365</v>
      </c>
      <c r="G330" s="3" t="s">
        <v>11</v>
      </c>
      <c r="H330" s="3" t="s">
        <v>2628</v>
      </c>
      <c r="I330" s="3">
        <v>1612</v>
      </c>
      <c r="J330" s="3" t="s">
        <v>4485</v>
      </c>
      <c r="K330" s="3" t="s">
        <v>2628</v>
      </c>
      <c r="L330" s="3">
        <v>19925167</v>
      </c>
      <c r="M330" s="17">
        <v>32424</v>
      </c>
      <c r="N330" s="37">
        <f t="shared" si="12"/>
        <v>34759</v>
      </c>
      <c r="O330" s="55">
        <f t="shared" si="13"/>
        <v>56031508</v>
      </c>
      <c r="P330" s="55" t="s">
        <v>7341</v>
      </c>
      <c r="Q330" s="56">
        <f t="shared" si="14"/>
        <v>6.0670796743549638E-3</v>
      </c>
      <c r="R330" s="49"/>
      <c r="S330" s="53"/>
      <c r="T330" s="53"/>
      <c r="U330" s="53"/>
      <c r="V330" s="53"/>
      <c r="W330" s="53"/>
      <c r="X330" s="53"/>
    </row>
    <row r="331" spans="2:24" s="2" customFormat="1" ht="24.5" customHeight="1" x14ac:dyDescent="0.35">
      <c r="B331" s="3">
        <v>316</v>
      </c>
      <c r="C331" s="3" t="s">
        <v>2628</v>
      </c>
      <c r="D331" s="3" t="s">
        <v>3013</v>
      </c>
      <c r="E331" s="3" t="s">
        <v>73</v>
      </c>
      <c r="F331" s="3" t="s">
        <v>3575</v>
      </c>
      <c r="G331" s="3" t="s">
        <v>11</v>
      </c>
      <c r="H331" s="3" t="s">
        <v>2628</v>
      </c>
      <c r="I331" s="3">
        <v>900</v>
      </c>
      <c r="J331" s="3" t="s">
        <v>4486</v>
      </c>
      <c r="K331" s="3" t="s">
        <v>2628</v>
      </c>
      <c r="L331" s="3">
        <v>20001842</v>
      </c>
      <c r="M331" s="17"/>
      <c r="N331" s="37">
        <f t="shared" si="12"/>
        <v>0</v>
      </c>
      <c r="O331" s="55">
        <f t="shared" si="13"/>
        <v>90000</v>
      </c>
      <c r="P331" s="55"/>
      <c r="Q331" s="56">
        <f t="shared" si="14"/>
        <v>9.7451807060403709E-6</v>
      </c>
      <c r="R331" s="49"/>
      <c r="S331" s="53"/>
      <c r="T331" s="53"/>
      <c r="U331" s="53"/>
      <c r="V331" s="53"/>
      <c r="W331" s="53"/>
      <c r="X331" s="53"/>
    </row>
    <row r="332" spans="2:24" s="2" customFormat="1" ht="24.5" customHeight="1" x14ac:dyDescent="0.35">
      <c r="B332" s="3">
        <v>317</v>
      </c>
      <c r="C332" s="3" t="s">
        <v>89</v>
      </c>
      <c r="D332" s="3" t="s">
        <v>515</v>
      </c>
      <c r="E332" s="3" t="s">
        <v>3370</v>
      </c>
      <c r="F332" s="3" t="s">
        <v>2499</v>
      </c>
      <c r="G332" s="3" t="s">
        <v>11</v>
      </c>
      <c r="H332" s="3" t="s">
        <v>2628</v>
      </c>
      <c r="I332" s="33">
        <v>467329</v>
      </c>
      <c r="J332" s="3" t="s">
        <v>4487</v>
      </c>
      <c r="K332" s="3" t="s">
        <v>2628</v>
      </c>
      <c r="L332" s="3">
        <v>19940656</v>
      </c>
      <c r="M332" s="17">
        <v>52800</v>
      </c>
      <c r="N332" s="37">
        <f t="shared" si="12"/>
        <v>56602</v>
      </c>
      <c r="O332" s="55">
        <f t="shared" si="13"/>
        <v>26451756058</v>
      </c>
      <c r="P332" s="55" t="s">
        <v>7341</v>
      </c>
      <c r="Q332" s="56">
        <f t="shared" si="14"/>
        <v>2.8641904753034235</v>
      </c>
      <c r="R332" s="49"/>
      <c r="S332" s="53"/>
      <c r="T332" s="53"/>
      <c r="U332" s="53"/>
      <c r="V332" s="53"/>
      <c r="W332" s="53"/>
      <c r="X332" s="53"/>
    </row>
    <row r="333" spans="2:24" s="2" customFormat="1" ht="24.5" customHeight="1" x14ac:dyDescent="0.35">
      <c r="B333" s="3">
        <v>318</v>
      </c>
      <c r="C333" s="3" t="s">
        <v>505</v>
      </c>
      <c r="D333" s="3" t="s">
        <v>515</v>
      </c>
      <c r="E333" s="3" t="s">
        <v>516</v>
      </c>
      <c r="F333" s="3" t="s">
        <v>2317</v>
      </c>
      <c r="G333" s="3" t="s">
        <v>11</v>
      </c>
      <c r="H333" s="3" t="s">
        <v>2320</v>
      </c>
      <c r="I333" s="33">
        <v>177966.8</v>
      </c>
      <c r="J333" s="3" t="s">
        <v>3817</v>
      </c>
      <c r="K333" s="3" t="s">
        <v>2416</v>
      </c>
      <c r="L333" s="3">
        <v>20039942</v>
      </c>
      <c r="M333" s="17"/>
      <c r="N333" s="37">
        <f t="shared" si="12"/>
        <v>0</v>
      </c>
      <c r="O333" s="55">
        <f t="shared" si="13"/>
        <v>17796680</v>
      </c>
      <c r="P333" s="55" t="s">
        <v>7341</v>
      </c>
      <c r="Q333" s="56">
        <f t="shared" si="14"/>
        <v>1.9270206951952729E-3</v>
      </c>
      <c r="R333" s="49"/>
      <c r="S333" s="53"/>
      <c r="T333" s="53"/>
      <c r="U333" s="53"/>
      <c r="V333" s="53"/>
      <c r="W333" s="53"/>
      <c r="X333" s="53"/>
    </row>
    <row r="334" spans="2:24" s="2" customFormat="1" ht="24.5" customHeight="1" x14ac:dyDescent="0.35">
      <c r="B334" s="3">
        <v>319</v>
      </c>
      <c r="C334" s="3" t="s">
        <v>2628</v>
      </c>
      <c r="D334" s="3" t="s">
        <v>515</v>
      </c>
      <c r="E334" s="3" t="s">
        <v>3368</v>
      </c>
      <c r="F334" s="3" t="s">
        <v>3575</v>
      </c>
      <c r="G334" s="3" t="s">
        <v>11</v>
      </c>
      <c r="H334" s="3" t="s">
        <v>2628</v>
      </c>
      <c r="I334" s="33">
        <v>3413</v>
      </c>
      <c r="J334" s="3" t="s">
        <v>4488</v>
      </c>
      <c r="K334" s="3" t="s">
        <v>2628</v>
      </c>
      <c r="L334" s="3">
        <v>20001841</v>
      </c>
      <c r="M334" s="17"/>
      <c r="N334" s="37">
        <f t="shared" si="12"/>
        <v>0</v>
      </c>
      <c r="O334" s="55">
        <f t="shared" si="13"/>
        <v>341300</v>
      </c>
      <c r="P334" s="55" t="s">
        <v>7341</v>
      </c>
      <c r="Q334" s="56">
        <f t="shared" si="14"/>
        <v>3.6955890833017543E-5</v>
      </c>
      <c r="R334" s="49"/>
      <c r="S334" s="53"/>
      <c r="T334" s="53"/>
      <c r="U334" s="53"/>
      <c r="V334" s="53"/>
      <c r="W334" s="53"/>
      <c r="X334" s="53"/>
    </row>
    <row r="335" spans="2:24" s="2" customFormat="1" ht="24.5" customHeight="1" x14ac:dyDescent="0.35">
      <c r="B335" s="3">
        <v>320</v>
      </c>
      <c r="C335" s="3" t="s">
        <v>505</v>
      </c>
      <c r="D335" s="3" t="s">
        <v>515</v>
      </c>
      <c r="E335" s="3" t="s">
        <v>517</v>
      </c>
      <c r="F335" s="3" t="s">
        <v>2422</v>
      </c>
      <c r="G335" s="3" t="s">
        <v>11</v>
      </c>
      <c r="H335" s="3" t="s">
        <v>2628</v>
      </c>
      <c r="I335" s="33">
        <v>1</v>
      </c>
      <c r="J335" s="3" t="s">
        <v>4489</v>
      </c>
      <c r="K335" s="3" t="s">
        <v>2628</v>
      </c>
      <c r="L335" s="3">
        <v>19952818</v>
      </c>
      <c r="M335" s="17">
        <v>50430</v>
      </c>
      <c r="N335" s="37">
        <f t="shared" si="12"/>
        <v>54061</v>
      </c>
      <c r="O335" s="55">
        <f t="shared" si="13"/>
        <v>54061</v>
      </c>
      <c r="P335" s="55" t="s">
        <v>7341</v>
      </c>
      <c r="Q335" s="56">
        <f t="shared" si="14"/>
        <v>5.8537134905472061E-6</v>
      </c>
      <c r="R335" s="49"/>
      <c r="S335" s="53"/>
      <c r="T335" s="53"/>
      <c r="U335" s="53"/>
      <c r="V335" s="53"/>
      <c r="W335" s="53"/>
      <c r="X335" s="53"/>
    </row>
    <row r="336" spans="2:24" s="2" customFormat="1" ht="24.5" customHeight="1" x14ac:dyDescent="0.35">
      <c r="B336" s="3">
        <v>321</v>
      </c>
      <c r="C336" s="3" t="s">
        <v>89</v>
      </c>
      <c r="D336" s="3" t="s">
        <v>3014</v>
      </c>
      <c r="E336" s="3" t="s">
        <v>3371</v>
      </c>
      <c r="F336" s="3" t="s">
        <v>2317</v>
      </c>
      <c r="G336" s="3" t="s">
        <v>11</v>
      </c>
      <c r="H336" s="3" t="s">
        <v>2628</v>
      </c>
      <c r="I336" s="33">
        <v>16830</v>
      </c>
      <c r="J336" s="3" t="s">
        <v>4490</v>
      </c>
      <c r="K336" s="3" t="s">
        <v>2628</v>
      </c>
      <c r="L336" s="3">
        <v>20037895</v>
      </c>
      <c r="M336" s="17">
        <v>108570</v>
      </c>
      <c r="N336" s="37">
        <f t="shared" ref="N336:N399" si="15">ROUND((M336*(1+$N$13)),0)</f>
        <v>116387</v>
      </c>
      <c r="O336" s="55">
        <f t="shared" ref="O336:O399" si="16">IF(N336=0,100*I336,I336*N336)</f>
        <v>1958793210</v>
      </c>
      <c r="P336" s="55" t="s">
        <v>7341</v>
      </c>
      <c r="Q336" s="56">
        <f t="shared" si="14"/>
        <v>0.21209770885794318</v>
      </c>
      <c r="R336" s="49"/>
      <c r="S336" s="53"/>
      <c r="T336" s="53"/>
      <c r="U336" s="53"/>
      <c r="V336" s="53"/>
      <c r="W336" s="53"/>
      <c r="X336" s="53"/>
    </row>
    <row r="337" spans="2:24" s="2" customFormat="1" ht="24.5" customHeight="1" x14ac:dyDescent="0.35">
      <c r="B337" s="3">
        <v>322</v>
      </c>
      <c r="C337" s="3" t="s">
        <v>2079</v>
      </c>
      <c r="D337" s="3" t="s">
        <v>7057</v>
      </c>
      <c r="E337" s="3">
        <v>1.4999999999999999E-2</v>
      </c>
      <c r="F337" s="3" t="s">
        <v>7113</v>
      </c>
      <c r="G337" s="3" t="s">
        <v>7117</v>
      </c>
      <c r="H337" s="3" t="s">
        <v>7122</v>
      </c>
      <c r="I337" s="33">
        <v>1</v>
      </c>
      <c r="J337" s="3" t="s">
        <v>7136</v>
      </c>
      <c r="K337" s="3" t="s">
        <v>7185</v>
      </c>
      <c r="L337" s="3">
        <v>24281</v>
      </c>
      <c r="M337" s="17"/>
      <c r="N337" s="37">
        <f t="shared" si="15"/>
        <v>0</v>
      </c>
      <c r="O337" s="55">
        <f t="shared" si="16"/>
        <v>100</v>
      </c>
      <c r="P337" s="55"/>
      <c r="Q337" s="56">
        <f t="shared" ref="Q337:Q400" si="17">(45.5*O337)/SUM($O$16:$O$1436)</f>
        <v>1.082797856226708E-8</v>
      </c>
      <c r="R337" s="49"/>
      <c r="S337" s="53"/>
      <c r="T337" s="53"/>
      <c r="U337" s="53"/>
      <c r="V337" s="53"/>
      <c r="W337" s="53"/>
      <c r="X337" s="53"/>
    </row>
    <row r="338" spans="2:24" s="2" customFormat="1" ht="24.5" customHeight="1" x14ac:dyDescent="0.35">
      <c r="B338" s="3">
        <v>323</v>
      </c>
      <c r="C338" s="3" t="s">
        <v>2079</v>
      </c>
      <c r="D338" s="3" t="s">
        <v>7057</v>
      </c>
      <c r="E338" s="3" t="s">
        <v>7083</v>
      </c>
      <c r="F338" s="3" t="s">
        <v>7113</v>
      </c>
      <c r="G338" s="3" t="s">
        <v>7117</v>
      </c>
      <c r="H338" s="3" t="s">
        <v>7123</v>
      </c>
      <c r="I338" s="33">
        <v>1</v>
      </c>
      <c r="J338" s="3" t="s">
        <v>7136</v>
      </c>
      <c r="K338" s="3" t="s">
        <v>7186</v>
      </c>
      <c r="L338" s="3">
        <v>24283</v>
      </c>
      <c r="M338" s="17"/>
      <c r="N338" s="37">
        <f t="shared" si="15"/>
        <v>0</v>
      </c>
      <c r="O338" s="55">
        <f t="shared" si="16"/>
        <v>100</v>
      </c>
      <c r="P338" s="55"/>
      <c r="Q338" s="56">
        <f t="shared" si="17"/>
        <v>1.082797856226708E-8</v>
      </c>
      <c r="R338" s="49"/>
      <c r="S338" s="53"/>
      <c r="T338" s="53"/>
      <c r="U338" s="53"/>
      <c r="V338" s="53"/>
      <c r="W338" s="53"/>
      <c r="X338" s="53"/>
    </row>
    <row r="339" spans="2:24" s="2" customFormat="1" ht="24.5" customHeight="1" x14ac:dyDescent="0.35">
      <c r="B339" s="3">
        <v>324</v>
      </c>
      <c r="C339" s="3" t="s">
        <v>2079</v>
      </c>
      <c r="D339" s="3" t="s">
        <v>7057</v>
      </c>
      <c r="E339" s="3" t="s">
        <v>7084</v>
      </c>
      <c r="F339" s="3" t="s">
        <v>7113</v>
      </c>
      <c r="G339" s="3" t="s">
        <v>7117</v>
      </c>
      <c r="H339" s="3" t="s">
        <v>7123</v>
      </c>
      <c r="I339" s="33">
        <v>1</v>
      </c>
      <c r="J339" s="3" t="s">
        <v>7136</v>
      </c>
      <c r="K339" s="3" t="s">
        <v>7187</v>
      </c>
      <c r="L339" s="3">
        <v>23282</v>
      </c>
      <c r="M339" s="17"/>
      <c r="N339" s="37">
        <f t="shared" si="15"/>
        <v>0</v>
      </c>
      <c r="O339" s="55">
        <f t="shared" si="16"/>
        <v>100</v>
      </c>
      <c r="P339" s="55"/>
      <c r="Q339" s="56">
        <f t="shared" si="17"/>
        <v>1.082797856226708E-8</v>
      </c>
      <c r="R339" s="49"/>
      <c r="S339" s="53"/>
      <c r="T339" s="53"/>
      <c r="U339" s="53"/>
      <c r="V339" s="53"/>
      <c r="W339" s="53"/>
      <c r="X339" s="53"/>
    </row>
    <row r="340" spans="2:24" s="2" customFormat="1" ht="24.5" customHeight="1" x14ac:dyDescent="0.35">
      <c r="B340" s="3">
        <v>325</v>
      </c>
      <c r="C340" s="3" t="s">
        <v>2628</v>
      </c>
      <c r="D340" s="3" t="s">
        <v>3015</v>
      </c>
      <c r="E340" s="3" t="s">
        <v>3287</v>
      </c>
      <c r="F340" s="3" t="s">
        <v>2417</v>
      </c>
      <c r="G340" s="3" t="s">
        <v>11</v>
      </c>
      <c r="H340" s="3" t="s">
        <v>2628</v>
      </c>
      <c r="I340" s="3">
        <v>1</v>
      </c>
      <c r="J340" s="3" t="s">
        <v>4491</v>
      </c>
      <c r="K340" s="3" t="s">
        <v>2628</v>
      </c>
      <c r="L340" s="3">
        <v>20229690</v>
      </c>
      <c r="M340" s="17"/>
      <c r="N340" s="37">
        <f t="shared" si="15"/>
        <v>0</v>
      </c>
      <c r="O340" s="55">
        <f t="shared" si="16"/>
        <v>100</v>
      </c>
      <c r="P340" s="55"/>
      <c r="Q340" s="56">
        <f t="shared" si="17"/>
        <v>1.082797856226708E-8</v>
      </c>
      <c r="R340" s="49"/>
      <c r="S340" s="53"/>
      <c r="T340" s="53"/>
      <c r="U340" s="53"/>
      <c r="V340" s="53"/>
      <c r="W340" s="53"/>
      <c r="X340" s="53"/>
    </row>
    <row r="341" spans="2:24" s="2" customFormat="1" ht="24.5" customHeight="1" x14ac:dyDescent="0.35">
      <c r="B341" s="3">
        <v>326</v>
      </c>
      <c r="C341" s="3" t="s">
        <v>2638</v>
      </c>
      <c r="D341" s="3" t="s">
        <v>3016</v>
      </c>
      <c r="E341" s="3" t="s">
        <v>3372</v>
      </c>
      <c r="F341" s="3" t="s">
        <v>3597</v>
      </c>
      <c r="G341" s="3" t="s">
        <v>18</v>
      </c>
      <c r="H341" s="3" t="s">
        <v>2356</v>
      </c>
      <c r="I341" s="33">
        <v>3</v>
      </c>
      <c r="J341" s="3" t="s">
        <v>2628</v>
      </c>
      <c r="K341" s="3" t="s">
        <v>2748</v>
      </c>
      <c r="L341" s="3">
        <v>20135091</v>
      </c>
      <c r="M341" s="17">
        <v>44002231.5</v>
      </c>
      <c r="N341" s="37">
        <f t="shared" si="15"/>
        <v>47170392</v>
      </c>
      <c r="O341" s="55">
        <f t="shared" si="16"/>
        <v>141511176</v>
      </c>
      <c r="P341" s="55" t="s">
        <v>7341</v>
      </c>
      <c r="Q341" s="56">
        <f t="shared" si="17"/>
        <v>1.5322799800492037E-2</v>
      </c>
      <c r="R341" s="49"/>
      <c r="S341" s="53"/>
      <c r="T341" s="53"/>
      <c r="U341" s="53"/>
      <c r="V341" s="53"/>
      <c r="W341" s="53"/>
      <c r="X341" s="53"/>
    </row>
    <row r="342" spans="2:24" s="2" customFormat="1" ht="24.5" customHeight="1" x14ac:dyDescent="0.35">
      <c r="B342" s="3">
        <v>327</v>
      </c>
      <c r="C342" s="3" t="s">
        <v>526</v>
      </c>
      <c r="D342" s="3" t="s">
        <v>527</v>
      </c>
      <c r="E342" s="3" t="s">
        <v>2420</v>
      </c>
      <c r="F342" s="3" t="s">
        <v>2317</v>
      </c>
      <c r="G342" s="3" t="s">
        <v>11</v>
      </c>
      <c r="H342" s="3" t="s">
        <v>2628</v>
      </c>
      <c r="I342" s="3">
        <v>4102</v>
      </c>
      <c r="J342" s="3" t="s">
        <v>4492</v>
      </c>
      <c r="K342" s="3" t="s">
        <v>2628</v>
      </c>
      <c r="L342" s="3">
        <v>20010690</v>
      </c>
      <c r="M342" s="17">
        <v>140709</v>
      </c>
      <c r="N342" s="37">
        <f t="shared" si="15"/>
        <v>150840</v>
      </c>
      <c r="O342" s="55">
        <f t="shared" si="16"/>
        <v>618745680</v>
      </c>
      <c r="P342" s="55" t="s">
        <v>7341</v>
      </c>
      <c r="Q342" s="56">
        <f t="shared" si="17"/>
        <v>6.6997649585353661E-2</v>
      </c>
      <c r="R342" s="49"/>
      <c r="S342" s="53"/>
      <c r="T342" s="53"/>
      <c r="U342" s="53"/>
      <c r="V342" s="53"/>
      <c r="W342" s="53"/>
      <c r="X342" s="53"/>
    </row>
    <row r="343" spans="2:24" s="2" customFormat="1" ht="24.5" customHeight="1" x14ac:dyDescent="0.35">
      <c r="B343" s="3">
        <v>328</v>
      </c>
      <c r="C343" s="3" t="s">
        <v>526</v>
      </c>
      <c r="D343" s="3" t="s">
        <v>527</v>
      </c>
      <c r="E343" s="3" t="s">
        <v>3373</v>
      </c>
      <c r="F343" s="3" t="s">
        <v>2317</v>
      </c>
      <c r="G343" s="3" t="s">
        <v>11</v>
      </c>
      <c r="H343" s="3" t="s">
        <v>2628</v>
      </c>
      <c r="I343" s="3">
        <v>840</v>
      </c>
      <c r="J343" s="3" t="s">
        <v>4493</v>
      </c>
      <c r="K343" s="3" t="s">
        <v>2628</v>
      </c>
      <c r="L343" s="3">
        <v>19930255</v>
      </c>
      <c r="M343" s="17">
        <v>89415</v>
      </c>
      <c r="N343" s="37">
        <f t="shared" si="15"/>
        <v>95853</v>
      </c>
      <c r="O343" s="55">
        <f t="shared" si="16"/>
        <v>80516520</v>
      </c>
      <c r="P343" s="55" t="s">
        <v>7341</v>
      </c>
      <c r="Q343" s="56">
        <f t="shared" si="17"/>
        <v>8.7183115246834853E-3</v>
      </c>
      <c r="R343" s="49"/>
      <c r="S343" s="53"/>
      <c r="T343" s="53"/>
      <c r="U343" s="53"/>
      <c r="V343" s="53"/>
      <c r="W343" s="53"/>
      <c r="X343" s="53"/>
    </row>
    <row r="344" spans="2:24" s="2" customFormat="1" ht="24.5" customHeight="1" x14ac:dyDescent="0.35">
      <c r="B344" s="3">
        <v>329</v>
      </c>
      <c r="C344" s="3" t="s">
        <v>526</v>
      </c>
      <c r="D344" s="3" t="s">
        <v>527</v>
      </c>
      <c r="E344" s="3" t="s">
        <v>3373</v>
      </c>
      <c r="F344" s="3" t="s">
        <v>2335</v>
      </c>
      <c r="G344" s="3" t="s">
        <v>11</v>
      </c>
      <c r="H344" s="3" t="s">
        <v>2628</v>
      </c>
      <c r="I344" s="3">
        <v>390</v>
      </c>
      <c r="J344" s="3" t="s">
        <v>4494</v>
      </c>
      <c r="K344" s="3" t="s">
        <v>2628</v>
      </c>
      <c r="L344" s="3">
        <v>20016876</v>
      </c>
      <c r="M344" s="17">
        <v>145875</v>
      </c>
      <c r="N344" s="37">
        <f t="shared" si="15"/>
        <v>156378</v>
      </c>
      <c r="O344" s="55">
        <f t="shared" si="16"/>
        <v>60987420</v>
      </c>
      <c r="P344" s="55" t="s">
        <v>7341</v>
      </c>
      <c r="Q344" s="56">
        <f t="shared" si="17"/>
        <v>6.603704763279785E-3</v>
      </c>
      <c r="R344" s="49"/>
      <c r="S344" s="53"/>
      <c r="T344" s="53"/>
      <c r="U344" s="53"/>
      <c r="V344" s="53"/>
      <c r="W344" s="53"/>
      <c r="X344" s="53"/>
    </row>
    <row r="345" spans="2:24" s="2" customFormat="1" ht="24.5" customHeight="1" x14ac:dyDescent="0.35">
      <c r="B345" s="3">
        <v>330</v>
      </c>
      <c r="C345" s="3" t="s">
        <v>528</v>
      </c>
      <c r="D345" s="3" t="s">
        <v>529</v>
      </c>
      <c r="E345" s="3" t="s">
        <v>3374</v>
      </c>
      <c r="F345" s="3" t="s">
        <v>2525</v>
      </c>
      <c r="G345" s="3" t="s">
        <v>11</v>
      </c>
      <c r="H345" s="3" t="s">
        <v>2490</v>
      </c>
      <c r="I345" s="3">
        <v>10287</v>
      </c>
      <c r="J345" s="3" t="s">
        <v>4495</v>
      </c>
      <c r="K345" s="3" t="s">
        <v>2628</v>
      </c>
      <c r="L345" s="3">
        <v>20147754</v>
      </c>
      <c r="M345" s="17">
        <v>2726</v>
      </c>
      <c r="N345" s="37">
        <f t="shared" si="15"/>
        <v>2922</v>
      </c>
      <c r="O345" s="55">
        <f t="shared" si="16"/>
        <v>30058614</v>
      </c>
      <c r="P345" s="55" t="s">
        <v>7341</v>
      </c>
      <c r="Q345" s="56">
        <f t="shared" si="17"/>
        <v>3.2547402800346113E-3</v>
      </c>
      <c r="R345" s="49"/>
      <c r="S345" s="53"/>
      <c r="T345" s="53"/>
      <c r="U345" s="53"/>
      <c r="V345" s="53"/>
      <c r="W345" s="53"/>
      <c r="X345" s="53"/>
    </row>
    <row r="346" spans="2:24" s="2" customFormat="1" ht="24.5" customHeight="1" x14ac:dyDescent="0.35">
      <c r="B346" s="3">
        <v>331</v>
      </c>
      <c r="C346" s="3" t="s">
        <v>528</v>
      </c>
      <c r="D346" s="3" t="s">
        <v>529</v>
      </c>
      <c r="E346" s="3" t="s">
        <v>26</v>
      </c>
      <c r="F346" s="3" t="s">
        <v>2383</v>
      </c>
      <c r="G346" s="3" t="s">
        <v>11</v>
      </c>
      <c r="H346" s="3" t="s">
        <v>2628</v>
      </c>
      <c r="I346" s="3">
        <v>1</v>
      </c>
      <c r="J346" s="3" t="s">
        <v>4496</v>
      </c>
      <c r="K346" s="3" t="s">
        <v>2628</v>
      </c>
      <c r="L346" s="3">
        <v>20198801</v>
      </c>
      <c r="M346" s="17">
        <v>471429</v>
      </c>
      <c r="N346" s="37">
        <f t="shared" si="15"/>
        <v>505372</v>
      </c>
      <c r="O346" s="55">
        <f t="shared" si="16"/>
        <v>505372</v>
      </c>
      <c r="P346" s="55" t="s">
        <v>7341</v>
      </c>
      <c r="Q346" s="56">
        <f t="shared" si="17"/>
        <v>5.4721571819700389E-5</v>
      </c>
      <c r="R346" s="49"/>
      <c r="S346" s="53"/>
      <c r="T346" s="53"/>
      <c r="U346" s="53"/>
      <c r="V346" s="53"/>
      <c r="W346" s="53"/>
      <c r="X346" s="53"/>
    </row>
    <row r="347" spans="2:24" s="2" customFormat="1" ht="24.5" customHeight="1" x14ac:dyDescent="0.35">
      <c r="B347" s="3">
        <v>332</v>
      </c>
      <c r="C347" s="3" t="s">
        <v>533</v>
      </c>
      <c r="D347" s="3" t="s">
        <v>534</v>
      </c>
      <c r="E347" s="3" t="s">
        <v>2397</v>
      </c>
      <c r="F347" s="3" t="s">
        <v>2317</v>
      </c>
      <c r="G347" s="3" t="s">
        <v>11</v>
      </c>
      <c r="H347" s="3" t="s">
        <v>2628</v>
      </c>
      <c r="I347" s="3">
        <v>25690</v>
      </c>
      <c r="J347" s="3" t="s">
        <v>4497</v>
      </c>
      <c r="K347" s="3" t="s">
        <v>2628</v>
      </c>
      <c r="L347" s="3">
        <v>20095993</v>
      </c>
      <c r="M347" s="17">
        <v>1680</v>
      </c>
      <c r="N347" s="37">
        <f t="shared" si="15"/>
        <v>1801</v>
      </c>
      <c r="O347" s="55">
        <f t="shared" si="16"/>
        <v>46267690</v>
      </c>
      <c r="P347" s="55" t="s">
        <v>7341</v>
      </c>
      <c r="Q347" s="56">
        <f t="shared" si="17"/>
        <v>5.009855554456189E-3</v>
      </c>
      <c r="R347" s="49"/>
      <c r="S347" s="53"/>
      <c r="T347" s="53"/>
      <c r="U347" s="53"/>
      <c r="V347" s="53"/>
      <c r="W347" s="53"/>
      <c r="X347" s="53"/>
    </row>
    <row r="348" spans="2:24" s="2" customFormat="1" ht="24.5" customHeight="1" x14ac:dyDescent="0.35">
      <c r="B348" s="3">
        <v>333</v>
      </c>
      <c r="C348" s="3" t="s">
        <v>535</v>
      </c>
      <c r="D348" s="3" t="s">
        <v>536</v>
      </c>
      <c r="E348" s="3" t="s">
        <v>1426</v>
      </c>
      <c r="F348" s="3" t="s">
        <v>2350</v>
      </c>
      <c r="G348" s="3" t="s">
        <v>3656</v>
      </c>
      <c r="H348" s="3" t="s">
        <v>2360</v>
      </c>
      <c r="I348" s="3">
        <v>4726.2857142857147</v>
      </c>
      <c r="J348" s="3" t="s">
        <v>2628</v>
      </c>
      <c r="K348" s="3" t="s">
        <v>2749</v>
      </c>
      <c r="L348" s="3">
        <v>19967089</v>
      </c>
      <c r="M348" s="17">
        <v>4469</v>
      </c>
      <c r="N348" s="37">
        <f t="shared" si="15"/>
        <v>4791</v>
      </c>
      <c r="O348" s="55">
        <f t="shared" si="16"/>
        <v>22643634.857142858</v>
      </c>
      <c r="P348" s="55" t="s">
        <v>7341</v>
      </c>
      <c r="Q348" s="56">
        <f t="shared" si="17"/>
        <v>2.4518479280494646E-3</v>
      </c>
      <c r="R348" s="49"/>
      <c r="S348" s="53"/>
      <c r="T348" s="53"/>
      <c r="U348" s="53"/>
      <c r="V348" s="53"/>
      <c r="W348" s="53"/>
      <c r="X348" s="53"/>
    </row>
    <row r="349" spans="2:24" s="2" customFormat="1" ht="24.5" customHeight="1" x14ac:dyDescent="0.35">
      <c r="B349" s="3">
        <v>334</v>
      </c>
      <c r="C349" s="3" t="s">
        <v>535</v>
      </c>
      <c r="D349" s="3" t="s">
        <v>536</v>
      </c>
      <c r="E349" s="3" t="s">
        <v>3375</v>
      </c>
      <c r="F349" s="3" t="s">
        <v>2350</v>
      </c>
      <c r="G349" s="3" t="s">
        <v>3656</v>
      </c>
      <c r="H349" s="3" t="s">
        <v>2360</v>
      </c>
      <c r="I349" s="3">
        <v>1348</v>
      </c>
      <c r="J349" s="3" t="s">
        <v>3818</v>
      </c>
      <c r="K349" s="3" t="s">
        <v>2421</v>
      </c>
      <c r="L349" s="3">
        <v>19967088</v>
      </c>
      <c r="M349" s="17">
        <v>5487</v>
      </c>
      <c r="N349" s="37">
        <f t="shared" si="15"/>
        <v>5882</v>
      </c>
      <c r="O349" s="55">
        <f t="shared" si="16"/>
        <v>7928936</v>
      </c>
      <c r="P349" s="55"/>
      <c r="Q349" s="56">
        <f t="shared" si="17"/>
        <v>8.5854349029587684E-4</v>
      </c>
      <c r="R349" s="49"/>
      <c r="S349" s="53"/>
      <c r="T349" s="53"/>
      <c r="U349" s="53"/>
      <c r="V349" s="53"/>
      <c r="W349" s="53"/>
      <c r="X349" s="53"/>
    </row>
    <row r="350" spans="2:24" s="2" customFormat="1" ht="24.5" customHeight="1" x14ac:dyDescent="0.35">
      <c r="B350" s="3">
        <v>335</v>
      </c>
      <c r="C350" s="3" t="s">
        <v>539</v>
      </c>
      <c r="D350" s="3" t="s">
        <v>540</v>
      </c>
      <c r="E350" s="3" t="s">
        <v>2371</v>
      </c>
      <c r="F350" s="3" t="s">
        <v>3710</v>
      </c>
      <c r="G350" s="3" t="s">
        <v>11</v>
      </c>
      <c r="H350" s="3" t="s">
        <v>2318</v>
      </c>
      <c r="I350" s="3">
        <v>305771.33333333331</v>
      </c>
      <c r="J350" s="3" t="s">
        <v>3820</v>
      </c>
      <c r="K350" s="3" t="s">
        <v>3724</v>
      </c>
      <c r="L350" s="3">
        <v>227376</v>
      </c>
      <c r="M350" s="17">
        <v>398</v>
      </c>
      <c r="N350" s="37">
        <f t="shared" si="15"/>
        <v>427</v>
      </c>
      <c r="O350" s="55">
        <f t="shared" si="16"/>
        <v>130564359.33333333</v>
      </c>
      <c r="P350" s="55" t="s">
        <v>7341</v>
      </c>
      <c r="Q350" s="56">
        <f t="shared" si="17"/>
        <v>1.4137480838574688E-2</v>
      </c>
      <c r="R350" s="49"/>
      <c r="S350" s="53"/>
      <c r="T350" s="53"/>
      <c r="U350" s="53"/>
      <c r="V350" s="53"/>
      <c r="W350" s="53"/>
      <c r="X350" s="53"/>
    </row>
    <row r="351" spans="2:24" s="2" customFormat="1" ht="24.5" customHeight="1" x14ac:dyDescent="0.35">
      <c r="B351" s="3">
        <v>336</v>
      </c>
      <c r="C351" s="3" t="s">
        <v>539</v>
      </c>
      <c r="D351" s="3" t="s">
        <v>540</v>
      </c>
      <c r="E351" s="3" t="s">
        <v>2423</v>
      </c>
      <c r="F351" s="3" t="s">
        <v>2318</v>
      </c>
      <c r="G351" s="3" t="s">
        <v>11</v>
      </c>
      <c r="H351" s="3" t="s">
        <v>2318</v>
      </c>
      <c r="I351" s="3">
        <v>193292</v>
      </c>
      <c r="J351" s="3" t="s">
        <v>3820</v>
      </c>
      <c r="K351" s="3" t="s">
        <v>2751</v>
      </c>
      <c r="L351" s="3">
        <v>227365</v>
      </c>
      <c r="M351" s="17">
        <v>796</v>
      </c>
      <c r="N351" s="37">
        <f t="shared" si="15"/>
        <v>853</v>
      </c>
      <c r="O351" s="55">
        <f t="shared" si="16"/>
        <v>164878076</v>
      </c>
      <c r="P351" s="55" t="s">
        <v>7341</v>
      </c>
      <c r="Q351" s="56">
        <f t="shared" si="17"/>
        <v>1.7852962723158422E-2</v>
      </c>
      <c r="R351" s="49"/>
      <c r="S351" s="53"/>
      <c r="T351" s="53"/>
      <c r="U351" s="53"/>
      <c r="V351" s="53"/>
      <c r="W351" s="53"/>
      <c r="X351" s="53"/>
    </row>
    <row r="352" spans="2:24" s="2" customFormat="1" ht="24.5" customHeight="1" x14ac:dyDescent="0.35">
      <c r="B352" s="3">
        <v>337</v>
      </c>
      <c r="C352" s="3" t="s">
        <v>539</v>
      </c>
      <c r="D352" s="3" t="s">
        <v>540</v>
      </c>
      <c r="E352" s="3" t="s">
        <v>3376</v>
      </c>
      <c r="F352" s="3" t="s">
        <v>2417</v>
      </c>
      <c r="G352" s="3" t="s">
        <v>11</v>
      </c>
      <c r="H352" s="3" t="s">
        <v>2490</v>
      </c>
      <c r="I352" s="3">
        <v>16200</v>
      </c>
      <c r="J352" s="3" t="s">
        <v>3819</v>
      </c>
      <c r="K352" s="3" t="s">
        <v>2750</v>
      </c>
      <c r="L352" s="3">
        <v>226679</v>
      </c>
      <c r="M352" s="17">
        <v>74.303351637947372</v>
      </c>
      <c r="N352" s="37">
        <f t="shared" si="15"/>
        <v>80</v>
      </c>
      <c r="O352" s="55">
        <f t="shared" si="16"/>
        <v>1296000</v>
      </c>
      <c r="P352" s="55" t="s">
        <v>7341</v>
      </c>
      <c r="Q352" s="56">
        <f t="shared" si="17"/>
        <v>1.4033060216698135E-4</v>
      </c>
      <c r="R352" s="49"/>
      <c r="S352" s="53"/>
      <c r="T352" s="53"/>
      <c r="U352" s="53"/>
      <c r="V352" s="53"/>
      <c r="W352" s="53"/>
      <c r="X352" s="53"/>
    </row>
    <row r="353" spans="2:24" s="2" customFormat="1" ht="24.5" customHeight="1" x14ac:dyDescent="0.35">
      <c r="B353" s="3">
        <v>338</v>
      </c>
      <c r="C353" s="3" t="s">
        <v>548</v>
      </c>
      <c r="D353" s="3" t="s">
        <v>549</v>
      </c>
      <c r="E353" s="3" t="s">
        <v>3377</v>
      </c>
      <c r="F353" s="3" t="s">
        <v>2368</v>
      </c>
      <c r="G353" s="3" t="s">
        <v>11</v>
      </c>
      <c r="H353" s="3" t="s">
        <v>2628</v>
      </c>
      <c r="I353" s="3">
        <v>37</v>
      </c>
      <c r="J353" s="3" t="s">
        <v>4498</v>
      </c>
      <c r="K353" s="3" t="s">
        <v>2628</v>
      </c>
      <c r="L353" s="3">
        <v>19908284</v>
      </c>
      <c r="M353" s="17">
        <v>28572</v>
      </c>
      <c r="N353" s="37">
        <f t="shared" si="15"/>
        <v>30629</v>
      </c>
      <c r="O353" s="55">
        <f t="shared" si="16"/>
        <v>1133273</v>
      </c>
      <c r="P353" s="55"/>
      <c r="Q353" s="56">
        <f t="shared" si="17"/>
        <v>1.2271055749196101E-4</v>
      </c>
      <c r="R353" s="49"/>
      <c r="S353" s="53"/>
      <c r="T353" s="53"/>
      <c r="U353" s="53"/>
      <c r="V353" s="53"/>
      <c r="W353" s="53"/>
      <c r="X353" s="53"/>
    </row>
    <row r="354" spans="2:24" s="2" customFormat="1" ht="24.5" customHeight="1" x14ac:dyDescent="0.35">
      <c r="B354" s="3">
        <v>339</v>
      </c>
      <c r="C354" s="3" t="s">
        <v>2628</v>
      </c>
      <c r="D354" s="3" t="s">
        <v>549</v>
      </c>
      <c r="E354" s="3">
        <v>0.09</v>
      </c>
      <c r="F354" s="3" t="s">
        <v>2435</v>
      </c>
      <c r="G354" s="3" t="s">
        <v>11</v>
      </c>
      <c r="H354" s="3" t="s">
        <v>2628</v>
      </c>
      <c r="I354" s="3">
        <v>1</v>
      </c>
      <c r="J354" s="3" t="s">
        <v>4499</v>
      </c>
      <c r="K354" s="3" t="s">
        <v>2628</v>
      </c>
      <c r="L354" s="3">
        <v>19930894</v>
      </c>
      <c r="M354" s="17">
        <v>72088</v>
      </c>
      <c r="N354" s="37">
        <f t="shared" si="15"/>
        <v>77278</v>
      </c>
      <c r="O354" s="55">
        <f t="shared" si="16"/>
        <v>77278</v>
      </c>
      <c r="P354" s="55" t="s">
        <v>7341</v>
      </c>
      <c r="Q354" s="56">
        <f t="shared" si="17"/>
        <v>8.3676452733487543E-6</v>
      </c>
      <c r="R354" s="49"/>
      <c r="S354" s="53"/>
      <c r="T354" s="53"/>
      <c r="U354" s="53"/>
      <c r="V354" s="53"/>
      <c r="W354" s="53"/>
      <c r="X354" s="53"/>
    </row>
    <row r="355" spans="2:24" s="2" customFormat="1" ht="24.5" customHeight="1" x14ac:dyDescent="0.35">
      <c r="B355" s="3">
        <v>340</v>
      </c>
      <c r="C355" s="3" t="s">
        <v>164</v>
      </c>
      <c r="D355" s="3" t="s">
        <v>3017</v>
      </c>
      <c r="E355" s="3">
        <v>2.5000000000000001E-3</v>
      </c>
      <c r="F355" s="3" t="s">
        <v>3600</v>
      </c>
      <c r="G355" s="3" t="s">
        <v>3657</v>
      </c>
      <c r="H355" s="3" t="s">
        <v>2381</v>
      </c>
      <c r="I355" s="3">
        <v>1264.2</v>
      </c>
      <c r="J355" s="3" t="s">
        <v>4500</v>
      </c>
      <c r="K355" s="3" t="s">
        <v>2628</v>
      </c>
      <c r="L355" s="3">
        <v>20045764</v>
      </c>
      <c r="M355" s="17">
        <v>85242</v>
      </c>
      <c r="N355" s="37">
        <f t="shared" si="15"/>
        <v>91379</v>
      </c>
      <c r="O355" s="55">
        <f t="shared" si="16"/>
        <v>115521331.8</v>
      </c>
      <c r="P355" s="55" t="s">
        <v>7341</v>
      </c>
      <c r="Q355" s="56">
        <f t="shared" si="17"/>
        <v>1.2508625042149422E-2</v>
      </c>
      <c r="R355" s="49"/>
      <c r="S355" s="53"/>
      <c r="T355" s="53"/>
      <c r="U355" s="53"/>
      <c r="V355" s="53"/>
      <c r="W355" s="53"/>
      <c r="X355" s="53"/>
    </row>
    <row r="356" spans="2:24" s="2" customFormat="1" ht="24.5" customHeight="1" x14ac:dyDescent="0.35">
      <c r="B356" s="3">
        <v>341</v>
      </c>
      <c r="C356" s="3" t="s">
        <v>560</v>
      </c>
      <c r="D356" s="3" t="s">
        <v>559</v>
      </c>
      <c r="E356" s="3" t="s">
        <v>3378</v>
      </c>
      <c r="F356" s="3" t="s">
        <v>2356</v>
      </c>
      <c r="G356" s="3" t="s">
        <v>18</v>
      </c>
      <c r="H356" s="3" t="s">
        <v>2349</v>
      </c>
      <c r="I356" s="3">
        <v>722.5</v>
      </c>
      <c r="J356" s="3" t="s">
        <v>4501</v>
      </c>
      <c r="K356" s="3" t="s">
        <v>2628</v>
      </c>
      <c r="L356" s="3">
        <v>20042955</v>
      </c>
      <c r="M356" s="17">
        <v>447155</v>
      </c>
      <c r="N356" s="37">
        <f t="shared" si="15"/>
        <v>479350</v>
      </c>
      <c r="O356" s="55">
        <f t="shared" si="16"/>
        <v>346330375</v>
      </c>
      <c r="P356" s="55" t="s">
        <v>7341</v>
      </c>
      <c r="Q356" s="56">
        <f t="shared" si="17"/>
        <v>3.7500578759619187E-2</v>
      </c>
      <c r="R356" s="49"/>
      <c r="S356" s="53"/>
      <c r="T356" s="53"/>
      <c r="U356" s="53"/>
      <c r="V356" s="53"/>
      <c r="W356" s="53"/>
      <c r="X356" s="53"/>
    </row>
    <row r="357" spans="2:24" s="2" customFormat="1" ht="24.5" customHeight="1" x14ac:dyDescent="0.35">
      <c r="B357" s="3">
        <v>342</v>
      </c>
      <c r="C357" s="3" t="s">
        <v>164</v>
      </c>
      <c r="D357" s="3" t="s">
        <v>3018</v>
      </c>
      <c r="E357" s="3" t="s">
        <v>3379</v>
      </c>
      <c r="F357" s="3" t="s">
        <v>2348</v>
      </c>
      <c r="G357" s="3" t="s">
        <v>3657</v>
      </c>
      <c r="H357" s="3" t="s">
        <v>2334</v>
      </c>
      <c r="I357" s="33">
        <v>10472.416666666666</v>
      </c>
      <c r="J357" s="3" t="s">
        <v>3821</v>
      </c>
      <c r="K357" s="3" t="s">
        <v>2425</v>
      </c>
      <c r="L357" s="3">
        <v>20086613</v>
      </c>
      <c r="M357" s="17">
        <v>38980</v>
      </c>
      <c r="N357" s="37">
        <f t="shared" si="15"/>
        <v>41787</v>
      </c>
      <c r="O357" s="55">
        <f t="shared" si="16"/>
        <v>437610875.25</v>
      </c>
      <c r="P357" s="55" t="s">
        <v>7341</v>
      </c>
      <c r="Q357" s="56">
        <f t="shared" si="17"/>
        <v>4.7384411758219336E-2</v>
      </c>
      <c r="R357" s="49"/>
      <c r="S357" s="53"/>
      <c r="T357" s="53"/>
      <c r="U357" s="53"/>
      <c r="V357" s="53"/>
      <c r="W357" s="53"/>
      <c r="X357" s="53"/>
    </row>
    <row r="358" spans="2:24" s="2" customFormat="1" ht="24.5" customHeight="1" x14ac:dyDescent="0.35">
      <c r="B358" s="3">
        <v>343</v>
      </c>
      <c r="C358" s="3" t="s">
        <v>164</v>
      </c>
      <c r="D358" s="3" t="s">
        <v>3019</v>
      </c>
      <c r="E358" s="3" t="s">
        <v>3380</v>
      </c>
      <c r="F358" s="3" t="s">
        <v>2394</v>
      </c>
      <c r="G358" s="3" t="s">
        <v>2395</v>
      </c>
      <c r="H358" s="3" t="s">
        <v>2628</v>
      </c>
      <c r="I358" s="33">
        <v>3</v>
      </c>
      <c r="J358" s="3" t="s">
        <v>4502</v>
      </c>
      <c r="K358" s="3" t="s">
        <v>2628</v>
      </c>
      <c r="L358" s="3">
        <v>19978511</v>
      </c>
      <c r="M358" s="17"/>
      <c r="N358" s="37">
        <f t="shared" si="15"/>
        <v>0</v>
      </c>
      <c r="O358" s="55">
        <f t="shared" si="16"/>
        <v>300</v>
      </c>
      <c r="P358" s="55"/>
      <c r="Q358" s="56">
        <f t="shared" si="17"/>
        <v>3.2483935686801237E-8</v>
      </c>
      <c r="R358" s="49"/>
      <c r="S358" s="53"/>
      <c r="T358" s="53"/>
      <c r="U358" s="53"/>
      <c r="V358" s="53"/>
      <c r="W358" s="53"/>
      <c r="X358" s="53"/>
    </row>
    <row r="359" spans="2:24" s="2" customFormat="1" ht="24.5" customHeight="1" x14ac:dyDescent="0.35">
      <c r="B359" s="3">
        <v>344</v>
      </c>
      <c r="C359" s="3" t="s">
        <v>566</v>
      </c>
      <c r="D359" s="3" t="s">
        <v>567</v>
      </c>
      <c r="E359" s="3" t="s">
        <v>2384</v>
      </c>
      <c r="F359" s="3" t="s">
        <v>2317</v>
      </c>
      <c r="G359" s="3" t="s">
        <v>11</v>
      </c>
      <c r="H359" s="3" t="s">
        <v>2628</v>
      </c>
      <c r="I359" s="33">
        <v>338305</v>
      </c>
      <c r="J359" s="3" t="s">
        <v>4503</v>
      </c>
      <c r="K359" s="3" t="s">
        <v>2628</v>
      </c>
      <c r="L359" s="3">
        <v>40526</v>
      </c>
      <c r="M359" s="17"/>
      <c r="N359" s="37">
        <f t="shared" si="15"/>
        <v>0</v>
      </c>
      <c r="O359" s="55">
        <f t="shared" si="16"/>
        <v>33830500</v>
      </c>
      <c r="P359" s="55" t="s">
        <v>7341</v>
      </c>
      <c r="Q359" s="56">
        <f t="shared" si="17"/>
        <v>3.6631592875077642E-3</v>
      </c>
      <c r="R359" s="49"/>
      <c r="S359" s="53"/>
      <c r="T359" s="53"/>
      <c r="U359" s="53"/>
      <c r="V359" s="53"/>
      <c r="W359" s="53"/>
      <c r="X359" s="53"/>
    </row>
    <row r="360" spans="2:24" s="2" customFormat="1" ht="24.5" customHeight="1" x14ac:dyDescent="0.35">
      <c r="B360" s="3">
        <v>345</v>
      </c>
      <c r="C360" s="3" t="s">
        <v>2628</v>
      </c>
      <c r="D360" s="3" t="s">
        <v>3020</v>
      </c>
      <c r="E360" s="3" t="s">
        <v>22</v>
      </c>
      <c r="F360" s="3" t="s">
        <v>2375</v>
      </c>
      <c r="G360" s="3" t="s">
        <v>11</v>
      </c>
      <c r="H360" s="3" t="s">
        <v>2628</v>
      </c>
      <c r="I360" s="3">
        <v>60</v>
      </c>
      <c r="J360" s="3" t="s">
        <v>4504</v>
      </c>
      <c r="K360" s="3" t="s">
        <v>2628</v>
      </c>
      <c r="L360" s="3">
        <v>20028090</v>
      </c>
      <c r="M360" s="17"/>
      <c r="N360" s="37">
        <f t="shared" si="15"/>
        <v>0</v>
      </c>
      <c r="O360" s="55">
        <f t="shared" si="16"/>
        <v>6000</v>
      </c>
      <c r="P360" s="55"/>
      <c r="Q360" s="56">
        <f t="shared" si="17"/>
        <v>6.496787137360248E-7</v>
      </c>
      <c r="R360" s="49"/>
      <c r="S360" s="53"/>
      <c r="T360" s="53"/>
      <c r="U360" s="53"/>
      <c r="V360" s="53"/>
      <c r="W360" s="53"/>
      <c r="X360" s="53"/>
    </row>
    <row r="361" spans="2:24" s="2" customFormat="1" ht="24.5" customHeight="1" x14ac:dyDescent="0.35">
      <c r="B361" s="3">
        <v>346</v>
      </c>
      <c r="C361" s="3" t="s">
        <v>570</v>
      </c>
      <c r="D361" s="3" t="s">
        <v>571</v>
      </c>
      <c r="E361" s="3" t="s">
        <v>79</v>
      </c>
      <c r="F361" s="3" t="s">
        <v>2412</v>
      </c>
      <c r="G361" s="3" t="s">
        <v>11</v>
      </c>
      <c r="H361" s="3" t="s">
        <v>2628</v>
      </c>
      <c r="I361" s="3">
        <v>1</v>
      </c>
      <c r="J361" s="3" t="s">
        <v>4505</v>
      </c>
      <c r="K361" s="3" t="s">
        <v>2628</v>
      </c>
      <c r="L361" s="3">
        <v>19986730</v>
      </c>
      <c r="M361" s="17">
        <v>88280</v>
      </c>
      <c r="N361" s="37">
        <f t="shared" si="15"/>
        <v>94636</v>
      </c>
      <c r="O361" s="55">
        <f t="shared" si="16"/>
        <v>94636</v>
      </c>
      <c r="P361" s="55" t="s">
        <v>7341</v>
      </c>
      <c r="Q361" s="56">
        <f t="shared" si="17"/>
        <v>1.0247165792187073E-5</v>
      </c>
      <c r="R361" s="49"/>
      <c r="S361" s="53"/>
      <c r="T361" s="53"/>
      <c r="U361" s="53"/>
      <c r="V361" s="53"/>
      <c r="W361" s="53"/>
      <c r="X361" s="53"/>
    </row>
    <row r="362" spans="2:24" s="2" customFormat="1" ht="24.5" customHeight="1" x14ac:dyDescent="0.35">
      <c r="B362" s="3">
        <v>347</v>
      </c>
      <c r="C362" s="3" t="s">
        <v>574</v>
      </c>
      <c r="D362" s="3" t="s">
        <v>7058</v>
      </c>
      <c r="E362" s="3" t="s">
        <v>1470</v>
      </c>
      <c r="F362" s="3" t="s">
        <v>2604</v>
      </c>
      <c r="G362" s="3" t="s">
        <v>80</v>
      </c>
      <c r="H362" s="3" t="s">
        <v>3675</v>
      </c>
      <c r="I362" s="33">
        <v>1</v>
      </c>
      <c r="J362" s="3" t="s">
        <v>2628</v>
      </c>
      <c r="K362" s="3" t="s">
        <v>7188</v>
      </c>
      <c r="L362" s="3">
        <v>208131</v>
      </c>
      <c r="M362" s="17"/>
      <c r="N362" s="37">
        <f t="shared" si="15"/>
        <v>0</v>
      </c>
      <c r="O362" s="55">
        <f t="shared" si="16"/>
        <v>100</v>
      </c>
      <c r="P362" s="55"/>
      <c r="Q362" s="56">
        <f t="shared" si="17"/>
        <v>1.082797856226708E-8</v>
      </c>
      <c r="R362" s="49"/>
      <c r="S362" s="53"/>
      <c r="T362" s="53"/>
      <c r="U362" s="53"/>
      <c r="V362" s="53"/>
      <c r="W362" s="53"/>
      <c r="X362" s="53"/>
    </row>
    <row r="363" spans="2:24" s="2" customFormat="1" ht="24.5" customHeight="1" x14ac:dyDescent="0.35">
      <c r="B363" s="3">
        <v>348</v>
      </c>
      <c r="C363" s="3" t="s">
        <v>575</v>
      </c>
      <c r="D363" s="3" t="s">
        <v>7059</v>
      </c>
      <c r="E363" s="3" t="s">
        <v>1470</v>
      </c>
      <c r="F363" s="3" t="s">
        <v>2604</v>
      </c>
      <c r="G363" s="3" t="s">
        <v>6993</v>
      </c>
      <c r="H363" s="3" t="s">
        <v>7124</v>
      </c>
      <c r="I363" s="33">
        <v>1</v>
      </c>
      <c r="J363" s="3" t="s">
        <v>2628</v>
      </c>
      <c r="K363" s="3" t="s">
        <v>7189</v>
      </c>
      <c r="L363" s="3">
        <v>53704</v>
      </c>
      <c r="M363" s="17"/>
      <c r="N363" s="37">
        <f t="shared" si="15"/>
        <v>0</v>
      </c>
      <c r="O363" s="55">
        <f t="shared" si="16"/>
        <v>100</v>
      </c>
      <c r="P363" s="55"/>
      <c r="Q363" s="56">
        <f t="shared" si="17"/>
        <v>1.082797856226708E-8</v>
      </c>
      <c r="R363" s="49"/>
      <c r="S363" s="53"/>
      <c r="T363" s="53"/>
      <c r="U363" s="53"/>
      <c r="V363" s="53"/>
      <c r="W363" s="53"/>
      <c r="X363" s="53"/>
    </row>
    <row r="364" spans="2:24" s="2" customFormat="1" ht="24.5" customHeight="1" x14ac:dyDescent="0.35">
      <c r="B364" s="3">
        <v>349</v>
      </c>
      <c r="C364" s="3" t="s">
        <v>578</v>
      </c>
      <c r="D364" s="3" t="s">
        <v>7060</v>
      </c>
      <c r="E364" s="3" t="s">
        <v>1470</v>
      </c>
      <c r="F364" s="3" t="s">
        <v>2604</v>
      </c>
      <c r="G364" s="3" t="s">
        <v>6993</v>
      </c>
      <c r="H364" s="3" t="s">
        <v>7120</v>
      </c>
      <c r="I364" s="33">
        <v>1</v>
      </c>
      <c r="J364" s="3" t="s">
        <v>2628</v>
      </c>
      <c r="K364" s="3" t="s">
        <v>7190</v>
      </c>
      <c r="L364" s="3">
        <v>19851</v>
      </c>
      <c r="M364" s="17"/>
      <c r="N364" s="37">
        <f t="shared" si="15"/>
        <v>0</v>
      </c>
      <c r="O364" s="55">
        <f t="shared" si="16"/>
        <v>100</v>
      </c>
      <c r="P364" s="55"/>
      <c r="Q364" s="56">
        <f t="shared" si="17"/>
        <v>1.082797856226708E-8</v>
      </c>
      <c r="R364" s="49"/>
      <c r="S364" s="53"/>
      <c r="T364" s="53"/>
      <c r="U364" s="53"/>
      <c r="V364" s="53"/>
      <c r="W364" s="53"/>
      <c r="X364" s="53"/>
    </row>
    <row r="365" spans="2:24" s="2" customFormat="1" ht="24.5" customHeight="1" x14ac:dyDescent="0.35">
      <c r="B365" s="3">
        <v>350</v>
      </c>
      <c r="C365" s="3" t="s">
        <v>584</v>
      </c>
      <c r="D365" s="3" t="s">
        <v>5348</v>
      </c>
      <c r="E365" s="3" t="s">
        <v>1470</v>
      </c>
      <c r="F365" s="3" t="s">
        <v>7114</v>
      </c>
      <c r="G365" s="3" t="s">
        <v>6993</v>
      </c>
      <c r="H365" s="3" t="s">
        <v>3675</v>
      </c>
      <c r="I365" s="33">
        <v>1</v>
      </c>
      <c r="J365" s="3" t="s">
        <v>2628</v>
      </c>
      <c r="K365" s="3" t="s">
        <v>7191</v>
      </c>
      <c r="L365" s="3">
        <v>208161</v>
      </c>
      <c r="M365" s="17"/>
      <c r="N365" s="37">
        <f t="shared" si="15"/>
        <v>0</v>
      </c>
      <c r="O365" s="55">
        <f t="shared" si="16"/>
        <v>100</v>
      </c>
      <c r="P365" s="55"/>
      <c r="Q365" s="56">
        <f t="shared" si="17"/>
        <v>1.082797856226708E-8</v>
      </c>
      <c r="R365" s="49"/>
      <c r="S365" s="53"/>
      <c r="T365" s="53"/>
      <c r="U365" s="53"/>
      <c r="V365" s="53"/>
      <c r="W365" s="53"/>
      <c r="X365" s="53"/>
    </row>
    <row r="366" spans="2:24" s="2" customFormat="1" ht="24.5" customHeight="1" x14ac:dyDescent="0.35">
      <c r="B366" s="3">
        <v>351</v>
      </c>
      <c r="C366" s="3" t="s">
        <v>585</v>
      </c>
      <c r="D366" s="3" t="s">
        <v>586</v>
      </c>
      <c r="E366" s="3" t="s">
        <v>3381</v>
      </c>
      <c r="F366" s="3" t="s">
        <v>2604</v>
      </c>
      <c r="G366" s="3" t="s">
        <v>2357</v>
      </c>
      <c r="H366" s="3" t="s">
        <v>2628</v>
      </c>
      <c r="I366" s="3">
        <v>222</v>
      </c>
      <c r="J366" s="3" t="s">
        <v>4506</v>
      </c>
      <c r="K366" s="3" t="s">
        <v>2628</v>
      </c>
      <c r="L366" s="3">
        <v>20157002</v>
      </c>
      <c r="M366" s="17">
        <v>436400</v>
      </c>
      <c r="N366" s="37">
        <f t="shared" si="15"/>
        <v>467821</v>
      </c>
      <c r="O366" s="55">
        <f t="shared" si="16"/>
        <v>103856262</v>
      </c>
      <c r="P366" s="55" t="s">
        <v>7341</v>
      </c>
      <c r="Q366" s="56">
        <f t="shared" si="17"/>
        <v>1.124553378493193E-2</v>
      </c>
      <c r="R366" s="49"/>
      <c r="S366" s="53"/>
      <c r="T366" s="53"/>
      <c r="U366" s="53"/>
      <c r="V366" s="53"/>
      <c r="W366" s="53"/>
      <c r="X366" s="53"/>
    </row>
    <row r="367" spans="2:24" s="2" customFormat="1" ht="24.5" customHeight="1" x14ac:dyDescent="0.35">
      <c r="B367" s="3">
        <v>352</v>
      </c>
      <c r="C367" s="3" t="s">
        <v>7272</v>
      </c>
      <c r="D367" s="3" t="s">
        <v>590</v>
      </c>
      <c r="E367" s="3" t="s">
        <v>1470</v>
      </c>
      <c r="F367" s="3" t="s">
        <v>2604</v>
      </c>
      <c r="G367" s="3" t="s">
        <v>6993</v>
      </c>
      <c r="H367" s="3" t="s">
        <v>7120</v>
      </c>
      <c r="I367" s="33">
        <v>1</v>
      </c>
      <c r="J367" s="3" t="s">
        <v>2628</v>
      </c>
      <c r="K367" s="3" t="s">
        <v>7192</v>
      </c>
      <c r="L367" s="3">
        <v>208231</v>
      </c>
      <c r="M367" s="17"/>
      <c r="N367" s="37">
        <f t="shared" si="15"/>
        <v>0</v>
      </c>
      <c r="O367" s="55">
        <f t="shared" si="16"/>
        <v>100</v>
      </c>
      <c r="P367" s="55"/>
      <c r="Q367" s="56">
        <f t="shared" si="17"/>
        <v>1.082797856226708E-8</v>
      </c>
      <c r="R367" s="49"/>
      <c r="S367" s="53"/>
      <c r="T367" s="53"/>
      <c r="U367" s="53"/>
      <c r="V367" s="53"/>
      <c r="W367" s="53"/>
      <c r="X367" s="53"/>
    </row>
    <row r="368" spans="2:24" s="2" customFormat="1" ht="24.5" customHeight="1" x14ac:dyDescent="0.35">
      <c r="B368" s="3">
        <v>353</v>
      </c>
      <c r="C368" s="3" t="s">
        <v>591</v>
      </c>
      <c r="D368" s="3" t="s">
        <v>7061</v>
      </c>
      <c r="E368" s="3" t="s">
        <v>22</v>
      </c>
      <c r="F368" s="3" t="s">
        <v>2422</v>
      </c>
      <c r="G368" s="3" t="s">
        <v>11</v>
      </c>
      <c r="H368" s="3" t="s">
        <v>2628</v>
      </c>
      <c r="I368" s="3">
        <v>1</v>
      </c>
      <c r="J368" s="3" t="s">
        <v>4507</v>
      </c>
      <c r="K368" s="3" t="s">
        <v>2628</v>
      </c>
      <c r="L368" s="3">
        <v>19932353</v>
      </c>
      <c r="M368" s="17">
        <v>18590</v>
      </c>
      <c r="N368" s="37">
        <f t="shared" si="15"/>
        <v>19928</v>
      </c>
      <c r="O368" s="55">
        <f t="shared" si="16"/>
        <v>19928</v>
      </c>
      <c r="P368" s="55"/>
      <c r="Q368" s="56">
        <f t="shared" si="17"/>
        <v>2.1577995678885834E-6</v>
      </c>
      <c r="R368" s="49"/>
      <c r="S368" s="53"/>
      <c r="T368" s="53"/>
      <c r="U368" s="53"/>
      <c r="V368" s="53"/>
      <c r="W368" s="53"/>
      <c r="X368" s="53"/>
    </row>
    <row r="369" spans="2:24" s="2" customFormat="1" ht="24.5" customHeight="1" x14ac:dyDescent="0.35">
      <c r="B369" s="3">
        <v>354</v>
      </c>
      <c r="C369" s="3" t="s">
        <v>591</v>
      </c>
      <c r="D369" s="3" t="s">
        <v>7061</v>
      </c>
      <c r="E369" s="3" t="s">
        <v>22</v>
      </c>
      <c r="F369" s="3" t="s">
        <v>2422</v>
      </c>
      <c r="G369" s="3" t="s">
        <v>11</v>
      </c>
      <c r="H369" s="3" t="s">
        <v>2628</v>
      </c>
      <c r="I369" s="3">
        <v>1</v>
      </c>
      <c r="J369" s="3" t="s">
        <v>4508</v>
      </c>
      <c r="K369" s="3" t="s">
        <v>2628</v>
      </c>
      <c r="L369" s="3">
        <v>20006926</v>
      </c>
      <c r="M369" s="17">
        <v>18590</v>
      </c>
      <c r="N369" s="37">
        <f t="shared" si="15"/>
        <v>19928</v>
      </c>
      <c r="O369" s="55">
        <f t="shared" si="16"/>
        <v>19928</v>
      </c>
      <c r="P369" s="55"/>
      <c r="Q369" s="56">
        <f t="shared" si="17"/>
        <v>2.1577995678885834E-6</v>
      </c>
      <c r="R369" s="49"/>
      <c r="S369" s="53"/>
      <c r="T369" s="53"/>
      <c r="U369" s="53"/>
      <c r="V369" s="53"/>
      <c r="W369" s="53"/>
      <c r="X369" s="53"/>
    </row>
    <row r="370" spans="2:24" s="2" customFormat="1" ht="24.5" customHeight="1" x14ac:dyDescent="0.35">
      <c r="B370" s="3">
        <v>355</v>
      </c>
      <c r="C370" s="3" t="s">
        <v>591</v>
      </c>
      <c r="D370" s="3" t="s">
        <v>7061</v>
      </c>
      <c r="E370" s="3" t="s">
        <v>266</v>
      </c>
      <c r="F370" s="3" t="s">
        <v>2604</v>
      </c>
      <c r="G370" s="3" t="s">
        <v>6993</v>
      </c>
      <c r="H370" s="3" t="s">
        <v>3675</v>
      </c>
      <c r="I370" s="33">
        <v>1</v>
      </c>
      <c r="J370" s="3" t="s">
        <v>2628</v>
      </c>
      <c r="K370" s="3" t="s">
        <v>7193</v>
      </c>
      <c r="L370" s="3">
        <v>19900226</v>
      </c>
      <c r="M370" s="17"/>
      <c r="N370" s="37">
        <f t="shared" si="15"/>
        <v>0</v>
      </c>
      <c r="O370" s="55">
        <f t="shared" si="16"/>
        <v>100</v>
      </c>
      <c r="P370" s="55"/>
      <c r="Q370" s="56">
        <f t="shared" si="17"/>
        <v>1.082797856226708E-8</v>
      </c>
      <c r="R370" s="49"/>
      <c r="S370" s="53"/>
      <c r="T370" s="53"/>
      <c r="U370" s="53"/>
      <c r="V370" s="53"/>
      <c r="W370" s="53"/>
      <c r="X370" s="53"/>
    </row>
    <row r="371" spans="2:24" s="2" customFormat="1" ht="24.5" customHeight="1" x14ac:dyDescent="0.35">
      <c r="B371" s="3">
        <v>356</v>
      </c>
      <c r="C371" s="3" t="s">
        <v>1091</v>
      </c>
      <c r="D371" s="3" t="s">
        <v>3021</v>
      </c>
      <c r="E371" s="3" t="s">
        <v>7085</v>
      </c>
      <c r="F371" s="3" t="s">
        <v>2435</v>
      </c>
      <c r="G371" s="3" t="s">
        <v>11</v>
      </c>
      <c r="H371" s="3" t="s">
        <v>7125</v>
      </c>
      <c r="I371" s="3">
        <v>2</v>
      </c>
      <c r="J371" s="3" t="s">
        <v>7137</v>
      </c>
      <c r="K371" s="3" t="s">
        <v>7194</v>
      </c>
      <c r="L371" s="3">
        <v>19983547</v>
      </c>
      <c r="M371" s="17"/>
      <c r="N371" s="37">
        <f t="shared" si="15"/>
        <v>0</v>
      </c>
      <c r="O371" s="55">
        <f t="shared" si="16"/>
        <v>200</v>
      </c>
      <c r="P371" s="55"/>
      <c r="Q371" s="56">
        <f t="shared" si="17"/>
        <v>2.165595712453416E-8</v>
      </c>
      <c r="R371" s="49"/>
      <c r="S371" s="53"/>
      <c r="T371" s="53"/>
      <c r="U371" s="53"/>
      <c r="V371" s="53"/>
      <c r="W371" s="53"/>
      <c r="X371" s="53"/>
    </row>
    <row r="372" spans="2:24" s="2" customFormat="1" ht="24.5" customHeight="1" x14ac:dyDescent="0.35">
      <c r="B372" s="3">
        <v>357</v>
      </c>
      <c r="C372" s="3" t="s">
        <v>597</v>
      </c>
      <c r="D372" s="3" t="s">
        <v>3022</v>
      </c>
      <c r="E372" s="3" t="s">
        <v>3459</v>
      </c>
      <c r="F372" s="3" t="s">
        <v>2435</v>
      </c>
      <c r="G372" s="3" t="s">
        <v>11</v>
      </c>
      <c r="H372" s="3" t="s">
        <v>2525</v>
      </c>
      <c r="I372" s="3">
        <v>18</v>
      </c>
      <c r="J372" s="3" t="s">
        <v>7138</v>
      </c>
      <c r="K372" s="3" t="s">
        <v>7195</v>
      </c>
      <c r="L372" s="3">
        <v>59395</v>
      </c>
      <c r="M372" s="17"/>
      <c r="N372" s="37">
        <f t="shared" si="15"/>
        <v>0</v>
      </c>
      <c r="O372" s="55">
        <f t="shared" si="16"/>
        <v>1800</v>
      </c>
      <c r="P372" s="55"/>
      <c r="Q372" s="56">
        <f t="shared" si="17"/>
        <v>1.9490361412080742E-7</v>
      </c>
      <c r="R372" s="49"/>
      <c r="S372" s="53"/>
      <c r="T372" s="53"/>
      <c r="U372" s="53"/>
      <c r="V372" s="53"/>
      <c r="W372" s="53"/>
      <c r="X372" s="53"/>
    </row>
    <row r="373" spans="2:24" s="2" customFormat="1" ht="24.5" customHeight="1" x14ac:dyDescent="0.35">
      <c r="B373" s="3">
        <v>358</v>
      </c>
      <c r="C373" s="3" t="s">
        <v>597</v>
      </c>
      <c r="D373" s="3" t="s">
        <v>3022</v>
      </c>
      <c r="E373" s="3" t="s">
        <v>36</v>
      </c>
      <c r="F373" s="3" t="s">
        <v>2375</v>
      </c>
      <c r="G373" s="3" t="s">
        <v>11</v>
      </c>
      <c r="H373" s="3" t="s">
        <v>2375</v>
      </c>
      <c r="I373" s="33">
        <v>1</v>
      </c>
      <c r="J373" s="3" t="s">
        <v>7139</v>
      </c>
      <c r="K373" s="3" t="s">
        <v>7196</v>
      </c>
      <c r="L373" s="3">
        <v>14958</v>
      </c>
      <c r="M373" s="17"/>
      <c r="N373" s="37">
        <f t="shared" si="15"/>
        <v>0</v>
      </c>
      <c r="O373" s="55">
        <f t="shared" si="16"/>
        <v>100</v>
      </c>
      <c r="P373" s="55"/>
      <c r="Q373" s="56">
        <f t="shared" si="17"/>
        <v>1.082797856226708E-8</v>
      </c>
      <c r="R373" s="49"/>
      <c r="S373" s="53"/>
      <c r="T373" s="53"/>
      <c r="U373" s="53"/>
      <c r="V373" s="53"/>
      <c r="W373" s="53"/>
      <c r="X373" s="53"/>
    </row>
    <row r="374" spans="2:24" s="2" customFormat="1" ht="24.5" customHeight="1" x14ac:dyDescent="0.35">
      <c r="B374" s="3">
        <v>359</v>
      </c>
      <c r="C374" s="3" t="s">
        <v>597</v>
      </c>
      <c r="D374" s="3" t="s">
        <v>3022</v>
      </c>
      <c r="E374" s="3" t="s">
        <v>3459</v>
      </c>
      <c r="F374" s="3" t="s">
        <v>2435</v>
      </c>
      <c r="G374" s="3" t="s">
        <v>11</v>
      </c>
      <c r="H374" s="3" t="s">
        <v>2490</v>
      </c>
      <c r="I374" s="33">
        <v>1</v>
      </c>
      <c r="J374" s="3" t="s">
        <v>7139</v>
      </c>
      <c r="K374" s="3" t="s">
        <v>7197</v>
      </c>
      <c r="L374" s="3">
        <v>3521</v>
      </c>
      <c r="M374" s="17"/>
      <c r="N374" s="37">
        <f t="shared" si="15"/>
        <v>0</v>
      </c>
      <c r="O374" s="55">
        <f t="shared" si="16"/>
        <v>100</v>
      </c>
      <c r="P374" s="55"/>
      <c r="Q374" s="56">
        <f t="shared" si="17"/>
        <v>1.082797856226708E-8</v>
      </c>
      <c r="R374" s="49"/>
      <c r="S374" s="53"/>
      <c r="T374" s="53"/>
      <c r="U374" s="53"/>
      <c r="V374" s="53"/>
      <c r="W374" s="53"/>
      <c r="X374" s="53"/>
    </row>
    <row r="375" spans="2:24" s="2" customFormat="1" ht="24.5" customHeight="1" x14ac:dyDescent="0.35">
      <c r="B375" s="3">
        <v>360</v>
      </c>
      <c r="C375" s="3" t="s">
        <v>119</v>
      </c>
      <c r="D375" s="3" t="s">
        <v>4119</v>
      </c>
      <c r="E375" s="3" t="s">
        <v>3501</v>
      </c>
      <c r="F375" s="3" t="s">
        <v>3580</v>
      </c>
      <c r="G375" s="3" t="s">
        <v>76</v>
      </c>
      <c r="H375" s="3" t="s">
        <v>2628</v>
      </c>
      <c r="I375" s="3">
        <v>1</v>
      </c>
      <c r="J375" s="3" t="s">
        <v>4509</v>
      </c>
      <c r="K375" s="3" t="s">
        <v>119</v>
      </c>
      <c r="L375" s="3">
        <v>20045950</v>
      </c>
      <c r="M375" s="17"/>
      <c r="N375" s="37">
        <f t="shared" si="15"/>
        <v>0</v>
      </c>
      <c r="O375" s="55">
        <f t="shared" si="16"/>
        <v>100</v>
      </c>
      <c r="P375" s="55"/>
      <c r="Q375" s="56">
        <f t="shared" si="17"/>
        <v>1.082797856226708E-8</v>
      </c>
      <c r="R375" s="49"/>
      <c r="S375" s="53"/>
      <c r="T375" s="53"/>
      <c r="U375" s="53"/>
      <c r="V375" s="53"/>
      <c r="W375" s="53"/>
      <c r="X375" s="53"/>
    </row>
    <row r="376" spans="2:24" s="2" customFormat="1" ht="24.5" customHeight="1" x14ac:dyDescent="0.35">
      <c r="B376" s="3">
        <v>361</v>
      </c>
      <c r="C376" s="3" t="s">
        <v>119</v>
      </c>
      <c r="D376" s="3" t="s">
        <v>3024</v>
      </c>
      <c r="E376" s="3" t="s">
        <v>218</v>
      </c>
      <c r="F376" s="3" t="s">
        <v>2392</v>
      </c>
      <c r="G376" s="3" t="s">
        <v>76</v>
      </c>
      <c r="H376" s="3" t="s">
        <v>2628</v>
      </c>
      <c r="I376" s="3">
        <v>22</v>
      </c>
      <c r="J376" s="3" t="s">
        <v>4510</v>
      </c>
      <c r="K376" s="3" t="s">
        <v>119</v>
      </c>
      <c r="L376" s="3">
        <v>19974167</v>
      </c>
      <c r="M376" s="17">
        <v>112829</v>
      </c>
      <c r="N376" s="37">
        <f t="shared" si="15"/>
        <v>120953</v>
      </c>
      <c r="O376" s="55">
        <f t="shared" si="16"/>
        <v>2660966</v>
      </c>
      <c r="P376" s="55" t="s">
        <v>7341</v>
      </c>
      <c r="Q376" s="56">
        <f t="shared" si="17"/>
        <v>2.8812882802921579E-4</v>
      </c>
      <c r="R376" s="49"/>
      <c r="S376" s="53"/>
      <c r="T376" s="53"/>
      <c r="U376" s="53"/>
      <c r="V376" s="53"/>
      <c r="W376" s="53"/>
      <c r="X376" s="53"/>
    </row>
    <row r="377" spans="2:24" s="2" customFormat="1" ht="24.5" customHeight="1" x14ac:dyDescent="0.35">
      <c r="B377" s="3">
        <v>362</v>
      </c>
      <c r="C377" s="3" t="s">
        <v>119</v>
      </c>
      <c r="D377" s="3" t="s">
        <v>3024</v>
      </c>
      <c r="E377" s="3" t="s">
        <v>218</v>
      </c>
      <c r="F377" s="3" t="s">
        <v>3601</v>
      </c>
      <c r="G377" s="3" t="s">
        <v>76</v>
      </c>
      <c r="H377" s="3" t="s">
        <v>2628</v>
      </c>
      <c r="I377" s="3">
        <v>6</v>
      </c>
      <c r="J377" s="3" t="s">
        <v>4511</v>
      </c>
      <c r="K377" s="3" t="s">
        <v>119</v>
      </c>
      <c r="L377" s="3">
        <v>20212062</v>
      </c>
      <c r="M377" s="17"/>
      <c r="N377" s="37">
        <f t="shared" si="15"/>
        <v>0</v>
      </c>
      <c r="O377" s="55">
        <f t="shared" si="16"/>
        <v>600</v>
      </c>
      <c r="P377" s="55"/>
      <c r="Q377" s="56">
        <f t="shared" si="17"/>
        <v>6.4967871373602475E-8</v>
      </c>
      <c r="R377" s="49"/>
      <c r="S377" s="53"/>
      <c r="T377" s="53"/>
      <c r="U377" s="53"/>
      <c r="V377" s="53"/>
      <c r="W377" s="53"/>
      <c r="X377" s="53"/>
    </row>
    <row r="378" spans="2:24" s="2" customFormat="1" ht="24.5" customHeight="1" x14ac:dyDescent="0.35">
      <c r="B378" s="3">
        <v>363</v>
      </c>
      <c r="C378" s="3" t="s">
        <v>605</v>
      </c>
      <c r="D378" s="3" t="s">
        <v>606</v>
      </c>
      <c r="E378" s="3" t="s">
        <v>36</v>
      </c>
      <c r="F378" s="3" t="s">
        <v>2335</v>
      </c>
      <c r="G378" s="3" t="s">
        <v>11</v>
      </c>
      <c r="H378" s="3" t="s">
        <v>2628</v>
      </c>
      <c r="I378" s="3">
        <v>1</v>
      </c>
      <c r="J378" s="3" t="s">
        <v>4512</v>
      </c>
      <c r="K378" s="3" t="s">
        <v>2628</v>
      </c>
      <c r="L378" s="3">
        <v>20073630</v>
      </c>
      <c r="M378" s="17"/>
      <c r="N378" s="37">
        <f t="shared" si="15"/>
        <v>0</v>
      </c>
      <c r="O378" s="55">
        <f t="shared" si="16"/>
        <v>100</v>
      </c>
      <c r="P378" s="55"/>
      <c r="Q378" s="56">
        <f t="shared" si="17"/>
        <v>1.082797856226708E-8</v>
      </c>
      <c r="R378" s="49"/>
      <c r="S378" s="53"/>
      <c r="T378" s="53"/>
      <c r="U378" s="53"/>
      <c r="V378" s="53"/>
      <c r="W378" s="53"/>
      <c r="X378" s="53"/>
    </row>
    <row r="379" spans="2:24" s="2" customFormat="1" ht="24.5" customHeight="1" x14ac:dyDescent="0.35">
      <c r="B379" s="3">
        <v>364</v>
      </c>
      <c r="C379" s="3" t="s">
        <v>605</v>
      </c>
      <c r="D379" s="3" t="s">
        <v>606</v>
      </c>
      <c r="E379" s="3" t="s">
        <v>36</v>
      </c>
      <c r="F379" s="3" t="s">
        <v>2335</v>
      </c>
      <c r="G379" s="3" t="s">
        <v>11</v>
      </c>
      <c r="H379" s="3" t="s">
        <v>2628</v>
      </c>
      <c r="I379" s="33">
        <v>1</v>
      </c>
      <c r="J379" s="3" t="s">
        <v>4513</v>
      </c>
      <c r="K379" s="3" t="s">
        <v>2628</v>
      </c>
      <c r="L379" s="3">
        <v>20175238</v>
      </c>
      <c r="M379" s="17">
        <v>599</v>
      </c>
      <c r="N379" s="37">
        <f t="shared" si="15"/>
        <v>642</v>
      </c>
      <c r="O379" s="55">
        <f t="shared" si="16"/>
        <v>642</v>
      </c>
      <c r="P379" s="55"/>
      <c r="Q379" s="56">
        <f t="shared" si="17"/>
        <v>6.9515622369754648E-8</v>
      </c>
      <c r="R379" s="49"/>
      <c r="S379" s="53"/>
      <c r="T379" s="53"/>
      <c r="U379" s="53"/>
      <c r="V379" s="53"/>
      <c r="W379" s="53"/>
      <c r="X379" s="53"/>
    </row>
    <row r="380" spans="2:24" s="2" customFormat="1" ht="24.5" customHeight="1" x14ac:dyDescent="0.35">
      <c r="B380" s="3">
        <v>365</v>
      </c>
      <c r="C380" s="3" t="s">
        <v>605</v>
      </c>
      <c r="D380" s="3" t="s">
        <v>607</v>
      </c>
      <c r="E380" s="3" t="s">
        <v>3382</v>
      </c>
      <c r="F380" s="3" t="s">
        <v>2335</v>
      </c>
      <c r="G380" s="3" t="s">
        <v>11</v>
      </c>
      <c r="H380" s="3" t="s">
        <v>2628</v>
      </c>
      <c r="I380" s="33">
        <v>127610</v>
      </c>
      <c r="J380" s="3" t="s">
        <v>4514</v>
      </c>
      <c r="K380" s="3" t="s">
        <v>2628</v>
      </c>
      <c r="L380" s="3">
        <v>19908244</v>
      </c>
      <c r="M380" s="17">
        <v>1548</v>
      </c>
      <c r="N380" s="37">
        <f t="shared" si="15"/>
        <v>1659</v>
      </c>
      <c r="O380" s="55">
        <f t="shared" si="16"/>
        <v>211704990</v>
      </c>
      <c r="P380" s="55" t="s">
        <v>7341</v>
      </c>
      <c r="Q380" s="56">
        <f t="shared" si="17"/>
        <v>2.2923370932449665E-2</v>
      </c>
      <c r="R380" s="49"/>
      <c r="S380" s="53"/>
      <c r="T380" s="53"/>
      <c r="U380" s="53"/>
      <c r="V380" s="53"/>
      <c r="W380" s="53"/>
      <c r="X380" s="53"/>
    </row>
    <row r="381" spans="2:24" s="2" customFormat="1" ht="24.5" customHeight="1" x14ac:dyDescent="0.35">
      <c r="B381" s="3">
        <v>366</v>
      </c>
      <c r="C381" s="3" t="s">
        <v>612</v>
      </c>
      <c r="D381" s="3" t="s">
        <v>613</v>
      </c>
      <c r="E381" s="3">
        <v>0.08</v>
      </c>
      <c r="F381" s="3" t="s">
        <v>2348</v>
      </c>
      <c r="G381" s="3" t="s">
        <v>3658</v>
      </c>
      <c r="H381" s="3" t="s">
        <v>2334</v>
      </c>
      <c r="I381" s="3">
        <v>35.75</v>
      </c>
      <c r="J381" s="3" t="s">
        <v>3823</v>
      </c>
      <c r="K381" s="3" t="s">
        <v>2431</v>
      </c>
      <c r="L381" s="3">
        <v>20057498</v>
      </c>
      <c r="M381" s="17">
        <v>137500</v>
      </c>
      <c r="N381" s="37">
        <f t="shared" si="15"/>
        <v>147400</v>
      </c>
      <c r="O381" s="55">
        <f t="shared" si="16"/>
        <v>5269550</v>
      </c>
      <c r="P381" s="55" t="s">
        <v>7341</v>
      </c>
      <c r="Q381" s="56">
        <f t="shared" si="17"/>
        <v>5.7058574432794485E-4</v>
      </c>
      <c r="R381" s="49"/>
      <c r="S381" s="53"/>
      <c r="T381" s="53"/>
      <c r="U381" s="53"/>
      <c r="V381" s="53"/>
      <c r="W381" s="53"/>
      <c r="X381" s="53"/>
    </row>
    <row r="382" spans="2:24" s="2" customFormat="1" ht="24.5" customHeight="1" x14ac:dyDescent="0.35">
      <c r="B382" s="3">
        <v>367</v>
      </c>
      <c r="C382" s="3" t="s">
        <v>612</v>
      </c>
      <c r="D382" s="3" t="s">
        <v>613</v>
      </c>
      <c r="E382" s="3">
        <v>0.08</v>
      </c>
      <c r="F382" s="3" t="s">
        <v>2424</v>
      </c>
      <c r="G382" s="3" t="s">
        <v>3658</v>
      </c>
      <c r="H382" s="3" t="s">
        <v>2334</v>
      </c>
      <c r="I382" s="33">
        <v>3.75</v>
      </c>
      <c r="J382" s="3" t="s">
        <v>3822</v>
      </c>
      <c r="K382" s="3" t="s">
        <v>2430</v>
      </c>
      <c r="L382" s="3">
        <v>20102482</v>
      </c>
      <c r="M382" s="17">
        <v>136137</v>
      </c>
      <c r="N382" s="37">
        <f t="shared" si="15"/>
        <v>145939</v>
      </c>
      <c r="O382" s="55">
        <f t="shared" si="16"/>
        <v>547271.25</v>
      </c>
      <c r="P382" s="55" t="s">
        <v>7341</v>
      </c>
      <c r="Q382" s="56">
        <f t="shared" si="17"/>
        <v>5.9258413627451078E-5</v>
      </c>
      <c r="R382" s="49"/>
      <c r="S382" s="53"/>
      <c r="T382" s="53"/>
      <c r="U382" s="53"/>
      <c r="V382" s="53"/>
      <c r="W382" s="53"/>
      <c r="X382" s="53"/>
    </row>
    <row r="383" spans="2:24" s="2" customFormat="1" ht="24.5" customHeight="1" x14ac:dyDescent="0.35">
      <c r="B383" s="3">
        <v>368</v>
      </c>
      <c r="C383" s="3" t="s">
        <v>3982</v>
      </c>
      <c r="D383" s="3" t="s">
        <v>3025</v>
      </c>
      <c r="E383" s="3" t="s">
        <v>75</v>
      </c>
      <c r="F383" s="3" t="s">
        <v>3582</v>
      </c>
      <c r="G383" s="3" t="s">
        <v>11</v>
      </c>
      <c r="H383" s="3" t="s">
        <v>2393</v>
      </c>
      <c r="I383" s="33">
        <v>9258.2000000000007</v>
      </c>
      <c r="J383" s="3" t="s">
        <v>3824</v>
      </c>
      <c r="K383" s="3" t="s">
        <v>2752</v>
      </c>
      <c r="L383" s="3">
        <v>20178017</v>
      </c>
      <c r="M383" s="17"/>
      <c r="N383" s="37">
        <f t="shared" si="15"/>
        <v>0</v>
      </c>
      <c r="O383" s="55">
        <f t="shared" si="16"/>
        <v>925820.00000000012</v>
      </c>
      <c r="P383" s="55" t="s">
        <v>7341</v>
      </c>
      <c r="Q383" s="56">
        <f t="shared" si="17"/>
        <v>1.0024759112518109E-4</v>
      </c>
      <c r="R383" s="49"/>
      <c r="S383" s="53"/>
      <c r="T383" s="53"/>
      <c r="U383" s="53"/>
      <c r="V383" s="53"/>
      <c r="W383" s="53"/>
      <c r="X383" s="53"/>
    </row>
    <row r="384" spans="2:24" s="2" customFormat="1" ht="24.5" customHeight="1" x14ac:dyDescent="0.35">
      <c r="B384" s="3">
        <v>369</v>
      </c>
      <c r="C384" s="3" t="s">
        <v>3982</v>
      </c>
      <c r="D384" s="3" t="s">
        <v>3025</v>
      </c>
      <c r="E384" s="3" t="s">
        <v>3383</v>
      </c>
      <c r="F384" s="3" t="s">
        <v>2376</v>
      </c>
      <c r="G384" s="3" t="s">
        <v>11</v>
      </c>
      <c r="H384" s="3" t="s">
        <v>2628</v>
      </c>
      <c r="I384" s="33">
        <v>1626</v>
      </c>
      <c r="J384" s="3" t="s">
        <v>4515</v>
      </c>
      <c r="K384" s="3" t="s">
        <v>2628</v>
      </c>
      <c r="L384" s="3">
        <v>20176758</v>
      </c>
      <c r="M384" s="17"/>
      <c r="N384" s="37">
        <f t="shared" si="15"/>
        <v>0</v>
      </c>
      <c r="O384" s="55">
        <f t="shared" si="16"/>
        <v>162600</v>
      </c>
      <c r="P384" s="55"/>
      <c r="Q384" s="56">
        <f t="shared" si="17"/>
        <v>1.760629314224627E-5</v>
      </c>
      <c r="R384" s="49"/>
      <c r="S384" s="53"/>
      <c r="T384" s="53"/>
      <c r="U384" s="53"/>
      <c r="V384" s="53"/>
      <c r="W384" s="53"/>
      <c r="X384" s="53"/>
    </row>
    <row r="385" spans="2:24" s="2" customFormat="1" ht="24.5" customHeight="1" x14ac:dyDescent="0.35">
      <c r="B385" s="3">
        <v>370</v>
      </c>
      <c r="C385" s="3" t="s">
        <v>633</v>
      </c>
      <c r="D385" s="3" t="s">
        <v>631</v>
      </c>
      <c r="E385" s="3" t="s">
        <v>3385</v>
      </c>
      <c r="F385" s="3" t="s">
        <v>2433</v>
      </c>
      <c r="G385" s="3" t="s">
        <v>3659</v>
      </c>
      <c r="H385" s="3" t="s">
        <v>2628</v>
      </c>
      <c r="I385" s="3">
        <v>891</v>
      </c>
      <c r="J385" s="3" t="s">
        <v>4516</v>
      </c>
      <c r="K385" s="3" t="s">
        <v>2628</v>
      </c>
      <c r="L385" s="3">
        <v>19900981</v>
      </c>
      <c r="M385" s="17">
        <v>15652</v>
      </c>
      <c r="N385" s="37">
        <f t="shared" si="15"/>
        <v>16779</v>
      </c>
      <c r="O385" s="55">
        <f t="shared" si="16"/>
        <v>14950089</v>
      </c>
      <c r="P385" s="55"/>
      <c r="Q385" s="56">
        <f t="shared" si="17"/>
        <v>1.6187924319598487E-3</v>
      </c>
      <c r="R385" s="49"/>
      <c r="S385" s="53"/>
      <c r="T385" s="53"/>
      <c r="U385" s="53"/>
      <c r="V385" s="53"/>
      <c r="W385" s="53"/>
      <c r="X385" s="53"/>
    </row>
    <row r="386" spans="2:24" s="2" customFormat="1" ht="24.5" customHeight="1" x14ac:dyDescent="0.35">
      <c r="B386" s="3">
        <v>371</v>
      </c>
      <c r="C386" s="3" t="s">
        <v>630</v>
      </c>
      <c r="D386" s="3" t="s">
        <v>631</v>
      </c>
      <c r="E386" s="3" t="s">
        <v>3384</v>
      </c>
      <c r="F386" s="3" t="s">
        <v>2362</v>
      </c>
      <c r="G386" s="3" t="s">
        <v>80</v>
      </c>
      <c r="H386" s="3" t="s">
        <v>2628</v>
      </c>
      <c r="I386" s="3">
        <v>1</v>
      </c>
      <c r="J386" s="3" t="s">
        <v>4517</v>
      </c>
      <c r="K386" s="3" t="s">
        <v>2628</v>
      </c>
      <c r="L386" s="3">
        <v>40499</v>
      </c>
      <c r="M386" s="17"/>
      <c r="N386" s="37">
        <f t="shared" si="15"/>
        <v>0</v>
      </c>
      <c r="O386" s="55">
        <f t="shared" si="16"/>
        <v>100</v>
      </c>
      <c r="P386" s="55"/>
      <c r="Q386" s="56">
        <f t="shared" si="17"/>
        <v>1.082797856226708E-8</v>
      </c>
      <c r="R386" s="49"/>
      <c r="S386" s="53"/>
      <c r="T386" s="53"/>
      <c r="U386" s="53"/>
      <c r="V386" s="53"/>
      <c r="W386" s="53"/>
      <c r="X386" s="53"/>
    </row>
    <row r="387" spans="2:24" s="2" customFormat="1" ht="24.5" customHeight="1" x14ac:dyDescent="0.35">
      <c r="B387" s="3">
        <v>372</v>
      </c>
      <c r="C387" s="3" t="s">
        <v>636</v>
      </c>
      <c r="D387" s="3" t="s">
        <v>637</v>
      </c>
      <c r="E387" s="3" t="s">
        <v>3386</v>
      </c>
      <c r="F387" s="3" t="s">
        <v>2326</v>
      </c>
      <c r="G387" s="3" t="s">
        <v>2395</v>
      </c>
      <c r="H387" s="3" t="s">
        <v>2628</v>
      </c>
      <c r="I387" s="33">
        <v>4193</v>
      </c>
      <c r="J387" s="3" t="s">
        <v>4518</v>
      </c>
      <c r="K387" s="3" t="s">
        <v>2628</v>
      </c>
      <c r="L387" s="3">
        <v>19955026</v>
      </c>
      <c r="M387" s="17">
        <v>13851</v>
      </c>
      <c r="N387" s="37">
        <f t="shared" si="15"/>
        <v>14848</v>
      </c>
      <c r="O387" s="55">
        <f t="shared" si="16"/>
        <v>62257664</v>
      </c>
      <c r="P387" s="55" t="s">
        <v>7341</v>
      </c>
      <c r="Q387" s="56">
        <f t="shared" si="17"/>
        <v>6.7412465112882689E-3</v>
      </c>
      <c r="R387" s="49"/>
      <c r="S387" s="53"/>
      <c r="T387" s="53"/>
      <c r="U387" s="53"/>
      <c r="V387" s="53"/>
      <c r="W387" s="53"/>
      <c r="X387" s="53"/>
    </row>
    <row r="388" spans="2:24" s="2" customFormat="1" ht="24.5" customHeight="1" x14ac:dyDescent="0.35">
      <c r="B388" s="3">
        <v>373</v>
      </c>
      <c r="C388" s="3" t="s">
        <v>4095</v>
      </c>
      <c r="D388" s="3" t="s">
        <v>637</v>
      </c>
      <c r="E388" s="3" t="s">
        <v>3386</v>
      </c>
      <c r="F388" s="3" t="s">
        <v>2432</v>
      </c>
      <c r="G388" s="3" t="s">
        <v>3659</v>
      </c>
      <c r="H388" s="3" t="s">
        <v>2628</v>
      </c>
      <c r="I388" s="33">
        <v>1903</v>
      </c>
      <c r="J388" s="3" t="s">
        <v>4519</v>
      </c>
      <c r="K388" s="3" t="s">
        <v>2628</v>
      </c>
      <c r="L388" s="3">
        <v>20004823</v>
      </c>
      <c r="M388" s="17">
        <v>29220</v>
      </c>
      <c r="N388" s="37">
        <f t="shared" si="15"/>
        <v>31324</v>
      </c>
      <c r="O388" s="55">
        <f t="shared" si="16"/>
        <v>59609572</v>
      </c>
      <c r="P388" s="55" t="s">
        <v>7341</v>
      </c>
      <c r="Q388" s="56">
        <f t="shared" si="17"/>
        <v>6.4545116772191597E-3</v>
      </c>
      <c r="R388" s="49"/>
      <c r="S388" s="53"/>
      <c r="T388" s="53"/>
      <c r="U388" s="53"/>
      <c r="V388" s="53"/>
      <c r="W388" s="53"/>
      <c r="X388" s="53"/>
    </row>
    <row r="389" spans="2:24" s="2" customFormat="1" ht="24.5" customHeight="1" x14ac:dyDescent="0.35">
      <c r="B389" s="3">
        <v>374</v>
      </c>
      <c r="C389" s="3" t="s">
        <v>636</v>
      </c>
      <c r="D389" s="3" t="s">
        <v>637</v>
      </c>
      <c r="E389" s="3" t="s">
        <v>3386</v>
      </c>
      <c r="F389" s="3" t="s">
        <v>3602</v>
      </c>
      <c r="G389" s="3" t="s">
        <v>2395</v>
      </c>
      <c r="H389" s="3" t="s">
        <v>2360</v>
      </c>
      <c r="I389" s="33">
        <v>13.5</v>
      </c>
      <c r="J389" s="3" t="s">
        <v>4520</v>
      </c>
      <c r="K389" s="3" t="s">
        <v>2628</v>
      </c>
      <c r="L389" s="3">
        <v>20056954</v>
      </c>
      <c r="M389" s="17"/>
      <c r="N389" s="37">
        <f t="shared" si="15"/>
        <v>0</v>
      </c>
      <c r="O389" s="55">
        <f t="shared" si="16"/>
        <v>1350</v>
      </c>
      <c r="P389" s="55"/>
      <c r="Q389" s="56">
        <f t="shared" si="17"/>
        <v>1.4617771059060556E-7</v>
      </c>
      <c r="R389" s="49"/>
      <c r="S389" s="53"/>
      <c r="T389" s="53"/>
      <c r="U389" s="53"/>
      <c r="V389" s="53"/>
      <c r="W389" s="53"/>
      <c r="X389" s="53"/>
    </row>
    <row r="390" spans="2:24" s="2" customFormat="1" ht="24.5" customHeight="1" x14ac:dyDescent="0.35">
      <c r="B390" s="3">
        <v>375</v>
      </c>
      <c r="C390" s="3" t="s">
        <v>636</v>
      </c>
      <c r="D390" s="3" t="s">
        <v>637</v>
      </c>
      <c r="E390" s="3" t="s">
        <v>3386</v>
      </c>
      <c r="F390" s="3" t="s">
        <v>2326</v>
      </c>
      <c r="G390" s="3" t="s">
        <v>2395</v>
      </c>
      <c r="H390" s="3" t="s">
        <v>2628</v>
      </c>
      <c r="I390" s="3">
        <v>1</v>
      </c>
      <c r="J390" s="3" t="s">
        <v>4521</v>
      </c>
      <c r="K390" s="3" t="s">
        <v>2628</v>
      </c>
      <c r="L390" s="3">
        <v>19963528</v>
      </c>
      <c r="M390" s="17">
        <v>20598</v>
      </c>
      <c r="N390" s="37">
        <f t="shared" si="15"/>
        <v>22081</v>
      </c>
      <c r="O390" s="55">
        <f t="shared" si="16"/>
        <v>22081</v>
      </c>
      <c r="P390" s="55"/>
      <c r="Q390" s="56">
        <f t="shared" si="17"/>
        <v>2.390925946334194E-6</v>
      </c>
      <c r="R390" s="49"/>
      <c r="S390" s="53"/>
      <c r="T390" s="53"/>
      <c r="U390" s="53"/>
      <c r="V390" s="53"/>
      <c r="W390" s="53"/>
      <c r="X390" s="53"/>
    </row>
    <row r="391" spans="2:24" s="2" customFormat="1" ht="24.5" customHeight="1" x14ac:dyDescent="0.35">
      <c r="B391" s="3">
        <v>376</v>
      </c>
      <c r="C391" s="3" t="s">
        <v>634</v>
      </c>
      <c r="D391" s="3" t="s">
        <v>3026</v>
      </c>
      <c r="E391" s="3" t="s">
        <v>3387</v>
      </c>
      <c r="F391" s="3" t="s">
        <v>2433</v>
      </c>
      <c r="G391" s="3" t="s">
        <v>3659</v>
      </c>
      <c r="H391" s="3" t="s">
        <v>2628</v>
      </c>
      <c r="I391" s="3">
        <v>2057</v>
      </c>
      <c r="J391" s="3" t="s">
        <v>4522</v>
      </c>
      <c r="K391" s="3" t="s">
        <v>2628</v>
      </c>
      <c r="L391" s="3">
        <v>19919130</v>
      </c>
      <c r="M391" s="17">
        <v>15652</v>
      </c>
      <c r="N391" s="37">
        <f t="shared" si="15"/>
        <v>16779</v>
      </c>
      <c r="O391" s="55">
        <f t="shared" si="16"/>
        <v>34514403</v>
      </c>
      <c r="P391" s="55" t="s">
        <v>7341</v>
      </c>
      <c r="Q391" s="56">
        <f t="shared" si="17"/>
        <v>3.7372121577344659E-3</v>
      </c>
      <c r="R391" s="49"/>
      <c r="S391" s="53"/>
      <c r="T391" s="53"/>
      <c r="U391" s="53"/>
      <c r="V391" s="53"/>
      <c r="W391" s="53"/>
      <c r="X391" s="53"/>
    </row>
    <row r="392" spans="2:24" s="2" customFormat="1" ht="24.5" customHeight="1" x14ac:dyDescent="0.35">
      <c r="B392" s="3">
        <v>377</v>
      </c>
      <c r="C392" s="3" t="s">
        <v>640</v>
      </c>
      <c r="D392" s="3" t="s">
        <v>641</v>
      </c>
      <c r="E392" s="3" t="s">
        <v>3388</v>
      </c>
      <c r="F392" s="3" t="s">
        <v>2417</v>
      </c>
      <c r="G392" s="3" t="s">
        <v>11</v>
      </c>
      <c r="H392" s="3" t="s">
        <v>2490</v>
      </c>
      <c r="I392" s="3">
        <v>12299</v>
      </c>
      <c r="J392" s="3" t="s">
        <v>4523</v>
      </c>
      <c r="K392" s="3" t="s">
        <v>2628</v>
      </c>
      <c r="L392" s="3">
        <v>19949543</v>
      </c>
      <c r="M392" s="17">
        <v>241</v>
      </c>
      <c r="N392" s="37">
        <f t="shared" si="15"/>
        <v>258</v>
      </c>
      <c r="O392" s="55">
        <f t="shared" si="16"/>
        <v>3173142</v>
      </c>
      <c r="P392" s="55" t="s">
        <v>7341</v>
      </c>
      <c r="Q392" s="56">
        <f t="shared" si="17"/>
        <v>3.4358713551029284E-4</v>
      </c>
      <c r="R392" s="49"/>
      <c r="S392" s="53"/>
      <c r="T392" s="53"/>
      <c r="U392" s="53"/>
      <c r="V392" s="53"/>
      <c r="W392" s="53"/>
      <c r="X392" s="53"/>
    </row>
    <row r="393" spans="2:24" s="2" customFormat="1" ht="24.5" customHeight="1" x14ac:dyDescent="0.35">
      <c r="B393" s="3">
        <v>378</v>
      </c>
      <c r="C393" s="3" t="s">
        <v>640</v>
      </c>
      <c r="D393" s="3" t="s">
        <v>641</v>
      </c>
      <c r="E393" s="3" t="s">
        <v>2434</v>
      </c>
      <c r="F393" s="3" t="s">
        <v>2422</v>
      </c>
      <c r="G393" s="3" t="s">
        <v>11</v>
      </c>
      <c r="H393" s="3" t="s">
        <v>2318</v>
      </c>
      <c r="I393" s="3">
        <v>3011.5</v>
      </c>
      <c r="J393" s="3" t="s">
        <v>4524</v>
      </c>
      <c r="K393" s="3" t="s">
        <v>2628</v>
      </c>
      <c r="L393" s="3">
        <v>38840</v>
      </c>
      <c r="M393" s="17">
        <v>405</v>
      </c>
      <c r="N393" s="37">
        <f t="shared" si="15"/>
        <v>434</v>
      </c>
      <c r="O393" s="55">
        <f t="shared" si="16"/>
        <v>1306991</v>
      </c>
      <c r="P393" s="55"/>
      <c r="Q393" s="56">
        <f t="shared" si="17"/>
        <v>1.4152070529076013E-4</v>
      </c>
      <c r="R393" s="49"/>
      <c r="S393" s="53"/>
      <c r="T393" s="53"/>
      <c r="U393" s="53"/>
      <c r="V393" s="53"/>
      <c r="W393" s="53"/>
      <c r="X393" s="53"/>
    </row>
    <row r="394" spans="2:24" s="2" customFormat="1" ht="24.5" customHeight="1" x14ac:dyDescent="0.35">
      <c r="B394" s="3">
        <v>379</v>
      </c>
      <c r="C394" s="3" t="s">
        <v>53</v>
      </c>
      <c r="D394" s="3" t="s">
        <v>644</v>
      </c>
      <c r="E394" s="3" t="s">
        <v>3389</v>
      </c>
      <c r="F394" s="3" t="s">
        <v>7115</v>
      </c>
      <c r="G394" s="3" t="s">
        <v>11</v>
      </c>
      <c r="H394" s="3" t="s">
        <v>7115</v>
      </c>
      <c r="I394" s="3">
        <v>47180</v>
      </c>
      <c r="J394" s="3" t="s">
        <v>4525</v>
      </c>
      <c r="K394" s="3" t="s">
        <v>2628</v>
      </c>
      <c r="L394" s="3">
        <v>19942623</v>
      </c>
      <c r="M394" s="17">
        <v>353.80892857142857</v>
      </c>
      <c r="N394" s="37">
        <f t="shared" si="15"/>
        <v>379</v>
      </c>
      <c r="O394" s="55">
        <f t="shared" si="16"/>
        <v>17881220</v>
      </c>
      <c r="P394" s="55" t="s">
        <v>7341</v>
      </c>
      <c r="Q394" s="56">
        <f t="shared" si="17"/>
        <v>1.9361746682718135E-3</v>
      </c>
      <c r="R394" s="49"/>
      <c r="S394" s="53"/>
      <c r="T394" s="53"/>
      <c r="U394" s="53"/>
      <c r="V394" s="53"/>
      <c r="W394" s="53"/>
      <c r="X394" s="53"/>
    </row>
    <row r="395" spans="2:24" s="2" customFormat="1" ht="24.5" customHeight="1" x14ac:dyDescent="0.35">
      <c r="B395" s="3">
        <v>380</v>
      </c>
      <c r="C395" s="3" t="s">
        <v>53</v>
      </c>
      <c r="D395" s="3" t="s">
        <v>644</v>
      </c>
      <c r="E395" s="3" t="s">
        <v>3391</v>
      </c>
      <c r="F395" s="3" t="s">
        <v>2335</v>
      </c>
      <c r="G395" s="3" t="s">
        <v>11</v>
      </c>
      <c r="H395" s="3" t="s">
        <v>2335</v>
      </c>
      <c r="I395" s="3">
        <v>4592</v>
      </c>
      <c r="J395" s="3" t="s">
        <v>4526</v>
      </c>
      <c r="K395" s="3" t="s">
        <v>2628</v>
      </c>
      <c r="L395" s="3">
        <v>20070619</v>
      </c>
      <c r="M395" s="17">
        <v>353</v>
      </c>
      <c r="N395" s="37">
        <f t="shared" si="15"/>
        <v>378</v>
      </c>
      <c r="O395" s="55">
        <f t="shared" si="16"/>
        <v>1735776</v>
      </c>
      <c r="P395" s="55" t="s">
        <v>7341</v>
      </c>
      <c r="Q395" s="56">
        <f t="shared" si="17"/>
        <v>1.8794945316897703E-4</v>
      </c>
      <c r="R395" s="49"/>
      <c r="S395" s="53"/>
      <c r="T395" s="53"/>
      <c r="U395" s="53"/>
      <c r="V395" s="53"/>
      <c r="W395" s="53"/>
      <c r="X395" s="53"/>
    </row>
    <row r="396" spans="2:24" s="2" customFormat="1" ht="24.5" customHeight="1" x14ac:dyDescent="0.35">
      <c r="B396" s="3">
        <v>381</v>
      </c>
      <c r="C396" s="3" t="s">
        <v>53</v>
      </c>
      <c r="D396" s="3" t="s">
        <v>644</v>
      </c>
      <c r="E396" s="3" t="s">
        <v>3390</v>
      </c>
      <c r="F396" s="3" t="s">
        <v>2335</v>
      </c>
      <c r="G396" s="3" t="s">
        <v>11</v>
      </c>
      <c r="H396" s="3" t="s">
        <v>2335</v>
      </c>
      <c r="I396" s="3">
        <v>56</v>
      </c>
      <c r="J396" s="3" t="s">
        <v>4527</v>
      </c>
      <c r="K396" s="3" t="s">
        <v>2628</v>
      </c>
      <c r="L396" s="3">
        <v>20070573</v>
      </c>
      <c r="M396" s="17">
        <v>353</v>
      </c>
      <c r="N396" s="37">
        <f t="shared" si="15"/>
        <v>378</v>
      </c>
      <c r="O396" s="55">
        <f t="shared" si="16"/>
        <v>21168</v>
      </c>
      <c r="P396" s="55"/>
      <c r="Q396" s="56">
        <f t="shared" si="17"/>
        <v>2.2920665020606953E-6</v>
      </c>
      <c r="R396" s="49"/>
      <c r="S396" s="53"/>
      <c r="T396" s="53"/>
      <c r="U396" s="53"/>
      <c r="V396" s="53"/>
      <c r="W396" s="53"/>
      <c r="X396" s="53"/>
    </row>
    <row r="397" spans="2:24" s="2" customFormat="1" ht="24.5" customHeight="1" x14ac:dyDescent="0.35">
      <c r="B397" s="3">
        <v>382</v>
      </c>
      <c r="C397" s="3" t="s">
        <v>53</v>
      </c>
      <c r="D397" s="3" t="s">
        <v>644</v>
      </c>
      <c r="E397" s="3" t="s">
        <v>3389</v>
      </c>
      <c r="F397" s="3" t="s">
        <v>2335</v>
      </c>
      <c r="G397" s="3" t="s">
        <v>11</v>
      </c>
      <c r="H397" s="3" t="s">
        <v>2335</v>
      </c>
      <c r="I397" s="33">
        <v>1</v>
      </c>
      <c r="J397" s="3" t="s">
        <v>2628</v>
      </c>
      <c r="K397" s="3" t="s">
        <v>7198</v>
      </c>
      <c r="L397" s="3">
        <v>20001614</v>
      </c>
      <c r="M397" s="17"/>
      <c r="N397" s="37">
        <f t="shared" si="15"/>
        <v>0</v>
      </c>
      <c r="O397" s="55">
        <f t="shared" si="16"/>
        <v>100</v>
      </c>
      <c r="P397" s="55"/>
      <c r="Q397" s="56">
        <f t="shared" si="17"/>
        <v>1.082797856226708E-8</v>
      </c>
      <c r="R397" s="49"/>
      <c r="S397" s="53"/>
      <c r="T397" s="53"/>
      <c r="U397" s="53"/>
      <c r="V397" s="53"/>
      <c r="W397" s="53"/>
      <c r="X397" s="53"/>
    </row>
    <row r="398" spans="2:24" s="2" customFormat="1" ht="24.5" customHeight="1" x14ac:dyDescent="0.35">
      <c r="B398" s="3">
        <v>383</v>
      </c>
      <c r="C398" s="3" t="s">
        <v>653</v>
      </c>
      <c r="D398" s="3" t="s">
        <v>654</v>
      </c>
      <c r="E398" s="3" t="s">
        <v>2521</v>
      </c>
      <c r="F398" s="3" t="s">
        <v>2356</v>
      </c>
      <c r="G398" s="3" t="s">
        <v>18</v>
      </c>
      <c r="H398" s="3" t="s">
        <v>2349</v>
      </c>
      <c r="I398" s="3">
        <v>29.555555555555557</v>
      </c>
      <c r="J398" s="3" t="s">
        <v>3825</v>
      </c>
      <c r="K398" s="3" t="s">
        <v>2753</v>
      </c>
      <c r="L398" s="3">
        <v>20116728</v>
      </c>
      <c r="M398" s="17">
        <v>63580</v>
      </c>
      <c r="N398" s="37">
        <f t="shared" si="15"/>
        <v>68158</v>
      </c>
      <c r="O398" s="55">
        <f t="shared" si="16"/>
        <v>2014447.5555555557</v>
      </c>
      <c r="P398" s="55" t="s">
        <v>7341</v>
      </c>
      <c r="Q398" s="56">
        <f t="shared" si="17"/>
        <v>2.1812394946366882E-4</v>
      </c>
      <c r="R398" s="49"/>
      <c r="S398" s="53"/>
      <c r="T398" s="53"/>
      <c r="U398" s="53"/>
      <c r="V398" s="53"/>
      <c r="W398" s="53"/>
      <c r="X398" s="53"/>
    </row>
    <row r="399" spans="2:24" s="2" customFormat="1" ht="24.5" customHeight="1" x14ac:dyDescent="0.35">
      <c r="B399" s="3">
        <v>384</v>
      </c>
      <c r="C399" s="3" t="s">
        <v>655</v>
      </c>
      <c r="D399" s="3" t="s">
        <v>3027</v>
      </c>
      <c r="E399" s="3" t="s">
        <v>2397</v>
      </c>
      <c r="F399" s="3" t="s">
        <v>2335</v>
      </c>
      <c r="G399" s="3" t="s">
        <v>11</v>
      </c>
      <c r="H399" s="3" t="s">
        <v>2628</v>
      </c>
      <c r="I399" s="3">
        <v>30</v>
      </c>
      <c r="J399" s="3" t="s">
        <v>4528</v>
      </c>
      <c r="K399" s="3" t="s">
        <v>2628</v>
      </c>
      <c r="L399" s="3">
        <v>19914533</v>
      </c>
      <c r="M399" s="17">
        <v>14277</v>
      </c>
      <c r="N399" s="37">
        <f t="shared" si="15"/>
        <v>15305</v>
      </c>
      <c r="O399" s="55">
        <f t="shared" si="16"/>
        <v>459150</v>
      </c>
      <c r="P399" s="55"/>
      <c r="Q399" s="56">
        <f t="shared" si="17"/>
        <v>4.9716663568649298E-5</v>
      </c>
      <c r="R399" s="49"/>
      <c r="S399" s="53"/>
      <c r="T399" s="53"/>
      <c r="U399" s="53"/>
      <c r="V399" s="53"/>
      <c r="W399" s="53"/>
      <c r="X399" s="53"/>
    </row>
    <row r="400" spans="2:24" s="2" customFormat="1" ht="24.5" customHeight="1" x14ac:dyDescent="0.35">
      <c r="B400" s="3">
        <v>385</v>
      </c>
      <c r="C400" s="3" t="s">
        <v>656</v>
      </c>
      <c r="D400" s="3" t="s">
        <v>657</v>
      </c>
      <c r="E400" s="3" t="s">
        <v>3392</v>
      </c>
      <c r="F400" s="3" t="s">
        <v>2412</v>
      </c>
      <c r="G400" s="3" t="s">
        <v>11</v>
      </c>
      <c r="H400" s="3" t="s">
        <v>2628</v>
      </c>
      <c r="I400" s="3">
        <v>34900</v>
      </c>
      <c r="J400" s="3" t="s">
        <v>4529</v>
      </c>
      <c r="K400" s="3" t="s">
        <v>2628</v>
      </c>
      <c r="L400" s="3">
        <v>20034747</v>
      </c>
      <c r="M400" s="17">
        <v>1308</v>
      </c>
      <c r="N400" s="37">
        <f t="shared" ref="N400:N463" si="18">ROUND((M400*(1+$N$13)),0)</f>
        <v>1402</v>
      </c>
      <c r="O400" s="55">
        <f t="shared" ref="O400:O463" si="19">IF(N400=0,100*I400,I400*N400)</f>
        <v>48929800</v>
      </c>
      <c r="P400" s="55" t="s">
        <v>7341</v>
      </c>
      <c r="Q400" s="56">
        <f t="shared" si="17"/>
        <v>5.2981082545601578E-3</v>
      </c>
      <c r="R400" s="49"/>
      <c r="S400" s="53"/>
      <c r="T400" s="53"/>
      <c r="U400" s="53"/>
      <c r="V400" s="53"/>
      <c r="W400" s="53"/>
      <c r="X400" s="53"/>
    </row>
    <row r="401" spans="2:24" s="2" customFormat="1" ht="24.5" customHeight="1" x14ac:dyDescent="0.35">
      <c r="B401" s="3">
        <v>386</v>
      </c>
      <c r="C401" s="3" t="s">
        <v>663</v>
      </c>
      <c r="D401" s="3" t="s">
        <v>3028</v>
      </c>
      <c r="E401" s="3" t="s">
        <v>87</v>
      </c>
      <c r="F401" s="3" t="s">
        <v>2317</v>
      </c>
      <c r="G401" s="3" t="s">
        <v>11</v>
      </c>
      <c r="H401" s="3" t="s">
        <v>2628</v>
      </c>
      <c r="I401" s="3">
        <v>1</v>
      </c>
      <c r="J401" s="3" t="s">
        <v>4530</v>
      </c>
      <c r="K401" s="3" t="s">
        <v>2628</v>
      </c>
      <c r="L401" s="3">
        <v>34063</v>
      </c>
      <c r="M401" s="17">
        <v>3426</v>
      </c>
      <c r="N401" s="37">
        <f t="shared" si="18"/>
        <v>3673</v>
      </c>
      <c r="O401" s="55">
        <f t="shared" si="19"/>
        <v>3673</v>
      </c>
      <c r="P401" s="55"/>
      <c r="Q401" s="56">
        <f t="shared" ref="Q401:Q464" si="20">(45.5*O401)/SUM($O$16:$O$1436)</f>
        <v>3.9771165259206983E-7</v>
      </c>
      <c r="R401" s="49"/>
      <c r="S401" s="53"/>
      <c r="T401" s="53"/>
      <c r="U401" s="53"/>
      <c r="V401" s="53"/>
      <c r="W401" s="53"/>
      <c r="X401" s="53"/>
    </row>
    <row r="402" spans="2:24" s="2" customFormat="1" ht="24.5" customHeight="1" x14ac:dyDescent="0.35">
      <c r="B402" s="3">
        <v>387</v>
      </c>
      <c r="C402" s="3" t="s">
        <v>664</v>
      </c>
      <c r="D402" s="3" t="s">
        <v>7062</v>
      </c>
      <c r="E402" s="3" t="s">
        <v>60</v>
      </c>
      <c r="F402" s="3" t="s">
        <v>2604</v>
      </c>
      <c r="G402" s="3" t="s">
        <v>6993</v>
      </c>
      <c r="H402" s="3" t="s">
        <v>3675</v>
      </c>
      <c r="I402" s="33">
        <v>1</v>
      </c>
      <c r="J402" s="3" t="s">
        <v>2628</v>
      </c>
      <c r="K402" s="3" t="s">
        <v>7193</v>
      </c>
      <c r="L402" s="3">
        <v>19900226</v>
      </c>
      <c r="M402" s="17"/>
      <c r="N402" s="37">
        <f t="shared" si="18"/>
        <v>0</v>
      </c>
      <c r="O402" s="55">
        <f t="shared" si="19"/>
        <v>100</v>
      </c>
      <c r="P402" s="55"/>
      <c r="Q402" s="56">
        <f t="shared" si="20"/>
        <v>1.082797856226708E-8</v>
      </c>
      <c r="R402" s="49"/>
      <c r="S402" s="53"/>
      <c r="T402" s="53"/>
      <c r="U402" s="53"/>
      <c r="V402" s="53"/>
      <c r="W402" s="53"/>
      <c r="X402" s="53"/>
    </row>
    <row r="403" spans="2:24" s="2" customFormat="1" ht="24.5" customHeight="1" x14ac:dyDescent="0.35">
      <c r="B403" s="3">
        <v>388</v>
      </c>
      <c r="C403" s="3" t="s">
        <v>675</v>
      </c>
      <c r="D403" s="3" t="s">
        <v>676</v>
      </c>
      <c r="E403" s="3" t="s">
        <v>2323</v>
      </c>
      <c r="F403" s="3" t="s">
        <v>2317</v>
      </c>
      <c r="G403" s="3" t="s">
        <v>11</v>
      </c>
      <c r="H403" s="3" t="s">
        <v>2628</v>
      </c>
      <c r="I403" s="3">
        <v>90010</v>
      </c>
      <c r="J403" s="3" t="s">
        <v>4531</v>
      </c>
      <c r="K403" s="3" t="s">
        <v>2628</v>
      </c>
      <c r="L403" s="3">
        <v>29114</v>
      </c>
      <c r="M403" s="17"/>
      <c r="N403" s="37">
        <f t="shared" si="18"/>
        <v>0</v>
      </c>
      <c r="O403" s="55">
        <f t="shared" si="19"/>
        <v>9001000</v>
      </c>
      <c r="P403" s="55" t="s">
        <v>7341</v>
      </c>
      <c r="Q403" s="56">
        <f t="shared" si="20"/>
        <v>9.7462635038965981E-4</v>
      </c>
      <c r="R403" s="49"/>
      <c r="S403" s="53"/>
      <c r="T403" s="53"/>
      <c r="U403" s="53"/>
      <c r="V403" s="53"/>
      <c r="W403" s="53"/>
      <c r="X403" s="53"/>
    </row>
    <row r="404" spans="2:24" s="2" customFormat="1" ht="24.5" customHeight="1" x14ac:dyDescent="0.35">
      <c r="B404" s="3">
        <v>389</v>
      </c>
      <c r="C404" s="3" t="s">
        <v>675</v>
      </c>
      <c r="D404" s="3" t="s">
        <v>676</v>
      </c>
      <c r="E404" s="3" t="s">
        <v>2321</v>
      </c>
      <c r="F404" s="3" t="s">
        <v>2317</v>
      </c>
      <c r="G404" s="3" t="s">
        <v>11</v>
      </c>
      <c r="H404" s="3" t="s">
        <v>2628</v>
      </c>
      <c r="I404" s="3">
        <v>70598</v>
      </c>
      <c r="J404" s="3" t="s">
        <v>4532</v>
      </c>
      <c r="K404" s="3" t="s">
        <v>2628</v>
      </c>
      <c r="L404" s="3">
        <v>44747</v>
      </c>
      <c r="M404" s="17"/>
      <c r="N404" s="37">
        <f t="shared" si="18"/>
        <v>0</v>
      </c>
      <c r="O404" s="55">
        <f t="shared" si="19"/>
        <v>7059800</v>
      </c>
      <c r="P404" s="55" t="s">
        <v>7341</v>
      </c>
      <c r="Q404" s="56">
        <f t="shared" si="20"/>
        <v>7.6443363053893131E-4</v>
      </c>
      <c r="R404" s="49"/>
      <c r="S404" s="53"/>
      <c r="T404" s="53"/>
      <c r="U404" s="53"/>
      <c r="V404" s="53"/>
      <c r="W404" s="53"/>
      <c r="X404" s="53"/>
    </row>
    <row r="405" spans="2:24" s="2" customFormat="1" ht="24.5" customHeight="1" x14ac:dyDescent="0.35">
      <c r="B405" s="3">
        <v>390</v>
      </c>
      <c r="C405" s="3" t="s">
        <v>677</v>
      </c>
      <c r="D405" s="3" t="s">
        <v>3029</v>
      </c>
      <c r="E405" s="3">
        <v>5.0000000000000001E-4</v>
      </c>
      <c r="F405" s="3" t="s">
        <v>2350</v>
      </c>
      <c r="G405" s="3" t="s">
        <v>3656</v>
      </c>
      <c r="H405" s="3" t="s">
        <v>2360</v>
      </c>
      <c r="I405" s="3">
        <v>21502.9</v>
      </c>
      <c r="J405" s="3" t="s">
        <v>3827</v>
      </c>
      <c r="K405" s="3" t="s">
        <v>2754</v>
      </c>
      <c r="L405" s="3">
        <v>20021767</v>
      </c>
      <c r="M405" s="17"/>
      <c r="N405" s="37">
        <f t="shared" si="18"/>
        <v>0</v>
      </c>
      <c r="O405" s="55">
        <f t="shared" si="19"/>
        <v>2150290</v>
      </c>
      <c r="P405" s="55" t="s">
        <v>7341</v>
      </c>
      <c r="Q405" s="56">
        <f t="shared" si="20"/>
        <v>2.328329402265728E-4</v>
      </c>
      <c r="R405" s="49"/>
      <c r="S405" s="53"/>
      <c r="T405" s="53"/>
      <c r="U405" s="53"/>
      <c r="V405" s="53"/>
      <c r="W405" s="53"/>
      <c r="X405" s="53"/>
    </row>
    <row r="406" spans="2:24" s="2" customFormat="1" ht="24.5" customHeight="1" x14ac:dyDescent="0.35">
      <c r="B406" s="3">
        <v>391</v>
      </c>
      <c r="C406" s="3" t="s">
        <v>677</v>
      </c>
      <c r="D406" s="3" t="s">
        <v>3029</v>
      </c>
      <c r="E406" s="3">
        <v>5.0000000000000001E-4</v>
      </c>
      <c r="F406" s="3" t="s">
        <v>3023</v>
      </c>
      <c r="G406" s="3" t="s">
        <v>3658</v>
      </c>
      <c r="H406" s="3" t="s">
        <v>2334</v>
      </c>
      <c r="I406" s="33">
        <v>158.875</v>
      </c>
      <c r="J406" s="3" t="s">
        <v>3826</v>
      </c>
      <c r="K406" s="3" t="s">
        <v>2437</v>
      </c>
      <c r="L406" s="3">
        <v>19950400</v>
      </c>
      <c r="M406" s="17">
        <v>127260</v>
      </c>
      <c r="N406" s="37">
        <f t="shared" si="18"/>
        <v>136423</v>
      </c>
      <c r="O406" s="55">
        <f t="shared" si="19"/>
        <v>21674204.125</v>
      </c>
      <c r="P406" s="55" t="s">
        <v>7341</v>
      </c>
      <c r="Q406" s="56">
        <f t="shared" si="20"/>
        <v>2.3468781761970072E-3</v>
      </c>
      <c r="R406" s="49"/>
      <c r="S406" s="53"/>
      <c r="T406" s="53"/>
      <c r="U406" s="53"/>
      <c r="V406" s="53"/>
      <c r="W406" s="53"/>
      <c r="X406" s="53"/>
    </row>
    <row r="407" spans="2:24" s="2" customFormat="1" ht="24.5" customHeight="1" x14ac:dyDescent="0.35">
      <c r="B407" s="3">
        <v>392</v>
      </c>
      <c r="C407" s="3" t="s">
        <v>2628</v>
      </c>
      <c r="D407" s="3" t="s">
        <v>3029</v>
      </c>
      <c r="E407" s="3">
        <v>5.0000000000000001E-4</v>
      </c>
      <c r="F407" s="3" t="s">
        <v>3602</v>
      </c>
      <c r="G407" s="3" t="s">
        <v>76</v>
      </c>
      <c r="H407" s="3" t="s">
        <v>2628</v>
      </c>
      <c r="I407" s="3">
        <v>1</v>
      </c>
      <c r="J407" s="3" t="s">
        <v>4533</v>
      </c>
      <c r="K407" s="3" t="s">
        <v>2628</v>
      </c>
      <c r="L407" s="3">
        <v>37819</v>
      </c>
      <c r="M407" s="17"/>
      <c r="N407" s="37">
        <f t="shared" si="18"/>
        <v>0</v>
      </c>
      <c r="O407" s="55">
        <f t="shared" si="19"/>
        <v>100</v>
      </c>
      <c r="P407" s="55"/>
      <c r="Q407" s="56">
        <f t="shared" si="20"/>
        <v>1.082797856226708E-8</v>
      </c>
      <c r="R407" s="49"/>
      <c r="S407" s="53"/>
      <c r="T407" s="53"/>
      <c r="U407" s="53"/>
      <c r="V407" s="53"/>
      <c r="W407" s="53"/>
      <c r="X407" s="53"/>
    </row>
    <row r="408" spans="2:24" s="2" customFormat="1" ht="24.5" customHeight="1" x14ac:dyDescent="0.35">
      <c r="B408" s="3">
        <v>393</v>
      </c>
      <c r="C408" s="3" t="s">
        <v>686</v>
      </c>
      <c r="D408" s="3" t="s">
        <v>687</v>
      </c>
      <c r="E408" s="3" t="s">
        <v>138</v>
      </c>
      <c r="F408" s="3" t="s">
        <v>2317</v>
      </c>
      <c r="G408" s="3" t="s">
        <v>11</v>
      </c>
      <c r="H408" s="3" t="s">
        <v>2628</v>
      </c>
      <c r="I408" s="3">
        <v>259911</v>
      </c>
      <c r="J408" s="3" t="s">
        <v>3828</v>
      </c>
      <c r="K408" s="3" t="s">
        <v>2755</v>
      </c>
      <c r="L408" s="3">
        <v>19954442</v>
      </c>
      <c r="M408" s="17"/>
      <c r="N408" s="37">
        <f t="shared" si="18"/>
        <v>0</v>
      </c>
      <c r="O408" s="55">
        <f t="shared" si="19"/>
        <v>25991100</v>
      </c>
      <c r="P408" s="55" t="s">
        <v>7341</v>
      </c>
      <c r="Q408" s="56">
        <f t="shared" si="20"/>
        <v>2.8143107360973987E-3</v>
      </c>
      <c r="R408" s="49"/>
      <c r="S408" s="53"/>
      <c r="T408" s="53"/>
      <c r="U408" s="53"/>
      <c r="V408" s="53"/>
      <c r="W408" s="53"/>
      <c r="X408" s="53"/>
    </row>
    <row r="409" spans="2:24" s="2" customFormat="1" ht="24.5" customHeight="1" x14ac:dyDescent="0.35">
      <c r="B409" s="3">
        <v>394</v>
      </c>
      <c r="C409" s="3" t="s">
        <v>686</v>
      </c>
      <c r="D409" s="3" t="s">
        <v>687</v>
      </c>
      <c r="E409" s="3" t="s">
        <v>122</v>
      </c>
      <c r="F409" s="3" t="s">
        <v>2317</v>
      </c>
      <c r="G409" s="3" t="s">
        <v>11</v>
      </c>
      <c r="H409" s="3" t="s">
        <v>2628</v>
      </c>
      <c r="I409" s="3">
        <v>2021</v>
      </c>
      <c r="J409" s="3" t="s">
        <v>4534</v>
      </c>
      <c r="K409" s="3" t="s">
        <v>2628</v>
      </c>
      <c r="L409" s="3">
        <v>63504</v>
      </c>
      <c r="M409" s="17"/>
      <c r="N409" s="37">
        <f t="shared" si="18"/>
        <v>0</v>
      </c>
      <c r="O409" s="55">
        <f t="shared" si="19"/>
        <v>202100</v>
      </c>
      <c r="P409" s="55"/>
      <c r="Q409" s="56">
        <f t="shared" si="20"/>
        <v>2.1883344674341769E-5</v>
      </c>
      <c r="R409" s="49"/>
      <c r="S409" s="53"/>
      <c r="T409" s="53"/>
      <c r="U409" s="53"/>
      <c r="V409" s="53"/>
      <c r="W409" s="53"/>
      <c r="X409" s="53"/>
    </row>
    <row r="410" spans="2:24" s="2" customFormat="1" ht="24.5" customHeight="1" x14ac:dyDescent="0.35">
      <c r="B410" s="3">
        <v>395</v>
      </c>
      <c r="C410" s="3" t="s">
        <v>686</v>
      </c>
      <c r="D410" s="3" t="s">
        <v>687</v>
      </c>
      <c r="E410" s="3" t="s">
        <v>2451</v>
      </c>
      <c r="F410" s="3" t="s">
        <v>2422</v>
      </c>
      <c r="G410" s="3" t="s">
        <v>11</v>
      </c>
      <c r="H410" s="3" t="s">
        <v>2318</v>
      </c>
      <c r="I410" s="3">
        <v>867.5</v>
      </c>
      <c r="J410" s="3" t="s">
        <v>3829</v>
      </c>
      <c r="K410" s="3" t="s">
        <v>2756</v>
      </c>
      <c r="L410" s="3">
        <v>63502</v>
      </c>
      <c r="M410" s="17"/>
      <c r="N410" s="37">
        <f t="shared" si="18"/>
        <v>0</v>
      </c>
      <c r="O410" s="55">
        <f t="shared" si="19"/>
        <v>86750</v>
      </c>
      <c r="P410" s="55"/>
      <c r="Q410" s="56">
        <f t="shared" si="20"/>
        <v>9.3932714027666916E-6</v>
      </c>
      <c r="R410" s="49"/>
      <c r="S410" s="53"/>
      <c r="T410" s="53"/>
      <c r="U410" s="53"/>
      <c r="V410" s="53"/>
      <c r="W410" s="53"/>
      <c r="X410" s="53"/>
    </row>
    <row r="411" spans="2:24" s="2" customFormat="1" ht="24.5" customHeight="1" x14ac:dyDescent="0.35">
      <c r="B411" s="3">
        <v>396</v>
      </c>
      <c r="C411" s="3" t="s">
        <v>686</v>
      </c>
      <c r="D411" s="3" t="s">
        <v>687</v>
      </c>
      <c r="E411" s="3" t="s">
        <v>3393</v>
      </c>
      <c r="F411" s="3" t="s">
        <v>2616</v>
      </c>
      <c r="G411" s="3" t="s">
        <v>11</v>
      </c>
      <c r="H411" s="3" t="s">
        <v>2490</v>
      </c>
      <c r="I411" s="3">
        <v>315</v>
      </c>
      <c r="J411" s="3" t="s">
        <v>3829</v>
      </c>
      <c r="K411" s="3" t="s">
        <v>2757</v>
      </c>
      <c r="L411" s="3">
        <v>63503</v>
      </c>
      <c r="M411" s="17"/>
      <c r="N411" s="37">
        <f t="shared" si="18"/>
        <v>0</v>
      </c>
      <c r="O411" s="55">
        <f t="shared" si="19"/>
        <v>31500</v>
      </c>
      <c r="P411" s="55"/>
      <c r="Q411" s="56">
        <f t="shared" si="20"/>
        <v>3.41081324711413E-6</v>
      </c>
      <c r="R411" s="49"/>
      <c r="S411" s="53"/>
      <c r="T411" s="53"/>
      <c r="U411" s="53"/>
      <c r="V411" s="53"/>
      <c r="W411" s="53"/>
      <c r="X411" s="53"/>
    </row>
    <row r="412" spans="2:24" s="2" customFormat="1" ht="24.5" customHeight="1" x14ac:dyDescent="0.35">
      <c r="B412" s="3">
        <v>397</v>
      </c>
      <c r="C412" s="3" t="s">
        <v>688</v>
      </c>
      <c r="D412" s="3" t="s">
        <v>3030</v>
      </c>
      <c r="E412" s="3" t="s">
        <v>3394</v>
      </c>
      <c r="F412" s="3" t="s">
        <v>2317</v>
      </c>
      <c r="G412" s="3" t="s">
        <v>11</v>
      </c>
      <c r="H412" s="3" t="s">
        <v>2628</v>
      </c>
      <c r="I412" s="3">
        <v>1</v>
      </c>
      <c r="J412" s="3" t="s">
        <v>4535</v>
      </c>
      <c r="K412" s="3" t="s">
        <v>2628</v>
      </c>
      <c r="L412" s="3">
        <v>20048027</v>
      </c>
      <c r="M412" s="17"/>
      <c r="N412" s="37">
        <f t="shared" si="18"/>
        <v>0</v>
      </c>
      <c r="O412" s="55">
        <f t="shared" si="19"/>
        <v>100</v>
      </c>
      <c r="P412" s="55"/>
      <c r="Q412" s="56">
        <f t="shared" si="20"/>
        <v>1.082797856226708E-8</v>
      </c>
      <c r="R412" s="49"/>
      <c r="S412" s="53"/>
      <c r="T412" s="53"/>
      <c r="U412" s="53"/>
      <c r="V412" s="53"/>
      <c r="W412" s="53"/>
      <c r="X412" s="53"/>
    </row>
    <row r="413" spans="2:24" s="2" customFormat="1" ht="24.5" customHeight="1" x14ac:dyDescent="0.35">
      <c r="B413" s="3">
        <v>398</v>
      </c>
      <c r="C413" s="3" t="s">
        <v>693</v>
      </c>
      <c r="D413" s="3" t="s">
        <v>3031</v>
      </c>
      <c r="E413" s="3" t="s">
        <v>2439</v>
      </c>
      <c r="F413" s="3" t="s">
        <v>2422</v>
      </c>
      <c r="G413" s="3" t="s">
        <v>11</v>
      </c>
      <c r="H413" s="3" t="s">
        <v>2318</v>
      </c>
      <c r="I413" s="3">
        <v>3862.5</v>
      </c>
      <c r="J413" s="3" t="s">
        <v>3830</v>
      </c>
      <c r="K413" s="3" t="s">
        <v>2427</v>
      </c>
      <c r="L413" s="3">
        <v>227428</v>
      </c>
      <c r="M413" s="17">
        <v>1540.5</v>
      </c>
      <c r="N413" s="37">
        <f t="shared" si="18"/>
        <v>1651</v>
      </c>
      <c r="O413" s="55">
        <f t="shared" si="19"/>
        <v>6376987.5</v>
      </c>
      <c r="P413" s="55" t="s">
        <v>7341</v>
      </c>
      <c r="Q413" s="56">
        <f t="shared" si="20"/>
        <v>6.9049883941845142E-4</v>
      </c>
      <c r="R413" s="49"/>
      <c r="S413" s="53"/>
      <c r="T413" s="53"/>
      <c r="U413" s="53"/>
      <c r="V413" s="53"/>
      <c r="W413" s="53"/>
      <c r="X413" s="53"/>
    </row>
    <row r="414" spans="2:24" s="2" customFormat="1" ht="24.5" customHeight="1" x14ac:dyDescent="0.35">
      <c r="B414" s="3">
        <v>399</v>
      </c>
      <c r="C414" s="3" t="s">
        <v>698</v>
      </c>
      <c r="D414" s="3" t="s">
        <v>699</v>
      </c>
      <c r="E414" s="3" t="s">
        <v>3395</v>
      </c>
      <c r="F414" s="3" t="s">
        <v>3603</v>
      </c>
      <c r="G414" s="3" t="s">
        <v>370</v>
      </c>
      <c r="H414" s="3" t="s">
        <v>2490</v>
      </c>
      <c r="I414" s="3">
        <v>60</v>
      </c>
      <c r="J414" s="3" t="s">
        <v>3831</v>
      </c>
      <c r="K414" s="3" t="s">
        <v>2758</v>
      </c>
      <c r="L414" s="3">
        <v>40377</v>
      </c>
      <c r="M414" s="17">
        <v>38652</v>
      </c>
      <c r="N414" s="37">
        <f t="shared" si="18"/>
        <v>41435</v>
      </c>
      <c r="O414" s="55">
        <f t="shared" si="19"/>
        <v>2486100</v>
      </c>
      <c r="P414" s="55"/>
      <c r="Q414" s="56">
        <f t="shared" si="20"/>
        <v>2.6919437503652186E-4</v>
      </c>
      <c r="R414" s="49"/>
      <c r="S414" s="53"/>
      <c r="T414" s="53"/>
      <c r="U414" s="53"/>
      <c r="V414" s="53"/>
      <c r="W414" s="53"/>
      <c r="X414" s="53"/>
    </row>
    <row r="415" spans="2:24" s="2" customFormat="1" ht="24.5" customHeight="1" x14ac:dyDescent="0.35">
      <c r="B415" s="3">
        <v>400</v>
      </c>
      <c r="C415" s="3" t="s">
        <v>2642</v>
      </c>
      <c r="D415" s="3" t="s">
        <v>699</v>
      </c>
      <c r="E415" s="3">
        <v>0.2</v>
      </c>
      <c r="F415" s="3" t="s">
        <v>3580</v>
      </c>
      <c r="G415" s="3" t="s">
        <v>2587</v>
      </c>
      <c r="H415" s="3" t="s">
        <v>2490</v>
      </c>
      <c r="I415" s="3">
        <v>1</v>
      </c>
      <c r="J415" s="3" t="s">
        <v>4536</v>
      </c>
      <c r="K415" s="3" t="s">
        <v>2628</v>
      </c>
      <c r="L415" s="3">
        <v>20092761</v>
      </c>
      <c r="M415" s="17">
        <v>44446</v>
      </c>
      <c r="N415" s="37">
        <f t="shared" si="18"/>
        <v>47646</v>
      </c>
      <c r="O415" s="55">
        <f t="shared" si="19"/>
        <v>47646</v>
      </c>
      <c r="P415" s="55"/>
      <c r="Q415" s="56">
        <f t="shared" si="20"/>
        <v>5.1590986657777728E-6</v>
      </c>
      <c r="R415" s="49"/>
      <c r="S415" s="53"/>
      <c r="T415" s="53"/>
      <c r="U415" s="53"/>
      <c r="V415" s="53"/>
      <c r="W415" s="53"/>
      <c r="X415" s="53"/>
    </row>
    <row r="416" spans="2:24" s="2" customFormat="1" ht="24.5" customHeight="1" x14ac:dyDescent="0.35">
      <c r="B416" s="3">
        <v>401</v>
      </c>
      <c r="C416" s="3" t="s">
        <v>698</v>
      </c>
      <c r="D416" s="3" t="s">
        <v>699</v>
      </c>
      <c r="E416" s="3" t="s">
        <v>3395</v>
      </c>
      <c r="F416" s="3" t="s">
        <v>3603</v>
      </c>
      <c r="G416" s="3" t="s">
        <v>370</v>
      </c>
      <c r="H416" s="3" t="s">
        <v>2490</v>
      </c>
      <c r="I416" s="3">
        <v>1</v>
      </c>
      <c r="J416" s="3" t="s">
        <v>3832</v>
      </c>
      <c r="K416" s="3" t="s">
        <v>2759</v>
      </c>
      <c r="L416" s="3">
        <v>20147901</v>
      </c>
      <c r="M416" s="17"/>
      <c r="N416" s="37">
        <f t="shared" si="18"/>
        <v>0</v>
      </c>
      <c r="O416" s="55">
        <f t="shared" si="19"/>
        <v>100</v>
      </c>
      <c r="P416" s="55"/>
      <c r="Q416" s="56">
        <f t="shared" si="20"/>
        <v>1.082797856226708E-8</v>
      </c>
      <c r="R416" s="49"/>
      <c r="S416" s="53"/>
      <c r="T416" s="53"/>
      <c r="U416" s="53"/>
      <c r="V416" s="53"/>
      <c r="W416" s="53"/>
      <c r="X416" s="53"/>
    </row>
    <row r="417" spans="2:24" s="2" customFormat="1" ht="24.5" customHeight="1" x14ac:dyDescent="0.35">
      <c r="B417" s="3">
        <v>402</v>
      </c>
      <c r="C417" s="3" t="s">
        <v>119</v>
      </c>
      <c r="D417" s="3" t="s">
        <v>3032</v>
      </c>
      <c r="E417" s="3" t="s">
        <v>3396</v>
      </c>
      <c r="F417" s="3" t="s">
        <v>2392</v>
      </c>
      <c r="G417" s="3" t="s">
        <v>2587</v>
      </c>
      <c r="H417" s="3" t="s">
        <v>2525</v>
      </c>
      <c r="I417" s="3">
        <v>4</v>
      </c>
      <c r="J417" s="3" t="s">
        <v>4537</v>
      </c>
      <c r="K417" s="3" t="s">
        <v>119</v>
      </c>
      <c r="L417" s="3">
        <v>20187524</v>
      </c>
      <c r="M417" s="17"/>
      <c r="N417" s="37">
        <f t="shared" si="18"/>
        <v>0</v>
      </c>
      <c r="O417" s="55">
        <f t="shared" si="19"/>
        <v>400</v>
      </c>
      <c r="P417" s="55"/>
      <c r="Q417" s="56">
        <f t="shared" si="20"/>
        <v>4.3311914249068321E-8</v>
      </c>
      <c r="R417" s="49"/>
      <c r="S417" s="53"/>
      <c r="T417" s="53"/>
      <c r="U417" s="53"/>
      <c r="V417" s="53"/>
      <c r="W417" s="53"/>
      <c r="X417" s="53"/>
    </row>
    <row r="418" spans="2:24" s="2" customFormat="1" ht="24.5" customHeight="1" x14ac:dyDescent="0.35">
      <c r="B418" s="3">
        <v>403</v>
      </c>
      <c r="C418" s="3" t="s">
        <v>2628</v>
      </c>
      <c r="D418" s="3" t="s">
        <v>3033</v>
      </c>
      <c r="E418" s="3" t="s">
        <v>3397</v>
      </c>
      <c r="F418" s="3" t="s">
        <v>3591</v>
      </c>
      <c r="G418" s="3" t="s">
        <v>76</v>
      </c>
      <c r="H418" s="3" t="s">
        <v>2628</v>
      </c>
      <c r="I418" s="3">
        <v>2</v>
      </c>
      <c r="J418" s="3" t="s">
        <v>4538</v>
      </c>
      <c r="K418" s="3" t="s">
        <v>2628</v>
      </c>
      <c r="L418" s="3">
        <v>20179542</v>
      </c>
      <c r="M418" s="17"/>
      <c r="N418" s="37">
        <f t="shared" si="18"/>
        <v>0</v>
      </c>
      <c r="O418" s="55">
        <f t="shared" si="19"/>
        <v>200</v>
      </c>
      <c r="P418" s="55"/>
      <c r="Q418" s="56">
        <f t="shared" si="20"/>
        <v>2.165595712453416E-8</v>
      </c>
      <c r="R418" s="49"/>
      <c r="S418" s="53"/>
      <c r="T418" s="53"/>
      <c r="U418" s="53"/>
      <c r="V418" s="53"/>
      <c r="W418" s="53"/>
      <c r="X418" s="53"/>
    </row>
    <row r="419" spans="2:24" s="2" customFormat="1" ht="24.5" customHeight="1" x14ac:dyDescent="0.35">
      <c r="B419" s="3">
        <v>404</v>
      </c>
      <c r="C419" s="3" t="s">
        <v>2628</v>
      </c>
      <c r="D419" s="3" t="s">
        <v>3034</v>
      </c>
      <c r="E419" s="3" t="s">
        <v>3398</v>
      </c>
      <c r="F419" s="3" t="s">
        <v>3580</v>
      </c>
      <c r="G419" s="3" t="s">
        <v>1340</v>
      </c>
      <c r="H419" s="3" t="s">
        <v>2628</v>
      </c>
      <c r="I419" s="3">
        <v>450</v>
      </c>
      <c r="J419" s="3" t="s">
        <v>4539</v>
      </c>
      <c r="K419" s="3" t="s">
        <v>2628</v>
      </c>
      <c r="L419" s="3">
        <v>20113150</v>
      </c>
      <c r="M419" s="17"/>
      <c r="N419" s="37">
        <f t="shared" si="18"/>
        <v>0</v>
      </c>
      <c r="O419" s="55">
        <f t="shared" si="19"/>
        <v>45000</v>
      </c>
      <c r="P419" s="55"/>
      <c r="Q419" s="56">
        <f t="shared" si="20"/>
        <v>4.8725903530201854E-6</v>
      </c>
      <c r="R419" s="49"/>
      <c r="S419" s="53"/>
      <c r="T419" s="53"/>
      <c r="U419" s="53"/>
      <c r="V419" s="53"/>
      <c r="W419" s="53"/>
      <c r="X419" s="53"/>
    </row>
    <row r="420" spans="2:24" s="2" customFormat="1" ht="24.5" customHeight="1" x14ac:dyDescent="0.35">
      <c r="B420" s="3">
        <v>405</v>
      </c>
      <c r="C420" s="3" t="s">
        <v>707</v>
      </c>
      <c r="D420" s="3" t="s">
        <v>708</v>
      </c>
      <c r="E420" s="3">
        <v>0.02</v>
      </c>
      <c r="F420" s="3" t="s">
        <v>2350</v>
      </c>
      <c r="G420" s="3" t="s">
        <v>77</v>
      </c>
      <c r="H420" s="3" t="s">
        <v>2628</v>
      </c>
      <c r="I420" s="3">
        <v>1</v>
      </c>
      <c r="J420" s="3" t="s">
        <v>4540</v>
      </c>
      <c r="K420" s="3" t="s">
        <v>2628</v>
      </c>
      <c r="L420" s="3">
        <v>42384</v>
      </c>
      <c r="M420" s="17"/>
      <c r="N420" s="37">
        <f t="shared" si="18"/>
        <v>0</v>
      </c>
      <c r="O420" s="55">
        <f t="shared" si="19"/>
        <v>100</v>
      </c>
      <c r="P420" s="55"/>
      <c r="Q420" s="56">
        <f t="shared" si="20"/>
        <v>1.082797856226708E-8</v>
      </c>
      <c r="R420" s="49"/>
      <c r="S420" s="53"/>
      <c r="T420" s="53"/>
      <c r="U420" s="53"/>
      <c r="V420" s="53"/>
      <c r="W420" s="53"/>
      <c r="X420" s="53"/>
    </row>
    <row r="421" spans="2:24" s="2" customFormat="1" ht="24.5" customHeight="1" x14ac:dyDescent="0.35">
      <c r="B421" s="3">
        <v>406</v>
      </c>
      <c r="C421" s="3" t="s">
        <v>712</v>
      </c>
      <c r="D421" s="3" t="s">
        <v>713</v>
      </c>
      <c r="E421" s="3" t="s">
        <v>2401</v>
      </c>
      <c r="F421" s="3" t="s">
        <v>2496</v>
      </c>
      <c r="G421" s="3" t="s">
        <v>11</v>
      </c>
      <c r="H421" s="3" t="s">
        <v>2628</v>
      </c>
      <c r="I421" s="3">
        <v>502658</v>
      </c>
      <c r="J421" s="3" t="s">
        <v>4541</v>
      </c>
      <c r="K421" s="3" t="s">
        <v>2628</v>
      </c>
      <c r="L421" s="3">
        <v>22511</v>
      </c>
      <c r="M421" s="17"/>
      <c r="N421" s="37">
        <f t="shared" si="18"/>
        <v>0</v>
      </c>
      <c r="O421" s="55">
        <f t="shared" si="19"/>
        <v>50265800</v>
      </c>
      <c r="P421" s="55" t="s">
        <v>7341</v>
      </c>
      <c r="Q421" s="56">
        <f t="shared" si="20"/>
        <v>5.4427700481520453E-3</v>
      </c>
      <c r="R421" s="49"/>
      <c r="S421" s="53"/>
      <c r="T421" s="53"/>
      <c r="U421" s="53"/>
      <c r="V421" s="53"/>
      <c r="W421" s="53"/>
      <c r="X421" s="53"/>
    </row>
    <row r="422" spans="2:24" s="2" customFormat="1" ht="24.5" customHeight="1" x14ac:dyDescent="0.35">
      <c r="B422" s="3">
        <v>407</v>
      </c>
      <c r="C422" s="3" t="s">
        <v>119</v>
      </c>
      <c r="D422" s="3" t="s">
        <v>3035</v>
      </c>
      <c r="E422" s="3" t="s">
        <v>382</v>
      </c>
      <c r="F422" s="3" t="s">
        <v>2499</v>
      </c>
      <c r="G422" s="3" t="s">
        <v>11</v>
      </c>
      <c r="H422" s="3" t="s">
        <v>2393</v>
      </c>
      <c r="I422" s="3">
        <v>3360</v>
      </c>
      <c r="J422" s="3" t="s">
        <v>4542</v>
      </c>
      <c r="K422" s="3" t="s">
        <v>119</v>
      </c>
      <c r="L422" s="3">
        <v>20056023</v>
      </c>
      <c r="M422" s="17">
        <v>4617</v>
      </c>
      <c r="N422" s="37">
        <f t="shared" si="18"/>
        <v>4949</v>
      </c>
      <c r="O422" s="55">
        <f t="shared" si="19"/>
        <v>16628640</v>
      </c>
      <c r="P422" s="55" t="s">
        <v>7341</v>
      </c>
      <c r="Q422" s="56">
        <f t="shared" si="20"/>
        <v>1.8005455743965685E-3</v>
      </c>
      <c r="R422" s="49"/>
      <c r="S422" s="53"/>
      <c r="T422" s="53"/>
      <c r="U422" s="53"/>
      <c r="V422" s="53"/>
      <c r="W422" s="53"/>
      <c r="X422" s="53"/>
    </row>
    <row r="423" spans="2:24" s="2" customFormat="1" ht="24.5" customHeight="1" x14ac:dyDescent="0.35">
      <c r="B423" s="3">
        <v>408</v>
      </c>
      <c r="C423" s="3" t="s">
        <v>119</v>
      </c>
      <c r="D423" s="3" t="s">
        <v>3035</v>
      </c>
      <c r="E423" s="3" t="s">
        <v>382</v>
      </c>
      <c r="F423" s="3" t="s">
        <v>2499</v>
      </c>
      <c r="G423" s="3" t="s">
        <v>11</v>
      </c>
      <c r="H423" s="3" t="s">
        <v>2393</v>
      </c>
      <c r="I423" s="3">
        <v>1</v>
      </c>
      <c r="J423" s="3" t="s">
        <v>4543</v>
      </c>
      <c r="K423" s="3" t="s">
        <v>119</v>
      </c>
      <c r="L423" s="3">
        <v>20103548</v>
      </c>
      <c r="M423" s="17">
        <v>3160</v>
      </c>
      <c r="N423" s="37">
        <f t="shared" si="18"/>
        <v>3388</v>
      </c>
      <c r="O423" s="55">
        <f t="shared" si="19"/>
        <v>3388</v>
      </c>
      <c r="P423" s="55"/>
      <c r="Q423" s="56">
        <f t="shared" si="20"/>
        <v>3.6685191368960868E-7</v>
      </c>
      <c r="R423" s="49"/>
      <c r="S423" s="53"/>
      <c r="T423" s="53"/>
      <c r="U423" s="53"/>
      <c r="V423" s="53"/>
      <c r="W423" s="53"/>
      <c r="X423" s="53"/>
    </row>
    <row r="424" spans="2:24" s="2" customFormat="1" ht="24.5" customHeight="1" x14ac:dyDescent="0.35">
      <c r="B424" s="3">
        <v>409</v>
      </c>
      <c r="C424" s="3" t="s">
        <v>119</v>
      </c>
      <c r="D424" s="3" t="s">
        <v>3035</v>
      </c>
      <c r="E424" s="3" t="s">
        <v>382</v>
      </c>
      <c r="F424" s="3" t="s">
        <v>2499</v>
      </c>
      <c r="G424" s="3" t="s">
        <v>11</v>
      </c>
      <c r="H424" s="3" t="s">
        <v>2393</v>
      </c>
      <c r="I424" s="3">
        <v>1</v>
      </c>
      <c r="J424" s="3" t="s">
        <v>4544</v>
      </c>
      <c r="K424" s="3" t="s">
        <v>119</v>
      </c>
      <c r="L424" s="3">
        <v>20156484</v>
      </c>
      <c r="M424" s="17"/>
      <c r="N424" s="37">
        <f t="shared" si="18"/>
        <v>0</v>
      </c>
      <c r="O424" s="55">
        <f t="shared" si="19"/>
        <v>100</v>
      </c>
      <c r="P424" s="55"/>
      <c r="Q424" s="56">
        <f t="shared" si="20"/>
        <v>1.082797856226708E-8</v>
      </c>
      <c r="R424" s="49"/>
      <c r="S424" s="53"/>
      <c r="T424" s="53"/>
      <c r="U424" s="53"/>
      <c r="V424" s="53"/>
      <c r="W424" s="53"/>
      <c r="X424" s="53"/>
    </row>
    <row r="425" spans="2:24" s="2" customFormat="1" ht="24.5" customHeight="1" x14ac:dyDescent="0.35">
      <c r="B425" s="3">
        <v>410</v>
      </c>
      <c r="C425" s="3" t="s">
        <v>119</v>
      </c>
      <c r="D425" s="3" t="s">
        <v>3035</v>
      </c>
      <c r="E425" s="3" t="s">
        <v>382</v>
      </c>
      <c r="F425" s="3" t="s">
        <v>2499</v>
      </c>
      <c r="G425" s="3" t="s">
        <v>11</v>
      </c>
      <c r="H425" s="3" t="s">
        <v>2393</v>
      </c>
      <c r="I425" s="3">
        <v>1</v>
      </c>
      <c r="J425" s="3" t="s">
        <v>4545</v>
      </c>
      <c r="K425" s="3" t="s">
        <v>119</v>
      </c>
      <c r="L425" s="3">
        <v>20085489</v>
      </c>
      <c r="M425" s="17">
        <v>3617</v>
      </c>
      <c r="N425" s="37">
        <f t="shared" si="18"/>
        <v>3877</v>
      </c>
      <c r="O425" s="55">
        <f t="shared" si="19"/>
        <v>3877</v>
      </c>
      <c r="P425" s="55"/>
      <c r="Q425" s="56">
        <f t="shared" si="20"/>
        <v>4.1980072885909468E-7</v>
      </c>
      <c r="R425" s="49"/>
      <c r="S425" s="53"/>
      <c r="T425" s="53"/>
      <c r="U425" s="53"/>
      <c r="V425" s="53"/>
      <c r="W425" s="53"/>
      <c r="X425" s="53"/>
    </row>
    <row r="426" spans="2:24" s="2" customFormat="1" ht="24.5" customHeight="1" x14ac:dyDescent="0.35">
      <c r="B426" s="3">
        <v>411</v>
      </c>
      <c r="C426" s="3" t="s">
        <v>2628</v>
      </c>
      <c r="D426" s="3" t="s">
        <v>3036</v>
      </c>
      <c r="E426" s="3" t="s">
        <v>3399</v>
      </c>
      <c r="F426" s="3" t="s">
        <v>3575</v>
      </c>
      <c r="G426" s="3" t="s">
        <v>11</v>
      </c>
      <c r="H426" s="3" t="s">
        <v>2628</v>
      </c>
      <c r="I426" s="3">
        <v>510</v>
      </c>
      <c r="J426" s="3" t="s">
        <v>4546</v>
      </c>
      <c r="K426" s="3" t="s">
        <v>2628</v>
      </c>
      <c r="L426" s="3">
        <v>20120267</v>
      </c>
      <c r="M426" s="17">
        <v>4166</v>
      </c>
      <c r="N426" s="37">
        <f t="shared" si="18"/>
        <v>4466</v>
      </c>
      <c r="O426" s="55">
        <f t="shared" si="19"/>
        <v>2277660</v>
      </c>
      <c r="P426" s="55"/>
      <c r="Q426" s="56">
        <f t="shared" si="20"/>
        <v>2.4662453652133238E-4</v>
      </c>
      <c r="R426" s="49"/>
      <c r="S426" s="53"/>
      <c r="T426" s="53"/>
      <c r="U426" s="53"/>
      <c r="V426" s="53"/>
      <c r="W426" s="53"/>
      <c r="X426" s="53"/>
    </row>
    <row r="427" spans="2:24" s="2" customFormat="1" ht="24.5" customHeight="1" x14ac:dyDescent="0.35">
      <c r="B427" s="3">
        <v>412</v>
      </c>
      <c r="C427" s="3" t="s">
        <v>2628</v>
      </c>
      <c r="D427" s="3" t="s">
        <v>3036</v>
      </c>
      <c r="E427" s="3" t="s">
        <v>3399</v>
      </c>
      <c r="F427" s="3" t="s">
        <v>3575</v>
      </c>
      <c r="G427" s="3" t="s">
        <v>11</v>
      </c>
      <c r="H427" s="3" t="s">
        <v>2628</v>
      </c>
      <c r="I427" s="3">
        <v>1</v>
      </c>
      <c r="J427" s="3" t="s">
        <v>4547</v>
      </c>
      <c r="K427" s="3" t="s">
        <v>2628</v>
      </c>
      <c r="L427" s="3">
        <v>20120806</v>
      </c>
      <c r="M427" s="17"/>
      <c r="N427" s="37">
        <f t="shared" si="18"/>
        <v>0</v>
      </c>
      <c r="O427" s="55">
        <f t="shared" si="19"/>
        <v>100</v>
      </c>
      <c r="P427" s="55"/>
      <c r="Q427" s="56">
        <f t="shared" si="20"/>
        <v>1.082797856226708E-8</v>
      </c>
      <c r="R427" s="49"/>
      <c r="S427" s="53"/>
      <c r="T427" s="53"/>
      <c r="U427" s="53"/>
      <c r="V427" s="53"/>
      <c r="W427" s="53"/>
      <c r="X427" s="53"/>
    </row>
    <row r="428" spans="2:24" s="2" customFormat="1" ht="24.5" customHeight="1" x14ac:dyDescent="0.35">
      <c r="B428" s="3">
        <v>413</v>
      </c>
      <c r="C428" s="3" t="s">
        <v>119</v>
      </c>
      <c r="D428" s="3" t="s">
        <v>3037</v>
      </c>
      <c r="E428" s="3" t="s">
        <v>218</v>
      </c>
      <c r="F428" s="3" t="s">
        <v>3580</v>
      </c>
      <c r="G428" s="3" t="s">
        <v>11</v>
      </c>
      <c r="H428" s="3" t="s">
        <v>2628</v>
      </c>
      <c r="I428" s="3">
        <v>24917</v>
      </c>
      <c r="J428" s="3" t="s">
        <v>4548</v>
      </c>
      <c r="K428" s="3" t="s">
        <v>119</v>
      </c>
      <c r="L428" s="3">
        <v>20273321</v>
      </c>
      <c r="M428" s="17"/>
      <c r="N428" s="37">
        <f t="shared" si="18"/>
        <v>0</v>
      </c>
      <c r="O428" s="55">
        <f t="shared" si="19"/>
        <v>2491700</v>
      </c>
      <c r="P428" s="55" t="s">
        <v>7341</v>
      </c>
      <c r="Q428" s="56">
        <f t="shared" si="20"/>
        <v>2.698007418360088E-4</v>
      </c>
      <c r="R428" s="49"/>
      <c r="S428" s="53"/>
      <c r="T428" s="53"/>
      <c r="U428" s="53"/>
      <c r="V428" s="53"/>
      <c r="W428" s="53"/>
      <c r="X428" s="53"/>
    </row>
    <row r="429" spans="2:24" s="2" customFormat="1" ht="24.5" customHeight="1" x14ac:dyDescent="0.35">
      <c r="B429" s="3">
        <v>414</v>
      </c>
      <c r="C429" s="3" t="s">
        <v>119</v>
      </c>
      <c r="D429" s="3" t="s">
        <v>3038</v>
      </c>
      <c r="E429" s="3" t="s">
        <v>218</v>
      </c>
      <c r="F429" s="3" t="s">
        <v>3575</v>
      </c>
      <c r="G429" s="3" t="s">
        <v>11</v>
      </c>
      <c r="H429" s="3" t="s">
        <v>2628</v>
      </c>
      <c r="I429" s="3">
        <v>34</v>
      </c>
      <c r="J429" s="3" t="s">
        <v>4549</v>
      </c>
      <c r="K429" s="3" t="s">
        <v>119</v>
      </c>
      <c r="L429" s="3">
        <v>20218902</v>
      </c>
      <c r="M429" s="17">
        <v>63807</v>
      </c>
      <c r="N429" s="37">
        <f t="shared" si="18"/>
        <v>68401</v>
      </c>
      <c r="O429" s="55">
        <f t="shared" si="19"/>
        <v>2325634</v>
      </c>
      <c r="P429" s="55" t="s">
        <v>7341</v>
      </c>
      <c r="Q429" s="56">
        <f t="shared" si="20"/>
        <v>2.518191509567944E-4</v>
      </c>
      <c r="R429" s="49"/>
      <c r="S429" s="53"/>
      <c r="T429" s="53"/>
      <c r="U429" s="53"/>
      <c r="V429" s="53"/>
      <c r="W429" s="53"/>
      <c r="X429" s="53"/>
    </row>
    <row r="430" spans="2:24" s="2" customFormat="1" ht="24.5" customHeight="1" x14ac:dyDescent="0.35">
      <c r="B430" s="3">
        <v>415</v>
      </c>
      <c r="C430" s="3" t="s">
        <v>119</v>
      </c>
      <c r="D430" s="3" t="s">
        <v>3038</v>
      </c>
      <c r="E430" s="3" t="s">
        <v>218</v>
      </c>
      <c r="F430" s="3" t="s">
        <v>3575</v>
      </c>
      <c r="G430" s="3" t="s">
        <v>11</v>
      </c>
      <c r="H430" s="3" t="s">
        <v>2628</v>
      </c>
      <c r="I430" s="3">
        <v>1</v>
      </c>
      <c r="J430" s="3" t="s">
        <v>4550</v>
      </c>
      <c r="K430" s="3" t="s">
        <v>119</v>
      </c>
      <c r="L430" s="3">
        <v>20025885</v>
      </c>
      <c r="M430" s="17"/>
      <c r="N430" s="37">
        <f t="shared" si="18"/>
        <v>0</v>
      </c>
      <c r="O430" s="55">
        <f t="shared" si="19"/>
        <v>100</v>
      </c>
      <c r="P430" s="55"/>
      <c r="Q430" s="56">
        <f t="shared" si="20"/>
        <v>1.082797856226708E-8</v>
      </c>
      <c r="R430" s="49"/>
      <c r="S430" s="53"/>
      <c r="T430" s="53"/>
      <c r="U430" s="53"/>
      <c r="V430" s="53"/>
      <c r="W430" s="53"/>
      <c r="X430" s="53"/>
    </row>
    <row r="431" spans="2:24" s="2" customFormat="1" ht="24.5" customHeight="1" x14ac:dyDescent="0.35">
      <c r="B431" s="3">
        <v>416</v>
      </c>
      <c r="C431" s="3" t="s">
        <v>119</v>
      </c>
      <c r="D431" s="3" t="s">
        <v>3039</v>
      </c>
      <c r="E431" s="3" t="s">
        <v>218</v>
      </c>
      <c r="F431" s="3" t="s">
        <v>2376</v>
      </c>
      <c r="G431" s="3" t="s">
        <v>11</v>
      </c>
      <c r="H431" s="3" t="s">
        <v>2360</v>
      </c>
      <c r="I431" s="3">
        <v>17441</v>
      </c>
      <c r="J431" s="3" t="s">
        <v>4551</v>
      </c>
      <c r="K431" s="3" t="s">
        <v>119</v>
      </c>
      <c r="L431" s="3">
        <v>20154728</v>
      </c>
      <c r="M431" s="17">
        <v>211905</v>
      </c>
      <c r="N431" s="37">
        <f t="shared" si="18"/>
        <v>227162</v>
      </c>
      <c r="O431" s="55">
        <f t="shared" si="19"/>
        <v>3961932442</v>
      </c>
      <c r="P431" s="55" t="s">
        <v>7341</v>
      </c>
      <c r="Q431" s="56">
        <f t="shared" si="20"/>
        <v>0.42899719547126458</v>
      </c>
      <c r="R431" s="49"/>
      <c r="S431" s="53"/>
      <c r="T431" s="53"/>
      <c r="U431" s="53"/>
      <c r="V431" s="53"/>
      <c r="W431" s="53"/>
      <c r="X431" s="53"/>
    </row>
    <row r="432" spans="2:24" s="2" customFormat="1" ht="24.5" customHeight="1" x14ac:dyDescent="0.35">
      <c r="B432" s="3">
        <v>417</v>
      </c>
      <c r="C432" s="3" t="s">
        <v>3983</v>
      </c>
      <c r="D432" s="3" t="s">
        <v>3993</v>
      </c>
      <c r="E432" s="3" t="s">
        <v>1069</v>
      </c>
      <c r="F432" s="3" t="s">
        <v>4037</v>
      </c>
      <c r="G432" s="3" t="s">
        <v>18</v>
      </c>
      <c r="H432" s="3" t="s">
        <v>2628</v>
      </c>
      <c r="I432" s="3">
        <v>1</v>
      </c>
      <c r="J432" s="3" t="s">
        <v>4038</v>
      </c>
      <c r="K432" s="3" t="s">
        <v>4087</v>
      </c>
      <c r="L432" s="3">
        <v>20022626</v>
      </c>
      <c r="M432" s="17"/>
      <c r="N432" s="37">
        <f t="shared" si="18"/>
        <v>0</v>
      </c>
      <c r="O432" s="55">
        <f t="shared" si="19"/>
        <v>100</v>
      </c>
      <c r="P432" s="55"/>
      <c r="Q432" s="56">
        <f t="shared" si="20"/>
        <v>1.082797856226708E-8</v>
      </c>
      <c r="R432" s="49"/>
      <c r="S432" s="53"/>
      <c r="T432" s="53"/>
      <c r="U432" s="53"/>
      <c r="V432" s="53"/>
      <c r="W432" s="53"/>
      <c r="X432" s="53"/>
    </row>
    <row r="433" spans="2:24" s="2" customFormat="1" ht="24.5" customHeight="1" x14ac:dyDescent="0.35">
      <c r="B433" s="3">
        <v>418</v>
      </c>
      <c r="C433" s="3" t="s">
        <v>2628</v>
      </c>
      <c r="D433" s="3" t="s">
        <v>739</v>
      </c>
      <c r="E433" s="3" t="s">
        <v>356</v>
      </c>
      <c r="F433" s="3" t="s">
        <v>2362</v>
      </c>
      <c r="G433" s="3" t="s">
        <v>364</v>
      </c>
      <c r="H433" s="3" t="s">
        <v>2628</v>
      </c>
      <c r="I433" s="3">
        <v>1</v>
      </c>
      <c r="J433" s="3" t="s">
        <v>4552</v>
      </c>
      <c r="K433" s="3" t="s">
        <v>2628</v>
      </c>
      <c r="L433" s="3">
        <v>19946639</v>
      </c>
      <c r="M433" s="17">
        <v>281029</v>
      </c>
      <c r="N433" s="37">
        <f t="shared" si="18"/>
        <v>301263</v>
      </c>
      <c r="O433" s="55">
        <f t="shared" si="19"/>
        <v>301263</v>
      </c>
      <c r="P433" s="55" t="s">
        <v>7341</v>
      </c>
      <c r="Q433" s="56">
        <f t="shared" si="20"/>
        <v>3.2620693056042673E-5</v>
      </c>
      <c r="R433" s="49"/>
      <c r="S433" s="53"/>
      <c r="T433" s="53"/>
      <c r="U433" s="53"/>
      <c r="V433" s="53"/>
      <c r="W433" s="53"/>
      <c r="X433" s="53"/>
    </row>
    <row r="434" spans="2:24" s="2" customFormat="1" ht="24.5" customHeight="1" x14ac:dyDescent="0.35">
      <c r="B434" s="3">
        <v>419</v>
      </c>
      <c r="C434" s="3" t="s">
        <v>119</v>
      </c>
      <c r="D434" s="3" t="s">
        <v>3040</v>
      </c>
      <c r="E434" s="3" t="s">
        <v>218</v>
      </c>
      <c r="F434" s="3" t="s">
        <v>3604</v>
      </c>
      <c r="G434" s="3" t="s">
        <v>76</v>
      </c>
      <c r="H434" s="3" t="s">
        <v>2628</v>
      </c>
      <c r="I434" s="3">
        <v>2</v>
      </c>
      <c r="J434" s="3" t="s">
        <v>4553</v>
      </c>
      <c r="K434" s="3" t="s">
        <v>119</v>
      </c>
      <c r="L434" s="3">
        <v>20134173</v>
      </c>
      <c r="M434" s="17"/>
      <c r="N434" s="37">
        <f t="shared" si="18"/>
        <v>0</v>
      </c>
      <c r="O434" s="55">
        <f t="shared" si="19"/>
        <v>200</v>
      </c>
      <c r="P434" s="55"/>
      <c r="Q434" s="56">
        <f t="shared" si="20"/>
        <v>2.165595712453416E-8</v>
      </c>
      <c r="R434" s="49"/>
      <c r="S434" s="53"/>
      <c r="T434" s="53"/>
      <c r="U434" s="53"/>
      <c r="V434" s="53"/>
      <c r="W434" s="53"/>
      <c r="X434" s="53"/>
    </row>
    <row r="435" spans="2:24" s="2" customFormat="1" ht="24.5" customHeight="1" x14ac:dyDescent="0.35">
      <c r="B435" s="3">
        <v>420</v>
      </c>
      <c r="C435" s="3" t="s">
        <v>119</v>
      </c>
      <c r="D435" s="3" t="s">
        <v>3041</v>
      </c>
      <c r="E435" s="3" t="s">
        <v>218</v>
      </c>
      <c r="F435" s="3" t="s">
        <v>2350</v>
      </c>
      <c r="G435" s="3" t="s">
        <v>76</v>
      </c>
      <c r="H435" s="3" t="s">
        <v>2628</v>
      </c>
      <c r="I435" s="3">
        <v>7</v>
      </c>
      <c r="J435" s="3" t="s">
        <v>4554</v>
      </c>
      <c r="K435" s="3" t="s">
        <v>119</v>
      </c>
      <c r="L435" s="3">
        <v>20168653</v>
      </c>
      <c r="M435" s="17">
        <v>38676</v>
      </c>
      <c r="N435" s="37">
        <f t="shared" si="18"/>
        <v>41461</v>
      </c>
      <c r="O435" s="55">
        <f t="shared" si="19"/>
        <v>290227</v>
      </c>
      <c r="P435" s="55"/>
      <c r="Q435" s="56">
        <f t="shared" si="20"/>
        <v>3.142571734191088E-5</v>
      </c>
      <c r="R435" s="49"/>
      <c r="S435" s="53"/>
      <c r="T435" s="53"/>
      <c r="U435" s="53"/>
      <c r="V435" s="53"/>
      <c r="W435" s="53"/>
      <c r="X435" s="53"/>
    </row>
    <row r="436" spans="2:24" s="2" customFormat="1" ht="24.5" customHeight="1" x14ac:dyDescent="0.35">
      <c r="B436" s="3">
        <v>421</v>
      </c>
      <c r="C436" s="3" t="s">
        <v>119</v>
      </c>
      <c r="D436" s="3" t="s">
        <v>3041</v>
      </c>
      <c r="E436" s="3" t="s">
        <v>218</v>
      </c>
      <c r="F436" s="3" t="s">
        <v>2350</v>
      </c>
      <c r="G436" s="3" t="s">
        <v>76</v>
      </c>
      <c r="H436" s="3" t="s">
        <v>2628</v>
      </c>
      <c r="I436" s="3">
        <v>1</v>
      </c>
      <c r="J436" s="3" t="s">
        <v>4555</v>
      </c>
      <c r="K436" s="3" t="s">
        <v>119</v>
      </c>
      <c r="L436" s="3">
        <v>20172150</v>
      </c>
      <c r="M436" s="17"/>
      <c r="N436" s="37">
        <f t="shared" si="18"/>
        <v>0</v>
      </c>
      <c r="O436" s="55">
        <f t="shared" si="19"/>
        <v>100</v>
      </c>
      <c r="P436" s="55"/>
      <c r="Q436" s="56">
        <f t="shared" si="20"/>
        <v>1.082797856226708E-8</v>
      </c>
      <c r="R436" s="49"/>
      <c r="S436" s="53"/>
      <c r="T436" s="53"/>
      <c r="U436" s="53"/>
      <c r="V436" s="53"/>
      <c r="W436" s="53"/>
      <c r="X436" s="53"/>
    </row>
    <row r="437" spans="2:24" s="2" customFormat="1" ht="24.5" customHeight="1" x14ac:dyDescent="0.35">
      <c r="B437" s="3">
        <v>422</v>
      </c>
      <c r="C437" s="3" t="s">
        <v>119</v>
      </c>
      <c r="D437" s="3" t="s">
        <v>3042</v>
      </c>
      <c r="E437" s="3" t="s">
        <v>218</v>
      </c>
      <c r="F437" s="3" t="s">
        <v>2350</v>
      </c>
      <c r="G437" s="3" t="s">
        <v>76</v>
      </c>
      <c r="H437" s="3" t="s">
        <v>2628</v>
      </c>
      <c r="I437" s="3">
        <v>1</v>
      </c>
      <c r="J437" s="3" t="s">
        <v>4556</v>
      </c>
      <c r="K437" s="3" t="s">
        <v>119</v>
      </c>
      <c r="L437" s="3">
        <v>19948409</v>
      </c>
      <c r="M437" s="17">
        <v>140704</v>
      </c>
      <c r="N437" s="37">
        <f t="shared" si="18"/>
        <v>150835</v>
      </c>
      <c r="O437" s="55">
        <f t="shared" si="19"/>
        <v>150835</v>
      </c>
      <c r="P437" s="55" t="s">
        <v>7341</v>
      </c>
      <c r="Q437" s="56">
        <f t="shared" si="20"/>
        <v>1.6332381464395549E-5</v>
      </c>
      <c r="R437" s="49"/>
      <c r="S437" s="53"/>
      <c r="T437" s="53"/>
      <c r="U437" s="53"/>
      <c r="V437" s="53"/>
      <c r="W437" s="53"/>
      <c r="X437" s="53"/>
    </row>
    <row r="438" spans="2:24" s="2" customFormat="1" ht="24.5" customHeight="1" x14ac:dyDescent="0.35">
      <c r="B438" s="3">
        <v>423</v>
      </c>
      <c r="C438" s="3" t="s">
        <v>119</v>
      </c>
      <c r="D438" s="3" t="s">
        <v>3043</v>
      </c>
      <c r="E438" s="3" t="s">
        <v>218</v>
      </c>
      <c r="F438" s="3" t="s">
        <v>2350</v>
      </c>
      <c r="G438" s="3" t="s">
        <v>76</v>
      </c>
      <c r="H438" s="3" t="s">
        <v>2628</v>
      </c>
      <c r="I438" s="3">
        <v>4</v>
      </c>
      <c r="J438" s="3" t="s">
        <v>4557</v>
      </c>
      <c r="K438" s="3" t="s">
        <v>119</v>
      </c>
      <c r="L438" s="3">
        <v>20147133</v>
      </c>
      <c r="M438" s="17">
        <v>123051</v>
      </c>
      <c r="N438" s="37">
        <f t="shared" si="18"/>
        <v>131911</v>
      </c>
      <c r="O438" s="55">
        <f t="shared" si="19"/>
        <v>527644</v>
      </c>
      <c r="P438" s="55" t="s">
        <v>7341</v>
      </c>
      <c r="Q438" s="56">
        <f t="shared" si="20"/>
        <v>5.7133179205088509E-5</v>
      </c>
      <c r="R438" s="49"/>
      <c r="S438" s="53"/>
      <c r="T438" s="53"/>
      <c r="U438" s="53"/>
      <c r="V438" s="53"/>
      <c r="W438" s="53"/>
      <c r="X438" s="53"/>
    </row>
    <row r="439" spans="2:24" s="2" customFormat="1" ht="24.5" customHeight="1" x14ac:dyDescent="0.35">
      <c r="B439" s="3">
        <v>424</v>
      </c>
      <c r="C439" s="3" t="s">
        <v>119</v>
      </c>
      <c r="D439" s="3" t="s">
        <v>3044</v>
      </c>
      <c r="E439" s="3" t="s">
        <v>218</v>
      </c>
      <c r="F439" s="3" t="s">
        <v>2350</v>
      </c>
      <c r="G439" s="3" t="s">
        <v>76</v>
      </c>
      <c r="H439" s="3" t="s">
        <v>2628</v>
      </c>
      <c r="I439" s="3">
        <v>1</v>
      </c>
      <c r="J439" s="3" t="s">
        <v>4558</v>
      </c>
      <c r="K439" s="3" t="s">
        <v>119</v>
      </c>
      <c r="L439" s="3">
        <v>20070874</v>
      </c>
      <c r="M439" s="17">
        <v>29046</v>
      </c>
      <c r="N439" s="37">
        <f t="shared" si="18"/>
        <v>31137</v>
      </c>
      <c r="O439" s="55">
        <f t="shared" si="19"/>
        <v>31137</v>
      </c>
      <c r="P439" s="55"/>
      <c r="Q439" s="56">
        <f t="shared" si="20"/>
        <v>3.3715076849331006E-6</v>
      </c>
      <c r="R439" s="49"/>
      <c r="S439" s="53"/>
      <c r="T439" s="53"/>
      <c r="U439" s="53"/>
      <c r="V439" s="53"/>
      <c r="W439" s="53"/>
      <c r="X439" s="53"/>
    </row>
    <row r="440" spans="2:24" s="2" customFormat="1" ht="24.5" customHeight="1" x14ac:dyDescent="0.35">
      <c r="B440" s="3">
        <v>425</v>
      </c>
      <c r="C440" s="3" t="s">
        <v>119</v>
      </c>
      <c r="D440" s="3" t="s">
        <v>3045</v>
      </c>
      <c r="E440" s="3" t="s">
        <v>218</v>
      </c>
      <c r="F440" s="3" t="s">
        <v>3601</v>
      </c>
      <c r="G440" s="3" t="s">
        <v>76</v>
      </c>
      <c r="H440" s="3" t="s">
        <v>2628</v>
      </c>
      <c r="I440" s="3">
        <v>9</v>
      </c>
      <c r="J440" s="3" t="s">
        <v>4559</v>
      </c>
      <c r="K440" s="3" t="s">
        <v>119</v>
      </c>
      <c r="L440" s="3">
        <v>20118944</v>
      </c>
      <c r="M440" s="17"/>
      <c r="N440" s="37">
        <f t="shared" si="18"/>
        <v>0</v>
      </c>
      <c r="O440" s="55">
        <f t="shared" si="19"/>
        <v>900</v>
      </c>
      <c r="P440" s="55"/>
      <c r="Q440" s="56">
        <f t="shared" si="20"/>
        <v>9.7451807060403712E-8</v>
      </c>
      <c r="R440" s="49"/>
      <c r="S440" s="53"/>
      <c r="T440" s="53"/>
      <c r="U440" s="53"/>
      <c r="V440" s="53"/>
      <c r="W440" s="53"/>
      <c r="X440" s="53"/>
    </row>
    <row r="441" spans="2:24" s="2" customFormat="1" ht="24.5" customHeight="1" x14ac:dyDescent="0.35">
      <c r="B441" s="3">
        <v>426</v>
      </c>
      <c r="C441" s="3" t="s">
        <v>119</v>
      </c>
      <c r="D441" s="3" t="s">
        <v>3045</v>
      </c>
      <c r="E441" s="3" t="s">
        <v>218</v>
      </c>
      <c r="F441" s="3" t="s">
        <v>2392</v>
      </c>
      <c r="G441" s="3" t="s">
        <v>76</v>
      </c>
      <c r="H441" s="3" t="s">
        <v>2628</v>
      </c>
      <c r="I441" s="3">
        <v>7</v>
      </c>
      <c r="J441" s="3" t="s">
        <v>4560</v>
      </c>
      <c r="K441" s="3" t="s">
        <v>119</v>
      </c>
      <c r="L441" s="3">
        <v>20000059</v>
      </c>
      <c r="M441" s="17"/>
      <c r="N441" s="37">
        <f t="shared" si="18"/>
        <v>0</v>
      </c>
      <c r="O441" s="55">
        <f t="shared" si="19"/>
        <v>700</v>
      </c>
      <c r="P441" s="55"/>
      <c r="Q441" s="56">
        <f t="shared" si="20"/>
        <v>7.5795849935869558E-8</v>
      </c>
      <c r="R441" s="49"/>
      <c r="S441" s="53"/>
      <c r="T441" s="53"/>
      <c r="U441" s="53"/>
      <c r="V441" s="53"/>
      <c r="W441" s="53"/>
      <c r="X441" s="53"/>
    </row>
    <row r="442" spans="2:24" s="2" customFormat="1" ht="24.5" customHeight="1" x14ac:dyDescent="0.35">
      <c r="B442" s="3">
        <v>427</v>
      </c>
      <c r="C442" s="3" t="s">
        <v>119</v>
      </c>
      <c r="D442" s="3" t="s">
        <v>3045</v>
      </c>
      <c r="E442" s="3" t="s">
        <v>218</v>
      </c>
      <c r="F442" s="3" t="s">
        <v>2392</v>
      </c>
      <c r="G442" s="3" t="s">
        <v>76</v>
      </c>
      <c r="H442" s="3" t="s">
        <v>2628</v>
      </c>
      <c r="I442" s="3">
        <v>1</v>
      </c>
      <c r="J442" s="3" t="s">
        <v>4561</v>
      </c>
      <c r="K442" s="3" t="s">
        <v>119</v>
      </c>
      <c r="L442" s="3">
        <v>20104559</v>
      </c>
      <c r="M442" s="17"/>
      <c r="N442" s="37">
        <f t="shared" si="18"/>
        <v>0</v>
      </c>
      <c r="O442" s="55">
        <f t="shared" si="19"/>
        <v>100</v>
      </c>
      <c r="P442" s="55"/>
      <c r="Q442" s="56">
        <f t="shared" si="20"/>
        <v>1.082797856226708E-8</v>
      </c>
      <c r="R442" s="49"/>
      <c r="S442" s="53"/>
      <c r="T442" s="53"/>
      <c r="U442" s="53"/>
      <c r="V442" s="53"/>
      <c r="W442" s="53"/>
      <c r="X442" s="53"/>
    </row>
    <row r="443" spans="2:24" s="2" customFormat="1" ht="24.5" customHeight="1" x14ac:dyDescent="0.35">
      <c r="B443" s="3">
        <v>428</v>
      </c>
      <c r="C443" s="3" t="s">
        <v>119</v>
      </c>
      <c r="D443" s="3" t="s">
        <v>3046</v>
      </c>
      <c r="E443" s="3" t="s">
        <v>218</v>
      </c>
      <c r="F443" s="3" t="s">
        <v>2350</v>
      </c>
      <c r="G443" s="3" t="s">
        <v>76</v>
      </c>
      <c r="H443" s="3" t="s">
        <v>2628</v>
      </c>
      <c r="I443" s="3">
        <v>1</v>
      </c>
      <c r="J443" s="3" t="s">
        <v>4562</v>
      </c>
      <c r="K443" s="3" t="s">
        <v>119</v>
      </c>
      <c r="L443" s="3">
        <v>20029799</v>
      </c>
      <c r="M443" s="17">
        <v>112656</v>
      </c>
      <c r="N443" s="37">
        <f t="shared" si="18"/>
        <v>120767</v>
      </c>
      <c r="O443" s="55">
        <f t="shared" si="19"/>
        <v>120767</v>
      </c>
      <c r="P443" s="55" t="s">
        <v>7341</v>
      </c>
      <c r="Q443" s="56">
        <f t="shared" si="20"/>
        <v>1.3076624870293084E-5</v>
      </c>
      <c r="R443" s="49"/>
      <c r="S443" s="53"/>
      <c r="T443" s="53"/>
      <c r="U443" s="53"/>
      <c r="V443" s="53"/>
      <c r="W443" s="53"/>
      <c r="X443" s="53"/>
    </row>
    <row r="444" spans="2:24" s="2" customFormat="1" ht="24.5" customHeight="1" x14ac:dyDescent="0.35">
      <c r="B444" s="3">
        <v>429</v>
      </c>
      <c r="C444" s="3" t="s">
        <v>119</v>
      </c>
      <c r="D444" s="3" t="s">
        <v>3047</v>
      </c>
      <c r="E444" s="3" t="s">
        <v>218</v>
      </c>
      <c r="F444" s="3" t="s">
        <v>2350</v>
      </c>
      <c r="G444" s="3" t="s">
        <v>76</v>
      </c>
      <c r="H444" s="3" t="s">
        <v>2628</v>
      </c>
      <c r="I444" s="3">
        <v>67</v>
      </c>
      <c r="J444" s="3" t="s">
        <v>4563</v>
      </c>
      <c r="K444" s="3" t="s">
        <v>119</v>
      </c>
      <c r="L444" s="3">
        <v>19972973</v>
      </c>
      <c r="M444" s="17">
        <v>159528</v>
      </c>
      <c r="N444" s="37">
        <f t="shared" si="18"/>
        <v>171014</v>
      </c>
      <c r="O444" s="55">
        <f t="shared" si="19"/>
        <v>11457938</v>
      </c>
      <c r="P444" s="55" t="s">
        <v>7341</v>
      </c>
      <c r="Q444" s="56">
        <f t="shared" si="20"/>
        <v>1.2406630703178535E-3</v>
      </c>
      <c r="R444" s="49"/>
      <c r="S444" s="53"/>
      <c r="T444" s="53"/>
      <c r="U444" s="53"/>
      <c r="V444" s="53"/>
      <c r="W444" s="53"/>
      <c r="X444" s="53"/>
    </row>
    <row r="445" spans="2:24" s="2" customFormat="1" ht="24.5" customHeight="1" x14ac:dyDescent="0.35">
      <c r="B445" s="3">
        <v>430</v>
      </c>
      <c r="C445" s="3" t="s">
        <v>119</v>
      </c>
      <c r="D445" s="3" t="s">
        <v>3048</v>
      </c>
      <c r="E445" s="3" t="s">
        <v>218</v>
      </c>
      <c r="F445" s="3" t="s">
        <v>2392</v>
      </c>
      <c r="G445" s="3" t="s">
        <v>76</v>
      </c>
      <c r="H445" s="3" t="s">
        <v>2628</v>
      </c>
      <c r="I445" s="3">
        <v>1</v>
      </c>
      <c r="J445" s="3" t="s">
        <v>4564</v>
      </c>
      <c r="K445" s="3" t="s">
        <v>119</v>
      </c>
      <c r="L445" s="3">
        <v>20206470</v>
      </c>
      <c r="M445" s="17"/>
      <c r="N445" s="37">
        <f t="shared" si="18"/>
        <v>0</v>
      </c>
      <c r="O445" s="55">
        <f t="shared" si="19"/>
        <v>100</v>
      </c>
      <c r="P445" s="55"/>
      <c r="Q445" s="56">
        <f t="shared" si="20"/>
        <v>1.082797856226708E-8</v>
      </c>
      <c r="R445" s="49"/>
      <c r="S445" s="53"/>
      <c r="T445" s="53"/>
      <c r="U445" s="53"/>
      <c r="V445" s="53"/>
      <c r="W445" s="53"/>
      <c r="X445" s="53"/>
    </row>
    <row r="446" spans="2:24" s="2" customFormat="1" ht="24.5" customHeight="1" x14ac:dyDescent="0.35">
      <c r="B446" s="3">
        <v>431</v>
      </c>
      <c r="C446" s="3" t="s">
        <v>119</v>
      </c>
      <c r="D446" s="3" t="s">
        <v>3049</v>
      </c>
      <c r="E446" s="3" t="s">
        <v>218</v>
      </c>
      <c r="F446" s="3" t="s">
        <v>2350</v>
      </c>
      <c r="G446" s="3" t="s">
        <v>76</v>
      </c>
      <c r="H446" s="3" t="s">
        <v>2628</v>
      </c>
      <c r="I446" s="3">
        <v>373</v>
      </c>
      <c r="J446" s="3" t="s">
        <v>4565</v>
      </c>
      <c r="K446" s="3" t="s">
        <v>119</v>
      </c>
      <c r="L446" s="3">
        <v>1981349</v>
      </c>
      <c r="M446" s="17">
        <v>63750</v>
      </c>
      <c r="N446" s="37">
        <f t="shared" si="18"/>
        <v>68340</v>
      </c>
      <c r="O446" s="55">
        <f t="shared" si="19"/>
        <v>25490820</v>
      </c>
      <c r="P446" s="55" t="s">
        <v>7341</v>
      </c>
      <c r="Q446" s="56">
        <f t="shared" si="20"/>
        <v>2.7601405249460891E-3</v>
      </c>
      <c r="R446" s="49"/>
      <c r="S446" s="53"/>
      <c r="T446" s="53"/>
      <c r="U446" s="53"/>
      <c r="V446" s="53"/>
      <c r="W446" s="53"/>
      <c r="X446" s="53"/>
    </row>
    <row r="447" spans="2:24" s="2" customFormat="1" ht="24.5" customHeight="1" x14ac:dyDescent="0.35">
      <c r="B447" s="3">
        <v>432</v>
      </c>
      <c r="C447" s="3" t="s">
        <v>119</v>
      </c>
      <c r="D447" s="3" t="s">
        <v>3049</v>
      </c>
      <c r="E447" s="3" t="s">
        <v>218</v>
      </c>
      <c r="F447" s="3" t="s">
        <v>3605</v>
      </c>
      <c r="G447" s="3" t="s">
        <v>76</v>
      </c>
      <c r="H447" s="3" t="s">
        <v>2628</v>
      </c>
      <c r="I447" s="3">
        <v>186</v>
      </c>
      <c r="J447" s="3" t="s">
        <v>4566</v>
      </c>
      <c r="K447" s="3" t="s">
        <v>119</v>
      </c>
      <c r="L447" s="3">
        <v>20027260</v>
      </c>
      <c r="M447" s="17">
        <v>74021</v>
      </c>
      <c r="N447" s="37">
        <f t="shared" si="18"/>
        <v>79351</v>
      </c>
      <c r="O447" s="55">
        <f t="shared" si="19"/>
        <v>14759286</v>
      </c>
      <c r="P447" s="55" t="s">
        <v>7341</v>
      </c>
      <c r="Q447" s="56">
        <f t="shared" si="20"/>
        <v>1.5981323240236863E-3</v>
      </c>
      <c r="R447" s="49"/>
      <c r="S447" s="53"/>
      <c r="T447" s="53"/>
      <c r="U447" s="53"/>
      <c r="V447" s="53"/>
      <c r="W447" s="53"/>
      <c r="X447" s="53"/>
    </row>
    <row r="448" spans="2:24" s="2" customFormat="1" ht="24.5" customHeight="1" x14ac:dyDescent="0.35">
      <c r="B448" s="3">
        <v>433</v>
      </c>
      <c r="C448" s="3" t="s">
        <v>119</v>
      </c>
      <c r="D448" s="3" t="s">
        <v>3049</v>
      </c>
      <c r="E448" s="3" t="s">
        <v>218</v>
      </c>
      <c r="F448" s="3" t="s">
        <v>2350</v>
      </c>
      <c r="G448" s="3" t="s">
        <v>76</v>
      </c>
      <c r="H448" s="3" t="s">
        <v>2628</v>
      </c>
      <c r="I448" s="3">
        <v>99</v>
      </c>
      <c r="J448" s="3" t="s">
        <v>4567</v>
      </c>
      <c r="K448" s="3" t="s">
        <v>119</v>
      </c>
      <c r="L448" s="3">
        <v>19966580</v>
      </c>
      <c r="M448" s="17">
        <v>98795</v>
      </c>
      <c r="N448" s="37">
        <f t="shared" si="18"/>
        <v>105908</v>
      </c>
      <c r="O448" s="55">
        <f t="shared" si="19"/>
        <v>10484892</v>
      </c>
      <c r="P448" s="55" t="s">
        <v>7341</v>
      </c>
      <c r="Q448" s="56">
        <f t="shared" si="20"/>
        <v>1.135301858036856E-3</v>
      </c>
      <c r="R448" s="49"/>
      <c r="S448" s="53"/>
      <c r="T448" s="53"/>
      <c r="U448" s="53"/>
      <c r="V448" s="53"/>
      <c r="W448" s="53"/>
      <c r="X448" s="53"/>
    </row>
    <row r="449" spans="2:24" s="2" customFormat="1" ht="24.5" customHeight="1" x14ac:dyDescent="0.35">
      <c r="B449" s="3">
        <v>434</v>
      </c>
      <c r="C449" s="3" t="s">
        <v>119</v>
      </c>
      <c r="D449" s="3" t="s">
        <v>3049</v>
      </c>
      <c r="E449" s="3" t="s">
        <v>218</v>
      </c>
      <c r="F449" s="3" t="s">
        <v>2392</v>
      </c>
      <c r="G449" s="3" t="s">
        <v>76</v>
      </c>
      <c r="H449" s="3" t="s">
        <v>2628</v>
      </c>
      <c r="I449" s="3">
        <v>18</v>
      </c>
      <c r="J449" s="3" t="s">
        <v>4568</v>
      </c>
      <c r="K449" s="3" t="s">
        <v>119</v>
      </c>
      <c r="L449" s="3">
        <v>20078529</v>
      </c>
      <c r="M449" s="17"/>
      <c r="N449" s="37">
        <f t="shared" si="18"/>
        <v>0</v>
      </c>
      <c r="O449" s="55">
        <f t="shared" si="19"/>
        <v>1800</v>
      </c>
      <c r="P449" s="55"/>
      <c r="Q449" s="56">
        <f t="shared" si="20"/>
        <v>1.9490361412080742E-7</v>
      </c>
      <c r="R449" s="49"/>
      <c r="S449" s="53"/>
      <c r="T449" s="53"/>
      <c r="U449" s="53"/>
      <c r="V449" s="53"/>
      <c r="W449" s="53"/>
      <c r="X449" s="53"/>
    </row>
    <row r="450" spans="2:24" s="2" customFormat="1" ht="24.5" customHeight="1" x14ac:dyDescent="0.35">
      <c r="B450" s="3">
        <v>435</v>
      </c>
      <c r="C450" s="3" t="s">
        <v>119</v>
      </c>
      <c r="D450" s="3" t="s">
        <v>3049</v>
      </c>
      <c r="E450" s="3" t="s">
        <v>218</v>
      </c>
      <c r="F450" s="3" t="s">
        <v>2350</v>
      </c>
      <c r="G450" s="3" t="s">
        <v>76</v>
      </c>
      <c r="H450" s="3" t="s">
        <v>2628</v>
      </c>
      <c r="I450" s="3">
        <v>8</v>
      </c>
      <c r="J450" s="3" t="s">
        <v>4569</v>
      </c>
      <c r="K450" s="3" t="s">
        <v>119</v>
      </c>
      <c r="L450" s="3">
        <v>20205325</v>
      </c>
      <c r="M450" s="17"/>
      <c r="N450" s="37">
        <f t="shared" si="18"/>
        <v>0</v>
      </c>
      <c r="O450" s="55">
        <f t="shared" si="19"/>
        <v>800</v>
      </c>
      <c r="P450" s="55"/>
      <c r="Q450" s="56">
        <f t="shared" si="20"/>
        <v>8.6623828498136642E-8</v>
      </c>
      <c r="R450" s="49"/>
      <c r="S450" s="53"/>
      <c r="T450" s="53"/>
      <c r="U450" s="53"/>
      <c r="V450" s="53"/>
      <c r="W450" s="53"/>
      <c r="X450" s="53"/>
    </row>
    <row r="451" spans="2:24" s="2" customFormat="1" ht="24.5" customHeight="1" x14ac:dyDescent="0.35">
      <c r="B451" s="3">
        <v>436</v>
      </c>
      <c r="C451" s="3" t="s">
        <v>119</v>
      </c>
      <c r="D451" s="3" t="s">
        <v>3049</v>
      </c>
      <c r="E451" s="3" t="s">
        <v>218</v>
      </c>
      <c r="F451" s="3" t="s">
        <v>2350</v>
      </c>
      <c r="G451" s="3" t="s">
        <v>76</v>
      </c>
      <c r="H451" s="3" t="s">
        <v>2628</v>
      </c>
      <c r="I451" s="33">
        <v>7</v>
      </c>
      <c r="J451" s="3" t="s">
        <v>4570</v>
      </c>
      <c r="K451" s="3" t="s">
        <v>119</v>
      </c>
      <c r="L451" s="3">
        <v>20207824</v>
      </c>
      <c r="M451" s="17"/>
      <c r="N451" s="37">
        <f t="shared" si="18"/>
        <v>0</v>
      </c>
      <c r="O451" s="55">
        <f t="shared" si="19"/>
        <v>700</v>
      </c>
      <c r="P451" s="55"/>
      <c r="Q451" s="56">
        <f t="shared" si="20"/>
        <v>7.5795849935869558E-8</v>
      </c>
      <c r="R451" s="49"/>
      <c r="S451" s="53"/>
      <c r="T451" s="53"/>
      <c r="U451" s="53"/>
      <c r="V451" s="53"/>
      <c r="W451" s="53"/>
      <c r="X451" s="53"/>
    </row>
    <row r="452" spans="2:24" s="2" customFormat="1" ht="24.5" customHeight="1" x14ac:dyDescent="0.35">
      <c r="B452" s="3">
        <v>437</v>
      </c>
      <c r="C452" s="3" t="s">
        <v>119</v>
      </c>
      <c r="D452" s="3" t="s">
        <v>3049</v>
      </c>
      <c r="E452" s="3" t="s">
        <v>218</v>
      </c>
      <c r="F452" s="3" t="s">
        <v>2392</v>
      </c>
      <c r="G452" s="3" t="s">
        <v>76</v>
      </c>
      <c r="H452" s="3" t="s">
        <v>2628</v>
      </c>
      <c r="I452" s="33">
        <v>6</v>
      </c>
      <c r="J452" s="3" t="s">
        <v>4571</v>
      </c>
      <c r="K452" s="3" t="s">
        <v>119</v>
      </c>
      <c r="L452" s="3">
        <v>20132720</v>
      </c>
      <c r="M452" s="17"/>
      <c r="N452" s="37">
        <f t="shared" si="18"/>
        <v>0</v>
      </c>
      <c r="O452" s="55">
        <f t="shared" si="19"/>
        <v>600</v>
      </c>
      <c r="P452" s="55"/>
      <c r="Q452" s="56">
        <f t="shared" si="20"/>
        <v>6.4967871373602475E-8</v>
      </c>
      <c r="R452" s="49"/>
      <c r="S452" s="53"/>
      <c r="T452" s="53"/>
      <c r="U452" s="53"/>
      <c r="V452" s="53"/>
      <c r="W452" s="53"/>
      <c r="X452" s="53"/>
    </row>
    <row r="453" spans="2:24" s="2" customFormat="1" ht="24.5" customHeight="1" x14ac:dyDescent="0.35">
      <c r="B453" s="3">
        <v>438</v>
      </c>
      <c r="C453" s="3" t="s">
        <v>119</v>
      </c>
      <c r="D453" s="3" t="s">
        <v>3049</v>
      </c>
      <c r="E453" s="3" t="s">
        <v>218</v>
      </c>
      <c r="F453" s="3" t="s">
        <v>2392</v>
      </c>
      <c r="G453" s="3" t="s">
        <v>76</v>
      </c>
      <c r="H453" s="3" t="s">
        <v>2628</v>
      </c>
      <c r="I453" s="3">
        <v>4</v>
      </c>
      <c r="J453" s="3" t="s">
        <v>4572</v>
      </c>
      <c r="K453" s="3" t="s">
        <v>119</v>
      </c>
      <c r="L453" s="3">
        <v>20133021</v>
      </c>
      <c r="M453" s="17"/>
      <c r="N453" s="37">
        <f t="shared" si="18"/>
        <v>0</v>
      </c>
      <c r="O453" s="55">
        <f t="shared" si="19"/>
        <v>400</v>
      </c>
      <c r="P453" s="55"/>
      <c r="Q453" s="56">
        <f t="shared" si="20"/>
        <v>4.3311914249068321E-8</v>
      </c>
      <c r="R453" s="49"/>
      <c r="S453" s="53"/>
      <c r="T453" s="53"/>
      <c r="U453" s="53"/>
      <c r="V453" s="53"/>
      <c r="W453" s="53"/>
      <c r="X453" s="53"/>
    </row>
    <row r="454" spans="2:24" s="2" customFormat="1" ht="24.5" customHeight="1" x14ac:dyDescent="0.35">
      <c r="B454" s="3">
        <v>439</v>
      </c>
      <c r="C454" s="3" t="s">
        <v>119</v>
      </c>
      <c r="D454" s="3" t="s">
        <v>3049</v>
      </c>
      <c r="E454" s="3" t="s">
        <v>218</v>
      </c>
      <c r="F454" s="3" t="s">
        <v>2392</v>
      </c>
      <c r="G454" s="3" t="s">
        <v>76</v>
      </c>
      <c r="H454" s="3" t="s">
        <v>2628</v>
      </c>
      <c r="I454" s="3">
        <v>2</v>
      </c>
      <c r="J454" s="3" t="s">
        <v>4573</v>
      </c>
      <c r="K454" s="3" t="s">
        <v>119</v>
      </c>
      <c r="L454" s="3">
        <v>20151679</v>
      </c>
      <c r="M454" s="17"/>
      <c r="N454" s="37">
        <f t="shared" si="18"/>
        <v>0</v>
      </c>
      <c r="O454" s="55">
        <f t="shared" si="19"/>
        <v>200</v>
      </c>
      <c r="P454" s="55"/>
      <c r="Q454" s="56">
        <f t="shared" si="20"/>
        <v>2.165595712453416E-8</v>
      </c>
      <c r="R454" s="49"/>
      <c r="S454" s="53"/>
      <c r="T454" s="53"/>
      <c r="U454" s="53"/>
      <c r="V454" s="53"/>
      <c r="W454" s="53"/>
      <c r="X454" s="53"/>
    </row>
    <row r="455" spans="2:24" s="2" customFormat="1" ht="24.5" customHeight="1" x14ac:dyDescent="0.35">
      <c r="B455" s="3">
        <v>440</v>
      </c>
      <c r="C455" s="3" t="s">
        <v>119</v>
      </c>
      <c r="D455" s="3" t="s">
        <v>3049</v>
      </c>
      <c r="E455" s="3" t="s">
        <v>218</v>
      </c>
      <c r="F455" s="3" t="s">
        <v>2350</v>
      </c>
      <c r="G455" s="3" t="s">
        <v>76</v>
      </c>
      <c r="H455" s="3" t="s">
        <v>2628</v>
      </c>
      <c r="I455" s="3">
        <v>1</v>
      </c>
      <c r="J455" s="3" t="s">
        <v>4574</v>
      </c>
      <c r="K455" s="3" t="s">
        <v>119</v>
      </c>
      <c r="L455" s="3">
        <v>20027377</v>
      </c>
      <c r="M455" s="17"/>
      <c r="N455" s="37">
        <f t="shared" si="18"/>
        <v>0</v>
      </c>
      <c r="O455" s="55">
        <f t="shared" si="19"/>
        <v>100</v>
      </c>
      <c r="P455" s="55"/>
      <c r="Q455" s="56">
        <f t="shared" si="20"/>
        <v>1.082797856226708E-8</v>
      </c>
      <c r="R455" s="49"/>
      <c r="S455" s="53"/>
      <c r="T455" s="53"/>
      <c r="U455" s="53"/>
      <c r="V455" s="53"/>
      <c r="W455" s="53"/>
      <c r="X455" s="53"/>
    </row>
    <row r="456" spans="2:24" s="2" customFormat="1" ht="24.5" customHeight="1" x14ac:dyDescent="0.35">
      <c r="B456" s="3">
        <v>441</v>
      </c>
      <c r="C456" s="3" t="s">
        <v>119</v>
      </c>
      <c r="D456" s="3" t="s">
        <v>3049</v>
      </c>
      <c r="E456" s="3" t="s">
        <v>218</v>
      </c>
      <c r="F456" s="3" t="s">
        <v>2392</v>
      </c>
      <c r="G456" s="3" t="s">
        <v>76</v>
      </c>
      <c r="H456" s="3" t="s">
        <v>2628</v>
      </c>
      <c r="I456" s="3">
        <v>1</v>
      </c>
      <c r="J456" s="3" t="s">
        <v>4575</v>
      </c>
      <c r="K456" s="3" t="s">
        <v>119</v>
      </c>
      <c r="L456" s="3">
        <v>20044872</v>
      </c>
      <c r="M456" s="17"/>
      <c r="N456" s="37">
        <f t="shared" si="18"/>
        <v>0</v>
      </c>
      <c r="O456" s="55">
        <f t="shared" si="19"/>
        <v>100</v>
      </c>
      <c r="P456" s="55"/>
      <c r="Q456" s="56">
        <f t="shared" si="20"/>
        <v>1.082797856226708E-8</v>
      </c>
      <c r="R456" s="49"/>
      <c r="S456" s="53"/>
      <c r="T456" s="53"/>
      <c r="U456" s="53"/>
      <c r="V456" s="53"/>
      <c r="W456" s="53"/>
      <c r="X456" s="53"/>
    </row>
    <row r="457" spans="2:24" s="2" customFormat="1" ht="24.5" customHeight="1" x14ac:dyDescent="0.35">
      <c r="B457" s="3">
        <v>442</v>
      </c>
      <c r="C457" s="3" t="s">
        <v>119</v>
      </c>
      <c r="D457" s="3" t="s">
        <v>3049</v>
      </c>
      <c r="E457" s="3" t="s">
        <v>218</v>
      </c>
      <c r="F457" s="3" t="s">
        <v>3605</v>
      </c>
      <c r="G457" s="3" t="s">
        <v>76</v>
      </c>
      <c r="H457" s="3" t="s">
        <v>2628</v>
      </c>
      <c r="I457" s="33">
        <v>1</v>
      </c>
      <c r="J457" s="3" t="s">
        <v>4576</v>
      </c>
      <c r="K457" s="3" t="s">
        <v>119</v>
      </c>
      <c r="L457" s="3">
        <v>20132544</v>
      </c>
      <c r="M457" s="17"/>
      <c r="N457" s="37">
        <f t="shared" si="18"/>
        <v>0</v>
      </c>
      <c r="O457" s="55">
        <f t="shared" si="19"/>
        <v>100</v>
      </c>
      <c r="P457" s="55"/>
      <c r="Q457" s="56">
        <f t="shared" si="20"/>
        <v>1.082797856226708E-8</v>
      </c>
      <c r="R457" s="49"/>
      <c r="S457" s="53"/>
      <c r="T457" s="53"/>
      <c r="U457" s="53"/>
      <c r="V457" s="53"/>
      <c r="W457" s="53"/>
      <c r="X457" s="53"/>
    </row>
    <row r="458" spans="2:24" s="2" customFormat="1" ht="24.5" customHeight="1" x14ac:dyDescent="0.35">
      <c r="B458" s="3">
        <v>443</v>
      </c>
      <c r="C458" s="3" t="s">
        <v>119</v>
      </c>
      <c r="D458" s="3" t="s">
        <v>3049</v>
      </c>
      <c r="E458" s="3" t="s">
        <v>218</v>
      </c>
      <c r="F458" s="3" t="s">
        <v>2350</v>
      </c>
      <c r="G458" s="3" t="s">
        <v>76</v>
      </c>
      <c r="H458" s="3" t="s">
        <v>2628</v>
      </c>
      <c r="I458" s="3">
        <v>1</v>
      </c>
      <c r="J458" s="3" t="s">
        <v>4577</v>
      </c>
      <c r="K458" s="3" t="s">
        <v>119</v>
      </c>
      <c r="L458" s="3">
        <v>20194190</v>
      </c>
      <c r="M458" s="17"/>
      <c r="N458" s="37">
        <f t="shared" si="18"/>
        <v>0</v>
      </c>
      <c r="O458" s="55">
        <f t="shared" si="19"/>
        <v>100</v>
      </c>
      <c r="P458" s="55"/>
      <c r="Q458" s="56">
        <f t="shared" si="20"/>
        <v>1.082797856226708E-8</v>
      </c>
      <c r="R458" s="49"/>
      <c r="S458" s="53"/>
      <c r="T458" s="53"/>
      <c r="U458" s="53"/>
      <c r="V458" s="53"/>
      <c r="W458" s="53"/>
      <c r="X458" s="53"/>
    </row>
    <row r="459" spans="2:24" s="2" customFormat="1" ht="24.5" customHeight="1" x14ac:dyDescent="0.35">
      <c r="B459" s="3">
        <v>444</v>
      </c>
      <c r="C459" s="3" t="s">
        <v>119</v>
      </c>
      <c r="D459" s="3" t="s">
        <v>3049</v>
      </c>
      <c r="E459" s="3" t="s">
        <v>218</v>
      </c>
      <c r="F459" s="3" t="s">
        <v>2350</v>
      </c>
      <c r="G459" s="3" t="s">
        <v>76</v>
      </c>
      <c r="H459" s="3" t="s">
        <v>2628</v>
      </c>
      <c r="I459" s="3">
        <v>1</v>
      </c>
      <c r="J459" s="3" t="s">
        <v>4578</v>
      </c>
      <c r="K459" s="3" t="s">
        <v>119</v>
      </c>
      <c r="L459" s="3">
        <v>20245682</v>
      </c>
      <c r="M459" s="17"/>
      <c r="N459" s="37">
        <f t="shared" si="18"/>
        <v>0</v>
      </c>
      <c r="O459" s="55">
        <f t="shared" si="19"/>
        <v>100</v>
      </c>
      <c r="P459" s="55"/>
      <c r="Q459" s="56">
        <f t="shared" si="20"/>
        <v>1.082797856226708E-8</v>
      </c>
      <c r="R459" s="49"/>
      <c r="S459" s="53"/>
      <c r="T459" s="53"/>
      <c r="U459" s="53"/>
      <c r="V459" s="53"/>
      <c r="W459" s="53"/>
      <c r="X459" s="53"/>
    </row>
    <row r="460" spans="2:24" s="2" customFormat="1" ht="24.5" customHeight="1" x14ac:dyDescent="0.35">
      <c r="B460" s="3">
        <v>445</v>
      </c>
      <c r="C460" s="3" t="s">
        <v>119</v>
      </c>
      <c r="D460" s="3" t="s">
        <v>3049</v>
      </c>
      <c r="E460" s="3" t="s">
        <v>218</v>
      </c>
      <c r="F460" s="3" t="s">
        <v>2350</v>
      </c>
      <c r="G460" s="3" t="s">
        <v>76</v>
      </c>
      <c r="H460" s="3" t="s">
        <v>2628</v>
      </c>
      <c r="I460" s="3">
        <v>1</v>
      </c>
      <c r="J460" s="3" t="s">
        <v>4579</v>
      </c>
      <c r="K460" s="3" t="s">
        <v>119</v>
      </c>
      <c r="L460" s="3">
        <v>20213568</v>
      </c>
      <c r="M460" s="17">
        <v>46183</v>
      </c>
      <c r="N460" s="37">
        <f t="shared" si="18"/>
        <v>49508</v>
      </c>
      <c r="O460" s="55">
        <f t="shared" si="19"/>
        <v>49508</v>
      </c>
      <c r="P460" s="55"/>
      <c r="Q460" s="56">
        <f t="shared" si="20"/>
        <v>5.3607156266071862E-6</v>
      </c>
      <c r="R460" s="49"/>
      <c r="S460" s="53"/>
      <c r="T460" s="53"/>
      <c r="U460" s="53"/>
      <c r="V460" s="53"/>
      <c r="W460" s="53"/>
      <c r="X460" s="53"/>
    </row>
    <row r="461" spans="2:24" s="2" customFormat="1" ht="24.5" customHeight="1" x14ac:dyDescent="0.35">
      <c r="B461" s="3">
        <v>446</v>
      </c>
      <c r="C461" s="3" t="s">
        <v>119</v>
      </c>
      <c r="D461" s="3" t="s">
        <v>3050</v>
      </c>
      <c r="E461" s="3" t="s">
        <v>218</v>
      </c>
      <c r="F461" s="3" t="s">
        <v>2392</v>
      </c>
      <c r="G461" s="3" t="s">
        <v>76</v>
      </c>
      <c r="H461" s="3" t="s">
        <v>2628</v>
      </c>
      <c r="I461" s="33">
        <v>13</v>
      </c>
      <c r="J461" s="3" t="s">
        <v>4580</v>
      </c>
      <c r="K461" s="3" t="s">
        <v>119</v>
      </c>
      <c r="L461" s="3">
        <v>19964169</v>
      </c>
      <c r="M461" s="17">
        <v>53930</v>
      </c>
      <c r="N461" s="37">
        <f t="shared" si="18"/>
        <v>57813</v>
      </c>
      <c r="O461" s="55">
        <f t="shared" si="19"/>
        <v>751569</v>
      </c>
      <c r="P461" s="55" t="s">
        <v>7341</v>
      </c>
      <c r="Q461" s="56">
        <f t="shared" si="20"/>
        <v>8.1379730200645061E-5</v>
      </c>
      <c r="R461" s="49"/>
      <c r="S461" s="53"/>
      <c r="T461" s="53"/>
      <c r="U461" s="53"/>
      <c r="V461" s="53"/>
      <c r="W461" s="53"/>
      <c r="X461" s="53"/>
    </row>
    <row r="462" spans="2:24" s="2" customFormat="1" ht="24.5" customHeight="1" x14ac:dyDescent="0.35">
      <c r="B462" s="3">
        <v>447</v>
      </c>
      <c r="C462" s="3" t="s">
        <v>119</v>
      </c>
      <c r="D462" s="3" t="s">
        <v>3050</v>
      </c>
      <c r="E462" s="3" t="s">
        <v>218</v>
      </c>
      <c r="F462" s="3" t="s">
        <v>2392</v>
      </c>
      <c r="G462" s="3" t="s">
        <v>76</v>
      </c>
      <c r="H462" s="3" t="s">
        <v>2628</v>
      </c>
      <c r="I462" s="3">
        <v>1</v>
      </c>
      <c r="J462" s="3" t="s">
        <v>4581</v>
      </c>
      <c r="K462" s="3" t="s">
        <v>2628</v>
      </c>
      <c r="L462" s="3">
        <v>20153836</v>
      </c>
      <c r="M462" s="17"/>
      <c r="N462" s="37">
        <f t="shared" si="18"/>
        <v>0</v>
      </c>
      <c r="O462" s="55">
        <f t="shared" si="19"/>
        <v>100</v>
      </c>
      <c r="P462" s="55"/>
      <c r="Q462" s="56">
        <f t="shared" si="20"/>
        <v>1.082797856226708E-8</v>
      </c>
      <c r="R462" s="49"/>
      <c r="S462" s="53"/>
      <c r="T462" s="53"/>
      <c r="U462" s="53"/>
      <c r="V462" s="53"/>
      <c r="W462" s="53"/>
      <c r="X462" s="53"/>
    </row>
    <row r="463" spans="2:24" s="2" customFormat="1" ht="24.5" customHeight="1" x14ac:dyDescent="0.35">
      <c r="B463" s="3">
        <v>448</v>
      </c>
      <c r="C463" s="3" t="s">
        <v>2644</v>
      </c>
      <c r="D463" s="3" t="s">
        <v>3051</v>
      </c>
      <c r="E463" s="3" t="s">
        <v>3363</v>
      </c>
      <c r="F463" s="3" t="s">
        <v>3602</v>
      </c>
      <c r="G463" s="3" t="s">
        <v>76</v>
      </c>
      <c r="H463" s="3" t="s">
        <v>2628</v>
      </c>
      <c r="I463" s="3">
        <v>2</v>
      </c>
      <c r="J463" s="3" t="s">
        <v>4582</v>
      </c>
      <c r="K463" s="3" t="s">
        <v>2628</v>
      </c>
      <c r="L463" s="3">
        <v>20151614</v>
      </c>
      <c r="M463" s="17"/>
      <c r="N463" s="37">
        <f t="shared" si="18"/>
        <v>0</v>
      </c>
      <c r="O463" s="55">
        <f t="shared" si="19"/>
        <v>200</v>
      </c>
      <c r="P463" s="55"/>
      <c r="Q463" s="56">
        <f t="shared" si="20"/>
        <v>2.165595712453416E-8</v>
      </c>
      <c r="R463" s="49"/>
      <c r="S463" s="53"/>
      <c r="T463" s="53"/>
      <c r="U463" s="53"/>
      <c r="V463" s="53"/>
      <c r="W463" s="53"/>
      <c r="X463" s="53"/>
    </row>
    <row r="464" spans="2:24" s="2" customFormat="1" ht="24.5" customHeight="1" x14ac:dyDescent="0.35">
      <c r="B464" s="3">
        <v>449</v>
      </c>
      <c r="C464" s="3" t="s">
        <v>2628</v>
      </c>
      <c r="D464" s="3" t="s">
        <v>3052</v>
      </c>
      <c r="E464" s="3" t="s">
        <v>3400</v>
      </c>
      <c r="F464" s="3" t="s">
        <v>2394</v>
      </c>
      <c r="G464" s="3" t="s">
        <v>2328</v>
      </c>
      <c r="H464" s="3" t="s">
        <v>2628</v>
      </c>
      <c r="I464" s="33">
        <v>23</v>
      </c>
      <c r="J464" s="3" t="s">
        <v>4583</v>
      </c>
      <c r="K464" s="3" t="s">
        <v>2628</v>
      </c>
      <c r="L464" s="3">
        <v>36304</v>
      </c>
      <c r="M464" s="17">
        <v>80357</v>
      </c>
      <c r="N464" s="37">
        <f t="shared" ref="N464:N527" si="21">ROUND((M464*(1+$N$13)),0)</f>
        <v>86143</v>
      </c>
      <c r="O464" s="55">
        <f t="shared" ref="O464:O527" si="22">IF(N464=0,100*I464,I464*N464)</f>
        <v>1981289</v>
      </c>
      <c r="P464" s="55" t="s">
        <v>7341</v>
      </c>
      <c r="Q464" s="56">
        <f t="shared" si="20"/>
        <v>2.1453354817655581E-4</v>
      </c>
      <c r="R464" s="49"/>
      <c r="S464" s="53"/>
      <c r="T464" s="53"/>
      <c r="U464" s="53"/>
      <c r="V464" s="53"/>
      <c r="W464" s="53"/>
      <c r="X464" s="53"/>
    </row>
    <row r="465" spans="2:24" s="2" customFormat="1" ht="24.5" customHeight="1" x14ac:dyDescent="0.35">
      <c r="B465" s="3">
        <v>450</v>
      </c>
      <c r="C465" s="3" t="s">
        <v>2628</v>
      </c>
      <c r="D465" s="3" t="s">
        <v>758</v>
      </c>
      <c r="E465" s="3" t="s">
        <v>36</v>
      </c>
      <c r="F465" s="3" t="s">
        <v>2412</v>
      </c>
      <c r="G465" s="3" t="s">
        <v>11</v>
      </c>
      <c r="H465" s="3" t="s">
        <v>2628</v>
      </c>
      <c r="I465" s="3">
        <v>560</v>
      </c>
      <c r="J465" s="3" t="s">
        <v>4584</v>
      </c>
      <c r="K465" s="3" t="s">
        <v>2628</v>
      </c>
      <c r="L465" s="3">
        <v>20042898</v>
      </c>
      <c r="M465" s="17">
        <v>15228</v>
      </c>
      <c r="N465" s="37">
        <f t="shared" si="21"/>
        <v>16324</v>
      </c>
      <c r="O465" s="55">
        <f t="shared" si="22"/>
        <v>9141440</v>
      </c>
      <c r="P465" s="55"/>
      <c r="Q465" s="56">
        <f t="shared" ref="Q465:Q528" si="23">(45.5*O465)/SUM($O$16:$O$1436)</f>
        <v>9.8983316348250777E-4</v>
      </c>
      <c r="R465" s="49"/>
      <c r="S465" s="53"/>
      <c r="T465" s="53"/>
      <c r="U465" s="53"/>
      <c r="V465" s="53"/>
      <c r="W465" s="53"/>
      <c r="X465" s="53"/>
    </row>
    <row r="466" spans="2:24" s="2" customFormat="1" ht="24.5" customHeight="1" x14ac:dyDescent="0.35">
      <c r="B466" s="3">
        <v>451</v>
      </c>
      <c r="C466" s="3" t="s">
        <v>759</v>
      </c>
      <c r="D466" s="3" t="s">
        <v>3054</v>
      </c>
      <c r="E466" s="3" t="s">
        <v>760</v>
      </c>
      <c r="F466" s="3" t="s">
        <v>2362</v>
      </c>
      <c r="G466" s="3" t="s">
        <v>364</v>
      </c>
      <c r="H466" s="3" t="s">
        <v>2628</v>
      </c>
      <c r="I466" s="3">
        <v>4670</v>
      </c>
      <c r="J466" s="3" t="s">
        <v>4585</v>
      </c>
      <c r="K466" s="3" t="s">
        <v>2628</v>
      </c>
      <c r="L466" s="3">
        <v>19981427</v>
      </c>
      <c r="M466" s="17">
        <v>29299</v>
      </c>
      <c r="N466" s="37">
        <f t="shared" si="21"/>
        <v>31409</v>
      </c>
      <c r="O466" s="55">
        <f t="shared" si="22"/>
        <v>146680030</v>
      </c>
      <c r="P466" s="55" t="s">
        <v>7341</v>
      </c>
      <c r="Q466" s="56">
        <f t="shared" si="23"/>
        <v>1.5882482203526921E-2</v>
      </c>
      <c r="R466" s="49"/>
      <c r="S466" s="53"/>
      <c r="T466" s="53"/>
      <c r="U466" s="53"/>
      <c r="V466" s="53"/>
      <c r="W466" s="53"/>
      <c r="X466" s="53"/>
    </row>
    <row r="467" spans="2:24" s="2" customFormat="1" ht="24.5" customHeight="1" x14ac:dyDescent="0.35">
      <c r="B467" s="3">
        <v>452</v>
      </c>
      <c r="C467" s="3" t="s">
        <v>759</v>
      </c>
      <c r="D467" s="3" t="s">
        <v>3054</v>
      </c>
      <c r="E467" s="3" t="s">
        <v>725</v>
      </c>
      <c r="F467" s="3" t="s">
        <v>2362</v>
      </c>
      <c r="G467" s="3" t="s">
        <v>364</v>
      </c>
      <c r="H467" s="3" t="s">
        <v>2628</v>
      </c>
      <c r="I467" s="3">
        <v>1958</v>
      </c>
      <c r="J467" s="3" t="s">
        <v>4586</v>
      </c>
      <c r="K467" s="3" t="s">
        <v>2628</v>
      </c>
      <c r="L467" s="3">
        <v>19904162</v>
      </c>
      <c r="M467" s="17">
        <v>14650</v>
      </c>
      <c r="N467" s="37">
        <f t="shared" si="21"/>
        <v>15705</v>
      </c>
      <c r="O467" s="55">
        <f t="shared" si="22"/>
        <v>30750390</v>
      </c>
      <c r="P467" s="55" t="s">
        <v>7341</v>
      </c>
      <c r="Q467" s="56">
        <f t="shared" si="23"/>
        <v>3.3296456370135196E-3</v>
      </c>
      <c r="R467" s="49"/>
      <c r="S467" s="53"/>
      <c r="T467" s="53"/>
      <c r="U467" s="53"/>
      <c r="V467" s="53"/>
      <c r="W467" s="53"/>
      <c r="X467" s="53"/>
    </row>
    <row r="468" spans="2:24" s="2" customFormat="1" ht="24.5" customHeight="1" x14ac:dyDescent="0.35">
      <c r="B468" s="3">
        <v>453</v>
      </c>
      <c r="C468" s="3" t="s">
        <v>759</v>
      </c>
      <c r="D468" s="3" t="s">
        <v>3054</v>
      </c>
      <c r="E468" s="3" t="s">
        <v>761</v>
      </c>
      <c r="F468" s="3" t="s">
        <v>2362</v>
      </c>
      <c r="G468" s="3" t="s">
        <v>364</v>
      </c>
      <c r="H468" s="3" t="s">
        <v>2628</v>
      </c>
      <c r="I468" s="3">
        <v>442</v>
      </c>
      <c r="J468" s="3" t="s">
        <v>4587</v>
      </c>
      <c r="K468" s="3" t="s">
        <v>2628</v>
      </c>
      <c r="L468" s="3">
        <v>19905001</v>
      </c>
      <c r="M468" s="17">
        <v>7556</v>
      </c>
      <c r="N468" s="37">
        <f t="shared" si="21"/>
        <v>8100</v>
      </c>
      <c r="O468" s="55">
        <f t="shared" si="22"/>
        <v>3580200</v>
      </c>
      <c r="P468" s="55"/>
      <c r="Q468" s="56">
        <f t="shared" si="23"/>
        <v>3.8766328848628597E-4</v>
      </c>
      <c r="R468" s="49"/>
      <c r="S468" s="53"/>
      <c r="T468" s="53"/>
      <c r="U468" s="53"/>
      <c r="V468" s="53"/>
      <c r="W468" s="53"/>
      <c r="X468" s="53"/>
    </row>
    <row r="469" spans="2:24" s="2" customFormat="1" ht="24.5" customHeight="1" x14ac:dyDescent="0.35">
      <c r="B469" s="3">
        <v>454</v>
      </c>
      <c r="C469" s="3" t="s">
        <v>766</v>
      </c>
      <c r="D469" s="3" t="s">
        <v>767</v>
      </c>
      <c r="E469" s="3" t="s">
        <v>2323</v>
      </c>
      <c r="F469" s="3" t="s">
        <v>2422</v>
      </c>
      <c r="G469" s="3" t="s">
        <v>11</v>
      </c>
      <c r="H469" s="3" t="s">
        <v>2318</v>
      </c>
      <c r="I469" s="3">
        <v>1049767.1666666667</v>
      </c>
      <c r="J469" s="3" t="s">
        <v>4588</v>
      </c>
      <c r="K469" s="3" t="s">
        <v>2628</v>
      </c>
      <c r="L469" s="3">
        <v>20067183</v>
      </c>
      <c r="M469" s="17">
        <v>5040.5</v>
      </c>
      <c r="N469" s="37">
        <f t="shared" si="21"/>
        <v>5403</v>
      </c>
      <c r="O469" s="55">
        <f t="shared" si="22"/>
        <v>5671892001.5</v>
      </c>
      <c r="P469" s="55" t="s">
        <v>7341</v>
      </c>
      <c r="Q469" s="56">
        <f t="shared" si="23"/>
        <v>0.61415124999736115</v>
      </c>
      <c r="R469" s="49"/>
      <c r="S469" s="53"/>
      <c r="T469" s="53"/>
      <c r="U469" s="53"/>
      <c r="V469" s="53"/>
      <c r="W469" s="53"/>
      <c r="X469" s="53"/>
    </row>
    <row r="470" spans="2:24" s="2" customFormat="1" ht="24.5" customHeight="1" x14ac:dyDescent="0.35">
      <c r="B470" s="3">
        <v>455</v>
      </c>
      <c r="C470" s="3" t="s">
        <v>768</v>
      </c>
      <c r="D470" s="3" t="s">
        <v>769</v>
      </c>
      <c r="E470" s="3" t="s">
        <v>3402</v>
      </c>
      <c r="F470" s="3" t="s">
        <v>3606</v>
      </c>
      <c r="G470" s="3" t="s">
        <v>11</v>
      </c>
      <c r="H470" s="3" t="s">
        <v>2318</v>
      </c>
      <c r="I470" s="33">
        <v>529437.91666666663</v>
      </c>
      <c r="J470" s="3" t="s">
        <v>4589</v>
      </c>
      <c r="K470" s="3" t="s">
        <v>2628</v>
      </c>
      <c r="L470" s="3">
        <v>20082695</v>
      </c>
      <c r="M470" s="17">
        <v>2817.4</v>
      </c>
      <c r="N470" s="37">
        <f t="shared" si="21"/>
        <v>3020</v>
      </c>
      <c r="O470" s="55">
        <f t="shared" si="22"/>
        <v>1598902508.3333333</v>
      </c>
      <c r="P470" s="55" t="s">
        <v>7341</v>
      </c>
      <c r="Q470" s="56">
        <f t="shared" si="23"/>
        <v>0.17312882083388392</v>
      </c>
      <c r="R470" s="49"/>
      <c r="S470" s="53"/>
      <c r="T470" s="53"/>
      <c r="U470" s="53"/>
      <c r="V470" s="53"/>
      <c r="W470" s="53"/>
      <c r="X470" s="53"/>
    </row>
    <row r="471" spans="2:24" s="2" customFormat="1" ht="24.5" customHeight="1" x14ac:dyDescent="0.35">
      <c r="B471" s="3">
        <v>456</v>
      </c>
      <c r="C471" s="3" t="s">
        <v>768</v>
      </c>
      <c r="D471" s="3" t="s">
        <v>769</v>
      </c>
      <c r="E471" s="3" t="s">
        <v>3403</v>
      </c>
      <c r="F471" s="3" t="s">
        <v>3606</v>
      </c>
      <c r="G471" s="3" t="s">
        <v>11</v>
      </c>
      <c r="H471" s="3" t="s">
        <v>2318</v>
      </c>
      <c r="I471" s="3">
        <v>316260.91666666669</v>
      </c>
      <c r="J471" s="3" t="s">
        <v>4590</v>
      </c>
      <c r="K471" s="3" t="s">
        <v>2628</v>
      </c>
      <c r="L471" s="3">
        <v>20093349</v>
      </c>
      <c r="M471" s="17">
        <v>5634.8</v>
      </c>
      <c r="N471" s="37">
        <f t="shared" si="21"/>
        <v>6041</v>
      </c>
      <c r="O471" s="55">
        <f t="shared" si="22"/>
        <v>1910532197.5833335</v>
      </c>
      <c r="P471" s="55" t="s">
        <v>7341</v>
      </c>
      <c r="Q471" s="56">
        <f t="shared" si="23"/>
        <v>0.20687201677953346</v>
      </c>
      <c r="R471" s="49"/>
      <c r="S471" s="53"/>
      <c r="T471" s="53"/>
      <c r="U471" s="53"/>
      <c r="V471" s="53"/>
      <c r="W471" s="53"/>
      <c r="X471" s="53"/>
    </row>
    <row r="472" spans="2:24" s="2" customFormat="1" ht="24.5" customHeight="1" x14ac:dyDescent="0.35">
      <c r="B472" s="3">
        <v>457</v>
      </c>
      <c r="C472" s="3" t="s">
        <v>785</v>
      </c>
      <c r="D472" s="3" t="s">
        <v>783</v>
      </c>
      <c r="E472" s="3" t="s">
        <v>26</v>
      </c>
      <c r="F472" s="3" t="s">
        <v>2335</v>
      </c>
      <c r="G472" s="3" t="s">
        <v>11</v>
      </c>
      <c r="H472" s="3" t="s">
        <v>2628</v>
      </c>
      <c r="I472" s="3">
        <v>1</v>
      </c>
      <c r="J472" s="3" t="s">
        <v>4591</v>
      </c>
      <c r="K472" s="3" t="s">
        <v>2628</v>
      </c>
      <c r="L472" s="3">
        <v>20072872</v>
      </c>
      <c r="M472" s="17">
        <v>105937</v>
      </c>
      <c r="N472" s="37">
        <f t="shared" si="21"/>
        <v>113564</v>
      </c>
      <c r="O472" s="55">
        <f t="shared" si="22"/>
        <v>113564</v>
      </c>
      <c r="P472" s="55" t="s">
        <v>7341</v>
      </c>
      <c r="Q472" s="56">
        <f t="shared" si="23"/>
        <v>1.2296685574452986E-5</v>
      </c>
      <c r="R472" s="49"/>
      <c r="S472" s="53"/>
      <c r="T472" s="53"/>
      <c r="U472" s="53"/>
      <c r="V472" s="53"/>
      <c r="W472" s="53"/>
      <c r="X472" s="53"/>
    </row>
    <row r="473" spans="2:24" s="2" customFormat="1" ht="24.5" customHeight="1" x14ac:dyDescent="0.35">
      <c r="B473" s="3">
        <v>458</v>
      </c>
      <c r="C473" s="3" t="s">
        <v>785</v>
      </c>
      <c r="D473" s="3" t="s">
        <v>783</v>
      </c>
      <c r="E473" s="3" t="s">
        <v>26</v>
      </c>
      <c r="F473" s="3" t="s">
        <v>2335</v>
      </c>
      <c r="G473" s="3" t="s">
        <v>11</v>
      </c>
      <c r="H473" s="3" t="s">
        <v>2628</v>
      </c>
      <c r="I473" s="3">
        <v>1</v>
      </c>
      <c r="J473" s="3" t="s">
        <v>4592</v>
      </c>
      <c r="K473" s="3" t="s">
        <v>2628</v>
      </c>
      <c r="L473" s="3">
        <v>20002502</v>
      </c>
      <c r="M473" s="17">
        <v>135186</v>
      </c>
      <c r="N473" s="37">
        <f t="shared" si="21"/>
        <v>144919</v>
      </c>
      <c r="O473" s="55">
        <f t="shared" si="22"/>
        <v>144919</v>
      </c>
      <c r="P473" s="55" t="s">
        <v>7341</v>
      </c>
      <c r="Q473" s="56">
        <f t="shared" si="23"/>
        <v>1.5691798252651828E-5</v>
      </c>
      <c r="R473" s="49"/>
      <c r="S473" s="53"/>
      <c r="T473" s="53"/>
      <c r="U473" s="53"/>
      <c r="V473" s="53"/>
      <c r="W473" s="53"/>
      <c r="X473" s="53"/>
    </row>
    <row r="474" spans="2:24" s="2" customFormat="1" ht="24.5" customHeight="1" x14ac:dyDescent="0.35">
      <c r="B474" s="3">
        <v>459</v>
      </c>
      <c r="C474" s="3" t="s">
        <v>785</v>
      </c>
      <c r="D474" s="3" t="s">
        <v>3055</v>
      </c>
      <c r="E474" s="3" t="s">
        <v>171</v>
      </c>
      <c r="F474" s="3" t="s">
        <v>2335</v>
      </c>
      <c r="G474" s="3" t="s">
        <v>11</v>
      </c>
      <c r="H474" s="3" t="s">
        <v>2628</v>
      </c>
      <c r="I474" s="3">
        <v>1</v>
      </c>
      <c r="J474" s="3" t="s">
        <v>4593</v>
      </c>
      <c r="K474" s="3" t="s">
        <v>2628</v>
      </c>
      <c r="L474" s="3">
        <v>19980917</v>
      </c>
      <c r="M474" s="17">
        <v>139953</v>
      </c>
      <c r="N474" s="37">
        <f t="shared" si="21"/>
        <v>150030</v>
      </c>
      <c r="O474" s="55">
        <f t="shared" si="22"/>
        <v>150030</v>
      </c>
      <c r="P474" s="55" t="s">
        <v>7341</v>
      </c>
      <c r="Q474" s="56">
        <f t="shared" si="23"/>
        <v>1.62452162369693E-5</v>
      </c>
      <c r="R474" s="49"/>
      <c r="S474" s="53"/>
      <c r="T474" s="53"/>
      <c r="U474" s="53"/>
      <c r="V474" s="53"/>
      <c r="W474" s="53"/>
      <c r="X474" s="53"/>
    </row>
    <row r="475" spans="2:24" s="2" customFormat="1" ht="24.5" customHeight="1" x14ac:dyDescent="0.35">
      <c r="B475" s="3">
        <v>460</v>
      </c>
      <c r="C475" s="3" t="s">
        <v>787</v>
      </c>
      <c r="D475" s="3" t="s">
        <v>788</v>
      </c>
      <c r="E475" s="3" t="s">
        <v>789</v>
      </c>
      <c r="F475" s="3" t="s">
        <v>2335</v>
      </c>
      <c r="G475" s="3" t="s">
        <v>11</v>
      </c>
      <c r="H475" s="3" t="s">
        <v>2628</v>
      </c>
      <c r="I475" s="3">
        <v>1350</v>
      </c>
      <c r="J475" s="3" t="s">
        <v>4594</v>
      </c>
      <c r="K475" s="3" t="s">
        <v>2628</v>
      </c>
      <c r="L475" s="3">
        <v>20096377</v>
      </c>
      <c r="M475" s="17">
        <v>62636</v>
      </c>
      <c r="N475" s="37">
        <f t="shared" si="21"/>
        <v>67146</v>
      </c>
      <c r="O475" s="55">
        <f t="shared" si="22"/>
        <v>90647100</v>
      </c>
      <c r="P475" s="55" t="s">
        <v>7341</v>
      </c>
      <c r="Q475" s="56">
        <f t="shared" si="23"/>
        <v>9.8152485553168016E-3</v>
      </c>
      <c r="R475" s="49"/>
      <c r="S475" s="53"/>
      <c r="T475" s="53"/>
      <c r="U475" s="53"/>
      <c r="V475" s="53"/>
      <c r="W475" s="53"/>
      <c r="X475" s="53"/>
    </row>
    <row r="476" spans="2:24" s="2" customFormat="1" ht="24.5" customHeight="1" x14ac:dyDescent="0.35">
      <c r="B476" s="3">
        <v>461</v>
      </c>
      <c r="C476" s="3" t="s">
        <v>787</v>
      </c>
      <c r="D476" s="3" t="s">
        <v>788</v>
      </c>
      <c r="E476" s="3" t="s">
        <v>790</v>
      </c>
      <c r="F476" s="3" t="s">
        <v>2335</v>
      </c>
      <c r="G476" s="3" t="s">
        <v>11</v>
      </c>
      <c r="H476" s="3" t="s">
        <v>2628</v>
      </c>
      <c r="I476" s="33">
        <v>1</v>
      </c>
      <c r="J476" s="3" t="s">
        <v>4595</v>
      </c>
      <c r="K476" s="3" t="s">
        <v>2628</v>
      </c>
      <c r="L476" s="3">
        <v>20096376</v>
      </c>
      <c r="M476" s="17">
        <v>31318</v>
      </c>
      <c r="N476" s="37">
        <f t="shared" si="21"/>
        <v>33573</v>
      </c>
      <c r="O476" s="55">
        <f t="shared" si="22"/>
        <v>33573</v>
      </c>
      <c r="P476" s="55"/>
      <c r="Q476" s="56">
        <f t="shared" si="23"/>
        <v>3.6352772427099267E-6</v>
      </c>
      <c r="R476" s="49"/>
      <c r="S476" s="53"/>
      <c r="T476" s="53"/>
      <c r="U476" s="53"/>
      <c r="V476" s="53"/>
      <c r="W476" s="53"/>
      <c r="X476" s="53"/>
    </row>
    <row r="477" spans="2:24" s="2" customFormat="1" ht="24.5" customHeight="1" x14ac:dyDescent="0.35">
      <c r="B477" s="3">
        <v>462</v>
      </c>
      <c r="C477" s="3" t="s">
        <v>793</v>
      </c>
      <c r="D477" s="3" t="s">
        <v>794</v>
      </c>
      <c r="E477" s="3" t="s">
        <v>457</v>
      </c>
      <c r="F477" s="3" t="s">
        <v>2422</v>
      </c>
      <c r="G477" s="3" t="s">
        <v>11</v>
      </c>
      <c r="H477" s="3" t="s">
        <v>2318</v>
      </c>
      <c r="I477" s="33">
        <v>30</v>
      </c>
      <c r="J477" s="3" t="s">
        <v>3833</v>
      </c>
      <c r="K477" s="3" t="s">
        <v>3725</v>
      </c>
      <c r="L477" s="3">
        <v>19974007</v>
      </c>
      <c r="M477" s="17">
        <v>883.62000000000012</v>
      </c>
      <c r="N477" s="37">
        <f t="shared" si="21"/>
        <v>947</v>
      </c>
      <c r="O477" s="55">
        <f t="shared" si="22"/>
        <v>28410</v>
      </c>
      <c r="P477" s="55"/>
      <c r="Q477" s="56">
        <f t="shared" si="23"/>
        <v>3.0762287095400772E-6</v>
      </c>
      <c r="R477" s="49"/>
      <c r="S477" s="53"/>
      <c r="T477" s="53"/>
      <c r="U477" s="53"/>
      <c r="V477" s="53"/>
      <c r="W477" s="53"/>
      <c r="X477" s="53"/>
    </row>
    <row r="478" spans="2:24" s="2" customFormat="1" ht="24.5" customHeight="1" x14ac:dyDescent="0.35">
      <c r="B478" s="3">
        <v>463</v>
      </c>
      <c r="C478" s="3" t="s">
        <v>801</v>
      </c>
      <c r="D478" s="3" t="s">
        <v>802</v>
      </c>
      <c r="E478" s="3" t="s">
        <v>114</v>
      </c>
      <c r="F478" s="3" t="s">
        <v>2335</v>
      </c>
      <c r="G478" s="3" t="s">
        <v>11</v>
      </c>
      <c r="H478" s="3" t="s">
        <v>2628</v>
      </c>
      <c r="I478" s="33">
        <v>450</v>
      </c>
      <c r="J478" s="3" t="s">
        <v>4596</v>
      </c>
      <c r="K478" s="3" t="s">
        <v>2628</v>
      </c>
      <c r="L478" s="3">
        <v>19922943</v>
      </c>
      <c r="M478" s="17">
        <v>6307</v>
      </c>
      <c r="N478" s="37">
        <f t="shared" si="21"/>
        <v>6761</v>
      </c>
      <c r="O478" s="55">
        <f t="shared" si="22"/>
        <v>3042450</v>
      </c>
      <c r="P478" s="55"/>
      <c r="Q478" s="56">
        <f t="shared" si="23"/>
        <v>3.2943583376769474E-4</v>
      </c>
      <c r="R478" s="49"/>
      <c r="S478" s="53"/>
      <c r="T478" s="53"/>
      <c r="U478" s="53"/>
      <c r="V478" s="53"/>
      <c r="W478" s="53"/>
      <c r="X478" s="53"/>
    </row>
    <row r="479" spans="2:24" s="2" customFormat="1" ht="24.5" customHeight="1" x14ac:dyDescent="0.35">
      <c r="B479" s="3">
        <v>464</v>
      </c>
      <c r="C479" s="3" t="s">
        <v>801</v>
      </c>
      <c r="D479" s="3" t="s">
        <v>802</v>
      </c>
      <c r="E479" s="3" t="s">
        <v>114</v>
      </c>
      <c r="F479" s="3" t="s">
        <v>2422</v>
      </c>
      <c r="G479" s="3" t="s">
        <v>11</v>
      </c>
      <c r="H479" s="3" t="s">
        <v>2318</v>
      </c>
      <c r="I479" s="3">
        <v>61</v>
      </c>
      <c r="J479" s="3" t="s">
        <v>3834</v>
      </c>
      <c r="K479" s="3" t="s">
        <v>2760</v>
      </c>
      <c r="L479" s="3">
        <v>19920537</v>
      </c>
      <c r="M479" s="17">
        <v>5596</v>
      </c>
      <c r="N479" s="37">
        <f t="shared" si="21"/>
        <v>5999</v>
      </c>
      <c r="O479" s="55">
        <f t="shared" si="22"/>
        <v>365939</v>
      </c>
      <c r="P479" s="55"/>
      <c r="Q479" s="56">
        <f t="shared" si="23"/>
        <v>3.9623796470974531E-5</v>
      </c>
      <c r="R479" s="49"/>
      <c r="S479" s="53"/>
      <c r="T479" s="53"/>
      <c r="U479" s="53"/>
      <c r="V479" s="53"/>
      <c r="W479" s="53"/>
      <c r="X479" s="53"/>
    </row>
    <row r="480" spans="2:24" s="2" customFormat="1" ht="24.5" customHeight="1" x14ac:dyDescent="0.35">
      <c r="B480" s="3">
        <v>465</v>
      </c>
      <c r="C480" s="3" t="s">
        <v>804</v>
      </c>
      <c r="D480" s="3" t="s">
        <v>3056</v>
      </c>
      <c r="E480" s="3" t="s">
        <v>3404</v>
      </c>
      <c r="F480" s="3" t="s">
        <v>2616</v>
      </c>
      <c r="G480" s="3" t="s">
        <v>11</v>
      </c>
      <c r="H480" s="3" t="s">
        <v>2490</v>
      </c>
      <c r="I480" s="33">
        <v>50</v>
      </c>
      <c r="J480" s="3" t="s">
        <v>4597</v>
      </c>
      <c r="K480" s="3" t="s">
        <v>2628</v>
      </c>
      <c r="L480" s="3">
        <v>20090545</v>
      </c>
      <c r="M480" s="17"/>
      <c r="N480" s="37">
        <f t="shared" si="21"/>
        <v>0</v>
      </c>
      <c r="O480" s="55">
        <f t="shared" si="22"/>
        <v>5000</v>
      </c>
      <c r="P480" s="55"/>
      <c r="Q480" s="56">
        <f t="shared" si="23"/>
        <v>5.4139892811335402E-7</v>
      </c>
      <c r="R480" s="49"/>
      <c r="S480" s="53"/>
      <c r="T480" s="53"/>
      <c r="U480" s="53"/>
      <c r="V480" s="53"/>
      <c r="W480" s="53"/>
      <c r="X480" s="53"/>
    </row>
    <row r="481" spans="2:24" s="2" customFormat="1" ht="24.5" customHeight="1" x14ac:dyDescent="0.35">
      <c r="B481" s="3">
        <v>466</v>
      </c>
      <c r="C481" s="3" t="s">
        <v>804</v>
      </c>
      <c r="D481" s="3" t="s">
        <v>3057</v>
      </c>
      <c r="E481" s="3" t="s">
        <v>806</v>
      </c>
      <c r="F481" s="3" t="s">
        <v>2447</v>
      </c>
      <c r="G481" s="3" t="s">
        <v>470</v>
      </c>
      <c r="H481" s="3" t="s">
        <v>2628</v>
      </c>
      <c r="I481" s="3">
        <v>75</v>
      </c>
      <c r="J481" s="3" t="s">
        <v>4598</v>
      </c>
      <c r="K481" s="3" t="s">
        <v>2628</v>
      </c>
      <c r="L481" s="3">
        <v>20080728</v>
      </c>
      <c r="M481" s="17">
        <v>97553</v>
      </c>
      <c r="N481" s="37">
        <f t="shared" si="21"/>
        <v>104577</v>
      </c>
      <c r="O481" s="55">
        <f t="shared" si="22"/>
        <v>7843275</v>
      </c>
      <c r="P481" s="55" t="s">
        <v>7341</v>
      </c>
      <c r="Q481" s="56">
        <f t="shared" si="23"/>
        <v>8.4926813557965333E-4</v>
      </c>
      <c r="R481" s="49"/>
      <c r="S481" s="53"/>
      <c r="T481" s="53"/>
      <c r="U481" s="53"/>
      <c r="V481" s="53"/>
      <c r="W481" s="53"/>
      <c r="X481" s="53"/>
    </row>
    <row r="482" spans="2:24" s="2" customFormat="1" ht="24.5" customHeight="1" x14ac:dyDescent="0.35">
      <c r="B482" s="3">
        <v>467</v>
      </c>
      <c r="C482" s="3" t="s">
        <v>2628</v>
      </c>
      <c r="D482" s="3" t="s">
        <v>3058</v>
      </c>
      <c r="E482" s="3" t="s">
        <v>3405</v>
      </c>
      <c r="F482" s="3" t="s">
        <v>3607</v>
      </c>
      <c r="G482" s="3" t="s">
        <v>76</v>
      </c>
      <c r="H482" s="3" t="s">
        <v>2628</v>
      </c>
      <c r="I482" s="33">
        <v>12</v>
      </c>
      <c r="J482" s="3" t="s">
        <v>4599</v>
      </c>
      <c r="K482" s="3" t="s">
        <v>2628</v>
      </c>
      <c r="L482" s="3">
        <v>45496</v>
      </c>
      <c r="M482" s="17"/>
      <c r="N482" s="37">
        <f t="shared" si="21"/>
        <v>0</v>
      </c>
      <c r="O482" s="55">
        <f t="shared" si="22"/>
        <v>1200</v>
      </c>
      <c r="P482" s="55"/>
      <c r="Q482" s="56">
        <f t="shared" si="23"/>
        <v>1.2993574274720495E-7</v>
      </c>
      <c r="R482" s="49"/>
      <c r="S482" s="53"/>
      <c r="T482" s="53"/>
      <c r="U482" s="53"/>
      <c r="V482" s="53"/>
      <c r="W482" s="53"/>
      <c r="X482" s="53"/>
    </row>
    <row r="483" spans="2:24" s="2" customFormat="1" ht="24.5" customHeight="1" x14ac:dyDescent="0.35">
      <c r="B483" s="3">
        <v>468</v>
      </c>
      <c r="C483" s="3" t="s">
        <v>818</v>
      </c>
      <c r="D483" s="3" t="s">
        <v>816</v>
      </c>
      <c r="E483" s="3" t="s">
        <v>115</v>
      </c>
      <c r="F483" s="3" t="s">
        <v>2317</v>
      </c>
      <c r="G483" s="3" t="s">
        <v>11</v>
      </c>
      <c r="H483" s="3" t="s">
        <v>2628</v>
      </c>
      <c r="I483" s="33">
        <v>8500</v>
      </c>
      <c r="J483" s="3" t="s">
        <v>4600</v>
      </c>
      <c r="K483" s="3" t="s">
        <v>2628</v>
      </c>
      <c r="L483" s="3">
        <v>20088786</v>
      </c>
      <c r="M483" s="17">
        <v>7148</v>
      </c>
      <c r="N483" s="37">
        <f t="shared" si="21"/>
        <v>7663</v>
      </c>
      <c r="O483" s="55">
        <f t="shared" si="22"/>
        <v>65135500</v>
      </c>
      <c r="P483" s="55" t="s">
        <v>7341</v>
      </c>
      <c r="Q483" s="56">
        <f t="shared" si="23"/>
        <v>7.0528579764254735E-3</v>
      </c>
      <c r="R483" s="49"/>
      <c r="S483" s="53"/>
      <c r="T483" s="53"/>
      <c r="U483" s="53"/>
      <c r="V483" s="53"/>
      <c r="W483" s="53"/>
      <c r="X483" s="53"/>
    </row>
    <row r="484" spans="2:24" s="2" customFormat="1" ht="24.5" customHeight="1" x14ac:dyDescent="0.35">
      <c r="B484" s="3">
        <v>469</v>
      </c>
      <c r="C484" s="3" t="s">
        <v>3984</v>
      </c>
      <c r="D484" s="3" t="s">
        <v>816</v>
      </c>
      <c r="E484" s="3" t="s">
        <v>3406</v>
      </c>
      <c r="F484" s="3" t="s">
        <v>2616</v>
      </c>
      <c r="G484" s="3" t="s">
        <v>11</v>
      </c>
      <c r="H484" s="3" t="s">
        <v>2490</v>
      </c>
      <c r="I484" s="33">
        <v>456</v>
      </c>
      <c r="J484" s="3" t="s">
        <v>3835</v>
      </c>
      <c r="K484" s="3" t="s">
        <v>2761</v>
      </c>
      <c r="L484" s="3">
        <v>20071677</v>
      </c>
      <c r="M484" s="17"/>
      <c r="N484" s="37">
        <f t="shared" si="21"/>
        <v>0</v>
      </c>
      <c r="O484" s="55">
        <f t="shared" si="22"/>
        <v>45600</v>
      </c>
      <c r="P484" s="55"/>
      <c r="Q484" s="56">
        <f t="shared" si="23"/>
        <v>4.9375582243937882E-6</v>
      </c>
      <c r="R484" s="49"/>
      <c r="S484" s="53"/>
      <c r="T484" s="53"/>
      <c r="U484" s="53"/>
      <c r="V484" s="53"/>
      <c r="W484" s="53"/>
      <c r="X484" s="53"/>
    </row>
    <row r="485" spans="2:24" s="2" customFormat="1" ht="24.5" customHeight="1" x14ac:dyDescent="0.35">
      <c r="B485" s="3">
        <v>470</v>
      </c>
      <c r="C485" s="3" t="s">
        <v>815</v>
      </c>
      <c r="D485" s="3" t="s">
        <v>816</v>
      </c>
      <c r="E485" s="3" t="s">
        <v>817</v>
      </c>
      <c r="F485" s="3" t="s">
        <v>1046</v>
      </c>
      <c r="G485" s="3" t="s">
        <v>63</v>
      </c>
      <c r="H485" s="3" t="s">
        <v>2628</v>
      </c>
      <c r="I485" s="3">
        <v>14</v>
      </c>
      <c r="J485" s="3" t="s">
        <v>4601</v>
      </c>
      <c r="K485" s="3" t="s">
        <v>2628</v>
      </c>
      <c r="L485" s="3">
        <v>20017684</v>
      </c>
      <c r="M485" s="17">
        <v>3948097</v>
      </c>
      <c r="N485" s="37">
        <f t="shared" si="21"/>
        <v>4232360</v>
      </c>
      <c r="O485" s="55">
        <f t="shared" si="22"/>
        <v>59253040</v>
      </c>
      <c r="P485" s="55" t="s">
        <v>7341</v>
      </c>
      <c r="Q485" s="56">
        <f t="shared" si="23"/>
        <v>6.4159064686915377E-3</v>
      </c>
      <c r="R485" s="49"/>
      <c r="S485" s="53"/>
      <c r="T485" s="53"/>
      <c r="U485" s="53"/>
      <c r="V485" s="53"/>
      <c r="W485" s="53"/>
      <c r="X485" s="53"/>
    </row>
    <row r="486" spans="2:24" s="2" customFormat="1" ht="24.5" customHeight="1" x14ac:dyDescent="0.35">
      <c r="B486" s="3">
        <v>471</v>
      </c>
      <c r="C486" s="3" t="s">
        <v>278</v>
      </c>
      <c r="D486" s="3" t="s">
        <v>3059</v>
      </c>
      <c r="E486" s="3" t="s">
        <v>3407</v>
      </c>
      <c r="F486" s="3" t="s">
        <v>3608</v>
      </c>
      <c r="G486" s="3" t="s">
        <v>2395</v>
      </c>
      <c r="H486" s="3" t="s">
        <v>2628</v>
      </c>
      <c r="I486" s="33">
        <v>736</v>
      </c>
      <c r="J486" s="3" t="s">
        <v>4602</v>
      </c>
      <c r="K486" s="3" t="s">
        <v>2628</v>
      </c>
      <c r="L486" s="3">
        <v>19952888</v>
      </c>
      <c r="M486" s="17"/>
      <c r="N486" s="37">
        <f t="shared" si="21"/>
        <v>0</v>
      </c>
      <c r="O486" s="55">
        <f t="shared" si="22"/>
        <v>73600</v>
      </c>
      <c r="P486" s="55"/>
      <c r="Q486" s="56">
        <f t="shared" si="23"/>
        <v>7.9693922218285709E-6</v>
      </c>
      <c r="R486" s="49"/>
      <c r="S486" s="53"/>
      <c r="T486" s="53"/>
      <c r="U486" s="53"/>
      <c r="V486" s="53"/>
      <c r="W486" s="53"/>
      <c r="X486" s="53"/>
    </row>
    <row r="487" spans="2:24" s="2" customFormat="1" ht="24.5" customHeight="1" x14ac:dyDescent="0.35">
      <c r="B487" s="3">
        <v>472</v>
      </c>
      <c r="C487" s="3" t="s">
        <v>818</v>
      </c>
      <c r="D487" s="3" t="s">
        <v>828</v>
      </c>
      <c r="E487" s="3" t="s">
        <v>3408</v>
      </c>
      <c r="F487" s="3" t="s">
        <v>2449</v>
      </c>
      <c r="G487" s="3" t="s">
        <v>2450</v>
      </c>
      <c r="H487" s="3" t="s">
        <v>2349</v>
      </c>
      <c r="I487" s="33">
        <v>30</v>
      </c>
      <c r="J487" s="3" t="s">
        <v>3836</v>
      </c>
      <c r="K487" s="3" t="s">
        <v>2448</v>
      </c>
      <c r="L487" s="3">
        <v>19959949</v>
      </c>
      <c r="M487" s="17">
        <v>34310</v>
      </c>
      <c r="N487" s="37">
        <f t="shared" si="21"/>
        <v>36780</v>
      </c>
      <c r="O487" s="55">
        <f t="shared" si="22"/>
        <v>1103400</v>
      </c>
      <c r="P487" s="55"/>
      <c r="Q487" s="56">
        <f t="shared" si="23"/>
        <v>1.1947591545605496E-4</v>
      </c>
      <c r="R487" s="49"/>
      <c r="S487" s="53"/>
      <c r="T487" s="53"/>
      <c r="U487" s="53"/>
      <c r="V487" s="53"/>
      <c r="W487" s="53"/>
      <c r="X487" s="53"/>
    </row>
    <row r="488" spans="2:24" s="2" customFormat="1" ht="24.5" customHeight="1" x14ac:dyDescent="0.35">
      <c r="B488" s="3">
        <v>473</v>
      </c>
      <c r="C488" s="3" t="s">
        <v>818</v>
      </c>
      <c r="D488" s="3" t="s">
        <v>5383</v>
      </c>
      <c r="E488" s="3" t="s">
        <v>6207</v>
      </c>
      <c r="F488" s="3" t="s">
        <v>2362</v>
      </c>
      <c r="G488" s="3" t="s">
        <v>6993</v>
      </c>
      <c r="H488" s="3" t="s">
        <v>2402</v>
      </c>
      <c r="I488" s="33">
        <v>1</v>
      </c>
      <c r="J488" s="3" t="s">
        <v>2628</v>
      </c>
      <c r="K488" s="3" t="s">
        <v>7199</v>
      </c>
      <c r="L488" s="3">
        <v>20019105</v>
      </c>
      <c r="M488" s="17"/>
      <c r="N488" s="37">
        <f t="shared" si="21"/>
        <v>0</v>
      </c>
      <c r="O488" s="55">
        <f t="shared" si="22"/>
        <v>100</v>
      </c>
      <c r="P488" s="55"/>
      <c r="Q488" s="56">
        <f t="shared" si="23"/>
        <v>1.082797856226708E-8</v>
      </c>
      <c r="R488" s="49"/>
      <c r="S488" s="53"/>
      <c r="T488" s="53"/>
      <c r="U488" s="53"/>
      <c r="V488" s="53"/>
      <c r="W488" s="53"/>
      <c r="X488" s="53"/>
    </row>
    <row r="489" spans="2:24" s="2" customFormat="1" ht="24.5" customHeight="1" x14ac:dyDescent="0.35">
      <c r="B489" s="3">
        <v>474</v>
      </c>
      <c r="C489" s="3" t="s">
        <v>818</v>
      </c>
      <c r="D489" s="3" t="s">
        <v>5383</v>
      </c>
      <c r="E489" s="3" t="s">
        <v>3438</v>
      </c>
      <c r="F489" s="3" t="s">
        <v>2362</v>
      </c>
      <c r="G489" s="3" t="s">
        <v>6993</v>
      </c>
      <c r="H489" s="3" t="s">
        <v>2402</v>
      </c>
      <c r="I489" s="33">
        <v>1</v>
      </c>
      <c r="J489" s="3" t="s">
        <v>2628</v>
      </c>
      <c r="K489" s="3" t="s">
        <v>7200</v>
      </c>
      <c r="L489" s="3">
        <v>19980029</v>
      </c>
      <c r="M489" s="17"/>
      <c r="N489" s="37">
        <f t="shared" si="21"/>
        <v>0</v>
      </c>
      <c r="O489" s="55">
        <f t="shared" si="22"/>
        <v>100</v>
      </c>
      <c r="P489" s="55"/>
      <c r="Q489" s="56">
        <f t="shared" si="23"/>
        <v>1.082797856226708E-8</v>
      </c>
      <c r="R489" s="49"/>
      <c r="S489" s="53"/>
      <c r="T489" s="53"/>
      <c r="U489" s="53"/>
      <c r="V489" s="53"/>
      <c r="W489" s="53"/>
      <c r="X489" s="53"/>
    </row>
    <row r="490" spans="2:24" s="2" customFormat="1" ht="24.5" customHeight="1" x14ac:dyDescent="0.35">
      <c r="B490" s="3">
        <v>475</v>
      </c>
      <c r="C490" s="3" t="s">
        <v>1450</v>
      </c>
      <c r="D490" s="3" t="s">
        <v>834</v>
      </c>
      <c r="E490" s="3" t="s">
        <v>135</v>
      </c>
      <c r="F490" s="3" t="s">
        <v>3609</v>
      </c>
      <c r="G490" s="3" t="s">
        <v>11</v>
      </c>
      <c r="H490" s="3" t="s">
        <v>2628</v>
      </c>
      <c r="I490" s="33">
        <v>378</v>
      </c>
      <c r="J490" s="3" t="s">
        <v>4603</v>
      </c>
      <c r="K490" s="3" t="s">
        <v>2628</v>
      </c>
      <c r="L490" s="3">
        <v>20050924</v>
      </c>
      <c r="M490" s="17"/>
      <c r="N490" s="37">
        <f t="shared" si="21"/>
        <v>0</v>
      </c>
      <c r="O490" s="55">
        <f t="shared" si="22"/>
        <v>37800</v>
      </c>
      <c r="P490" s="55"/>
      <c r="Q490" s="56">
        <f t="shared" si="23"/>
        <v>4.0929758965369565E-6</v>
      </c>
      <c r="R490" s="49"/>
      <c r="S490" s="53"/>
      <c r="T490" s="53"/>
      <c r="U490" s="53"/>
      <c r="V490" s="53"/>
      <c r="W490" s="53"/>
      <c r="X490" s="53"/>
    </row>
    <row r="491" spans="2:24" s="2" customFormat="1" ht="24.5" customHeight="1" x14ac:dyDescent="0.35">
      <c r="B491" s="3">
        <v>476</v>
      </c>
      <c r="C491" s="3" t="s">
        <v>7273</v>
      </c>
      <c r="D491" s="3" t="s">
        <v>5387</v>
      </c>
      <c r="E491" s="3">
        <v>0.05</v>
      </c>
      <c r="F491" s="3" t="s">
        <v>3580</v>
      </c>
      <c r="G491" s="3" t="s">
        <v>80</v>
      </c>
      <c r="H491" s="3" t="s">
        <v>3678</v>
      </c>
      <c r="I491" s="33">
        <v>1</v>
      </c>
      <c r="J491" s="3" t="s">
        <v>2628</v>
      </c>
      <c r="K491" s="3" t="s">
        <v>7201</v>
      </c>
      <c r="L491" s="3">
        <v>29522</v>
      </c>
      <c r="M491" s="17"/>
      <c r="N491" s="37">
        <f t="shared" si="21"/>
        <v>0</v>
      </c>
      <c r="O491" s="55">
        <f t="shared" si="22"/>
        <v>100</v>
      </c>
      <c r="P491" s="55"/>
      <c r="Q491" s="56">
        <f t="shared" si="23"/>
        <v>1.082797856226708E-8</v>
      </c>
      <c r="R491" s="49"/>
      <c r="S491" s="53"/>
      <c r="T491" s="53"/>
      <c r="U491" s="53"/>
      <c r="V491" s="53"/>
      <c r="W491" s="53"/>
      <c r="X491" s="53"/>
    </row>
    <row r="492" spans="2:24" s="2" customFormat="1" ht="24.5" customHeight="1" x14ac:dyDescent="0.35">
      <c r="B492" s="3">
        <v>477</v>
      </c>
      <c r="C492" s="3" t="s">
        <v>843</v>
      </c>
      <c r="D492" s="3" t="s">
        <v>844</v>
      </c>
      <c r="E492" s="3" t="s">
        <v>191</v>
      </c>
      <c r="F492" s="3" t="s">
        <v>2324</v>
      </c>
      <c r="G492" s="3" t="s">
        <v>11</v>
      </c>
      <c r="H492" s="3" t="s">
        <v>2628</v>
      </c>
      <c r="I492" s="33">
        <v>3240</v>
      </c>
      <c r="J492" s="3" t="s">
        <v>4604</v>
      </c>
      <c r="K492" s="3" t="s">
        <v>2628</v>
      </c>
      <c r="L492" s="3">
        <v>19997975</v>
      </c>
      <c r="M492" s="17">
        <v>631</v>
      </c>
      <c r="N492" s="37">
        <f t="shared" si="21"/>
        <v>676</v>
      </c>
      <c r="O492" s="55">
        <f t="shared" si="22"/>
        <v>2190240</v>
      </c>
      <c r="P492" s="55" t="s">
        <v>7341</v>
      </c>
      <c r="Q492" s="56">
        <f t="shared" si="23"/>
        <v>2.3715871766219848E-4</v>
      </c>
      <c r="R492" s="49"/>
      <c r="S492" s="53"/>
      <c r="T492" s="53"/>
      <c r="U492" s="53"/>
      <c r="V492" s="53"/>
      <c r="W492" s="53"/>
      <c r="X492" s="53"/>
    </row>
    <row r="493" spans="2:24" s="2" customFormat="1" ht="24.5" customHeight="1" x14ac:dyDescent="0.35">
      <c r="B493" s="3">
        <v>478</v>
      </c>
      <c r="C493" s="3" t="s">
        <v>7274</v>
      </c>
      <c r="D493" s="3" t="s">
        <v>847</v>
      </c>
      <c r="E493" s="3">
        <v>0.01</v>
      </c>
      <c r="F493" s="3" t="s">
        <v>2359</v>
      </c>
      <c r="G493" s="3" t="s">
        <v>2587</v>
      </c>
      <c r="H493" s="3" t="s">
        <v>2360</v>
      </c>
      <c r="I493" s="33">
        <v>180</v>
      </c>
      <c r="J493" s="3" t="s">
        <v>3837</v>
      </c>
      <c r="K493" s="3" t="s">
        <v>2762</v>
      </c>
      <c r="L493" s="3">
        <v>227297</v>
      </c>
      <c r="M493" s="17"/>
      <c r="N493" s="37">
        <f t="shared" si="21"/>
        <v>0</v>
      </c>
      <c r="O493" s="55">
        <f t="shared" si="22"/>
        <v>18000</v>
      </c>
      <c r="P493" s="55"/>
      <c r="Q493" s="56">
        <f t="shared" si="23"/>
        <v>1.9490361412080745E-6</v>
      </c>
      <c r="R493" s="49"/>
      <c r="S493" s="53"/>
      <c r="T493" s="53"/>
      <c r="U493" s="53"/>
      <c r="V493" s="53"/>
      <c r="W493" s="53"/>
      <c r="X493" s="53"/>
    </row>
    <row r="494" spans="2:24" s="2" customFormat="1" ht="24.5" customHeight="1" x14ac:dyDescent="0.35">
      <c r="B494" s="3">
        <v>479</v>
      </c>
      <c r="C494" s="3" t="s">
        <v>7274</v>
      </c>
      <c r="D494" s="3" t="s">
        <v>847</v>
      </c>
      <c r="E494" s="3">
        <v>0.01</v>
      </c>
      <c r="F494" s="3" t="s">
        <v>3591</v>
      </c>
      <c r="G494" s="3" t="s">
        <v>2587</v>
      </c>
      <c r="H494" s="3" t="s">
        <v>2628</v>
      </c>
      <c r="I494" s="33">
        <v>6</v>
      </c>
      <c r="J494" s="3" t="s">
        <v>4607</v>
      </c>
      <c r="K494" s="3" t="s">
        <v>2628</v>
      </c>
      <c r="L494" s="3">
        <v>20140217</v>
      </c>
      <c r="M494" s="17"/>
      <c r="N494" s="37">
        <f t="shared" si="21"/>
        <v>0</v>
      </c>
      <c r="O494" s="55">
        <f t="shared" si="22"/>
        <v>600</v>
      </c>
      <c r="P494" s="55"/>
      <c r="Q494" s="56">
        <f t="shared" si="23"/>
        <v>6.4967871373602475E-8</v>
      </c>
      <c r="R494" s="49"/>
      <c r="S494" s="53"/>
      <c r="T494" s="53"/>
      <c r="U494" s="53"/>
      <c r="V494" s="53"/>
      <c r="W494" s="53"/>
      <c r="X494" s="53"/>
    </row>
    <row r="495" spans="2:24" s="2" customFormat="1" ht="24.5" customHeight="1" x14ac:dyDescent="0.35">
      <c r="B495" s="3">
        <v>480</v>
      </c>
      <c r="C495" s="3" t="s">
        <v>51</v>
      </c>
      <c r="D495" s="3" t="s">
        <v>851</v>
      </c>
      <c r="E495" s="3" t="s">
        <v>7086</v>
      </c>
      <c r="F495" s="3" t="s">
        <v>2317</v>
      </c>
      <c r="G495" s="3" t="s">
        <v>11</v>
      </c>
      <c r="H495" s="3" t="s">
        <v>2628</v>
      </c>
      <c r="I495" s="33">
        <v>34650</v>
      </c>
      <c r="J495" s="3" t="s">
        <v>4605</v>
      </c>
      <c r="K495" s="3" t="s">
        <v>2628</v>
      </c>
      <c r="L495" s="3">
        <v>20085619</v>
      </c>
      <c r="M495" s="17">
        <v>762</v>
      </c>
      <c r="N495" s="37">
        <f t="shared" si="21"/>
        <v>817</v>
      </c>
      <c r="O495" s="55">
        <f t="shared" si="22"/>
        <v>28309050</v>
      </c>
      <c r="P495" s="55" t="s">
        <v>7341</v>
      </c>
      <c r="Q495" s="56">
        <f t="shared" si="23"/>
        <v>3.0652978651814688E-3</v>
      </c>
      <c r="R495" s="49"/>
      <c r="S495" s="53"/>
      <c r="T495" s="53"/>
      <c r="U495" s="53"/>
      <c r="V495" s="53"/>
      <c r="W495" s="53"/>
      <c r="X495" s="53"/>
    </row>
    <row r="496" spans="2:24" s="2" customFormat="1" ht="24.5" customHeight="1" x14ac:dyDescent="0.35">
      <c r="B496" s="3">
        <v>481</v>
      </c>
      <c r="C496" s="3" t="s">
        <v>51</v>
      </c>
      <c r="D496" s="3" t="s">
        <v>851</v>
      </c>
      <c r="E496" s="3" t="s">
        <v>7086</v>
      </c>
      <c r="F496" s="3" t="s">
        <v>2317</v>
      </c>
      <c r="G496" s="3" t="s">
        <v>11</v>
      </c>
      <c r="H496" s="3" t="s">
        <v>2628</v>
      </c>
      <c r="I496" s="33">
        <v>1</v>
      </c>
      <c r="J496" s="3" t="s">
        <v>4606</v>
      </c>
      <c r="K496" s="3" t="s">
        <v>2628</v>
      </c>
      <c r="L496" s="3">
        <v>20011990</v>
      </c>
      <c r="M496" s="17">
        <v>883</v>
      </c>
      <c r="N496" s="37">
        <f t="shared" si="21"/>
        <v>947</v>
      </c>
      <c r="O496" s="55">
        <f t="shared" si="22"/>
        <v>947</v>
      </c>
      <c r="P496" s="55"/>
      <c r="Q496" s="56">
        <f t="shared" si="23"/>
        <v>1.0254095698466924E-7</v>
      </c>
      <c r="R496" s="49"/>
      <c r="S496" s="53"/>
      <c r="T496" s="53"/>
      <c r="U496" s="53"/>
      <c r="V496" s="53"/>
      <c r="W496" s="53"/>
      <c r="X496" s="53"/>
    </row>
    <row r="497" spans="2:24" s="2" customFormat="1" ht="24.5" customHeight="1" x14ac:dyDescent="0.35">
      <c r="B497" s="3">
        <v>482</v>
      </c>
      <c r="C497" s="3" t="s">
        <v>731</v>
      </c>
      <c r="D497" s="3" t="s">
        <v>3060</v>
      </c>
      <c r="E497" s="3" t="s">
        <v>7087</v>
      </c>
      <c r="F497" s="3" t="s">
        <v>2356</v>
      </c>
      <c r="G497" s="3" t="s">
        <v>18</v>
      </c>
      <c r="H497" s="3" t="s">
        <v>2349</v>
      </c>
      <c r="I497" s="33">
        <v>1</v>
      </c>
      <c r="J497" s="3" t="s">
        <v>2628</v>
      </c>
      <c r="K497" s="3" t="s">
        <v>7202</v>
      </c>
      <c r="L497" s="3">
        <v>19934768</v>
      </c>
      <c r="M497" s="17"/>
      <c r="N497" s="37">
        <f t="shared" si="21"/>
        <v>0</v>
      </c>
      <c r="O497" s="55">
        <f t="shared" si="22"/>
        <v>100</v>
      </c>
      <c r="P497" s="55"/>
      <c r="Q497" s="56">
        <f t="shared" si="23"/>
        <v>1.082797856226708E-8</v>
      </c>
      <c r="R497" s="49"/>
      <c r="S497" s="53"/>
      <c r="T497" s="53"/>
      <c r="U497" s="53"/>
      <c r="V497" s="53"/>
      <c r="W497" s="53"/>
      <c r="X497" s="53"/>
    </row>
    <row r="498" spans="2:24" s="2" customFormat="1" ht="24.5" customHeight="1" x14ac:dyDescent="0.35">
      <c r="B498" s="3">
        <v>483</v>
      </c>
      <c r="C498" s="3" t="s">
        <v>856</v>
      </c>
      <c r="D498" s="3" t="s">
        <v>857</v>
      </c>
      <c r="E498" s="3" t="s">
        <v>2451</v>
      </c>
      <c r="F498" s="3" t="s">
        <v>2317</v>
      </c>
      <c r="G498" s="3" t="s">
        <v>11</v>
      </c>
      <c r="H498" s="3" t="s">
        <v>2628</v>
      </c>
      <c r="I498" s="3">
        <v>41720</v>
      </c>
      <c r="J498" s="3" t="s">
        <v>4608</v>
      </c>
      <c r="K498" s="3" t="s">
        <v>2628</v>
      </c>
      <c r="L498" s="3">
        <v>20038827</v>
      </c>
      <c r="M498" s="17">
        <v>2554</v>
      </c>
      <c r="N498" s="37">
        <f t="shared" si="21"/>
        <v>2738</v>
      </c>
      <c r="O498" s="55">
        <f t="shared" si="22"/>
        <v>114229360</v>
      </c>
      <c r="P498" s="55" t="s">
        <v>7341</v>
      </c>
      <c r="Q498" s="56">
        <f t="shared" si="23"/>
        <v>1.2368730612614887E-2</v>
      </c>
      <c r="R498" s="49"/>
      <c r="S498" s="53"/>
      <c r="T498" s="53"/>
      <c r="U498" s="53"/>
      <c r="V498" s="53"/>
      <c r="W498" s="53"/>
      <c r="X498" s="53"/>
    </row>
    <row r="499" spans="2:24" s="2" customFormat="1" ht="24.5" customHeight="1" x14ac:dyDescent="0.35">
      <c r="B499" s="3">
        <v>484</v>
      </c>
      <c r="C499" s="3" t="s">
        <v>856</v>
      </c>
      <c r="D499" s="3" t="s">
        <v>857</v>
      </c>
      <c r="E499" s="3" t="s">
        <v>2451</v>
      </c>
      <c r="F499" s="3" t="s">
        <v>2317</v>
      </c>
      <c r="G499" s="3" t="s">
        <v>11</v>
      </c>
      <c r="H499" s="3" t="s">
        <v>2628</v>
      </c>
      <c r="I499" s="3">
        <v>1708</v>
      </c>
      <c r="J499" s="3" t="s">
        <v>4609</v>
      </c>
      <c r="K499" s="3" t="s">
        <v>2628</v>
      </c>
      <c r="L499" s="3">
        <v>20018592</v>
      </c>
      <c r="M499" s="17">
        <v>4280</v>
      </c>
      <c r="N499" s="37">
        <f t="shared" si="21"/>
        <v>4588</v>
      </c>
      <c r="O499" s="55">
        <f t="shared" si="22"/>
        <v>7836304</v>
      </c>
      <c r="P499" s="55"/>
      <c r="Q499" s="56">
        <f t="shared" si="23"/>
        <v>8.485133171940776E-4</v>
      </c>
      <c r="R499" s="49"/>
      <c r="S499" s="53"/>
      <c r="T499" s="53"/>
      <c r="U499" s="53"/>
      <c r="V499" s="53"/>
      <c r="W499" s="53"/>
      <c r="X499" s="53"/>
    </row>
    <row r="500" spans="2:24" s="2" customFormat="1" ht="24.5" customHeight="1" x14ac:dyDescent="0.35">
      <c r="B500" s="3">
        <v>485</v>
      </c>
      <c r="C500" s="3" t="s">
        <v>7275</v>
      </c>
      <c r="D500" s="3" t="s">
        <v>862</v>
      </c>
      <c r="E500" s="3" t="s">
        <v>7088</v>
      </c>
      <c r="F500" s="3" t="s">
        <v>2335</v>
      </c>
      <c r="G500" s="3" t="s">
        <v>11</v>
      </c>
      <c r="H500" s="3" t="s">
        <v>2335</v>
      </c>
      <c r="I500" s="33">
        <v>1</v>
      </c>
      <c r="J500" s="3" t="s">
        <v>7140</v>
      </c>
      <c r="K500" s="3" t="s">
        <v>7203</v>
      </c>
      <c r="L500" s="3">
        <v>20016014</v>
      </c>
      <c r="M500" s="17"/>
      <c r="N500" s="37">
        <f t="shared" si="21"/>
        <v>0</v>
      </c>
      <c r="O500" s="55">
        <f t="shared" si="22"/>
        <v>100</v>
      </c>
      <c r="P500" s="55"/>
      <c r="Q500" s="56">
        <f t="shared" si="23"/>
        <v>1.082797856226708E-8</v>
      </c>
      <c r="R500" s="49"/>
      <c r="S500" s="53"/>
      <c r="T500" s="53"/>
      <c r="U500" s="53"/>
      <c r="V500" s="53"/>
      <c r="W500" s="53"/>
      <c r="X500" s="53"/>
    </row>
    <row r="501" spans="2:24" s="2" customFormat="1" ht="24.5" customHeight="1" x14ac:dyDescent="0.35">
      <c r="B501" s="3">
        <v>486</v>
      </c>
      <c r="C501" s="3" t="s">
        <v>864</v>
      </c>
      <c r="D501" s="3" t="s">
        <v>3061</v>
      </c>
      <c r="E501" s="3" t="s">
        <v>191</v>
      </c>
      <c r="F501" s="3" t="s">
        <v>2324</v>
      </c>
      <c r="G501" s="3" t="s">
        <v>11</v>
      </c>
      <c r="H501" s="3" t="s">
        <v>2628</v>
      </c>
      <c r="I501" s="3">
        <v>1520</v>
      </c>
      <c r="J501" s="3" t="s">
        <v>3838</v>
      </c>
      <c r="K501" s="3" t="s">
        <v>2452</v>
      </c>
      <c r="L501" s="3">
        <v>20096034</v>
      </c>
      <c r="M501" s="17">
        <v>223</v>
      </c>
      <c r="N501" s="37">
        <f t="shared" si="21"/>
        <v>239</v>
      </c>
      <c r="O501" s="55">
        <f t="shared" si="22"/>
        <v>363280</v>
      </c>
      <c r="P501" s="55"/>
      <c r="Q501" s="56">
        <f t="shared" si="23"/>
        <v>3.9335880521003849E-5</v>
      </c>
      <c r="R501" s="49"/>
      <c r="S501" s="53"/>
      <c r="T501" s="53"/>
      <c r="U501" s="53"/>
      <c r="V501" s="53"/>
      <c r="W501" s="53"/>
      <c r="X501" s="53"/>
    </row>
    <row r="502" spans="2:24" s="2" customFormat="1" ht="24.5" customHeight="1" x14ac:dyDescent="0.35">
      <c r="B502" s="3">
        <v>487</v>
      </c>
      <c r="C502" s="3" t="s">
        <v>4096</v>
      </c>
      <c r="D502" s="3" t="s">
        <v>874</v>
      </c>
      <c r="E502" s="3" t="s">
        <v>2453</v>
      </c>
      <c r="F502" s="3" t="s">
        <v>3610</v>
      </c>
      <c r="G502" s="3" t="s">
        <v>11</v>
      </c>
      <c r="H502" s="3" t="s">
        <v>2628</v>
      </c>
      <c r="I502" s="3">
        <v>1</v>
      </c>
      <c r="J502" s="3" t="s">
        <v>4610</v>
      </c>
      <c r="K502" s="3" t="s">
        <v>2628</v>
      </c>
      <c r="L502" s="3">
        <v>20170668</v>
      </c>
      <c r="M502" s="17"/>
      <c r="N502" s="37">
        <f t="shared" si="21"/>
        <v>0</v>
      </c>
      <c r="O502" s="55">
        <f t="shared" si="22"/>
        <v>100</v>
      </c>
      <c r="P502" s="55"/>
      <c r="Q502" s="56">
        <f t="shared" si="23"/>
        <v>1.082797856226708E-8</v>
      </c>
      <c r="R502" s="49"/>
      <c r="S502" s="53"/>
      <c r="T502" s="53"/>
      <c r="U502" s="53"/>
      <c r="V502" s="53"/>
      <c r="W502" s="53"/>
      <c r="X502" s="53"/>
    </row>
    <row r="503" spans="2:24" s="2" customFormat="1" ht="24.5" customHeight="1" x14ac:dyDescent="0.35">
      <c r="B503" s="3">
        <v>488</v>
      </c>
      <c r="C503" s="3" t="s">
        <v>873</v>
      </c>
      <c r="D503" s="3" t="s">
        <v>874</v>
      </c>
      <c r="E503" s="3" t="s">
        <v>2453</v>
      </c>
      <c r="F503" s="3" t="s">
        <v>3610</v>
      </c>
      <c r="G503" s="3" t="s">
        <v>11</v>
      </c>
      <c r="H503" s="3" t="s">
        <v>2628</v>
      </c>
      <c r="I503" s="3">
        <v>1</v>
      </c>
      <c r="J503" s="3" t="s">
        <v>4611</v>
      </c>
      <c r="K503" s="3" t="s">
        <v>2628</v>
      </c>
      <c r="L503" s="3">
        <v>20091925</v>
      </c>
      <c r="M503" s="17">
        <v>81580</v>
      </c>
      <c r="N503" s="37">
        <f t="shared" si="21"/>
        <v>87454</v>
      </c>
      <c r="O503" s="55">
        <f t="shared" si="22"/>
        <v>87454</v>
      </c>
      <c r="P503" s="55" t="s">
        <v>7341</v>
      </c>
      <c r="Q503" s="56">
        <f t="shared" si="23"/>
        <v>9.4695003718450512E-6</v>
      </c>
      <c r="R503" s="49"/>
      <c r="S503" s="53"/>
      <c r="T503" s="53"/>
      <c r="U503" s="53"/>
      <c r="V503" s="53"/>
      <c r="W503" s="53"/>
      <c r="X503" s="53"/>
    </row>
    <row r="504" spans="2:24" s="2" customFormat="1" ht="24.5" customHeight="1" x14ac:dyDescent="0.35">
      <c r="B504" s="3">
        <v>489</v>
      </c>
      <c r="C504" s="3" t="s">
        <v>496</v>
      </c>
      <c r="D504" s="3" t="s">
        <v>3062</v>
      </c>
      <c r="E504" s="3" t="s">
        <v>3409</v>
      </c>
      <c r="F504" s="3" t="s">
        <v>2370</v>
      </c>
      <c r="G504" s="3" t="s">
        <v>11</v>
      </c>
      <c r="H504" s="3" t="s">
        <v>2628</v>
      </c>
      <c r="I504" s="3">
        <v>1057</v>
      </c>
      <c r="J504" s="3" t="s">
        <v>4613</v>
      </c>
      <c r="K504" s="3" t="s">
        <v>2628</v>
      </c>
      <c r="L504" s="3">
        <v>39815</v>
      </c>
      <c r="M504" s="17">
        <v>35950</v>
      </c>
      <c r="N504" s="37">
        <f t="shared" si="21"/>
        <v>38538</v>
      </c>
      <c r="O504" s="55">
        <f t="shared" si="22"/>
        <v>40734666</v>
      </c>
      <c r="P504" s="55" t="s">
        <v>7341</v>
      </c>
      <c r="Q504" s="56">
        <f t="shared" si="23"/>
        <v>4.4107409018910972E-3</v>
      </c>
      <c r="R504" s="49"/>
      <c r="S504" s="53"/>
      <c r="T504" s="53"/>
      <c r="U504" s="53"/>
      <c r="V504" s="53"/>
      <c r="W504" s="53"/>
      <c r="X504" s="53"/>
    </row>
    <row r="505" spans="2:24" s="2" customFormat="1" ht="24.5" customHeight="1" x14ac:dyDescent="0.35">
      <c r="B505" s="3">
        <v>490</v>
      </c>
      <c r="C505" s="3" t="s">
        <v>496</v>
      </c>
      <c r="D505" s="3" t="s">
        <v>3062</v>
      </c>
      <c r="E505" s="3" t="s">
        <v>3410</v>
      </c>
      <c r="F505" s="3" t="s">
        <v>2335</v>
      </c>
      <c r="G505" s="3" t="s">
        <v>11</v>
      </c>
      <c r="H505" s="3" t="s">
        <v>2628</v>
      </c>
      <c r="I505" s="3">
        <v>1</v>
      </c>
      <c r="J505" s="3" t="s">
        <v>4614</v>
      </c>
      <c r="K505" s="3" t="s">
        <v>2628</v>
      </c>
      <c r="L505" s="3">
        <v>20005954</v>
      </c>
      <c r="M505" s="17">
        <v>1331</v>
      </c>
      <c r="N505" s="37">
        <f t="shared" si="21"/>
        <v>1427</v>
      </c>
      <c r="O505" s="55">
        <f t="shared" si="22"/>
        <v>1427</v>
      </c>
      <c r="P505" s="55"/>
      <c r="Q505" s="56">
        <f t="shared" si="23"/>
        <v>1.5451525408355122E-7</v>
      </c>
      <c r="R505" s="49"/>
      <c r="S505" s="53"/>
      <c r="T505" s="53"/>
      <c r="U505" s="53"/>
      <c r="V505" s="53"/>
      <c r="W505" s="53"/>
      <c r="X505" s="53"/>
    </row>
    <row r="506" spans="2:24" s="2" customFormat="1" ht="24.5" customHeight="1" x14ac:dyDescent="0.35">
      <c r="B506" s="3">
        <v>491</v>
      </c>
      <c r="C506" s="3" t="s">
        <v>885</v>
      </c>
      <c r="D506" s="3" t="s">
        <v>7063</v>
      </c>
      <c r="E506" s="3" t="s">
        <v>6145</v>
      </c>
      <c r="F506" s="3" t="s">
        <v>2435</v>
      </c>
      <c r="G506" s="3" t="s">
        <v>11</v>
      </c>
      <c r="H506" s="3" t="s">
        <v>2628</v>
      </c>
      <c r="I506" s="33">
        <v>1</v>
      </c>
      <c r="J506" s="3" t="s">
        <v>4612</v>
      </c>
      <c r="K506" s="3" t="s">
        <v>2628</v>
      </c>
      <c r="L506" s="3">
        <v>33644</v>
      </c>
      <c r="M506" s="17"/>
      <c r="N506" s="37">
        <f t="shared" si="21"/>
        <v>0</v>
      </c>
      <c r="O506" s="55">
        <f t="shared" si="22"/>
        <v>100</v>
      </c>
      <c r="P506" s="55"/>
      <c r="Q506" s="56">
        <f t="shared" si="23"/>
        <v>1.082797856226708E-8</v>
      </c>
      <c r="R506" s="49"/>
      <c r="S506" s="53"/>
      <c r="T506" s="53"/>
      <c r="U506" s="53"/>
      <c r="V506" s="53"/>
      <c r="W506" s="53"/>
      <c r="X506" s="53"/>
    </row>
    <row r="507" spans="2:24" s="2" customFormat="1" ht="24.5" customHeight="1" x14ac:dyDescent="0.35">
      <c r="B507" s="3">
        <v>492</v>
      </c>
      <c r="C507" s="3" t="s">
        <v>885</v>
      </c>
      <c r="D507" s="3" t="s">
        <v>7063</v>
      </c>
      <c r="E507" s="3" t="s">
        <v>7089</v>
      </c>
      <c r="F507" s="3" t="s">
        <v>2362</v>
      </c>
      <c r="G507" s="3" t="s">
        <v>6993</v>
      </c>
      <c r="H507" s="3" t="s">
        <v>2402</v>
      </c>
      <c r="I507" s="33">
        <v>1</v>
      </c>
      <c r="J507" s="3" t="s">
        <v>2628</v>
      </c>
      <c r="K507" s="3" t="s">
        <v>7204</v>
      </c>
      <c r="L507" s="3">
        <v>19922562</v>
      </c>
      <c r="M507" s="17"/>
      <c r="N507" s="37">
        <f t="shared" si="21"/>
        <v>0</v>
      </c>
      <c r="O507" s="55">
        <f t="shared" si="22"/>
        <v>100</v>
      </c>
      <c r="P507" s="55"/>
      <c r="Q507" s="56">
        <f t="shared" si="23"/>
        <v>1.082797856226708E-8</v>
      </c>
      <c r="R507" s="49"/>
      <c r="S507" s="53"/>
      <c r="T507" s="53"/>
      <c r="U507" s="53"/>
      <c r="V507" s="53"/>
      <c r="W507" s="53"/>
      <c r="X507" s="53"/>
    </row>
    <row r="508" spans="2:24" s="2" customFormat="1" ht="24.5" customHeight="1" x14ac:dyDescent="0.35">
      <c r="B508" s="3">
        <v>493</v>
      </c>
      <c r="C508" s="3" t="s">
        <v>897</v>
      </c>
      <c r="D508" s="3" t="s">
        <v>898</v>
      </c>
      <c r="E508" s="3" t="s">
        <v>3411</v>
      </c>
      <c r="F508" s="3" t="s">
        <v>2422</v>
      </c>
      <c r="G508" s="3" t="s">
        <v>11</v>
      </c>
      <c r="H508" s="3" t="s">
        <v>2422</v>
      </c>
      <c r="I508" s="3">
        <v>6730</v>
      </c>
      <c r="J508" s="3" t="s">
        <v>3839</v>
      </c>
      <c r="K508" s="3" t="s">
        <v>2763</v>
      </c>
      <c r="L508" s="3">
        <v>20171830</v>
      </c>
      <c r="M508" s="17"/>
      <c r="N508" s="37">
        <f t="shared" si="21"/>
        <v>0</v>
      </c>
      <c r="O508" s="55">
        <f t="shared" si="22"/>
        <v>673000</v>
      </c>
      <c r="P508" s="55" t="s">
        <v>7341</v>
      </c>
      <c r="Q508" s="56">
        <f t="shared" si="23"/>
        <v>7.2872295724057441E-5</v>
      </c>
      <c r="R508" s="49"/>
      <c r="S508" s="53"/>
      <c r="T508" s="53"/>
      <c r="U508" s="53"/>
      <c r="V508" s="53"/>
      <c r="W508" s="53"/>
      <c r="X508" s="53"/>
    </row>
    <row r="509" spans="2:24" s="2" customFormat="1" ht="24.5" customHeight="1" x14ac:dyDescent="0.35">
      <c r="B509" s="3">
        <v>494</v>
      </c>
      <c r="C509" s="3" t="s">
        <v>2651</v>
      </c>
      <c r="D509" s="3" t="s">
        <v>3063</v>
      </c>
      <c r="E509" s="3" t="s">
        <v>26</v>
      </c>
      <c r="F509" s="3" t="s">
        <v>2318</v>
      </c>
      <c r="G509" s="3" t="s">
        <v>11</v>
      </c>
      <c r="H509" s="3" t="s">
        <v>2318</v>
      </c>
      <c r="I509" s="3">
        <v>781</v>
      </c>
      <c r="J509" s="3" t="s">
        <v>3840</v>
      </c>
      <c r="K509" s="3" t="s">
        <v>2764</v>
      </c>
      <c r="L509" s="3">
        <v>20178856</v>
      </c>
      <c r="M509" s="17"/>
      <c r="N509" s="37">
        <f t="shared" si="21"/>
        <v>0</v>
      </c>
      <c r="O509" s="55">
        <f t="shared" si="22"/>
        <v>78100</v>
      </c>
      <c r="P509" s="55"/>
      <c r="Q509" s="56">
        <f t="shared" si="23"/>
        <v>8.4566512571305892E-6</v>
      </c>
      <c r="R509" s="49"/>
      <c r="S509" s="53"/>
      <c r="T509" s="53"/>
      <c r="U509" s="53"/>
      <c r="V509" s="53"/>
      <c r="W509" s="53"/>
      <c r="X509" s="53"/>
    </row>
    <row r="510" spans="2:24" s="2" customFormat="1" ht="24.5" customHeight="1" x14ac:dyDescent="0.35">
      <c r="B510" s="3">
        <v>495</v>
      </c>
      <c r="C510" s="3" t="s">
        <v>2652</v>
      </c>
      <c r="D510" s="3" t="s">
        <v>3064</v>
      </c>
      <c r="E510" s="3" t="s">
        <v>3412</v>
      </c>
      <c r="F510" s="3" t="s">
        <v>2318</v>
      </c>
      <c r="G510" s="3" t="s">
        <v>11</v>
      </c>
      <c r="H510" s="3" t="s">
        <v>2318</v>
      </c>
      <c r="I510" s="3">
        <v>1831</v>
      </c>
      <c r="J510" s="3" t="s">
        <v>3841</v>
      </c>
      <c r="K510" s="3" t="s">
        <v>2765</v>
      </c>
      <c r="L510" s="3">
        <v>20160000</v>
      </c>
      <c r="M510" s="17"/>
      <c r="N510" s="37">
        <f t="shared" si="21"/>
        <v>0</v>
      </c>
      <c r="O510" s="55">
        <f t="shared" si="22"/>
        <v>183100</v>
      </c>
      <c r="P510" s="55"/>
      <c r="Q510" s="56">
        <f t="shared" si="23"/>
        <v>1.9826028747511024E-5</v>
      </c>
      <c r="R510" s="49"/>
      <c r="S510" s="53"/>
      <c r="T510" s="53"/>
      <c r="U510" s="53"/>
      <c r="V510" s="53"/>
      <c r="W510" s="53"/>
      <c r="X510" s="53"/>
    </row>
    <row r="511" spans="2:24" s="2" customFormat="1" ht="24.5" customHeight="1" x14ac:dyDescent="0.35">
      <c r="B511" s="3">
        <v>496</v>
      </c>
      <c r="C511" s="3" t="s">
        <v>906</v>
      </c>
      <c r="D511" s="3" t="s">
        <v>907</v>
      </c>
      <c r="E511" s="3" t="s">
        <v>3413</v>
      </c>
      <c r="F511" s="3" t="s">
        <v>3611</v>
      </c>
      <c r="G511" s="3" t="s">
        <v>3654</v>
      </c>
      <c r="H511" s="3" t="s">
        <v>2349</v>
      </c>
      <c r="I511" s="33">
        <v>1210.5</v>
      </c>
      <c r="J511" s="3" t="s">
        <v>4615</v>
      </c>
      <c r="K511" s="3" t="s">
        <v>2628</v>
      </c>
      <c r="L511" s="3">
        <v>200666</v>
      </c>
      <c r="M511" s="17">
        <v>84362.675000000003</v>
      </c>
      <c r="N511" s="37">
        <f t="shared" si="21"/>
        <v>90437</v>
      </c>
      <c r="O511" s="55">
        <f t="shared" si="22"/>
        <v>109473988.5</v>
      </c>
      <c r="P511" s="55" t="s">
        <v>7341</v>
      </c>
      <c r="Q511" s="56">
        <f t="shared" si="23"/>
        <v>1.1853820006038728E-2</v>
      </c>
      <c r="R511" s="49"/>
      <c r="S511" s="53"/>
      <c r="T511" s="53"/>
      <c r="U511" s="53"/>
      <c r="V511" s="53"/>
      <c r="W511" s="53"/>
      <c r="X511" s="53"/>
    </row>
    <row r="512" spans="2:24" s="2" customFormat="1" ht="24.5" customHeight="1" x14ac:dyDescent="0.35">
      <c r="B512" s="3">
        <v>497</v>
      </c>
      <c r="C512" s="3" t="s">
        <v>422</v>
      </c>
      <c r="D512" s="3" t="s">
        <v>3065</v>
      </c>
      <c r="E512" s="3" t="s">
        <v>3355</v>
      </c>
      <c r="F512" s="3" t="s">
        <v>2616</v>
      </c>
      <c r="G512" s="3" t="s">
        <v>3657</v>
      </c>
      <c r="H512" s="3" t="s">
        <v>2490</v>
      </c>
      <c r="I512" s="33">
        <v>39.545454545454547</v>
      </c>
      <c r="J512" s="3" t="s">
        <v>3842</v>
      </c>
      <c r="K512" s="3" t="s">
        <v>2398</v>
      </c>
      <c r="L512" s="3">
        <v>20110165</v>
      </c>
      <c r="M512" s="17">
        <v>13283.05</v>
      </c>
      <c r="N512" s="37">
        <f t="shared" si="21"/>
        <v>14239</v>
      </c>
      <c r="O512" s="55">
        <f t="shared" si="22"/>
        <v>563087.72727272729</v>
      </c>
      <c r="P512" s="55"/>
      <c r="Q512" s="56">
        <f t="shared" si="23"/>
        <v>6.0971018395847836E-5</v>
      </c>
      <c r="R512" s="49"/>
      <c r="S512" s="53"/>
      <c r="T512" s="53"/>
      <c r="U512" s="53"/>
      <c r="V512" s="53"/>
      <c r="W512" s="53"/>
      <c r="X512" s="53"/>
    </row>
    <row r="513" spans="2:24" s="2" customFormat="1" ht="24.5" customHeight="1" x14ac:dyDescent="0.35">
      <c r="B513" s="3">
        <v>498</v>
      </c>
      <c r="C513" s="3" t="s">
        <v>908</v>
      </c>
      <c r="D513" s="3" t="s">
        <v>3066</v>
      </c>
      <c r="E513" s="3" t="s">
        <v>3363</v>
      </c>
      <c r="F513" s="3" t="s">
        <v>2394</v>
      </c>
      <c r="G513" s="3" t="s">
        <v>2395</v>
      </c>
      <c r="H513" s="3" t="s">
        <v>2628</v>
      </c>
      <c r="I513" s="3">
        <v>788</v>
      </c>
      <c r="J513" s="3" t="s">
        <v>4616</v>
      </c>
      <c r="K513" s="3" t="s">
        <v>2628</v>
      </c>
      <c r="L513" s="3">
        <v>20203477</v>
      </c>
      <c r="M513" s="17">
        <v>29865</v>
      </c>
      <c r="N513" s="37">
        <f t="shared" si="21"/>
        <v>32015</v>
      </c>
      <c r="O513" s="55">
        <f t="shared" si="22"/>
        <v>25227820</v>
      </c>
      <c r="P513" s="55" t="s">
        <v>7341</v>
      </c>
      <c r="Q513" s="56">
        <f t="shared" si="23"/>
        <v>2.7316629413273266E-3</v>
      </c>
      <c r="R513" s="49"/>
      <c r="S513" s="53"/>
      <c r="T513" s="53"/>
      <c r="U513" s="53"/>
      <c r="V513" s="53"/>
      <c r="W513" s="53"/>
      <c r="X513" s="53"/>
    </row>
    <row r="514" spans="2:24" s="2" customFormat="1" ht="24.5" customHeight="1" x14ac:dyDescent="0.35">
      <c r="B514" s="3">
        <v>499</v>
      </c>
      <c r="C514" s="3" t="s">
        <v>909</v>
      </c>
      <c r="D514" s="3" t="s">
        <v>3067</v>
      </c>
      <c r="E514" s="3" t="s">
        <v>3414</v>
      </c>
      <c r="F514" s="3" t="s">
        <v>2422</v>
      </c>
      <c r="G514" s="3" t="s">
        <v>11</v>
      </c>
      <c r="H514" s="3" t="s">
        <v>2318</v>
      </c>
      <c r="I514" s="33">
        <v>450</v>
      </c>
      <c r="J514" s="3" t="s">
        <v>3843</v>
      </c>
      <c r="K514" s="3" t="s">
        <v>2766</v>
      </c>
      <c r="L514" s="3">
        <v>19997623</v>
      </c>
      <c r="M514" s="17"/>
      <c r="N514" s="37">
        <f t="shared" si="21"/>
        <v>0</v>
      </c>
      <c r="O514" s="55">
        <f t="shared" si="22"/>
        <v>45000</v>
      </c>
      <c r="P514" s="55"/>
      <c r="Q514" s="56">
        <f t="shared" si="23"/>
        <v>4.8725903530201854E-6</v>
      </c>
      <c r="R514" s="49"/>
      <c r="S514" s="53"/>
      <c r="T514" s="53"/>
      <c r="U514" s="53"/>
      <c r="V514" s="53"/>
      <c r="W514" s="53"/>
      <c r="X514" s="53"/>
    </row>
    <row r="515" spans="2:24" s="2" customFormat="1" ht="24.5" customHeight="1" x14ac:dyDescent="0.35">
      <c r="B515" s="3">
        <v>500</v>
      </c>
      <c r="C515" s="3" t="s">
        <v>912</v>
      </c>
      <c r="D515" s="3" t="s">
        <v>3994</v>
      </c>
      <c r="E515" s="3" t="s">
        <v>68</v>
      </c>
      <c r="F515" s="3" t="s">
        <v>2457</v>
      </c>
      <c r="G515" s="3" t="s">
        <v>11</v>
      </c>
      <c r="H515" s="3" t="s">
        <v>2628</v>
      </c>
      <c r="I515" s="33">
        <v>126</v>
      </c>
      <c r="J515" s="3" t="s">
        <v>3844</v>
      </c>
      <c r="K515" s="3" t="s">
        <v>2456</v>
      </c>
      <c r="L515" s="3">
        <v>20067176</v>
      </c>
      <c r="M515" s="17">
        <v>4740</v>
      </c>
      <c r="N515" s="37">
        <f t="shared" si="21"/>
        <v>5081</v>
      </c>
      <c r="O515" s="55">
        <f t="shared" si="22"/>
        <v>640206</v>
      </c>
      <c r="P515" s="55"/>
      <c r="Q515" s="56">
        <f t="shared" si="23"/>
        <v>6.9321368434347575E-5</v>
      </c>
      <c r="R515" s="49"/>
      <c r="S515" s="53"/>
      <c r="T515" s="53"/>
      <c r="U515" s="53"/>
      <c r="V515" s="53"/>
      <c r="W515" s="53"/>
      <c r="X515" s="53"/>
    </row>
    <row r="516" spans="2:24" s="2" customFormat="1" ht="24.5" customHeight="1" x14ac:dyDescent="0.35">
      <c r="B516" s="3">
        <v>501</v>
      </c>
      <c r="C516" s="3" t="s">
        <v>914</v>
      </c>
      <c r="D516" s="3" t="s">
        <v>915</v>
      </c>
      <c r="E516" s="3" t="s">
        <v>2423</v>
      </c>
      <c r="F516" s="3" t="s">
        <v>2317</v>
      </c>
      <c r="G516" s="3" t="s">
        <v>11</v>
      </c>
      <c r="H516" s="3" t="s">
        <v>2628</v>
      </c>
      <c r="I516" s="33">
        <v>4200</v>
      </c>
      <c r="J516" s="3" t="s">
        <v>3845</v>
      </c>
      <c r="K516" s="3" t="s">
        <v>2458</v>
      </c>
      <c r="L516" s="3">
        <v>19903260</v>
      </c>
      <c r="M516" s="17">
        <v>3899</v>
      </c>
      <c r="N516" s="37">
        <f t="shared" si="21"/>
        <v>4180</v>
      </c>
      <c r="O516" s="55">
        <f t="shared" si="22"/>
        <v>17556000</v>
      </c>
      <c r="P516" s="55" t="s">
        <v>7341</v>
      </c>
      <c r="Q516" s="56">
        <f t="shared" si="23"/>
        <v>1.9009599163916085E-3</v>
      </c>
      <c r="R516" s="49"/>
      <c r="S516" s="53"/>
      <c r="T516" s="53"/>
      <c r="U516" s="53"/>
      <c r="V516" s="53"/>
      <c r="W516" s="53"/>
      <c r="X516" s="53"/>
    </row>
    <row r="517" spans="2:24" s="2" customFormat="1" ht="24.5" customHeight="1" x14ac:dyDescent="0.35">
      <c r="B517" s="3">
        <v>502</v>
      </c>
      <c r="C517" s="3" t="s">
        <v>2628</v>
      </c>
      <c r="D517" s="3" t="s">
        <v>3053</v>
      </c>
      <c r="E517" s="3" t="s">
        <v>3401</v>
      </c>
      <c r="F517" s="3" t="s">
        <v>2350</v>
      </c>
      <c r="G517" s="3" t="s">
        <v>76</v>
      </c>
      <c r="H517" s="3" t="s">
        <v>2628</v>
      </c>
      <c r="I517" s="3">
        <v>7</v>
      </c>
      <c r="J517" s="3" t="s">
        <v>4617</v>
      </c>
      <c r="K517" s="3" t="s">
        <v>2628</v>
      </c>
      <c r="L517" s="3">
        <v>20000294</v>
      </c>
      <c r="M517" s="17">
        <v>140000</v>
      </c>
      <c r="N517" s="37">
        <f t="shared" si="21"/>
        <v>150080</v>
      </c>
      <c r="O517" s="55">
        <f t="shared" si="22"/>
        <v>1050560</v>
      </c>
      <c r="P517" s="55" t="s">
        <v>7341</v>
      </c>
      <c r="Q517" s="56">
        <f t="shared" si="23"/>
        <v>1.1375441158375304E-4</v>
      </c>
      <c r="R517" s="49"/>
      <c r="S517" s="53"/>
      <c r="T517" s="53"/>
      <c r="U517" s="53"/>
      <c r="V517" s="53"/>
      <c r="W517" s="53"/>
      <c r="X517" s="53"/>
    </row>
    <row r="518" spans="2:24" s="2" customFormat="1" ht="24.5" customHeight="1" x14ac:dyDescent="0.35">
      <c r="B518" s="3">
        <v>503</v>
      </c>
      <c r="C518" s="3" t="s">
        <v>2460</v>
      </c>
      <c r="D518" s="3" t="s">
        <v>918</v>
      </c>
      <c r="E518" s="3" t="s">
        <v>73</v>
      </c>
      <c r="F518" s="3" t="s">
        <v>2335</v>
      </c>
      <c r="G518" s="3" t="s">
        <v>11</v>
      </c>
      <c r="H518" s="3" t="s">
        <v>2628</v>
      </c>
      <c r="I518" s="33">
        <v>9000</v>
      </c>
      <c r="J518" s="3" t="s">
        <v>3846</v>
      </c>
      <c r="K518" s="3" t="s">
        <v>2459</v>
      </c>
      <c r="L518" s="3">
        <v>20014930</v>
      </c>
      <c r="M518" s="17">
        <v>5580</v>
      </c>
      <c r="N518" s="37">
        <f t="shared" si="21"/>
        <v>5982</v>
      </c>
      <c r="O518" s="55">
        <f t="shared" si="22"/>
        <v>53838000</v>
      </c>
      <c r="P518" s="55" t="s">
        <v>7341</v>
      </c>
      <c r="Q518" s="56">
        <f t="shared" si="23"/>
        <v>5.8295670983533505E-3</v>
      </c>
      <c r="R518" s="49"/>
      <c r="S518" s="53"/>
      <c r="T518" s="53"/>
      <c r="U518" s="53"/>
      <c r="V518" s="53"/>
      <c r="W518" s="53"/>
      <c r="X518" s="53"/>
    </row>
    <row r="519" spans="2:24" s="2" customFormat="1" ht="24.5" customHeight="1" x14ac:dyDescent="0.35">
      <c r="B519" s="3">
        <v>504</v>
      </c>
      <c r="C519" s="3" t="s">
        <v>921</v>
      </c>
      <c r="D519" s="3" t="s">
        <v>922</v>
      </c>
      <c r="E519" s="3" t="s">
        <v>2463</v>
      </c>
      <c r="F519" s="3" t="s">
        <v>2335</v>
      </c>
      <c r="G519" s="3" t="s">
        <v>11</v>
      </c>
      <c r="H519" s="3" t="s">
        <v>2628</v>
      </c>
      <c r="I519" s="33">
        <v>336</v>
      </c>
      <c r="J519" s="3" t="s">
        <v>3847</v>
      </c>
      <c r="K519" s="3" t="s">
        <v>2462</v>
      </c>
      <c r="L519" s="3">
        <v>19946953</v>
      </c>
      <c r="M519" s="17">
        <v>1542</v>
      </c>
      <c r="N519" s="37">
        <f t="shared" si="21"/>
        <v>1653</v>
      </c>
      <c r="O519" s="55">
        <f t="shared" si="22"/>
        <v>555408</v>
      </c>
      <c r="P519" s="55"/>
      <c r="Q519" s="56">
        <f t="shared" si="23"/>
        <v>6.013945917311634E-5</v>
      </c>
      <c r="R519" s="49"/>
      <c r="S519" s="53"/>
      <c r="T519" s="53"/>
      <c r="U519" s="53"/>
      <c r="V519" s="53"/>
      <c r="W519" s="53"/>
      <c r="X519" s="53"/>
    </row>
    <row r="520" spans="2:24" s="2" customFormat="1" ht="24.5" customHeight="1" x14ac:dyDescent="0.35">
      <c r="B520" s="3">
        <v>505</v>
      </c>
      <c r="C520" s="3" t="s">
        <v>921</v>
      </c>
      <c r="D520" s="3" t="s">
        <v>922</v>
      </c>
      <c r="E520" s="3" t="s">
        <v>2465</v>
      </c>
      <c r="F520" s="3" t="s">
        <v>2335</v>
      </c>
      <c r="G520" s="3" t="s">
        <v>11</v>
      </c>
      <c r="H520" s="3" t="s">
        <v>2628</v>
      </c>
      <c r="I520" s="33">
        <v>196</v>
      </c>
      <c r="J520" s="3" t="s">
        <v>3848</v>
      </c>
      <c r="K520" s="3" t="s">
        <v>2464</v>
      </c>
      <c r="L520" s="3">
        <v>19991314</v>
      </c>
      <c r="M520" s="17">
        <v>1513</v>
      </c>
      <c r="N520" s="37">
        <f t="shared" si="21"/>
        <v>1622</v>
      </c>
      <c r="O520" s="55">
        <f t="shared" si="22"/>
        <v>317912</v>
      </c>
      <c r="P520" s="55"/>
      <c r="Q520" s="56">
        <f t="shared" si="23"/>
        <v>3.442344320687452E-5</v>
      </c>
      <c r="R520" s="49"/>
      <c r="S520" s="53"/>
      <c r="T520" s="53"/>
      <c r="U520" s="53"/>
      <c r="V520" s="53"/>
      <c r="W520" s="53"/>
      <c r="X520" s="53"/>
    </row>
    <row r="521" spans="2:24" s="2" customFormat="1" ht="24.5" customHeight="1" x14ac:dyDescent="0.35">
      <c r="B521" s="3">
        <v>506</v>
      </c>
      <c r="C521" s="3" t="s">
        <v>923</v>
      </c>
      <c r="D521" s="3" t="s">
        <v>924</v>
      </c>
      <c r="E521" s="3" t="s">
        <v>2468</v>
      </c>
      <c r="F521" s="3" t="s">
        <v>2438</v>
      </c>
      <c r="G521" s="3" t="s">
        <v>11</v>
      </c>
      <c r="H521" s="3" t="s">
        <v>2628</v>
      </c>
      <c r="I521" s="33">
        <v>1</v>
      </c>
      <c r="J521" s="3" t="s">
        <v>4618</v>
      </c>
      <c r="K521" s="3" t="s">
        <v>2628</v>
      </c>
      <c r="L521" s="3">
        <v>19968665</v>
      </c>
      <c r="M521" s="17">
        <v>960</v>
      </c>
      <c r="N521" s="37">
        <f t="shared" si="21"/>
        <v>1029</v>
      </c>
      <c r="O521" s="55">
        <f t="shared" si="22"/>
        <v>1029</v>
      </c>
      <c r="P521" s="55"/>
      <c r="Q521" s="56">
        <f t="shared" si="23"/>
        <v>1.1141989940572824E-7</v>
      </c>
      <c r="R521" s="49"/>
      <c r="S521" s="53"/>
      <c r="T521" s="53"/>
      <c r="U521" s="53"/>
      <c r="V521" s="53"/>
      <c r="W521" s="53"/>
      <c r="X521" s="53"/>
    </row>
    <row r="522" spans="2:24" s="2" customFormat="1" ht="24.5" customHeight="1" x14ac:dyDescent="0.35">
      <c r="B522" s="3">
        <v>507</v>
      </c>
      <c r="C522" s="3" t="s">
        <v>923</v>
      </c>
      <c r="D522" s="3" t="s">
        <v>924</v>
      </c>
      <c r="E522" s="3" t="s">
        <v>2467</v>
      </c>
      <c r="F522" s="3" t="s">
        <v>2335</v>
      </c>
      <c r="G522" s="3" t="s">
        <v>11</v>
      </c>
      <c r="H522" s="3" t="s">
        <v>2628</v>
      </c>
      <c r="I522" s="3">
        <v>1</v>
      </c>
      <c r="J522" s="3" t="s">
        <v>3849</v>
      </c>
      <c r="K522" s="3" t="s">
        <v>2466</v>
      </c>
      <c r="L522" s="3">
        <v>19987728</v>
      </c>
      <c r="M522" s="17">
        <v>1008</v>
      </c>
      <c r="N522" s="37">
        <f t="shared" si="21"/>
        <v>1081</v>
      </c>
      <c r="O522" s="55">
        <f t="shared" si="22"/>
        <v>1081</v>
      </c>
      <c r="P522" s="55"/>
      <c r="Q522" s="56">
        <f t="shared" si="23"/>
        <v>1.1705044825810713E-7</v>
      </c>
      <c r="R522" s="49"/>
      <c r="S522" s="53"/>
      <c r="T522" s="53"/>
      <c r="U522" s="53"/>
      <c r="V522" s="53"/>
      <c r="W522" s="53"/>
      <c r="X522" s="53"/>
    </row>
    <row r="523" spans="2:24" s="2" customFormat="1" ht="24.5" customHeight="1" x14ac:dyDescent="0.35">
      <c r="B523" s="3">
        <v>508</v>
      </c>
      <c r="C523" s="3" t="s">
        <v>923</v>
      </c>
      <c r="D523" s="3" t="s">
        <v>924</v>
      </c>
      <c r="E523" s="3" t="s">
        <v>2467</v>
      </c>
      <c r="F523" s="3" t="s">
        <v>2335</v>
      </c>
      <c r="G523" s="3" t="s">
        <v>11</v>
      </c>
      <c r="H523" s="3" t="s">
        <v>2628</v>
      </c>
      <c r="I523" s="33">
        <v>1</v>
      </c>
      <c r="J523" s="3" t="s">
        <v>3850</v>
      </c>
      <c r="K523" s="3" t="s">
        <v>2461</v>
      </c>
      <c r="L523" s="3">
        <v>19951775</v>
      </c>
      <c r="M523" s="17">
        <v>1281</v>
      </c>
      <c r="N523" s="37">
        <f t="shared" si="21"/>
        <v>1373</v>
      </c>
      <c r="O523" s="55">
        <f t="shared" si="22"/>
        <v>1373</v>
      </c>
      <c r="P523" s="55"/>
      <c r="Q523" s="56">
        <f t="shared" si="23"/>
        <v>1.4866814565992701E-7</v>
      </c>
      <c r="R523" s="49"/>
      <c r="S523" s="53"/>
      <c r="T523" s="53"/>
      <c r="U523" s="53"/>
      <c r="V523" s="53"/>
      <c r="W523" s="53"/>
      <c r="X523" s="53"/>
    </row>
    <row r="524" spans="2:24" s="2" customFormat="1" ht="24.5" customHeight="1" x14ac:dyDescent="0.35">
      <c r="B524" s="3">
        <v>509</v>
      </c>
      <c r="C524" s="3" t="s">
        <v>925</v>
      </c>
      <c r="D524" s="3" t="s">
        <v>926</v>
      </c>
      <c r="E524" s="3" t="s">
        <v>3416</v>
      </c>
      <c r="F524" s="3" t="s">
        <v>2362</v>
      </c>
      <c r="G524" s="3" t="s">
        <v>364</v>
      </c>
      <c r="H524" s="3" t="s">
        <v>2628</v>
      </c>
      <c r="I524" s="33">
        <v>8104</v>
      </c>
      <c r="J524" s="3" t="s">
        <v>3852</v>
      </c>
      <c r="K524" s="3" t="s">
        <v>2470</v>
      </c>
      <c r="L524" s="3">
        <v>20079057</v>
      </c>
      <c r="M524" s="17">
        <v>125160</v>
      </c>
      <c r="N524" s="37">
        <f t="shared" si="21"/>
        <v>134172</v>
      </c>
      <c r="O524" s="55">
        <f t="shared" si="22"/>
        <v>1087329888</v>
      </c>
      <c r="P524" s="55" t="s">
        <v>7341</v>
      </c>
      <c r="Q524" s="56">
        <f t="shared" si="23"/>
        <v>0.11773584717376265</v>
      </c>
      <c r="R524" s="49"/>
      <c r="S524" s="53"/>
      <c r="T524" s="53"/>
      <c r="U524" s="53"/>
      <c r="V524" s="53"/>
      <c r="W524" s="53"/>
      <c r="X524" s="53"/>
    </row>
    <row r="525" spans="2:24" s="2" customFormat="1" ht="24.5" customHeight="1" x14ac:dyDescent="0.35">
      <c r="B525" s="3">
        <v>510</v>
      </c>
      <c r="C525" s="3" t="s">
        <v>925</v>
      </c>
      <c r="D525" s="3" t="s">
        <v>926</v>
      </c>
      <c r="E525" s="3" t="s">
        <v>3415</v>
      </c>
      <c r="F525" s="3" t="s">
        <v>2362</v>
      </c>
      <c r="G525" s="3" t="s">
        <v>364</v>
      </c>
      <c r="H525" s="3" t="s">
        <v>2628</v>
      </c>
      <c r="I525" s="33">
        <v>4459</v>
      </c>
      <c r="J525" s="3" t="s">
        <v>3851</v>
      </c>
      <c r="K525" s="3" t="s">
        <v>2469</v>
      </c>
      <c r="L525" s="3">
        <v>20091274</v>
      </c>
      <c r="M525" s="17">
        <v>66128</v>
      </c>
      <c r="N525" s="37">
        <f t="shared" si="21"/>
        <v>70889</v>
      </c>
      <c r="O525" s="55">
        <f t="shared" si="22"/>
        <v>316094051</v>
      </c>
      <c r="P525" s="55" t="s">
        <v>7341</v>
      </c>
      <c r="Q525" s="56">
        <f t="shared" si="23"/>
        <v>3.4226596078881566E-2</v>
      </c>
      <c r="R525" s="49"/>
      <c r="S525" s="53"/>
      <c r="T525" s="53"/>
      <c r="U525" s="53"/>
      <c r="V525" s="53"/>
      <c r="W525" s="53"/>
      <c r="X525" s="53"/>
    </row>
    <row r="526" spans="2:24" s="2" customFormat="1" ht="24.5" customHeight="1" x14ac:dyDescent="0.35">
      <c r="B526" s="3">
        <v>511</v>
      </c>
      <c r="C526" s="3" t="s">
        <v>933</v>
      </c>
      <c r="D526" s="3" t="s">
        <v>934</v>
      </c>
      <c r="E526" s="3" t="s">
        <v>977</v>
      </c>
      <c r="F526" s="3" t="s">
        <v>2422</v>
      </c>
      <c r="G526" s="3" t="s">
        <v>11</v>
      </c>
      <c r="H526" s="3" t="s">
        <v>2628</v>
      </c>
      <c r="I526" s="3">
        <v>54655</v>
      </c>
      <c r="J526" s="3" t="s">
        <v>3853</v>
      </c>
      <c r="K526" s="3" t="s">
        <v>2767</v>
      </c>
      <c r="L526" s="3">
        <v>19937616</v>
      </c>
      <c r="M526" s="17"/>
      <c r="N526" s="37">
        <f t="shared" si="21"/>
        <v>0</v>
      </c>
      <c r="O526" s="55">
        <f t="shared" si="22"/>
        <v>5465500</v>
      </c>
      <c r="P526" s="55" t="s">
        <v>7341</v>
      </c>
      <c r="Q526" s="56">
        <f t="shared" si="23"/>
        <v>5.9180316832070721E-4</v>
      </c>
      <c r="R526" s="49"/>
      <c r="S526" s="53"/>
      <c r="T526" s="53"/>
      <c r="U526" s="53"/>
      <c r="V526" s="53"/>
      <c r="W526" s="53"/>
      <c r="X526" s="53"/>
    </row>
    <row r="527" spans="2:24" s="2" customFormat="1" ht="24.5" customHeight="1" x14ac:dyDescent="0.35">
      <c r="B527" s="3">
        <v>512</v>
      </c>
      <c r="C527" s="3" t="s">
        <v>933</v>
      </c>
      <c r="D527" s="3" t="s">
        <v>934</v>
      </c>
      <c r="E527" s="3" t="s">
        <v>977</v>
      </c>
      <c r="F527" s="3" t="s">
        <v>2422</v>
      </c>
      <c r="G527" s="3" t="s">
        <v>11</v>
      </c>
      <c r="H527" s="3" t="s">
        <v>2628</v>
      </c>
      <c r="I527" s="3">
        <v>1</v>
      </c>
      <c r="J527" s="3" t="s">
        <v>3854</v>
      </c>
      <c r="K527" s="3" t="s">
        <v>2768</v>
      </c>
      <c r="L527" s="3">
        <v>20128081</v>
      </c>
      <c r="M527" s="17"/>
      <c r="N527" s="37">
        <f t="shared" si="21"/>
        <v>0</v>
      </c>
      <c r="O527" s="55">
        <f t="shared" si="22"/>
        <v>100</v>
      </c>
      <c r="P527" s="55"/>
      <c r="Q527" s="56">
        <f t="shared" si="23"/>
        <v>1.082797856226708E-8</v>
      </c>
      <c r="R527" s="49"/>
      <c r="S527" s="53"/>
      <c r="T527" s="53"/>
      <c r="U527" s="53"/>
      <c r="V527" s="53"/>
      <c r="W527" s="53"/>
      <c r="X527" s="53"/>
    </row>
    <row r="528" spans="2:24" s="2" customFormat="1" ht="24.5" customHeight="1" x14ac:dyDescent="0.35">
      <c r="B528" s="3">
        <v>513</v>
      </c>
      <c r="C528" s="3" t="s">
        <v>935</v>
      </c>
      <c r="D528" s="3" t="s">
        <v>936</v>
      </c>
      <c r="E528" s="3" t="s">
        <v>2414</v>
      </c>
      <c r="F528" s="3" t="s">
        <v>2349</v>
      </c>
      <c r="G528" s="3" t="s">
        <v>18</v>
      </c>
      <c r="H528" s="3" t="s">
        <v>2349</v>
      </c>
      <c r="I528" s="3">
        <v>107</v>
      </c>
      <c r="J528" s="3" t="s">
        <v>3856</v>
      </c>
      <c r="K528" s="3" t="s">
        <v>2598</v>
      </c>
      <c r="L528" s="3">
        <v>20028870</v>
      </c>
      <c r="M528" s="17">
        <v>15610308</v>
      </c>
      <c r="N528" s="37">
        <f t="shared" ref="N528:N591" si="24">ROUND((M528*(1+$N$13)),0)</f>
        <v>16734250</v>
      </c>
      <c r="O528" s="55">
        <f t="shared" ref="O528:O591" si="25">IF(N528=0,100*I528,I528*N528)</f>
        <v>1790564750</v>
      </c>
      <c r="P528" s="55" t="s">
        <v>7341</v>
      </c>
      <c r="Q528" s="56">
        <f t="shared" si="23"/>
        <v>0.19388196727351112</v>
      </c>
      <c r="R528" s="49"/>
      <c r="S528" s="53"/>
      <c r="T528" s="53"/>
      <c r="U528" s="53"/>
      <c r="V528" s="53"/>
      <c r="W528" s="53"/>
      <c r="X528" s="53"/>
    </row>
    <row r="529" spans="2:24" s="2" customFormat="1" ht="24.5" customHeight="1" x14ac:dyDescent="0.35">
      <c r="B529" s="3">
        <v>514</v>
      </c>
      <c r="C529" s="3" t="s">
        <v>935</v>
      </c>
      <c r="D529" s="3" t="s">
        <v>936</v>
      </c>
      <c r="E529" s="3" t="s">
        <v>3303</v>
      </c>
      <c r="F529" s="3" t="s">
        <v>2471</v>
      </c>
      <c r="G529" s="3" t="s">
        <v>2357</v>
      </c>
      <c r="H529" s="3" t="s">
        <v>2628</v>
      </c>
      <c r="I529" s="3">
        <v>1</v>
      </c>
      <c r="J529" s="3" t="s">
        <v>3855</v>
      </c>
      <c r="K529" s="3" t="s">
        <v>2769</v>
      </c>
      <c r="L529" s="3">
        <v>20164753</v>
      </c>
      <c r="M529" s="17"/>
      <c r="N529" s="37">
        <f t="shared" si="24"/>
        <v>0</v>
      </c>
      <c r="O529" s="55">
        <f t="shared" si="25"/>
        <v>100</v>
      </c>
      <c r="P529" s="55"/>
      <c r="Q529" s="56">
        <f t="shared" ref="Q529:Q592" si="26">(45.5*O529)/SUM($O$16:$O$1436)</f>
        <v>1.082797856226708E-8</v>
      </c>
      <c r="R529" s="49"/>
      <c r="S529" s="53"/>
      <c r="T529" s="53"/>
      <c r="U529" s="53"/>
      <c r="V529" s="53"/>
      <c r="W529" s="53"/>
      <c r="X529" s="53"/>
    </row>
    <row r="530" spans="2:24" s="2" customFormat="1" ht="24.5" customHeight="1" x14ac:dyDescent="0.35">
      <c r="B530" s="3">
        <v>515</v>
      </c>
      <c r="C530" s="3" t="s">
        <v>947</v>
      </c>
      <c r="D530" s="3" t="s">
        <v>948</v>
      </c>
      <c r="E530" s="3" t="s">
        <v>3417</v>
      </c>
      <c r="F530" s="3" t="s">
        <v>2324</v>
      </c>
      <c r="G530" s="3" t="s">
        <v>11</v>
      </c>
      <c r="H530" s="3" t="s">
        <v>2628</v>
      </c>
      <c r="I530" s="33">
        <v>1</v>
      </c>
      <c r="J530" s="3" t="s">
        <v>4619</v>
      </c>
      <c r="K530" s="3" t="s">
        <v>2628</v>
      </c>
      <c r="L530" s="3">
        <v>20092268</v>
      </c>
      <c r="M530" s="17">
        <v>1302131</v>
      </c>
      <c r="N530" s="37">
        <f t="shared" si="24"/>
        <v>1395884</v>
      </c>
      <c r="O530" s="55">
        <f t="shared" si="25"/>
        <v>1395884</v>
      </c>
      <c r="P530" s="55" t="s">
        <v>7341</v>
      </c>
      <c r="Q530" s="56">
        <f t="shared" si="26"/>
        <v>1.5114602027411621E-4</v>
      </c>
      <c r="R530" s="49"/>
      <c r="S530" s="53"/>
      <c r="T530" s="53"/>
      <c r="U530" s="53"/>
      <c r="V530" s="53"/>
      <c r="W530" s="53"/>
      <c r="X530" s="53"/>
    </row>
    <row r="531" spans="2:24" s="2" customFormat="1" ht="24.5" customHeight="1" x14ac:dyDescent="0.35">
      <c r="B531" s="3">
        <v>516</v>
      </c>
      <c r="C531" s="3" t="s">
        <v>4097</v>
      </c>
      <c r="D531" s="3" t="s">
        <v>3068</v>
      </c>
      <c r="E531" s="3" t="s">
        <v>3418</v>
      </c>
      <c r="F531" s="3" t="s">
        <v>3612</v>
      </c>
      <c r="G531" s="3" t="s">
        <v>18</v>
      </c>
      <c r="H531" s="3" t="s">
        <v>2628</v>
      </c>
      <c r="I531" s="3">
        <v>895</v>
      </c>
      <c r="J531" s="3" t="s">
        <v>4620</v>
      </c>
      <c r="K531" s="3" t="s">
        <v>2628</v>
      </c>
      <c r="L531" s="3">
        <v>20077347</v>
      </c>
      <c r="M531" s="17"/>
      <c r="N531" s="37">
        <f t="shared" si="24"/>
        <v>0</v>
      </c>
      <c r="O531" s="55">
        <f t="shared" si="25"/>
        <v>89500</v>
      </c>
      <c r="P531" s="55"/>
      <c r="Q531" s="56">
        <f t="shared" si="26"/>
        <v>9.6910408132290366E-6</v>
      </c>
      <c r="R531" s="49"/>
      <c r="S531" s="53"/>
      <c r="T531" s="53"/>
      <c r="U531" s="53"/>
      <c r="V531" s="53"/>
      <c r="W531" s="53"/>
      <c r="X531" s="53"/>
    </row>
    <row r="532" spans="2:24" s="2" customFormat="1" ht="24.5" customHeight="1" x14ac:dyDescent="0.35">
      <c r="B532" s="3">
        <v>517</v>
      </c>
      <c r="C532" s="3" t="s">
        <v>951</v>
      </c>
      <c r="D532" s="3" t="s">
        <v>952</v>
      </c>
      <c r="E532" s="3" t="s">
        <v>3419</v>
      </c>
      <c r="F532" s="3" t="s">
        <v>2362</v>
      </c>
      <c r="G532" s="3" t="s">
        <v>3670</v>
      </c>
      <c r="H532" s="3" t="s">
        <v>2349</v>
      </c>
      <c r="I532" s="3">
        <v>1.875</v>
      </c>
      <c r="J532" s="3" t="s">
        <v>4039</v>
      </c>
      <c r="K532" s="3" t="s">
        <v>2472</v>
      </c>
      <c r="L532" s="3">
        <v>20135003</v>
      </c>
      <c r="M532" s="17">
        <v>26823206.549999997</v>
      </c>
      <c r="N532" s="37">
        <f t="shared" si="24"/>
        <v>28754477</v>
      </c>
      <c r="O532" s="55">
        <f t="shared" si="25"/>
        <v>53914644.375</v>
      </c>
      <c r="P532" s="55" t="s">
        <v>7341</v>
      </c>
      <c r="Q532" s="56">
        <f t="shared" si="26"/>
        <v>5.8378661348475339E-3</v>
      </c>
      <c r="R532" s="49"/>
      <c r="S532" s="53"/>
      <c r="T532" s="53"/>
      <c r="U532" s="53"/>
      <c r="V532" s="53"/>
      <c r="W532" s="53"/>
      <c r="X532" s="53"/>
    </row>
    <row r="533" spans="2:24" s="2" customFormat="1" ht="24.5" customHeight="1" x14ac:dyDescent="0.35">
      <c r="B533" s="3">
        <v>518</v>
      </c>
      <c r="C533" s="3" t="s">
        <v>957</v>
      </c>
      <c r="D533" s="3" t="s">
        <v>958</v>
      </c>
      <c r="E533" s="3" t="s">
        <v>3420</v>
      </c>
      <c r="F533" s="3" t="s">
        <v>2422</v>
      </c>
      <c r="G533" s="3" t="s">
        <v>11</v>
      </c>
      <c r="H533" s="3" t="s">
        <v>2628</v>
      </c>
      <c r="I533" s="3">
        <v>308610</v>
      </c>
      <c r="J533" s="3" t="s">
        <v>4621</v>
      </c>
      <c r="K533" s="3" t="s">
        <v>2628</v>
      </c>
      <c r="L533" s="3">
        <v>20101206</v>
      </c>
      <c r="M533" s="17"/>
      <c r="N533" s="37">
        <f t="shared" si="24"/>
        <v>0</v>
      </c>
      <c r="O533" s="55">
        <f t="shared" si="25"/>
        <v>30861000</v>
      </c>
      <c r="P533" s="55" t="s">
        <v>7341</v>
      </c>
      <c r="Q533" s="56">
        <f t="shared" si="26"/>
        <v>3.3416224641012434E-3</v>
      </c>
      <c r="R533" s="49"/>
      <c r="S533" s="53"/>
      <c r="T533" s="53"/>
      <c r="U533" s="53"/>
      <c r="V533" s="53"/>
      <c r="W533" s="53"/>
      <c r="X533" s="53"/>
    </row>
    <row r="534" spans="2:24" s="2" customFormat="1" ht="24.5" customHeight="1" x14ac:dyDescent="0.35">
      <c r="B534" s="3">
        <v>519</v>
      </c>
      <c r="C534" s="3" t="s">
        <v>961</v>
      </c>
      <c r="D534" s="3" t="s">
        <v>3069</v>
      </c>
      <c r="E534" s="3" t="s">
        <v>114</v>
      </c>
      <c r="F534" s="3" t="s">
        <v>2317</v>
      </c>
      <c r="G534" s="3" t="s">
        <v>11</v>
      </c>
      <c r="H534" s="3" t="s">
        <v>2628</v>
      </c>
      <c r="I534" s="33">
        <v>528439</v>
      </c>
      <c r="J534" s="3" t="s">
        <v>4622</v>
      </c>
      <c r="K534" s="3" t="s">
        <v>2628</v>
      </c>
      <c r="L534" s="3">
        <v>23186</v>
      </c>
      <c r="M534" s="17">
        <v>137</v>
      </c>
      <c r="N534" s="37">
        <f t="shared" si="24"/>
        <v>147</v>
      </c>
      <c r="O534" s="55">
        <f t="shared" si="25"/>
        <v>77680533</v>
      </c>
      <c r="P534" s="55" t="s">
        <v>7341</v>
      </c>
      <c r="Q534" s="56">
        <f t="shared" si="26"/>
        <v>8.4112314602948039E-3</v>
      </c>
      <c r="R534" s="49"/>
      <c r="S534" s="53"/>
      <c r="T534" s="53"/>
      <c r="U534" s="53"/>
      <c r="V534" s="53"/>
      <c r="W534" s="53"/>
      <c r="X534" s="53"/>
    </row>
    <row r="535" spans="2:24" s="2" customFormat="1" ht="24.5" customHeight="1" x14ac:dyDescent="0.35">
      <c r="B535" s="3">
        <v>520</v>
      </c>
      <c r="C535" s="3" t="s">
        <v>961</v>
      </c>
      <c r="D535" s="3" t="s">
        <v>3069</v>
      </c>
      <c r="E535" s="3" t="s">
        <v>10</v>
      </c>
      <c r="F535" s="3" t="s">
        <v>2317</v>
      </c>
      <c r="G535" s="3" t="s">
        <v>11</v>
      </c>
      <c r="H535" s="3" t="s">
        <v>2628</v>
      </c>
      <c r="I535" s="3">
        <v>720</v>
      </c>
      <c r="J535" s="3" t="s">
        <v>4623</v>
      </c>
      <c r="K535" s="3" t="s">
        <v>2628</v>
      </c>
      <c r="L535" s="3">
        <v>23187</v>
      </c>
      <c r="M535" s="17">
        <v>60</v>
      </c>
      <c r="N535" s="37">
        <f t="shared" si="24"/>
        <v>64</v>
      </c>
      <c r="O535" s="55">
        <f t="shared" si="25"/>
        <v>46080</v>
      </c>
      <c r="P535" s="55"/>
      <c r="Q535" s="56">
        <f t="shared" si="26"/>
        <v>4.9895325214926699E-6</v>
      </c>
      <c r="R535" s="49"/>
      <c r="S535" s="53"/>
      <c r="T535" s="53"/>
      <c r="U535" s="53"/>
      <c r="V535" s="53"/>
      <c r="W535" s="53"/>
      <c r="X535" s="53"/>
    </row>
    <row r="536" spans="2:24" s="2" customFormat="1" ht="24.5" customHeight="1" x14ac:dyDescent="0.35">
      <c r="B536" s="3">
        <v>521</v>
      </c>
      <c r="C536" s="3" t="s">
        <v>1022</v>
      </c>
      <c r="D536" s="3" t="s">
        <v>963</v>
      </c>
      <c r="E536" s="3" t="s">
        <v>3421</v>
      </c>
      <c r="F536" s="3" t="s">
        <v>2362</v>
      </c>
      <c r="G536" s="3" t="s">
        <v>341</v>
      </c>
      <c r="H536" s="3" t="s">
        <v>2628</v>
      </c>
      <c r="I536" s="3">
        <v>1236</v>
      </c>
      <c r="J536" s="3" t="s">
        <v>4624</v>
      </c>
      <c r="K536" s="3" t="s">
        <v>2628</v>
      </c>
      <c r="L536" s="3">
        <v>19946883</v>
      </c>
      <c r="M536" s="17">
        <v>4911</v>
      </c>
      <c r="N536" s="37">
        <f t="shared" si="24"/>
        <v>5265</v>
      </c>
      <c r="O536" s="55">
        <f t="shared" si="25"/>
        <v>6507540</v>
      </c>
      <c r="P536" s="55"/>
      <c r="Q536" s="56">
        <f t="shared" si="26"/>
        <v>7.0463503613095511E-4</v>
      </c>
      <c r="R536" s="49"/>
      <c r="S536" s="53"/>
      <c r="T536" s="53"/>
      <c r="U536" s="53"/>
      <c r="V536" s="53"/>
      <c r="W536" s="53"/>
      <c r="X536" s="53"/>
    </row>
    <row r="537" spans="2:24" s="2" customFormat="1" ht="24.5" customHeight="1" x14ac:dyDescent="0.35">
      <c r="B537" s="3">
        <v>522</v>
      </c>
      <c r="C537" s="3" t="s">
        <v>1040</v>
      </c>
      <c r="D537" s="3" t="s">
        <v>963</v>
      </c>
      <c r="E537" s="3" t="s">
        <v>3421</v>
      </c>
      <c r="F537" s="3" t="s">
        <v>2362</v>
      </c>
      <c r="G537" s="3" t="s">
        <v>341</v>
      </c>
      <c r="H537" s="3" t="s">
        <v>2628</v>
      </c>
      <c r="I537" s="3">
        <v>1</v>
      </c>
      <c r="J537" s="3" t="s">
        <v>4625</v>
      </c>
      <c r="K537" s="3" t="s">
        <v>2628</v>
      </c>
      <c r="L537" s="3">
        <v>51922</v>
      </c>
      <c r="M537" s="17">
        <v>9015</v>
      </c>
      <c r="N537" s="37">
        <f t="shared" si="24"/>
        <v>9664</v>
      </c>
      <c r="O537" s="55">
        <f t="shared" si="25"/>
        <v>9664</v>
      </c>
      <c r="P537" s="55"/>
      <c r="Q537" s="56">
        <f t="shared" si="26"/>
        <v>1.0464158482574905E-6</v>
      </c>
      <c r="R537" s="49"/>
      <c r="S537" s="53"/>
      <c r="T537" s="53"/>
      <c r="U537" s="53"/>
      <c r="V537" s="53"/>
      <c r="W537" s="53"/>
      <c r="X537" s="53"/>
    </row>
    <row r="538" spans="2:24" s="2" customFormat="1" ht="24.5" customHeight="1" x14ac:dyDescent="0.35">
      <c r="B538" s="3">
        <v>523</v>
      </c>
      <c r="C538" s="3" t="s">
        <v>965</v>
      </c>
      <c r="D538" s="3" t="s">
        <v>3995</v>
      </c>
      <c r="E538" s="3" t="s">
        <v>3422</v>
      </c>
      <c r="F538" s="3" t="s">
        <v>2362</v>
      </c>
      <c r="G538" s="3" t="s">
        <v>18</v>
      </c>
      <c r="H538" s="3" t="s">
        <v>2628</v>
      </c>
      <c r="I538" s="33">
        <v>4372</v>
      </c>
      <c r="J538" s="3" t="s">
        <v>4626</v>
      </c>
      <c r="K538" s="3" t="s">
        <v>2628</v>
      </c>
      <c r="L538" s="3">
        <v>36240</v>
      </c>
      <c r="M538" s="17">
        <v>6532</v>
      </c>
      <c r="N538" s="37">
        <f t="shared" si="24"/>
        <v>7002</v>
      </c>
      <c r="O538" s="55">
        <f t="shared" si="25"/>
        <v>30612744</v>
      </c>
      <c r="P538" s="55" t="s">
        <v>7341</v>
      </c>
      <c r="Q538" s="56">
        <f t="shared" si="26"/>
        <v>3.3147413576417018E-3</v>
      </c>
      <c r="R538" s="49"/>
      <c r="S538" s="53"/>
      <c r="T538" s="53"/>
      <c r="U538" s="53"/>
      <c r="V538" s="53"/>
      <c r="W538" s="53"/>
      <c r="X538" s="53"/>
    </row>
    <row r="539" spans="2:24" s="2" customFormat="1" ht="24.5" customHeight="1" x14ac:dyDescent="0.35">
      <c r="B539" s="3">
        <v>524</v>
      </c>
      <c r="C539" s="3" t="s">
        <v>965</v>
      </c>
      <c r="D539" s="3" t="s">
        <v>3995</v>
      </c>
      <c r="E539" s="3" t="s">
        <v>3452</v>
      </c>
      <c r="F539" s="3" t="s">
        <v>2356</v>
      </c>
      <c r="G539" s="3" t="s">
        <v>3670</v>
      </c>
      <c r="H539" s="3" t="s">
        <v>3713</v>
      </c>
      <c r="I539" s="33">
        <v>2</v>
      </c>
      <c r="J539" s="3" t="s">
        <v>2628</v>
      </c>
      <c r="K539" s="3" t="s">
        <v>4088</v>
      </c>
      <c r="L539" s="3">
        <v>20007986</v>
      </c>
      <c r="M539" s="17"/>
      <c r="N539" s="37">
        <f t="shared" si="24"/>
        <v>0</v>
      </c>
      <c r="O539" s="55">
        <f t="shared" si="25"/>
        <v>200</v>
      </c>
      <c r="P539" s="55"/>
      <c r="Q539" s="56">
        <f t="shared" si="26"/>
        <v>2.165595712453416E-8</v>
      </c>
      <c r="R539" s="49"/>
      <c r="S539" s="53"/>
      <c r="T539" s="53"/>
      <c r="U539" s="53"/>
      <c r="V539" s="53"/>
      <c r="W539" s="53"/>
      <c r="X539" s="53"/>
    </row>
    <row r="540" spans="2:24" s="2" customFormat="1" ht="24.5" customHeight="1" x14ac:dyDescent="0.35">
      <c r="B540" s="3">
        <v>525</v>
      </c>
      <c r="C540" s="3" t="s">
        <v>965</v>
      </c>
      <c r="D540" s="3" t="s">
        <v>3995</v>
      </c>
      <c r="E540" s="3" t="s">
        <v>3422</v>
      </c>
      <c r="F540" s="3" t="s">
        <v>2362</v>
      </c>
      <c r="G540" s="3" t="s">
        <v>80</v>
      </c>
      <c r="H540" s="3" t="s">
        <v>2628</v>
      </c>
      <c r="I540" s="33">
        <v>1</v>
      </c>
      <c r="J540" s="3" t="s">
        <v>4627</v>
      </c>
      <c r="K540" s="3" t="s">
        <v>2628</v>
      </c>
      <c r="L540" s="3">
        <v>19960639</v>
      </c>
      <c r="M540" s="17">
        <v>6532</v>
      </c>
      <c r="N540" s="37">
        <f t="shared" si="24"/>
        <v>7002</v>
      </c>
      <c r="O540" s="55">
        <f t="shared" si="25"/>
        <v>7002</v>
      </c>
      <c r="P540" s="55"/>
      <c r="Q540" s="56">
        <f t="shared" si="26"/>
        <v>7.581750589299409E-7</v>
      </c>
      <c r="R540" s="49"/>
      <c r="S540" s="53"/>
      <c r="T540" s="53"/>
      <c r="U540" s="53"/>
      <c r="V540" s="53"/>
      <c r="W540" s="53"/>
      <c r="X540" s="53"/>
    </row>
    <row r="541" spans="2:24" s="2" customFormat="1" ht="24.5" customHeight="1" x14ac:dyDescent="0.35">
      <c r="B541" s="3">
        <v>526</v>
      </c>
      <c r="C541" s="3" t="s">
        <v>966</v>
      </c>
      <c r="D541" s="3" t="s">
        <v>967</v>
      </c>
      <c r="E541" s="3" t="s">
        <v>3322</v>
      </c>
      <c r="F541" s="3" t="s">
        <v>2335</v>
      </c>
      <c r="G541" s="3" t="s">
        <v>11</v>
      </c>
      <c r="H541" s="3" t="s">
        <v>2628</v>
      </c>
      <c r="I541" s="33">
        <v>990</v>
      </c>
      <c r="J541" s="3" t="s">
        <v>4628</v>
      </c>
      <c r="K541" s="3" t="s">
        <v>2628</v>
      </c>
      <c r="L541" s="3">
        <v>19964241</v>
      </c>
      <c r="M541" s="17">
        <v>6300</v>
      </c>
      <c r="N541" s="37">
        <f t="shared" si="24"/>
        <v>6754</v>
      </c>
      <c r="O541" s="55">
        <f t="shared" si="25"/>
        <v>6686460</v>
      </c>
      <c r="P541" s="55"/>
      <c r="Q541" s="56">
        <f t="shared" si="26"/>
        <v>7.2400845537456341E-4</v>
      </c>
      <c r="R541" s="49"/>
      <c r="S541" s="53"/>
      <c r="T541" s="53"/>
      <c r="U541" s="53"/>
      <c r="V541" s="53"/>
      <c r="W541" s="53"/>
      <c r="X541" s="53"/>
    </row>
    <row r="542" spans="2:24" s="2" customFormat="1" ht="24.5" customHeight="1" x14ac:dyDescent="0.35">
      <c r="B542" s="3">
        <v>527</v>
      </c>
      <c r="C542" s="3" t="s">
        <v>966</v>
      </c>
      <c r="D542" s="3" t="s">
        <v>967</v>
      </c>
      <c r="E542" s="3" t="s">
        <v>87</v>
      </c>
      <c r="F542" s="3" t="s">
        <v>2335</v>
      </c>
      <c r="G542" s="3" t="s">
        <v>11</v>
      </c>
      <c r="H542" s="3" t="s">
        <v>2628</v>
      </c>
      <c r="I542" s="3">
        <v>1</v>
      </c>
      <c r="J542" s="3" t="s">
        <v>4629</v>
      </c>
      <c r="K542" s="3" t="s">
        <v>2628</v>
      </c>
      <c r="L542" s="3">
        <v>19964164</v>
      </c>
      <c r="M542" s="17">
        <v>12631</v>
      </c>
      <c r="N542" s="37">
        <f t="shared" si="24"/>
        <v>13540</v>
      </c>
      <c r="O542" s="55">
        <f t="shared" si="25"/>
        <v>13540</v>
      </c>
      <c r="P542" s="55"/>
      <c r="Q542" s="56">
        <f t="shared" si="26"/>
        <v>1.4661082973309626E-6</v>
      </c>
      <c r="R542" s="49"/>
      <c r="S542" s="53"/>
      <c r="T542" s="53"/>
      <c r="U542" s="53"/>
      <c r="V542" s="53"/>
      <c r="W542" s="53"/>
      <c r="X542" s="53"/>
    </row>
    <row r="543" spans="2:24" s="2" customFormat="1" ht="24.5" customHeight="1" x14ac:dyDescent="0.35">
      <c r="B543" s="3">
        <v>528</v>
      </c>
      <c r="C543" s="3" t="s">
        <v>968</v>
      </c>
      <c r="D543" s="3" t="s">
        <v>969</v>
      </c>
      <c r="E543" s="3" t="s">
        <v>2329</v>
      </c>
      <c r="F543" s="3" t="s">
        <v>2422</v>
      </c>
      <c r="G543" s="3" t="s">
        <v>11</v>
      </c>
      <c r="H543" s="3" t="s">
        <v>2318</v>
      </c>
      <c r="I543" s="3">
        <v>16380</v>
      </c>
      <c r="J543" s="3" t="s">
        <v>4040</v>
      </c>
      <c r="K543" s="3" t="s">
        <v>2474</v>
      </c>
      <c r="L543" s="3">
        <v>20067345</v>
      </c>
      <c r="M543" s="17">
        <v>93516.800000000003</v>
      </c>
      <c r="N543" s="37">
        <f t="shared" si="24"/>
        <v>100250</v>
      </c>
      <c r="O543" s="55">
        <f t="shared" si="25"/>
        <v>1642095000</v>
      </c>
      <c r="P543" s="55" t="s">
        <v>7341</v>
      </c>
      <c r="Q543" s="56">
        <f t="shared" si="26"/>
        <v>0.17780569457205961</v>
      </c>
      <c r="R543" s="49"/>
      <c r="S543" s="53"/>
      <c r="T543" s="53"/>
      <c r="U543" s="53"/>
      <c r="V543" s="53"/>
      <c r="W543" s="53"/>
      <c r="X543" s="53"/>
    </row>
    <row r="544" spans="2:24" s="2" customFormat="1" ht="24.5" customHeight="1" x14ac:dyDescent="0.35">
      <c r="B544" s="3">
        <v>529</v>
      </c>
      <c r="C544" s="3" t="s">
        <v>968</v>
      </c>
      <c r="D544" s="3" t="s">
        <v>969</v>
      </c>
      <c r="E544" s="3" t="s">
        <v>308</v>
      </c>
      <c r="F544" s="3" t="s">
        <v>2422</v>
      </c>
      <c r="G544" s="3" t="s">
        <v>11</v>
      </c>
      <c r="H544" s="3" t="s">
        <v>2318</v>
      </c>
      <c r="I544" s="3">
        <v>3600.8</v>
      </c>
      <c r="J544" s="3" t="s">
        <v>4041</v>
      </c>
      <c r="K544" s="3" t="s">
        <v>3726</v>
      </c>
      <c r="L544" s="3">
        <v>20178073</v>
      </c>
      <c r="M544" s="17">
        <v>187033.60000000001</v>
      </c>
      <c r="N544" s="37">
        <f t="shared" si="24"/>
        <v>200500</v>
      </c>
      <c r="O544" s="55">
        <f t="shared" si="25"/>
        <v>721960400</v>
      </c>
      <c r="P544" s="55" t="s">
        <v>7341</v>
      </c>
      <c r="Q544" s="56">
        <f t="shared" si="26"/>
        <v>7.8173717340057652E-2</v>
      </c>
      <c r="R544" s="49"/>
      <c r="S544" s="53"/>
      <c r="T544" s="53"/>
      <c r="U544" s="53"/>
      <c r="V544" s="53"/>
      <c r="W544" s="53"/>
      <c r="X544" s="53"/>
    </row>
    <row r="545" spans="2:24" s="2" customFormat="1" ht="24.5" customHeight="1" x14ac:dyDescent="0.35">
      <c r="B545" s="3">
        <v>530</v>
      </c>
      <c r="C545" s="3" t="s">
        <v>2475</v>
      </c>
      <c r="D545" s="3" t="s">
        <v>4120</v>
      </c>
      <c r="E545" s="3" t="s">
        <v>3423</v>
      </c>
      <c r="F545" s="3" t="s">
        <v>2394</v>
      </c>
      <c r="G545" s="3" t="s">
        <v>63</v>
      </c>
      <c r="H545" s="3" t="s">
        <v>2628</v>
      </c>
      <c r="I545" s="3">
        <v>100</v>
      </c>
      <c r="J545" s="3" t="s">
        <v>4630</v>
      </c>
      <c r="K545" s="3" t="s">
        <v>2628</v>
      </c>
      <c r="L545" s="3">
        <v>19964592</v>
      </c>
      <c r="M545" s="17">
        <v>74278</v>
      </c>
      <c r="N545" s="37">
        <f t="shared" si="24"/>
        <v>79626</v>
      </c>
      <c r="O545" s="55">
        <f t="shared" si="25"/>
        <v>7962600</v>
      </c>
      <c r="P545" s="55" t="s">
        <v>7341</v>
      </c>
      <c r="Q545" s="56">
        <f t="shared" si="26"/>
        <v>8.621886209990785E-4</v>
      </c>
      <c r="R545" s="49"/>
      <c r="S545" s="53"/>
      <c r="T545" s="53"/>
      <c r="U545" s="53"/>
      <c r="V545" s="53"/>
      <c r="W545" s="53"/>
      <c r="X545" s="53"/>
    </row>
    <row r="546" spans="2:24" s="2" customFormat="1" ht="24.5" customHeight="1" x14ac:dyDescent="0.35">
      <c r="B546" s="3">
        <v>531</v>
      </c>
      <c r="C546" s="3" t="s">
        <v>988</v>
      </c>
      <c r="D546" s="3" t="s">
        <v>986</v>
      </c>
      <c r="E546" s="3" t="s">
        <v>730</v>
      </c>
      <c r="F546" s="3" t="s">
        <v>2356</v>
      </c>
      <c r="G546" s="3" t="s">
        <v>2357</v>
      </c>
      <c r="H546" s="3" t="s">
        <v>2628</v>
      </c>
      <c r="I546" s="3">
        <v>2392</v>
      </c>
      <c r="J546" s="3" t="s">
        <v>4042</v>
      </c>
      <c r="K546" s="3" t="s">
        <v>4089</v>
      </c>
      <c r="L546" s="3">
        <v>20096478</v>
      </c>
      <c r="M546" s="17"/>
      <c r="N546" s="37">
        <f t="shared" si="24"/>
        <v>0</v>
      </c>
      <c r="O546" s="55">
        <f t="shared" si="25"/>
        <v>239200</v>
      </c>
      <c r="P546" s="55"/>
      <c r="Q546" s="56">
        <f t="shared" si="26"/>
        <v>2.5900524720942853E-5</v>
      </c>
      <c r="R546" s="49"/>
      <c r="S546" s="53"/>
      <c r="T546" s="53"/>
      <c r="U546" s="53"/>
      <c r="V546" s="53"/>
      <c r="W546" s="53"/>
      <c r="X546" s="53"/>
    </row>
    <row r="547" spans="2:24" s="2" customFormat="1" ht="24.5" customHeight="1" x14ac:dyDescent="0.35">
      <c r="B547" s="3">
        <v>532</v>
      </c>
      <c r="C547" s="3" t="s">
        <v>989</v>
      </c>
      <c r="D547" s="3" t="s">
        <v>3996</v>
      </c>
      <c r="E547" s="3" t="s">
        <v>987</v>
      </c>
      <c r="F547" s="3" t="s">
        <v>2356</v>
      </c>
      <c r="G547" s="3" t="s">
        <v>18</v>
      </c>
      <c r="H547" s="3" t="s">
        <v>2349</v>
      </c>
      <c r="I547" s="3">
        <v>1288.8333333333333</v>
      </c>
      <c r="J547" s="3" t="s">
        <v>3857</v>
      </c>
      <c r="K547" s="3" t="s">
        <v>2476</v>
      </c>
      <c r="L547" s="3">
        <v>19948946</v>
      </c>
      <c r="M547" s="17">
        <v>375900</v>
      </c>
      <c r="N547" s="37">
        <f t="shared" si="24"/>
        <v>402965</v>
      </c>
      <c r="O547" s="55">
        <f t="shared" si="25"/>
        <v>519354724.16666663</v>
      </c>
      <c r="P547" s="55" t="s">
        <v>7341</v>
      </c>
      <c r="Q547" s="56">
        <f t="shared" si="26"/>
        <v>5.6235618194887989E-2</v>
      </c>
      <c r="R547" s="49"/>
      <c r="S547" s="53"/>
      <c r="T547" s="53"/>
      <c r="U547" s="53"/>
      <c r="V547" s="53"/>
      <c r="W547" s="53"/>
      <c r="X547" s="53"/>
    </row>
    <row r="548" spans="2:24" s="2" customFormat="1" ht="24.5" customHeight="1" x14ac:dyDescent="0.35">
      <c r="B548" s="3">
        <v>533</v>
      </c>
      <c r="C548" s="3" t="s">
        <v>988</v>
      </c>
      <c r="D548" s="3" t="s">
        <v>3996</v>
      </c>
      <c r="E548" s="3" t="s">
        <v>4020</v>
      </c>
      <c r="F548" s="3" t="s">
        <v>2356</v>
      </c>
      <c r="G548" s="3" t="s">
        <v>18</v>
      </c>
      <c r="H548" s="3" t="s">
        <v>2349</v>
      </c>
      <c r="I548" s="3">
        <v>19.545454545454547</v>
      </c>
      <c r="J548" s="3" t="s">
        <v>4043</v>
      </c>
      <c r="K548" s="3" t="s">
        <v>3727</v>
      </c>
      <c r="L548" s="3">
        <v>20206447</v>
      </c>
      <c r="M548" s="17">
        <v>870800</v>
      </c>
      <c r="N548" s="37">
        <f t="shared" si="24"/>
        <v>933498</v>
      </c>
      <c r="O548" s="55">
        <f t="shared" si="25"/>
        <v>18245642.72727273</v>
      </c>
      <c r="P548" s="55" t="s">
        <v>7341</v>
      </c>
      <c r="Q548" s="56">
        <f t="shared" si="26"/>
        <v>1.9756342830569338E-3</v>
      </c>
      <c r="R548" s="49"/>
      <c r="S548" s="53"/>
      <c r="T548" s="53"/>
      <c r="U548" s="53"/>
      <c r="V548" s="53"/>
      <c r="W548" s="53"/>
      <c r="X548" s="53"/>
    </row>
    <row r="549" spans="2:24" s="2" customFormat="1" ht="24.5" customHeight="1" x14ac:dyDescent="0.35">
      <c r="B549" s="3">
        <v>534</v>
      </c>
      <c r="C549" s="3" t="s">
        <v>993</v>
      </c>
      <c r="D549" s="3" t="s">
        <v>992</v>
      </c>
      <c r="E549" s="3" t="s">
        <v>26</v>
      </c>
      <c r="F549" s="3" t="s">
        <v>2335</v>
      </c>
      <c r="G549" s="3" t="s">
        <v>11</v>
      </c>
      <c r="H549" s="3" t="s">
        <v>2628</v>
      </c>
      <c r="I549" s="3">
        <v>1</v>
      </c>
      <c r="J549" s="3" t="s">
        <v>4631</v>
      </c>
      <c r="K549" s="3" t="s">
        <v>2628</v>
      </c>
      <c r="L549" s="3">
        <v>19961229</v>
      </c>
      <c r="M549" s="17">
        <v>160206</v>
      </c>
      <c r="N549" s="37">
        <f t="shared" si="24"/>
        <v>171741</v>
      </c>
      <c r="O549" s="55">
        <f t="shared" si="25"/>
        <v>171741</v>
      </c>
      <c r="P549" s="55" t="s">
        <v>7341</v>
      </c>
      <c r="Q549" s="56">
        <f t="shared" si="26"/>
        <v>1.8596078662623107E-5</v>
      </c>
      <c r="R549" s="49"/>
      <c r="S549" s="53"/>
      <c r="T549" s="53"/>
      <c r="U549" s="53"/>
      <c r="V549" s="53"/>
      <c r="W549" s="53"/>
      <c r="X549" s="53"/>
    </row>
    <row r="550" spans="2:24" s="2" customFormat="1" ht="24.5" customHeight="1" x14ac:dyDescent="0.35">
      <c r="B550" s="3">
        <v>535</v>
      </c>
      <c r="C550" s="3" t="s">
        <v>997</v>
      </c>
      <c r="D550" s="3" t="s">
        <v>998</v>
      </c>
      <c r="E550" s="3" t="s">
        <v>2581</v>
      </c>
      <c r="F550" s="3" t="s">
        <v>2422</v>
      </c>
      <c r="G550" s="3" t="s">
        <v>11</v>
      </c>
      <c r="H550" s="3" t="s">
        <v>2318</v>
      </c>
      <c r="I550" s="3">
        <v>409897.90909090912</v>
      </c>
      <c r="J550" s="3" t="s">
        <v>3859</v>
      </c>
      <c r="K550" s="3" t="s">
        <v>2771</v>
      </c>
      <c r="L550" s="3">
        <v>19963072</v>
      </c>
      <c r="M550" s="17"/>
      <c r="N550" s="37">
        <f t="shared" si="24"/>
        <v>0</v>
      </c>
      <c r="O550" s="55">
        <f t="shared" si="25"/>
        <v>40989790.909090914</v>
      </c>
      <c r="P550" s="55" t="s">
        <v>7341</v>
      </c>
      <c r="Q550" s="56">
        <f t="shared" si="26"/>
        <v>4.4383657723544639E-3</v>
      </c>
      <c r="R550" s="49"/>
      <c r="S550" s="53"/>
      <c r="T550" s="53"/>
      <c r="U550" s="53"/>
      <c r="V550" s="53"/>
      <c r="W550" s="53"/>
      <c r="X550" s="53"/>
    </row>
    <row r="551" spans="2:24" s="2" customFormat="1" ht="24.5" customHeight="1" x14ac:dyDescent="0.35">
      <c r="B551" s="3">
        <v>536</v>
      </c>
      <c r="C551" s="3" t="s">
        <v>997</v>
      </c>
      <c r="D551" s="3" t="s">
        <v>998</v>
      </c>
      <c r="E551" s="3" t="s">
        <v>2581</v>
      </c>
      <c r="F551" s="3" t="s">
        <v>2422</v>
      </c>
      <c r="G551" s="3" t="s">
        <v>11</v>
      </c>
      <c r="H551" s="3" t="s">
        <v>2318</v>
      </c>
      <c r="I551" s="3">
        <v>12595.333333333334</v>
      </c>
      <c r="J551" s="3" t="s">
        <v>3861</v>
      </c>
      <c r="K551" s="3" t="s">
        <v>2477</v>
      </c>
      <c r="L551" s="3">
        <v>19934178</v>
      </c>
      <c r="M551" s="17"/>
      <c r="N551" s="37">
        <f t="shared" si="24"/>
        <v>0</v>
      </c>
      <c r="O551" s="55">
        <f t="shared" si="25"/>
        <v>1259533.3333333335</v>
      </c>
      <c r="P551" s="55" t="s">
        <v>7341</v>
      </c>
      <c r="Q551" s="56">
        <f t="shared" si="26"/>
        <v>1.3638199931794131E-4</v>
      </c>
      <c r="R551" s="49"/>
      <c r="S551" s="53"/>
      <c r="T551" s="53"/>
      <c r="U551" s="53"/>
      <c r="V551" s="53"/>
      <c r="W551" s="53"/>
      <c r="X551" s="53"/>
    </row>
    <row r="552" spans="2:24" s="2" customFormat="1" ht="24.5" customHeight="1" x14ac:dyDescent="0.35">
      <c r="B552" s="3">
        <v>537</v>
      </c>
      <c r="C552" s="3" t="s">
        <v>997</v>
      </c>
      <c r="D552" s="3" t="s">
        <v>998</v>
      </c>
      <c r="E552" s="3" t="s">
        <v>2321</v>
      </c>
      <c r="F552" s="3" t="s">
        <v>2422</v>
      </c>
      <c r="G552" s="3" t="s">
        <v>11</v>
      </c>
      <c r="H552" s="3" t="s">
        <v>2318</v>
      </c>
      <c r="I552" s="3">
        <v>93.333333333333343</v>
      </c>
      <c r="J552" s="3" t="s">
        <v>3860</v>
      </c>
      <c r="K552" s="3" t="s">
        <v>2772</v>
      </c>
      <c r="L552" s="3">
        <v>20055212</v>
      </c>
      <c r="M552" s="17"/>
      <c r="N552" s="37">
        <f t="shared" si="24"/>
        <v>0</v>
      </c>
      <c r="O552" s="55">
        <f t="shared" si="25"/>
        <v>9333.3333333333339</v>
      </c>
      <c r="P552" s="55"/>
      <c r="Q552" s="56">
        <f t="shared" si="26"/>
        <v>1.0106113324782608E-6</v>
      </c>
      <c r="R552" s="49"/>
      <c r="S552" s="53"/>
      <c r="T552" s="53"/>
      <c r="U552" s="53"/>
      <c r="V552" s="53"/>
      <c r="W552" s="53"/>
      <c r="X552" s="53"/>
    </row>
    <row r="553" spans="2:24" s="2" customFormat="1" ht="24.5" customHeight="1" x14ac:dyDescent="0.35">
      <c r="B553" s="3">
        <v>538</v>
      </c>
      <c r="C553" s="3" t="s">
        <v>997</v>
      </c>
      <c r="D553" s="3" t="s">
        <v>998</v>
      </c>
      <c r="E553" s="3" t="s">
        <v>3418</v>
      </c>
      <c r="F553" s="3" t="s">
        <v>2370</v>
      </c>
      <c r="G553" s="3" t="s">
        <v>11</v>
      </c>
      <c r="H553" s="3" t="s">
        <v>2628</v>
      </c>
      <c r="I553" s="3">
        <v>15</v>
      </c>
      <c r="J553" s="3" t="s">
        <v>3858</v>
      </c>
      <c r="K553" s="3" t="s">
        <v>2770</v>
      </c>
      <c r="L553" s="3">
        <v>20199373</v>
      </c>
      <c r="M553" s="17"/>
      <c r="N553" s="37">
        <f t="shared" si="24"/>
        <v>0</v>
      </c>
      <c r="O553" s="55">
        <f t="shared" si="25"/>
        <v>1500</v>
      </c>
      <c r="P553" s="55"/>
      <c r="Q553" s="56">
        <f t="shared" si="26"/>
        <v>1.624196784340062E-7</v>
      </c>
      <c r="R553" s="49"/>
      <c r="S553" s="53"/>
      <c r="T553" s="53"/>
      <c r="U553" s="53"/>
      <c r="V553" s="53"/>
      <c r="W553" s="53"/>
      <c r="X553" s="53"/>
    </row>
    <row r="554" spans="2:24" s="2" customFormat="1" ht="24.5" customHeight="1" x14ac:dyDescent="0.35">
      <c r="B554" s="3">
        <v>539</v>
      </c>
      <c r="C554" s="3" t="s">
        <v>997</v>
      </c>
      <c r="D554" s="3" t="s">
        <v>998</v>
      </c>
      <c r="E554" s="3" t="s">
        <v>2321</v>
      </c>
      <c r="F554" s="3" t="s">
        <v>2335</v>
      </c>
      <c r="G554" s="3" t="s">
        <v>11</v>
      </c>
      <c r="H554" s="3" t="s">
        <v>2628</v>
      </c>
      <c r="I554" s="3">
        <v>1</v>
      </c>
      <c r="J554" s="3" t="s">
        <v>4632</v>
      </c>
      <c r="K554" s="3" t="s">
        <v>2628</v>
      </c>
      <c r="L554" s="3">
        <v>19981002</v>
      </c>
      <c r="M554" s="17">
        <v>2933</v>
      </c>
      <c r="N554" s="37">
        <f t="shared" si="24"/>
        <v>3144</v>
      </c>
      <c r="O554" s="55">
        <f t="shared" si="25"/>
        <v>3144</v>
      </c>
      <c r="P554" s="55"/>
      <c r="Q554" s="56">
        <f t="shared" si="26"/>
        <v>3.4043164599767699E-7</v>
      </c>
      <c r="R554" s="49"/>
      <c r="S554" s="53"/>
      <c r="T554" s="53"/>
      <c r="U554" s="53"/>
      <c r="V554" s="53"/>
      <c r="W554" s="53"/>
      <c r="X554" s="53"/>
    </row>
    <row r="555" spans="2:24" s="2" customFormat="1" ht="24.5" customHeight="1" x14ac:dyDescent="0.35">
      <c r="B555" s="3">
        <v>540</v>
      </c>
      <c r="C555" s="3" t="s">
        <v>1000</v>
      </c>
      <c r="D555" s="3" t="s">
        <v>1001</v>
      </c>
      <c r="E555" s="3" t="s">
        <v>68</v>
      </c>
      <c r="F555" s="3" t="s">
        <v>2317</v>
      </c>
      <c r="G555" s="3" t="s">
        <v>11</v>
      </c>
      <c r="H555" s="3" t="s">
        <v>2628</v>
      </c>
      <c r="I555" s="3">
        <v>1424367</v>
      </c>
      <c r="J555" s="3" t="s">
        <v>4633</v>
      </c>
      <c r="K555" s="3" t="s">
        <v>2628</v>
      </c>
      <c r="L555" s="3">
        <v>20159113</v>
      </c>
      <c r="M555" s="17"/>
      <c r="N555" s="37">
        <f t="shared" si="24"/>
        <v>0</v>
      </c>
      <c r="O555" s="55">
        <f t="shared" si="25"/>
        <v>142436700</v>
      </c>
      <c r="P555" s="55" t="s">
        <v>7341</v>
      </c>
      <c r="Q555" s="56">
        <f t="shared" si="26"/>
        <v>1.5423015340800674E-2</v>
      </c>
      <c r="R555" s="49"/>
      <c r="S555" s="53"/>
      <c r="T555" s="53"/>
      <c r="U555" s="53"/>
      <c r="V555" s="53"/>
      <c r="W555" s="53"/>
      <c r="X555" s="53"/>
    </row>
    <row r="556" spans="2:24" s="2" customFormat="1" ht="24.5" customHeight="1" x14ac:dyDescent="0.35">
      <c r="B556" s="3">
        <v>541</v>
      </c>
      <c r="C556" s="3" t="s">
        <v>1000</v>
      </c>
      <c r="D556" s="3" t="s">
        <v>1001</v>
      </c>
      <c r="E556" s="3" t="s">
        <v>10</v>
      </c>
      <c r="F556" s="3" t="s">
        <v>3613</v>
      </c>
      <c r="G556" s="3" t="s">
        <v>11</v>
      </c>
      <c r="H556" s="3" t="s">
        <v>2318</v>
      </c>
      <c r="I556" s="3">
        <v>1622.7272727272727</v>
      </c>
      <c r="J556" s="3" t="s">
        <v>3864</v>
      </c>
      <c r="K556" s="3" t="s">
        <v>2774</v>
      </c>
      <c r="L556" s="3">
        <v>19915411</v>
      </c>
      <c r="M556" s="17">
        <v>1328</v>
      </c>
      <c r="N556" s="37">
        <f t="shared" si="24"/>
        <v>1424</v>
      </c>
      <c r="O556" s="55">
        <f t="shared" si="25"/>
        <v>2310763.6363636362</v>
      </c>
      <c r="P556" s="55"/>
      <c r="Q556" s="56">
        <f t="shared" si="26"/>
        <v>2.5020899117011774E-4</v>
      </c>
      <c r="R556" s="49"/>
      <c r="S556" s="53"/>
      <c r="T556" s="53"/>
      <c r="U556" s="53"/>
      <c r="V556" s="53"/>
      <c r="W556" s="53"/>
      <c r="X556" s="53"/>
    </row>
    <row r="557" spans="2:24" s="2" customFormat="1" ht="24.5" customHeight="1" x14ac:dyDescent="0.35">
      <c r="B557" s="3">
        <v>542</v>
      </c>
      <c r="C557" s="3" t="s">
        <v>1000</v>
      </c>
      <c r="D557" s="3" t="s">
        <v>1001</v>
      </c>
      <c r="E557" s="3" t="s">
        <v>68</v>
      </c>
      <c r="F557" s="3" t="s">
        <v>3613</v>
      </c>
      <c r="G557" s="3" t="s">
        <v>11</v>
      </c>
      <c r="H557" s="3" t="s">
        <v>2318</v>
      </c>
      <c r="I557" s="33">
        <v>169</v>
      </c>
      <c r="J557" s="3" t="s">
        <v>3863</v>
      </c>
      <c r="K557" s="3" t="s">
        <v>2773</v>
      </c>
      <c r="L557" s="3">
        <v>19915412</v>
      </c>
      <c r="M557" s="17"/>
      <c r="N557" s="37">
        <f t="shared" si="24"/>
        <v>0</v>
      </c>
      <c r="O557" s="55">
        <f t="shared" si="25"/>
        <v>16900</v>
      </c>
      <c r="P557" s="55"/>
      <c r="Q557" s="56">
        <f t="shared" si="26"/>
        <v>1.8299283770231365E-6</v>
      </c>
      <c r="R557" s="49"/>
      <c r="S557" s="53"/>
      <c r="T557" s="53"/>
      <c r="U557" s="53"/>
      <c r="V557" s="53"/>
      <c r="W557" s="53"/>
      <c r="X557" s="53"/>
    </row>
    <row r="558" spans="2:24" s="2" customFormat="1" ht="24.5" customHeight="1" x14ac:dyDescent="0.35">
      <c r="B558" s="3">
        <v>543</v>
      </c>
      <c r="C558" s="3" t="s">
        <v>1000</v>
      </c>
      <c r="D558" s="3" t="s">
        <v>1001</v>
      </c>
      <c r="E558" s="3" t="s">
        <v>10</v>
      </c>
      <c r="F558" s="3" t="s">
        <v>3613</v>
      </c>
      <c r="G558" s="3" t="s">
        <v>11</v>
      </c>
      <c r="H558" s="3" t="s">
        <v>2318</v>
      </c>
      <c r="I558" s="33">
        <v>119</v>
      </c>
      <c r="J558" s="3" t="s">
        <v>3862</v>
      </c>
      <c r="K558" s="3" t="s">
        <v>2322</v>
      </c>
      <c r="L558" s="3">
        <v>20157741</v>
      </c>
      <c r="M558" s="17">
        <v>5004</v>
      </c>
      <c r="N558" s="37">
        <f t="shared" si="24"/>
        <v>5364</v>
      </c>
      <c r="O558" s="55">
        <f t="shared" si="25"/>
        <v>638316</v>
      </c>
      <c r="P558" s="55"/>
      <c r="Q558" s="56">
        <f t="shared" si="26"/>
        <v>6.9116719639520738E-5</v>
      </c>
      <c r="R558" s="49"/>
      <c r="S558" s="53"/>
      <c r="T558" s="53"/>
      <c r="U558" s="53"/>
      <c r="V558" s="53"/>
      <c r="W558" s="53"/>
      <c r="X558" s="53"/>
    </row>
    <row r="559" spans="2:24" s="2" customFormat="1" ht="24.5" customHeight="1" x14ac:dyDescent="0.35">
      <c r="B559" s="3">
        <v>544</v>
      </c>
      <c r="C559" s="3" t="s">
        <v>1000</v>
      </c>
      <c r="D559" s="3" t="s">
        <v>1001</v>
      </c>
      <c r="E559" s="3" t="s">
        <v>10</v>
      </c>
      <c r="F559" s="3" t="s">
        <v>2324</v>
      </c>
      <c r="G559" s="3" t="s">
        <v>11</v>
      </c>
      <c r="H559" s="3" t="s">
        <v>2324</v>
      </c>
      <c r="I559" s="33">
        <v>1</v>
      </c>
      <c r="J559" s="3" t="s">
        <v>7141</v>
      </c>
      <c r="K559" s="3" t="s">
        <v>7205</v>
      </c>
      <c r="L559" s="3">
        <v>20066111</v>
      </c>
      <c r="M559" s="17"/>
      <c r="N559" s="37">
        <f t="shared" si="24"/>
        <v>0</v>
      </c>
      <c r="O559" s="55">
        <f t="shared" si="25"/>
        <v>100</v>
      </c>
      <c r="P559" s="55"/>
      <c r="Q559" s="56">
        <f t="shared" si="26"/>
        <v>1.082797856226708E-8</v>
      </c>
      <c r="R559" s="49"/>
      <c r="S559" s="53"/>
      <c r="T559" s="53"/>
      <c r="U559" s="53"/>
      <c r="V559" s="53"/>
      <c r="W559" s="53"/>
      <c r="X559" s="53"/>
    </row>
    <row r="560" spans="2:24" s="2" customFormat="1" ht="24.5" customHeight="1" x14ac:dyDescent="0.35">
      <c r="B560" s="3">
        <v>545</v>
      </c>
      <c r="C560" s="3" t="s">
        <v>1000</v>
      </c>
      <c r="D560" s="3" t="s">
        <v>1001</v>
      </c>
      <c r="E560" s="3" t="s">
        <v>68</v>
      </c>
      <c r="F560" s="3" t="s">
        <v>2324</v>
      </c>
      <c r="G560" s="3" t="s">
        <v>11</v>
      </c>
      <c r="H560" s="3" t="s">
        <v>2324</v>
      </c>
      <c r="I560" s="33">
        <v>1</v>
      </c>
      <c r="J560" s="3" t="s">
        <v>7141</v>
      </c>
      <c r="K560" s="3" t="s">
        <v>7206</v>
      </c>
      <c r="L560" s="3">
        <v>20066114</v>
      </c>
      <c r="M560" s="17"/>
      <c r="N560" s="37">
        <f t="shared" si="24"/>
        <v>0</v>
      </c>
      <c r="O560" s="55">
        <f t="shared" si="25"/>
        <v>100</v>
      </c>
      <c r="P560" s="55"/>
      <c r="Q560" s="56">
        <f t="shared" si="26"/>
        <v>1.082797856226708E-8</v>
      </c>
      <c r="R560" s="49"/>
      <c r="S560" s="53"/>
      <c r="T560" s="53"/>
      <c r="U560" s="53"/>
      <c r="V560" s="53"/>
      <c r="W560" s="53"/>
      <c r="X560" s="53"/>
    </row>
    <row r="561" spans="2:24" s="2" customFormat="1" ht="24.5" customHeight="1" x14ac:dyDescent="0.35">
      <c r="B561" s="3">
        <v>546</v>
      </c>
      <c r="C561" s="3" t="s">
        <v>1000</v>
      </c>
      <c r="D561" s="3" t="s">
        <v>3071</v>
      </c>
      <c r="E561" s="3" t="s">
        <v>2544</v>
      </c>
      <c r="F561" s="3" t="s">
        <v>2540</v>
      </c>
      <c r="G561" s="3" t="s">
        <v>11</v>
      </c>
      <c r="H561" s="3" t="s">
        <v>2628</v>
      </c>
      <c r="I561" s="33">
        <v>4469</v>
      </c>
      <c r="J561" s="3" t="s">
        <v>4634</v>
      </c>
      <c r="K561" s="3" t="s">
        <v>7207</v>
      </c>
      <c r="L561" s="3">
        <v>20089319</v>
      </c>
      <c r="M561" s="17"/>
      <c r="N561" s="37">
        <f t="shared" si="24"/>
        <v>0</v>
      </c>
      <c r="O561" s="55">
        <f t="shared" si="25"/>
        <v>446900</v>
      </c>
      <c r="P561" s="55" t="s">
        <v>7341</v>
      </c>
      <c r="Q561" s="56">
        <f t="shared" si="26"/>
        <v>4.8390236194771575E-5</v>
      </c>
      <c r="R561" s="49"/>
      <c r="S561" s="53"/>
      <c r="T561" s="53"/>
      <c r="U561" s="53"/>
      <c r="V561" s="53"/>
      <c r="W561" s="53"/>
      <c r="X561" s="53"/>
    </row>
    <row r="562" spans="2:24" s="2" customFormat="1" ht="24.5" customHeight="1" x14ac:dyDescent="0.35">
      <c r="B562" s="3">
        <v>547</v>
      </c>
      <c r="C562" s="3" t="s">
        <v>1013</v>
      </c>
      <c r="D562" s="3" t="s">
        <v>1014</v>
      </c>
      <c r="E562" s="3" t="s">
        <v>146</v>
      </c>
      <c r="F562" s="3" t="s">
        <v>2317</v>
      </c>
      <c r="G562" s="3" t="s">
        <v>11</v>
      </c>
      <c r="H562" s="3" t="s">
        <v>2628</v>
      </c>
      <c r="I562" s="33">
        <v>390</v>
      </c>
      <c r="J562" s="3" t="s">
        <v>4635</v>
      </c>
      <c r="K562" s="3" t="s">
        <v>2628</v>
      </c>
      <c r="L562" s="3">
        <v>49664</v>
      </c>
      <c r="M562" s="17"/>
      <c r="N562" s="37">
        <f t="shared" si="24"/>
        <v>0</v>
      </c>
      <c r="O562" s="55">
        <f t="shared" si="25"/>
        <v>39000</v>
      </c>
      <c r="P562" s="55"/>
      <c r="Q562" s="56">
        <f t="shared" si="26"/>
        <v>4.2229116392841612E-6</v>
      </c>
      <c r="R562" s="49"/>
      <c r="S562" s="53"/>
      <c r="T562" s="53"/>
      <c r="U562" s="53"/>
      <c r="V562" s="53"/>
      <c r="W562" s="53"/>
      <c r="X562" s="53"/>
    </row>
    <row r="563" spans="2:24" s="2" customFormat="1" ht="24.5" customHeight="1" x14ac:dyDescent="0.35">
      <c r="B563" s="3">
        <v>548</v>
      </c>
      <c r="C563" s="3" t="s">
        <v>2628</v>
      </c>
      <c r="D563" s="3" t="s">
        <v>3072</v>
      </c>
      <c r="E563" s="3" t="s">
        <v>3424</v>
      </c>
      <c r="F563" s="3" t="s">
        <v>3614</v>
      </c>
      <c r="G563" s="3" t="s">
        <v>76</v>
      </c>
      <c r="H563" s="3" t="s">
        <v>2628</v>
      </c>
      <c r="I563" s="3">
        <v>5</v>
      </c>
      <c r="J563" s="3" t="s">
        <v>4636</v>
      </c>
      <c r="K563" s="3" t="s">
        <v>2628</v>
      </c>
      <c r="L563" s="3">
        <v>20122789</v>
      </c>
      <c r="M563" s="17">
        <v>106718</v>
      </c>
      <c r="N563" s="37">
        <f t="shared" si="24"/>
        <v>114402</v>
      </c>
      <c r="O563" s="55">
        <f t="shared" si="25"/>
        <v>572010</v>
      </c>
      <c r="P563" s="55" t="s">
        <v>7341</v>
      </c>
      <c r="Q563" s="56">
        <f t="shared" si="26"/>
        <v>6.1937120174023917E-5</v>
      </c>
      <c r="R563" s="49"/>
      <c r="S563" s="53"/>
      <c r="T563" s="53"/>
      <c r="U563" s="53"/>
      <c r="V563" s="53"/>
      <c r="W563" s="53"/>
      <c r="X563" s="53"/>
    </row>
    <row r="564" spans="2:24" s="2" customFormat="1" ht="24.5" customHeight="1" x14ac:dyDescent="0.35">
      <c r="B564" s="3">
        <v>549</v>
      </c>
      <c r="C564" s="3" t="s">
        <v>1023</v>
      </c>
      <c r="D564" s="3" t="s">
        <v>1024</v>
      </c>
      <c r="E564" s="3" t="s">
        <v>3699</v>
      </c>
      <c r="F564" s="3" t="s">
        <v>3632</v>
      </c>
      <c r="G564" s="3" t="s">
        <v>77</v>
      </c>
      <c r="H564" s="3" t="s">
        <v>2360</v>
      </c>
      <c r="I564" s="3">
        <v>1267</v>
      </c>
      <c r="J564" s="3" t="s">
        <v>2628</v>
      </c>
      <c r="K564" s="3" t="s">
        <v>3728</v>
      </c>
      <c r="L564" s="3">
        <v>19997491</v>
      </c>
      <c r="M564" s="17">
        <v>1274.9000000000001</v>
      </c>
      <c r="N564" s="37">
        <f t="shared" si="24"/>
        <v>1367</v>
      </c>
      <c r="O564" s="55">
        <f t="shared" si="25"/>
        <v>1731989</v>
      </c>
      <c r="P564" s="55"/>
      <c r="Q564" s="56">
        <f t="shared" si="26"/>
        <v>1.8753939762082396E-4</v>
      </c>
      <c r="R564" s="49"/>
      <c r="S564" s="53"/>
      <c r="T564" s="53"/>
      <c r="U564" s="53"/>
      <c r="V564" s="53"/>
      <c r="W564" s="53"/>
      <c r="X564" s="53"/>
    </row>
    <row r="565" spans="2:24" s="2" customFormat="1" ht="24.5" customHeight="1" x14ac:dyDescent="0.35">
      <c r="B565" s="3">
        <v>550</v>
      </c>
      <c r="C565" s="3" t="s">
        <v>1026</v>
      </c>
      <c r="D565" s="3" t="s">
        <v>1027</v>
      </c>
      <c r="E565" s="3" t="s">
        <v>131</v>
      </c>
      <c r="F565" s="3" t="s">
        <v>2335</v>
      </c>
      <c r="G565" s="3" t="s">
        <v>11</v>
      </c>
      <c r="H565" s="3" t="s">
        <v>2628</v>
      </c>
      <c r="I565" s="3">
        <v>87931</v>
      </c>
      <c r="J565" s="3" t="s">
        <v>4637</v>
      </c>
      <c r="K565" s="3" t="s">
        <v>2628</v>
      </c>
      <c r="L565" s="3">
        <v>19999309</v>
      </c>
      <c r="M565" s="17"/>
      <c r="N565" s="37">
        <f t="shared" si="24"/>
        <v>0</v>
      </c>
      <c r="O565" s="55">
        <f t="shared" si="25"/>
        <v>8793100</v>
      </c>
      <c r="P565" s="55" t="s">
        <v>7341</v>
      </c>
      <c r="Q565" s="56">
        <f t="shared" si="26"/>
        <v>9.5211498295870662E-4</v>
      </c>
      <c r="R565" s="49"/>
      <c r="S565" s="53"/>
      <c r="T565" s="53"/>
      <c r="U565" s="53"/>
      <c r="V565" s="53"/>
      <c r="W565" s="53"/>
      <c r="X565" s="53"/>
    </row>
    <row r="566" spans="2:24" s="2" customFormat="1" ht="24.5" customHeight="1" x14ac:dyDescent="0.35">
      <c r="B566" s="3">
        <v>551</v>
      </c>
      <c r="C566" s="3" t="s">
        <v>1026</v>
      </c>
      <c r="D566" s="3" t="s">
        <v>1027</v>
      </c>
      <c r="E566" s="3" t="s">
        <v>138</v>
      </c>
      <c r="F566" s="3" t="s">
        <v>2335</v>
      </c>
      <c r="G566" s="3" t="s">
        <v>11</v>
      </c>
      <c r="H566" s="3" t="s">
        <v>2628</v>
      </c>
      <c r="I566" s="3">
        <v>30890</v>
      </c>
      <c r="J566" s="3" t="s">
        <v>4638</v>
      </c>
      <c r="K566" s="3" t="s">
        <v>2628</v>
      </c>
      <c r="L566" s="3">
        <v>20025076</v>
      </c>
      <c r="M566" s="17"/>
      <c r="N566" s="37">
        <f t="shared" si="24"/>
        <v>0</v>
      </c>
      <c r="O566" s="55">
        <f t="shared" si="25"/>
        <v>3089000</v>
      </c>
      <c r="P566" s="55" t="s">
        <v>7341</v>
      </c>
      <c r="Q566" s="56">
        <f t="shared" si="26"/>
        <v>3.3447625778843009E-4</v>
      </c>
      <c r="R566" s="49"/>
      <c r="S566" s="53"/>
      <c r="T566" s="53"/>
      <c r="U566" s="53"/>
      <c r="V566" s="53"/>
      <c r="W566" s="53"/>
      <c r="X566" s="53"/>
    </row>
    <row r="567" spans="2:24" s="2" customFormat="1" ht="24.5" customHeight="1" x14ac:dyDescent="0.35">
      <c r="B567" s="3">
        <v>552</v>
      </c>
      <c r="C567" s="3" t="s">
        <v>1026</v>
      </c>
      <c r="D567" s="3" t="s">
        <v>1027</v>
      </c>
      <c r="E567" s="3" t="s">
        <v>138</v>
      </c>
      <c r="F567" s="3" t="s">
        <v>2335</v>
      </c>
      <c r="G567" s="3" t="s">
        <v>11</v>
      </c>
      <c r="H567" s="3" t="s">
        <v>2628</v>
      </c>
      <c r="I567" s="3">
        <v>300</v>
      </c>
      <c r="J567" s="3" t="s">
        <v>4639</v>
      </c>
      <c r="K567" s="3" t="s">
        <v>2628</v>
      </c>
      <c r="L567" s="3">
        <v>20111858</v>
      </c>
      <c r="M567" s="17">
        <v>1085</v>
      </c>
      <c r="N567" s="37">
        <f t="shared" si="24"/>
        <v>1163</v>
      </c>
      <c r="O567" s="55">
        <f t="shared" si="25"/>
        <v>348900</v>
      </c>
      <c r="P567" s="55"/>
      <c r="Q567" s="56">
        <f t="shared" si="26"/>
        <v>3.7778817203749843E-5</v>
      </c>
      <c r="R567" s="49"/>
      <c r="S567" s="53"/>
      <c r="T567" s="53"/>
      <c r="U567" s="53"/>
      <c r="V567" s="53"/>
      <c r="W567" s="53"/>
      <c r="X567" s="53"/>
    </row>
    <row r="568" spans="2:24" s="2" customFormat="1" ht="24.5" customHeight="1" x14ac:dyDescent="0.35">
      <c r="B568" s="3">
        <v>553</v>
      </c>
      <c r="C568" s="3" t="s">
        <v>55</v>
      </c>
      <c r="D568" s="3" t="s">
        <v>3997</v>
      </c>
      <c r="E568" s="3" t="s">
        <v>4021</v>
      </c>
      <c r="F568" s="3" t="s">
        <v>2335</v>
      </c>
      <c r="G568" s="3" t="s">
        <v>11</v>
      </c>
      <c r="H568" s="3" t="s">
        <v>2335</v>
      </c>
      <c r="I568" s="3">
        <v>108462</v>
      </c>
      <c r="J568" s="3" t="s">
        <v>4044</v>
      </c>
      <c r="K568" s="3" t="s">
        <v>2345</v>
      </c>
      <c r="L568" s="3">
        <v>19908328</v>
      </c>
      <c r="M568" s="17">
        <v>1142</v>
      </c>
      <c r="N568" s="37">
        <f t="shared" si="24"/>
        <v>1224</v>
      </c>
      <c r="O568" s="55">
        <f t="shared" si="25"/>
        <v>132757488</v>
      </c>
      <c r="P568" s="55" t="s">
        <v>7341</v>
      </c>
      <c r="Q568" s="56">
        <f t="shared" si="26"/>
        <v>1.4374952340444291E-2</v>
      </c>
      <c r="R568" s="49"/>
      <c r="S568" s="53"/>
      <c r="T568" s="53"/>
      <c r="U568" s="53"/>
      <c r="V568" s="53"/>
      <c r="W568" s="53"/>
      <c r="X568" s="53"/>
    </row>
    <row r="569" spans="2:24" s="2" customFormat="1" ht="24.5" customHeight="1" x14ac:dyDescent="0.35">
      <c r="B569" s="3">
        <v>554</v>
      </c>
      <c r="C569" s="3" t="s">
        <v>54</v>
      </c>
      <c r="D569" s="3" t="s">
        <v>3997</v>
      </c>
      <c r="E569" s="3" t="s">
        <v>4200</v>
      </c>
      <c r="F569" s="3" t="s">
        <v>2335</v>
      </c>
      <c r="G569" s="3" t="s">
        <v>11</v>
      </c>
      <c r="H569" s="3" t="s">
        <v>2335</v>
      </c>
      <c r="I569" s="3">
        <v>1</v>
      </c>
      <c r="J569" s="3" t="s">
        <v>7142</v>
      </c>
      <c r="K569" s="3" t="s">
        <v>7208</v>
      </c>
      <c r="L569" s="3">
        <v>20057024</v>
      </c>
      <c r="M569" s="17"/>
      <c r="N569" s="37">
        <f t="shared" si="24"/>
        <v>0</v>
      </c>
      <c r="O569" s="55">
        <f t="shared" si="25"/>
        <v>100</v>
      </c>
      <c r="P569" s="55"/>
      <c r="Q569" s="56">
        <f t="shared" si="26"/>
        <v>1.082797856226708E-8</v>
      </c>
      <c r="R569" s="49"/>
      <c r="S569" s="53"/>
      <c r="T569" s="53"/>
      <c r="U569" s="53"/>
      <c r="V569" s="53"/>
      <c r="W569" s="53"/>
      <c r="X569" s="53"/>
    </row>
    <row r="570" spans="2:24" s="2" customFormat="1" ht="24.5" customHeight="1" x14ac:dyDescent="0.35">
      <c r="B570" s="3">
        <v>555</v>
      </c>
      <c r="C570" s="3" t="s">
        <v>177</v>
      </c>
      <c r="D570" s="3" t="s">
        <v>3997</v>
      </c>
      <c r="E570" s="3" t="s">
        <v>4021</v>
      </c>
      <c r="F570" s="3" t="s">
        <v>2335</v>
      </c>
      <c r="G570" s="3" t="s">
        <v>11</v>
      </c>
      <c r="H570" s="3" t="s">
        <v>2335</v>
      </c>
      <c r="I570" s="33">
        <v>1</v>
      </c>
      <c r="J570" s="3" t="s">
        <v>7143</v>
      </c>
      <c r="K570" s="3" t="s">
        <v>7209</v>
      </c>
      <c r="L570" s="3">
        <v>20056938</v>
      </c>
      <c r="M570" s="17"/>
      <c r="N570" s="37">
        <f t="shared" si="24"/>
        <v>0</v>
      </c>
      <c r="O570" s="55">
        <f t="shared" si="25"/>
        <v>100</v>
      </c>
      <c r="P570" s="55"/>
      <c r="Q570" s="56">
        <f t="shared" si="26"/>
        <v>1.082797856226708E-8</v>
      </c>
      <c r="R570" s="49"/>
      <c r="S570" s="53"/>
      <c r="T570" s="53"/>
      <c r="U570" s="53"/>
      <c r="V570" s="53"/>
      <c r="W570" s="53"/>
      <c r="X570" s="53"/>
    </row>
    <row r="571" spans="2:24" s="2" customFormat="1" ht="24.5" customHeight="1" x14ac:dyDescent="0.35">
      <c r="B571" s="3">
        <v>556</v>
      </c>
      <c r="C571" s="3" t="s">
        <v>1049</v>
      </c>
      <c r="D571" s="3" t="s">
        <v>1050</v>
      </c>
      <c r="E571" s="3" t="s">
        <v>3425</v>
      </c>
      <c r="F571" s="3" t="s">
        <v>2317</v>
      </c>
      <c r="G571" s="3" t="s">
        <v>11</v>
      </c>
      <c r="H571" s="3" t="s">
        <v>2628</v>
      </c>
      <c r="I571" s="3">
        <v>299397</v>
      </c>
      <c r="J571" s="3" t="s">
        <v>4640</v>
      </c>
      <c r="K571" s="3" t="s">
        <v>2628</v>
      </c>
      <c r="L571" s="3">
        <v>20060069</v>
      </c>
      <c r="M571" s="17"/>
      <c r="N571" s="37">
        <f t="shared" si="24"/>
        <v>0</v>
      </c>
      <c r="O571" s="55">
        <f t="shared" si="25"/>
        <v>29939700</v>
      </c>
      <c r="P571" s="55" t="s">
        <v>7341</v>
      </c>
      <c r="Q571" s="56">
        <f t="shared" si="26"/>
        <v>3.2418642976070767E-3</v>
      </c>
      <c r="R571" s="49"/>
      <c r="S571" s="53"/>
      <c r="T571" s="53"/>
      <c r="U571" s="53"/>
      <c r="V571" s="53"/>
      <c r="W571" s="53"/>
      <c r="X571" s="53"/>
    </row>
    <row r="572" spans="2:24" s="2" customFormat="1" ht="24.5" customHeight="1" x14ac:dyDescent="0.35">
      <c r="B572" s="3">
        <v>557</v>
      </c>
      <c r="C572" s="3" t="s">
        <v>1049</v>
      </c>
      <c r="D572" s="3" t="s">
        <v>1050</v>
      </c>
      <c r="E572" s="3" t="s">
        <v>3425</v>
      </c>
      <c r="F572" s="3" t="s">
        <v>2335</v>
      </c>
      <c r="G572" s="3" t="s">
        <v>11</v>
      </c>
      <c r="H572" s="3" t="s">
        <v>2628</v>
      </c>
      <c r="I572" s="33">
        <v>1</v>
      </c>
      <c r="J572" s="3" t="s">
        <v>4641</v>
      </c>
      <c r="K572" s="3" t="s">
        <v>2628</v>
      </c>
      <c r="L572" s="3">
        <v>19976050</v>
      </c>
      <c r="M572" s="17"/>
      <c r="N572" s="37">
        <f t="shared" si="24"/>
        <v>0</v>
      </c>
      <c r="O572" s="55">
        <f t="shared" si="25"/>
        <v>100</v>
      </c>
      <c r="P572" s="55"/>
      <c r="Q572" s="56">
        <f t="shared" si="26"/>
        <v>1.082797856226708E-8</v>
      </c>
      <c r="R572" s="49"/>
      <c r="S572" s="53"/>
      <c r="T572" s="53"/>
      <c r="U572" s="53"/>
      <c r="V572" s="53"/>
      <c r="W572" s="53"/>
      <c r="X572" s="53"/>
    </row>
    <row r="573" spans="2:24" s="2" customFormat="1" ht="24.5" customHeight="1" x14ac:dyDescent="0.35">
      <c r="B573" s="3">
        <v>558</v>
      </c>
      <c r="C573" s="3" t="s">
        <v>1056</v>
      </c>
      <c r="D573" s="3" t="s">
        <v>1055</v>
      </c>
      <c r="E573" s="3" t="s">
        <v>4022</v>
      </c>
      <c r="F573" s="3" t="s">
        <v>2317</v>
      </c>
      <c r="G573" s="3" t="s">
        <v>11</v>
      </c>
      <c r="H573" s="3" t="s">
        <v>2628</v>
      </c>
      <c r="I573" s="33">
        <v>7400</v>
      </c>
      <c r="J573" s="3" t="s">
        <v>3868</v>
      </c>
      <c r="K573" s="3" t="s">
        <v>2481</v>
      </c>
      <c r="L573" s="3">
        <v>19946766</v>
      </c>
      <c r="M573" s="17">
        <v>20726</v>
      </c>
      <c r="N573" s="37">
        <f t="shared" si="24"/>
        <v>22218</v>
      </c>
      <c r="O573" s="55">
        <f t="shared" si="25"/>
        <v>164413200</v>
      </c>
      <c r="P573" s="55" t="s">
        <v>7341</v>
      </c>
      <c r="Q573" s="56">
        <f t="shared" si="26"/>
        <v>1.7802626049537296E-2</v>
      </c>
      <c r="R573" s="49"/>
      <c r="S573" s="53"/>
      <c r="T573" s="53"/>
      <c r="U573" s="53"/>
      <c r="V573" s="53"/>
      <c r="W573" s="53"/>
      <c r="X573" s="53"/>
    </row>
    <row r="574" spans="2:24" s="2" customFormat="1" ht="24.5" customHeight="1" x14ac:dyDescent="0.35">
      <c r="B574" s="3">
        <v>559</v>
      </c>
      <c r="C574" s="3" t="s">
        <v>1056</v>
      </c>
      <c r="D574" s="3" t="s">
        <v>1055</v>
      </c>
      <c r="E574" s="3" t="s">
        <v>3322</v>
      </c>
      <c r="F574" s="3" t="s">
        <v>2317</v>
      </c>
      <c r="G574" s="3" t="s">
        <v>11</v>
      </c>
      <c r="H574" s="3" t="s">
        <v>2628</v>
      </c>
      <c r="I574" s="3">
        <v>7290</v>
      </c>
      <c r="J574" s="3" t="s">
        <v>3867</v>
      </c>
      <c r="K574" s="3" t="s">
        <v>2480</v>
      </c>
      <c r="L574" s="3">
        <v>19946772</v>
      </c>
      <c r="M574" s="17">
        <v>13817</v>
      </c>
      <c r="N574" s="37">
        <f t="shared" si="24"/>
        <v>14812</v>
      </c>
      <c r="O574" s="55">
        <f t="shared" si="25"/>
        <v>107979480</v>
      </c>
      <c r="P574" s="55" t="s">
        <v>7341</v>
      </c>
      <c r="Q574" s="56">
        <f t="shared" si="26"/>
        <v>1.1691994946047468E-2</v>
      </c>
      <c r="R574" s="49"/>
      <c r="S574" s="53"/>
      <c r="T574" s="53"/>
      <c r="U574" s="53"/>
      <c r="V574" s="53"/>
      <c r="W574" s="53"/>
      <c r="X574" s="53"/>
    </row>
    <row r="575" spans="2:24" s="2" customFormat="1" ht="24.5" customHeight="1" x14ac:dyDescent="0.35">
      <c r="B575" s="3">
        <v>560</v>
      </c>
      <c r="C575" s="3" t="s">
        <v>1054</v>
      </c>
      <c r="D575" s="3" t="s">
        <v>1055</v>
      </c>
      <c r="E575" s="3" t="s">
        <v>114</v>
      </c>
      <c r="F575" s="3" t="s">
        <v>2317</v>
      </c>
      <c r="G575" s="3" t="s">
        <v>11</v>
      </c>
      <c r="H575" s="3" t="s">
        <v>2628</v>
      </c>
      <c r="I575" s="3">
        <v>1250</v>
      </c>
      <c r="J575" s="3" t="s">
        <v>3866</v>
      </c>
      <c r="K575" s="3" t="s">
        <v>2479</v>
      </c>
      <c r="L575" s="3">
        <v>20015216</v>
      </c>
      <c r="M575" s="17">
        <v>246321</v>
      </c>
      <c r="N575" s="37">
        <f t="shared" si="24"/>
        <v>264056</v>
      </c>
      <c r="O575" s="55">
        <f t="shared" si="25"/>
        <v>330070000</v>
      </c>
      <c r="P575" s="55" t="s">
        <v>7341</v>
      </c>
      <c r="Q575" s="56">
        <f t="shared" si="26"/>
        <v>3.5739908840474947E-2</v>
      </c>
      <c r="R575" s="49"/>
      <c r="S575" s="53"/>
      <c r="T575" s="53"/>
      <c r="U575" s="53"/>
      <c r="V575" s="53"/>
      <c r="W575" s="53"/>
      <c r="X575" s="53"/>
    </row>
    <row r="576" spans="2:24" s="2" customFormat="1" ht="24.5" customHeight="1" x14ac:dyDescent="0.35">
      <c r="B576" s="3">
        <v>561</v>
      </c>
      <c r="C576" s="3" t="s">
        <v>1054</v>
      </c>
      <c r="D576" s="3" t="s">
        <v>1055</v>
      </c>
      <c r="E576" s="3" t="s">
        <v>36</v>
      </c>
      <c r="F576" s="3" t="s">
        <v>2317</v>
      </c>
      <c r="G576" s="3" t="s">
        <v>11</v>
      </c>
      <c r="H576" s="3" t="s">
        <v>2628</v>
      </c>
      <c r="I576" s="3">
        <v>1</v>
      </c>
      <c r="J576" s="3" t="s">
        <v>3865</v>
      </c>
      <c r="K576" s="3" t="s">
        <v>2478</v>
      </c>
      <c r="L576" s="3">
        <v>20015207</v>
      </c>
      <c r="M576" s="17">
        <v>469327</v>
      </c>
      <c r="N576" s="37">
        <f t="shared" si="24"/>
        <v>503119</v>
      </c>
      <c r="O576" s="55">
        <f t="shared" si="25"/>
        <v>503119</v>
      </c>
      <c r="P576" s="55" t="s">
        <v>7341</v>
      </c>
      <c r="Q576" s="56">
        <f t="shared" si="26"/>
        <v>5.4477617462692508E-5</v>
      </c>
      <c r="R576" s="49"/>
      <c r="S576" s="53"/>
      <c r="T576" s="53"/>
      <c r="U576" s="53"/>
      <c r="V576" s="53"/>
      <c r="W576" s="53"/>
      <c r="X576" s="53"/>
    </row>
    <row r="577" spans="2:24" s="2" customFormat="1" ht="24.5" customHeight="1" x14ac:dyDescent="0.35">
      <c r="B577" s="3">
        <v>562</v>
      </c>
      <c r="C577" s="3" t="s">
        <v>2628</v>
      </c>
      <c r="D577" s="3" t="s">
        <v>3073</v>
      </c>
      <c r="E577" s="3" t="s">
        <v>2628</v>
      </c>
      <c r="F577" s="3" t="s">
        <v>3580</v>
      </c>
      <c r="G577" s="3" t="s">
        <v>76</v>
      </c>
      <c r="H577" s="3" t="s">
        <v>2628</v>
      </c>
      <c r="I577" s="3">
        <v>2</v>
      </c>
      <c r="J577" s="3" t="s">
        <v>4642</v>
      </c>
      <c r="K577" s="3" t="s">
        <v>2628</v>
      </c>
      <c r="L577" s="3">
        <v>20154302</v>
      </c>
      <c r="M577" s="17"/>
      <c r="N577" s="37">
        <f t="shared" si="24"/>
        <v>0</v>
      </c>
      <c r="O577" s="55">
        <f t="shared" si="25"/>
        <v>200</v>
      </c>
      <c r="P577" s="55"/>
      <c r="Q577" s="56">
        <f t="shared" si="26"/>
        <v>2.165595712453416E-8</v>
      </c>
      <c r="R577" s="49"/>
      <c r="S577" s="53"/>
      <c r="T577" s="53"/>
      <c r="U577" s="53"/>
      <c r="V577" s="53"/>
      <c r="W577" s="53"/>
      <c r="X577" s="53"/>
    </row>
    <row r="578" spans="2:24" s="2" customFormat="1" ht="24.5" customHeight="1" x14ac:dyDescent="0.35">
      <c r="B578" s="3">
        <v>563</v>
      </c>
      <c r="C578" s="3" t="s">
        <v>2628</v>
      </c>
      <c r="D578" s="3" t="s">
        <v>3074</v>
      </c>
      <c r="E578" s="3">
        <v>0.15</v>
      </c>
      <c r="F578" s="3" t="s">
        <v>3615</v>
      </c>
      <c r="G578" s="3" t="s">
        <v>76</v>
      </c>
      <c r="H578" s="3" t="s">
        <v>2628</v>
      </c>
      <c r="I578" s="3">
        <v>220</v>
      </c>
      <c r="J578" s="3" t="s">
        <v>4643</v>
      </c>
      <c r="K578" s="3" t="s">
        <v>2628</v>
      </c>
      <c r="L578" s="3">
        <v>20040399</v>
      </c>
      <c r="M578" s="17">
        <v>8720</v>
      </c>
      <c r="N578" s="37">
        <f t="shared" si="24"/>
        <v>9348</v>
      </c>
      <c r="O578" s="55">
        <f t="shared" si="25"/>
        <v>2056560</v>
      </c>
      <c r="P578" s="55"/>
      <c r="Q578" s="56">
        <f t="shared" si="26"/>
        <v>2.2268387592015986E-4</v>
      </c>
      <c r="R578" s="49"/>
      <c r="S578" s="53"/>
      <c r="T578" s="53"/>
      <c r="U578" s="53"/>
      <c r="V578" s="53"/>
      <c r="W578" s="53"/>
      <c r="X578" s="53"/>
    </row>
    <row r="579" spans="2:24" s="2" customFormat="1" ht="24.5" customHeight="1" x14ac:dyDescent="0.35">
      <c r="B579" s="3">
        <v>564</v>
      </c>
      <c r="C579" s="3" t="s">
        <v>2628</v>
      </c>
      <c r="D579" s="3" t="s">
        <v>3074</v>
      </c>
      <c r="E579" s="3">
        <v>0.15</v>
      </c>
      <c r="F579" s="3" t="s">
        <v>2359</v>
      </c>
      <c r="G579" s="3" t="s">
        <v>76</v>
      </c>
      <c r="H579" s="3" t="s">
        <v>2628</v>
      </c>
      <c r="I579" s="33">
        <v>213</v>
      </c>
      <c r="J579" s="3" t="s">
        <v>4644</v>
      </c>
      <c r="K579" s="3" t="s">
        <v>2628</v>
      </c>
      <c r="L579" s="3">
        <v>19983022</v>
      </c>
      <c r="M579" s="17">
        <v>46774</v>
      </c>
      <c r="N579" s="37">
        <f t="shared" si="24"/>
        <v>50142</v>
      </c>
      <c r="O579" s="55">
        <f t="shared" si="25"/>
        <v>10680246</v>
      </c>
      <c r="P579" s="55"/>
      <c r="Q579" s="56">
        <f t="shared" si="26"/>
        <v>1.1564547472773872E-3</v>
      </c>
      <c r="R579" s="49"/>
      <c r="S579" s="53"/>
      <c r="T579" s="53"/>
      <c r="U579" s="53"/>
      <c r="V579" s="53"/>
      <c r="W579" s="53"/>
      <c r="X579" s="53"/>
    </row>
    <row r="580" spans="2:24" s="2" customFormat="1" ht="24.5" customHeight="1" x14ac:dyDescent="0.35">
      <c r="B580" s="3">
        <v>565</v>
      </c>
      <c r="C580" s="3" t="s">
        <v>2628</v>
      </c>
      <c r="D580" s="3" t="s">
        <v>3074</v>
      </c>
      <c r="E580" s="3">
        <v>0.2</v>
      </c>
      <c r="F580" s="3" t="s">
        <v>2350</v>
      </c>
      <c r="G580" s="3" t="s">
        <v>77</v>
      </c>
      <c r="H580" s="3" t="s">
        <v>2628</v>
      </c>
      <c r="I580" s="3">
        <v>16</v>
      </c>
      <c r="J580" s="3" t="s">
        <v>4645</v>
      </c>
      <c r="K580" s="3" t="s">
        <v>2628</v>
      </c>
      <c r="L580" s="3">
        <v>19951864</v>
      </c>
      <c r="M580" s="17"/>
      <c r="N580" s="37">
        <f t="shared" si="24"/>
        <v>0</v>
      </c>
      <c r="O580" s="55">
        <f t="shared" si="25"/>
        <v>1600</v>
      </c>
      <c r="P580" s="55"/>
      <c r="Q580" s="56">
        <f t="shared" si="26"/>
        <v>1.7324765699627328E-7</v>
      </c>
      <c r="R580" s="49"/>
      <c r="S580" s="53"/>
      <c r="T580" s="53"/>
      <c r="U580" s="53"/>
      <c r="V580" s="53"/>
      <c r="W580" s="53"/>
      <c r="X580" s="53"/>
    </row>
    <row r="581" spans="2:24" s="2" customFormat="1" ht="24.5" customHeight="1" x14ac:dyDescent="0.35">
      <c r="B581" s="3">
        <v>566</v>
      </c>
      <c r="C581" s="3" t="s">
        <v>2628</v>
      </c>
      <c r="D581" s="3" t="s">
        <v>3074</v>
      </c>
      <c r="E581" s="3">
        <v>0.15</v>
      </c>
      <c r="F581" s="3" t="s">
        <v>2350</v>
      </c>
      <c r="G581" s="3" t="s">
        <v>76</v>
      </c>
      <c r="H581" s="3" t="s">
        <v>2628</v>
      </c>
      <c r="I581" s="3">
        <v>1</v>
      </c>
      <c r="J581" s="3" t="s">
        <v>4646</v>
      </c>
      <c r="K581" s="3" t="s">
        <v>2628</v>
      </c>
      <c r="L581" s="3">
        <v>20045886</v>
      </c>
      <c r="M581" s="17">
        <v>33807</v>
      </c>
      <c r="N581" s="37">
        <f t="shared" si="24"/>
        <v>36241</v>
      </c>
      <c r="O581" s="55">
        <f t="shared" si="25"/>
        <v>36241</v>
      </c>
      <c r="P581" s="55"/>
      <c r="Q581" s="56">
        <f t="shared" si="26"/>
        <v>3.9241677107512119E-6</v>
      </c>
      <c r="R581" s="49"/>
      <c r="S581" s="53"/>
      <c r="T581" s="53"/>
      <c r="U581" s="53"/>
      <c r="V581" s="53"/>
      <c r="W581" s="53"/>
      <c r="X581" s="53"/>
    </row>
    <row r="582" spans="2:24" s="2" customFormat="1" ht="24.5" customHeight="1" x14ac:dyDescent="0.35">
      <c r="B582" s="3">
        <v>567</v>
      </c>
      <c r="C582" s="3" t="s">
        <v>2628</v>
      </c>
      <c r="D582" s="3" t="s">
        <v>3075</v>
      </c>
      <c r="E582" s="3" t="s">
        <v>3427</v>
      </c>
      <c r="F582" s="3" t="s">
        <v>3616</v>
      </c>
      <c r="G582" s="3" t="s">
        <v>77</v>
      </c>
      <c r="H582" s="3" t="s">
        <v>2628</v>
      </c>
      <c r="I582" s="3">
        <v>60</v>
      </c>
      <c r="J582" s="3" t="s">
        <v>4647</v>
      </c>
      <c r="K582" s="3" t="s">
        <v>2628</v>
      </c>
      <c r="L582" s="3">
        <v>20041765</v>
      </c>
      <c r="M582" s="17">
        <v>12689</v>
      </c>
      <c r="N582" s="37">
        <f t="shared" si="24"/>
        <v>13603</v>
      </c>
      <c r="O582" s="55">
        <f t="shared" si="25"/>
        <v>816180</v>
      </c>
      <c r="P582" s="55"/>
      <c r="Q582" s="56">
        <f t="shared" si="26"/>
        <v>8.8375795429511449E-5</v>
      </c>
      <c r="R582" s="49"/>
      <c r="S582" s="53"/>
      <c r="T582" s="53"/>
      <c r="U582" s="53"/>
      <c r="V582" s="53"/>
      <c r="W582" s="53"/>
      <c r="X582" s="53"/>
    </row>
    <row r="583" spans="2:24" s="2" customFormat="1" ht="24.5" customHeight="1" x14ac:dyDescent="0.35">
      <c r="B583" s="3">
        <v>568</v>
      </c>
      <c r="C583" s="3" t="s">
        <v>4098</v>
      </c>
      <c r="D583" s="3" t="s">
        <v>3075</v>
      </c>
      <c r="E583" s="3" t="s">
        <v>3426</v>
      </c>
      <c r="F583" s="3" t="s">
        <v>2350</v>
      </c>
      <c r="G583" s="3" t="s">
        <v>76</v>
      </c>
      <c r="H583" s="3" t="s">
        <v>2628</v>
      </c>
      <c r="I583" s="3">
        <v>1</v>
      </c>
      <c r="J583" s="3" t="s">
        <v>4648</v>
      </c>
      <c r="K583" s="3" t="s">
        <v>2628</v>
      </c>
      <c r="L583" s="3">
        <v>19927760</v>
      </c>
      <c r="M583" s="17">
        <v>64386</v>
      </c>
      <c r="N583" s="37">
        <f t="shared" si="24"/>
        <v>69022</v>
      </c>
      <c r="O583" s="55">
        <f t="shared" si="25"/>
        <v>69022</v>
      </c>
      <c r="P583" s="55" t="s">
        <v>7341</v>
      </c>
      <c r="Q583" s="56">
        <f t="shared" si="26"/>
        <v>7.4736873632479834E-6</v>
      </c>
      <c r="R583" s="49"/>
      <c r="S583" s="53"/>
      <c r="T583" s="53"/>
      <c r="U583" s="53"/>
      <c r="V583" s="53"/>
      <c r="W583" s="53"/>
      <c r="X583" s="53"/>
    </row>
    <row r="584" spans="2:24" s="2" customFormat="1" ht="24.5" customHeight="1" x14ac:dyDescent="0.35">
      <c r="B584" s="3">
        <v>569</v>
      </c>
      <c r="C584" s="3" t="s">
        <v>2628</v>
      </c>
      <c r="D584" s="3" t="s">
        <v>4121</v>
      </c>
      <c r="E584" s="3" t="s">
        <v>218</v>
      </c>
      <c r="F584" s="3" t="s">
        <v>3023</v>
      </c>
      <c r="G584" s="3" t="s">
        <v>2587</v>
      </c>
      <c r="H584" s="3" t="s">
        <v>2628</v>
      </c>
      <c r="I584" s="3">
        <v>1</v>
      </c>
      <c r="J584" s="3" t="s">
        <v>4649</v>
      </c>
      <c r="K584" s="3" t="s">
        <v>2628</v>
      </c>
      <c r="L584" s="3">
        <v>20089289</v>
      </c>
      <c r="M584" s="17"/>
      <c r="N584" s="37">
        <f t="shared" si="24"/>
        <v>0</v>
      </c>
      <c r="O584" s="55">
        <f t="shared" si="25"/>
        <v>100</v>
      </c>
      <c r="P584" s="55"/>
      <c r="Q584" s="56">
        <f t="shared" si="26"/>
        <v>1.082797856226708E-8</v>
      </c>
      <c r="R584" s="49"/>
      <c r="S584" s="53"/>
      <c r="T584" s="53"/>
      <c r="U584" s="53"/>
      <c r="V584" s="53"/>
      <c r="W584" s="53"/>
      <c r="X584" s="53"/>
    </row>
    <row r="585" spans="2:24" s="2" customFormat="1" ht="24.5" customHeight="1" x14ac:dyDescent="0.35">
      <c r="B585" s="3">
        <v>570</v>
      </c>
      <c r="C585" s="3" t="s">
        <v>2628</v>
      </c>
      <c r="D585" s="3" t="s">
        <v>4122</v>
      </c>
      <c r="E585" s="3" t="s">
        <v>1017</v>
      </c>
      <c r="F585" s="3" t="s">
        <v>2419</v>
      </c>
      <c r="G585" s="3" t="s">
        <v>11</v>
      </c>
      <c r="H585" s="3" t="s">
        <v>2628</v>
      </c>
      <c r="I585" s="3">
        <v>1</v>
      </c>
      <c r="J585" s="3" t="s">
        <v>4650</v>
      </c>
      <c r="K585" s="3" t="s">
        <v>2628</v>
      </c>
      <c r="L585" s="3">
        <v>20112838</v>
      </c>
      <c r="M585" s="17"/>
      <c r="N585" s="37">
        <f t="shared" si="24"/>
        <v>0</v>
      </c>
      <c r="O585" s="55">
        <f t="shared" si="25"/>
        <v>100</v>
      </c>
      <c r="P585" s="55"/>
      <c r="Q585" s="56">
        <f t="shared" si="26"/>
        <v>1.082797856226708E-8</v>
      </c>
      <c r="R585" s="49"/>
      <c r="S585" s="53"/>
      <c r="T585" s="53"/>
      <c r="U585" s="53"/>
      <c r="V585" s="53"/>
      <c r="W585" s="53"/>
      <c r="X585" s="53"/>
    </row>
    <row r="586" spans="2:24" s="2" customFormat="1" ht="24.5" customHeight="1" x14ac:dyDescent="0.35">
      <c r="B586" s="3">
        <v>571</v>
      </c>
      <c r="C586" s="3" t="s">
        <v>2628</v>
      </c>
      <c r="D586" s="3" t="s">
        <v>3076</v>
      </c>
      <c r="E586" s="3" t="s">
        <v>218</v>
      </c>
      <c r="F586" s="3" t="s">
        <v>2392</v>
      </c>
      <c r="G586" s="3" t="s">
        <v>2587</v>
      </c>
      <c r="H586" s="3" t="s">
        <v>2628</v>
      </c>
      <c r="I586" s="3">
        <v>45</v>
      </c>
      <c r="J586" s="3" t="s">
        <v>4651</v>
      </c>
      <c r="K586" s="3" t="s">
        <v>2628</v>
      </c>
      <c r="L586" s="3">
        <v>20010895</v>
      </c>
      <c r="M586" s="17"/>
      <c r="N586" s="37">
        <f t="shared" si="24"/>
        <v>0</v>
      </c>
      <c r="O586" s="55">
        <f t="shared" si="25"/>
        <v>4500</v>
      </c>
      <c r="P586" s="55"/>
      <c r="Q586" s="56">
        <f t="shared" si="26"/>
        <v>4.8725903530201863E-7</v>
      </c>
      <c r="R586" s="49"/>
      <c r="S586" s="53"/>
      <c r="T586" s="53"/>
      <c r="U586" s="53"/>
      <c r="V586" s="53"/>
      <c r="W586" s="53"/>
      <c r="X586" s="53"/>
    </row>
    <row r="587" spans="2:24" s="2" customFormat="1" ht="24.5" customHeight="1" x14ac:dyDescent="0.35">
      <c r="B587" s="3">
        <v>572</v>
      </c>
      <c r="C587" s="3" t="s">
        <v>2628</v>
      </c>
      <c r="D587" s="3" t="s">
        <v>3077</v>
      </c>
      <c r="E587" s="3" t="s">
        <v>19</v>
      </c>
      <c r="F587" s="3" t="s">
        <v>2335</v>
      </c>
      <c r="G587" s="3" t="s">
        <v>11</v>
      </c>
      <c r="H587" s="3" t="s">
        <v>2628</v>
      </c>
      <c r="I587" s="3">
        <v>480</v>
      </c>
      <c r="J587" s="3" t="s">
        <v>4652</v>
      </c>
      <c r="K587" s="3" t="s">
        <v>2628</v>
      </c>
      <c r="L587" s="3">
        <v>20076491</v>
      </c>
      <c r="M587" s="17"/>
      <c r="N587" s="37">
        <f t="shared" si="24"/>
        <v>0</v>
      </c>
      <c r="O587" s="55">
        <f t="shared" si="25"/>
        <v>48000</v>
      </c>
      <c r="P587" s="55"/>
      <c r="Q587" s="56">
        <f t="shared" si="26"/>
        <v>5.1974297098881984E-6</v>
      </c>
      <c r="R587" s="49"/>
      <c r="S587" s="53"/>
      <c r="T587" s="53"/>
      <c r="U587" s="53"/>
      <c r="V587" s="53"/>
      <c r="W587" s="53"/>
      <c r="X587" s="53"/>
    </row>
    <row r="588" spans="2:24" s="2" customFormat="1" ht="24.5" customHeight="1" x14ac:dyDescent="0.35">
      <c r="B588" s="3">
        <v>573</v>
      </c>
      <c r="C588" s="3" t="s">
        <v>2628</v>
      </c>
      <c r="D588" s="3" t="s">
        <v>3077</v>
      </c>
      <c r="E588" s="3" t="s">
        <v>4201</v>
      </c>
      <c r="F588" s="3" t="s">
        <v>3617</v>
      </c>
      <c r="G588" s="3" t="s">
        <v>11</v>
      </c>
      <c r="H588" s="3" t="s">
        <v>2628</v>
      </c>
      <c r="I588" s="3">
        <v>4</v>
      </c>
      <c r="J588" s="3" t="s">
        <v>4653</v>
      </c>
      <c r="K588" s="3" t="s">
        <v>2628</v>
      </c>
      <c r="L588" s="3">
        <v>19942813</v>
      </c>
      <c r="M588" s="17"/>
      <c r="N588" s="37">
        <f t="shared" si="24"/>
        <v>0</v>
      </c>
      <c r="O588" s="55">
        <f t="shared" si="25"/>
        <v>400</v>
      </c>
      <c r="P588" s="55"/>
      <c r="Q588" s="56">
        <f t="shared" si="26"/>
        <v>4.3311914249068321E-8</v>
      </c>
      <c r="R588" s="49"/>
      <c r="S588" s="53"/>
      <c r="T588" s="53"/>
      <c r="U588" s="53"/>
      <c r="V588" s="53"/>
      <c r="W588" s="53"/>
      <c r="X588" s="53"/>
    </row>
    <row r="589" spans="2:24" s="2" customFormat="1" ht="24.5" customHeight="1" x14ac:dyDescent="0.35">
      <c r="B589" s="3">
        <v>574</v>
      </c>
      <c r="C589" s="3" t="s">
        <v>1063</v>
      </c>
      <c r="D589" s="3" t="s">
        <v>1064</v>
      </c>
      <c r="E589" s="3" t="s">
        <v>2323</v>
      </c>
      <c r="F589" s="3" t="s">
        <v>2317</v>
      </c>
      <c r="G589" s="3" t="s">
        <v>11</v>
      </c>
      <c r="H589" s="3" t="s">
        <v>2628</v>
      </c>
      <c r="I589" s="3">
        <v>13220</v>
      </c>
      <c r="J589" s="3" t="s">
        <v>4654</v>
      </c>
      <c r="K589" s="3" t="s">
        <v>2628</v>
      </c>
      <c r="L589" s="3">
        <v>20141006</v>
      </c>
      <c r="M589" s="17"/>
      <c r="N589" s="37">
        <f t="shared" si="24"/>
        <v>0</v>
      </c>
      <c r="O589" s="55">
        <f t="shared" si="25"/>
        <v>1322000</v>
      </c>
      <c r="P589" s="55" t="s">
        <v>7341</v>
      </c>
      <c r="Q589" s="56">
        <f t="shared" si="26"/>
        <v>1.4314587659317079E-4</v>
      </c>
      <c r="R589" s="49"/>
      <c r="S589" s="53"/>
      <c r="T589" s="53"/>
      <c r="U589" s="53"/>
      <c r="V589" s="53"/>
      <c r="W589" s="53"/>
      <c r="X589" s="53"/>
    </row>
    <row r="590" spans="2:24" s="2" customFormat="1" ht="24.5" customHeight="1" x14ac:dyDescent="0.35">
      <c r="B590" s="3">
        <v>575</v>
      </c>
      <c r="C590" s="3" t="s">
        <v>1063</v>
      </c>
      <c r="D590" s="3" t="s">
        <v>1064</v>
      </c>
      <c r="E590" s="3" t="s">
        <v>2323</v>
      </c>
      <c r="F590" s="3" t="s">
        <v>2317</v>
      </c>
      <c r="G590" s="3" t="s">
        <v>11</v>
      </c>
      <c r="H590" s="3" t="s">
        <v>2628</v>
      </c>
      <c r="I590" s="3">
        <v>1</v>
      </c>
      <c r="J590" s="3" t="s">
        <v>4655</v>
      </c>
      <c r="K590" s="3" t="s">
        <v>2628</v>
      </c>
      <c r="L590" s="3">
        <v>19936459</v>
      </c>
      <c r="M590" s="17">
        <v>4156</v>
      </c>
      <c r="N590" s="37">
        <f t="shared" si="24"/>
        <v>4455</v>
      </c>
      <c r="O590" s="55">
        <f t="shared" si="25"/>
        <v>4455</v>
      </c>
      <c r="P590" s="55"/>
      <c r="Q590" s="56">
        <f t="shared" si="26"/>
        <v>4.8238644494899844E-7</v>
      </c>
      <c r="R590" s="49"/>
      <c r="S590" s="53"/>
      <c r="T590" s="53"/>
      <c r="U590" s="53"/>
      <c r="V590" s="53"/>
      <c r="W590" s="53"/>
      <c r="X590" s="53"/>
    </row>
    <row r="591" spans="2:24" s="2" customFormat="1" ht="24.5" customHeight="1" x14ac:dyDescent="0.35">
      <c r="B591" s="3">
        <v>576</v>
      </c>
      <c r="C591" s="3" t="s">
        <v>2628</v>
      </c>
      <c r="D591" s="3" t="s">
        <v>1070</v>
      </c>
      <c r="E591" s="3" t="s">
        <v>2628</v>
      </c>
      <c r="F591" s="3" t="s">
        <v>3578</v>
      </c>
      <c r="G591" s="3" t="s">
        <v>11</v>
      </c>
      <c r="H591" s="3" t="s">
        <v>2628</v>
      </c>
      <c r="I591" s="3">
        <v>180</v>
      </c>
      <c r="J591" s="3" t="s">
        <v>4656</v>
      </c>
      <c r="K591" s="3" t="s">
        <v>2628</v>
      </c>
      <c r="L591" s="3">
        <v>19962745</v>
      </c>
      <c r="M591" s="17">
        <v>4867</v>
      </c>
      <c r="N591" s="37">
        <f t="shared" si="24"/>
        <v>5217</v>
      </c>
      <c r="O591" s="55">
        <f t="shared" si="25"/>
        <v>939060</v>
      </c>
      <c r="P591" s="55"/>
      <c r="Q591" s="56">
        <f t="shared" si="26"/>
        <v>1.0168121548682523E-4</v>
      </c>
      <c r="R591" s="49"/>
      <c r="S591" s="53"/>
      <c r="T591" s="53"/>
      <c r="U591" s="53"/>
      <c r="V591" s="53"/>
      <c r="W591" s="53"/>
      <c r="X591" s="53"/>
    </row>
    <row r="592" spans="2:24" s="2" customFormat="1" ht="24.5" customHeight="1" x14ac:dyDescent="0.35">
      <c r="B592" s="3">
        <v>577</v>
      </c>
      <c r="C592" s="3" t="s">
        <v>7276</v>
      </c>
      <c r="D592" s="3" t="s">
        <v>3078</v>
      </c>
      <c r="E592" s="3" t="s">
        <v>4023</v>
      </c>
      <c r="F592" s="3" t="s">
        <v>2356</v>
      </c>
      <c r="G592" s="3" t="s">
        <v>3712</v>
      </c>
      <c r="H592" s="3" t="s">
        <v>2349</v>
      </c>
      <c r="I592" s="3">
        <v>33.428571428571431</v>
      </c>
      <c r="J592" s="3" t="s">
        <v>4045</v>
      </c>
      <c r="K592" s="3" t="s">
        <v>3729</v>
      </c>
      <c r="L592" s="3">
        <v>20227295</v>
      </c>
      <c r="M592" s="17"/>
      <c r="N592" s="37">
        <f t="shared" ref="N592:N655" si="27">ROUND((M592*(1+$N$13)),0)</f>
        <v>0</v>
      </c>
      <c r="O592" s="55">
        <f t="shared" ref="O592:O655" si="28">IF(N592=0,100*I592,I592*N592)</f>
        <v>3342.8571428571431</v>
      </c>
      <c r="P592" s="55"/>
      <c r="Q592" s="56">
        <f t="shared" si="26"/>
        <v>3.6196385479578523E-7</v>
      </c>
      <c r="R592" s="49"/>
      <c r="S592" s="53"/>
      <c r="T592" s="53"/>
      <c r="U592" s="53"/>
      <c r="V592" s="53"/>
      <c r="W592" s="53"/>
      <c r="X592" s="53"/>
    </row>
    <row r="593" spans="2:24" s="2" customFormat="1" ht="24.5" customHeight="1" x14ac:dyDescent="0.35">
      <c r="B593" s="3">
        <v>578</v>
      </c>
      <c r="C593" s="3" t="s">
        <v>1086</v>
      </c>
      <c r="D593" s="3" t="s">
        <v>1087</v>
      </c>
      <c r="E593" s="3" t="s">
        <v>308</v>
      </c>
      <c r="F593" s="3" t="s">
        <v>2375</v>
      </c>
      <c r="G593" s="3" t="s">
        <v>11</v>
      </c>
      <c r="H593" s="3" t="s">
        <v>2628</v>
      </c>
      <c r="I593" s="3">
        <v>37980</v>
      </c>
      <c r="J593" s="3" t="s">
        <v>3870</v>
      </c>
      <c r="K593" s="3" t="s">
        <v>2487</v>
      </c>
      <c r="L593" s="3">
        <v>20053123</v>
      </c>
      <c r="M593" s="17">
        <v>1226</v>
      </c>
      <c r="N593" s="37">
        <f t="shared" si="27"/>
        <v>1314</v>
      </c>
      <c r="O593" s="55">
        <f t="shared" si="28"/>
        <v>49905720</v>
      </c>
      <c r="P593" s="55" t="s">
        <v>7341</v>
      </c>
      <c r="Q593" s="56">
        <f t="shared" ref="Q593:Q656" si="29">(45.5*O593)/SUM($O$16:$O$1436)</f>
        <v>5.4037806629450343E-3</v>
      </c>
      <c r="R593" s="49"/>
      <c r="S593" s="53"/>
      <c r="T593" s="53"/>
      <c r="U593" s="53"/>
      <c r="V593" s="53"/>
      <c r="W593" s="53"/>
      <c r="X593" s="53"/>
    </row>
    <row r="594" spans="2:24" s="2" customFormat="1" ht="24.5" customHeight="1" x14ac:dyDescent="0.35">
      <c r="B594" s="3">
        <v>579</v>
      </c>
      <c r="C594" s="3" t="s">
        <v>1086</v>
      </c>
      <c r="D594" s="3" t="s">
        <v>1087</v>
      </c>
      <c r="E594" s="3" t="s">
        <v>362</v>
      </c>
      <c r="F594" s="3" t="s">
        <v>2375</v>
      </c>
      <c r="G594" s="3" t="s">
        <v>11</v>
      </c>
      <c r="H594" s="3" t="s">
        <v>2318</v>
      </c>
      <c r="I594" s="3">
        <v>10441.818181818182</v>
      </c>
      <c r="J594" s="3" t="s">
        <v>3869</v>
      </c>
      <c r="K594" s="3" t="s">
        <v>2485</v>
      </c>
      <c r="L594" s="3">
        <v>20053122</v>
      </c>
      <c r="M594" s="17">
        <v>2310</v>
      </c>
      <c r="N594" s="37">
        <f t="shared" si="27"/>
        <v>2476</v>
      </c>
      <c r="O594" s="55">
        <f t="shared" si="28"/>
        <v>25853941.81818182</v>
      </c>
      <c r="P594" s="55" t="s">
        <v>7341</v>
      </c>
      <c r="Q594" s="56">
        <f t="shared" si="29"/>
        <v>2.7994592775737307E-3</v>
      </c>
      <c r="R594" s="49"/>
      <c r="S594" s="53"/>
      <c r="T594" s="53"/>
      <c r="U594" s="53"/>
      <c r="V594" s="53"/>
      <c r="W594" s="53"/>
      <c r="X594" s="53"/>
    </row>
    <row r="595" spans="2:24" s="2" customFormat="1" ht="24.5" customHeight="1" x14ac:dyDescent="0.35">
      <c r="B595" s="3">
        <v>580</v>
      </c>
      <c r="C595" s="3" t="s">
        <v>119</v>
      </c>
      <c r="D595" s="3" t="s">
        <v>1089</v>
      </c>
      <c r="E595" s="3" t="s">
        <v>22</v>
      </c>
      <c r="F595" s="3" t="s">
        <v>2318</v>
      </c>
      <c r="G595" s="3" t="s">
        <v>11</v>
      </c>
      <c r="H595" s="3" t="s">
        <v>2318</v>
      </c>
      <c r="I595" s="3">
        <v>1</v>
      </c>
      <c r="J595" s="3" t="s">
        <v>4657</v>
      </c>
      <c r="K595" s="3" t="s">
        <v>119</v>
      </c>
      <c r="L595" s="3">
        <v>20059957</v>
      </c>
      <c r="M595" s="17">
        <v>2144</v>
      </c>
      <c r="N595" s="37">
        <f t="shared" si="27"/>
        <v>2298</v>
      </c>
      <c r="O595" s="55">
        <f t="shared" si="28"/>
        <v>2298</v>
      </c>
      <c r="P595" s="55"/>
      <c r="Q595" s="56">
        <f t="shared" si="29"/>
        <v>2.4882694736089747E-7</v>
      </c>
      <c r="R595" s="49"/>
      <c r="S595" s="53"/>
      <c r="T595" s="53"/>
      <c r="U595" s="53"/>
      <c r="V595" s="53"/>
      <c r="W595" s="53"/>
      <c r="X595" s="53"/>
    </row>
    <row r="596" spans="2:24" s="2" customFormat="1" ht="24.5" customHeight="1" x14ac:dyDescent="0.35">
      <c r="B596" s="3">
        <v>581</v>
      </c>
      <c r="C596" s="3" t="s">
        <v>1096</v>
      </c>
      <c r="D596" s="3" t="s">
        <v>5433</v>
      </c>
      <c r="E596" s="3" t="s">
        <v>7090</v>
      </c>
      <c r="F596" s="3" t="s">
        <v>2362</v>
      </c>
      <c r="G596" s="3" t="s">
        <v>6993</v>
      </c>
      <c r="H596" s="3" t="s">
        <v>2402</v>
      </c>
      <c r="I596" s="33">
        <v>1</v>
      </c>
      <c r="J596" s="3" t="s">
        <v>2628</v>
      </c>
      <c r="K596" s="3" t="s">
        <v>7210</v>
      </c>
      <c r="L596" s="3">
        <v>19990588</v>
      </c>
      <c r="M596" s="17"/>
      <c r="N596" s="37">
        <f t="shared" si="27"/>
        <v>0</v>
      </c>
      <c r="O596" s="55">
        <f t="shared" si="28"/>
        <v>100</v>
      </c>
      <c r="P596" s="55"/>
      <c r="Q596" s="56">
        <f t="shared" si="29"/>
        <v>1.082797856226708E-8</v>
      </c>
      <c r="R596" s="49"/>
      <c r="S596" s="53"/>
      <c r="T596" s="53"/>
      <c r="U596" s="53"/>
      <c r="V596" s="53"/>
      <c r="W596" s="53"/>
      <c r="X596" s="53"/>
    </row>
    <row r="597" spans="2:24" s="2" customFormat="1" ht="24.5" customHeight="1" x14ac:dyDescent="0.35">
      <c r="B597" s="3">
        <v>582</v>
      </c>
      <c r="C597" s="3" t="s">
        <v>1115</v>
      </c>
      <c r="D597" s="3" t="s">
        <v>3998</v>
      </c>
      <c r="E597" s="3" t="s">
        <v>2445</v>
      </c>
      <c r="F597" s="3" t="s">
        <v>2335</v>
      </c>
      <c r="G597" s="3" t="s">
        <v>11</v>
      </c>
      <c r="H597" s="3" t="s">
        <v>2628</v>
      </c>
      <c r="I597" s="3">
        <v>37330</v>
      </c>
      <c r="J597" s="3" t="s">
        <v>4658</v>
      </c>
      <c r="K597" s="3" t="s">
        <v>2628</v>
      </c>
      <c r="L597" s="3">
        <v>229773</v>
      </c>
      <c r="M597" s="17">
        <v>11733</v>
      </c>
      <c r="N597" s="37">
        <f t="shared" si="27"/>
        <v>12578</v>
      </c>
      <c r="O597" s="55">
        <f t="shared" si="28"/>
        <v>469536740</v>
      </c>
      <c r="P597" s="55" t="s">
        <v>7341</v>
      </c>
      <c r="Q597" s="56">
        <f t="shared" si="29"/>
        <v>5.0841337549167719E-2</v>
      </c>
      <c r="R597" s="49"/>
      <c r="S597" s="53"/>
      <c r="T597" s="53"/>
      <c r="U597" s="53"/>
      <c r="V597" s="53"/>
      <c r="W597" s="53"/>
      <c r="X597" s="53"/>
    </row>
    <row r="598" spans="2:24" s="2" customFormat="1" ht="24.5" customHeight="1" x14ac:dyDescent="0.35">
      <c r="B598" s="3">
        <v>583</v>
      </c>
      <c r="C598" s="3" t="s">
        <v>1115</v>
      </c>
      <c r="D598" s="3" t="s">
        <v>3998</v>
      </c>
      <c r="E598" s="3" t="s">
        <v>362</v>
      </c>
      <c r="F598" s="3" t="s">
        <v>2422</v>
      </c>
      <c r="G598" s="3" t="s">
        <v>11</v>
      </c>
      <c r="H598" s="3" t="s">
        <v>2318</v>
      </c>
      <c r="I598" s="3">
        <v>6513</v>
      </c>
      <c r="J598" s="3" t="s">
        <v>3871</v>
      </c>
      <c r="K598" s="3" t="s">
        <v>2489</v>
      </c>
      <c r="L598" s="3">
        <v>1984916</v>
      </c>
      <c r="M598" s="17">
        <v>7556</v>
      </c>
      <c r="N598" s="37">
        <f t="shared" si="27"/>
        <v>8100</v>
      </c>
      <c r="O598" s="55">
        <f t="shared" si="28"/>
        <v>52755300</v>
      </c>
      <c r="P598" s="55" t="s">
        <v>7341</v>
      </c>
      <c r="Q598" s="56">
        <f t="shared" si="29"/>
        <v>5.7123325744596843E-3</v>
      </c>
      <c r="R598" s="49"/>
      <c r="S598" s="53"/>
      <c r="T598" s="53"/>
      <c r="U598" s="53"/>
      <c r="V598" s="53"/>
      <c r="W598" s="53"/>
      <c r="X598" s="53"/>
    </row>
    <row r="599" spans="2:24" s="2" customFormat="1" ht="24.5" customHeight="1" x14ac:dyDescent="0.35">
      <c r="B599" s="3">
        <v>584</v>
      </c>
      <c r="C599" s="3" t="s">
        <v>1115</v>
      </c>
      <c r="D599" s="3" t="s">
        <v>3998</v>
      </c>
      <c r="E599" s="3" t="s">
        <v>2445</v>
      </c>
      <c r="F599" s="3" t="s">
        <v>2422</v>
      </c>
      <c r="G599" s="3" t="s">
        <v>11</v>
      </c>
      <c r="H599" s="3" t="s">
        <v>2318</v>
      </c>
      <c r="I599" s="3">
        <v>3678.4545454545455</v>
      </c>
      <c r="J599" s="3" t="s">
        <v>4046</v>
      </c>
      <c r="K599" s="3" t="s">
        <v>3730</v>
      </c>
      <c r="L599" s="3">
        <v>20081076</v>
      </c>
      <c r="M599" s="17">
        <v>11733</v>
      </c>
      <c r="N599" s="37">
        <f t="shared" si="27"/>
        <v>12578</v>
      </c>
      <c r="O599" s="55">
        <f t="shared" si="28"/>
        <v>46267601.272727273</v>
      </c>
      <c r="P599" s="55" t="s">
        <v>7341</v>
      </c>
      <c r="Q599" s="56">
        <f t="shared" si="29"/>
        <v>5.0098459470861193E-3</v>
      </c>
      <c r="R599" s="49"/>
      <c r="S599" s="53"/>
      <c r="T599" s="53"/>
      <c r="U599" s="53"/>
      <c r="V599" s="53"/>
      <c r="W599" s="53"/>
      <c r="X599" s="53"/>
    </row>
    <row r="600" spans="2:24" s="2" customFormat="1" ht="24.5" customHeight="1" x14ac:dyDescent="0.35">
      <c r="B600" s="3">
        <v>585</v>
      </c>
      <c r="C600" s="3" t="s">
        <v>1115</v>
      </c>
      <c r="D600" s="3" t="s">
        <v>3998</v>
      </c>
      <c r="E600" s="3" t="s">
        <v>3432</v>
      </c>
      <c r="F600" s="3" t="s">
        <v>2365</v>
      </c>
      <c r="G600" s="3" t="s">
        <v>11</v>
      </c>
      <c r="H600" s="3" t="s">
        <v>2628</v>
      </c>
      <c r="I600" s="3">
        <v>69</v>
      </c>
      <c r="J600" s="3" t="s">
        <v>4659</v>
      </c>
      <c r="K600" s="3" t="s">
        <v>2628</v>
      </c>
      <c r="L600" s="3">
        <v>20001705</v>
      </c>
      <c r="M600" s="17">
        <v>85614</v>
      </c>
      <c r="N600" s="37">
        <f t="shared" si="27"/>
        <v>91778</v>
      </c>
      <c r="O600" s="55">
        <f t="shared" si="28"/>
        <v>6332682</v>
      </c>
      <c r="P600" s="55" t="s">
        <v>7341</v>
      </c>
      <c r="Q600" s="56">
        <f t="shared" si="29"/>
        <v>6.8570144937654611E-4</v>
      </c>
      <c r="R600" s="49"/>
      <c r="S600" s="53"/>
      <c r="T600" s="53"/>
      <c r="U600" s="53"/>
      <c r="V600" s="53"/>
      <c r="W600" s="53"/>
      <c r="X600" s="53"/>
    </row>
    <row r="601" spans="2:24" s="2" customFormat="1" ht="24.5" customHeight="1" x14ac:dyDescent="0.35">
      <c r="B601" s="3">
        <v>586</v>
      </c>
      <c r="C601" s="3" t="s">
        <v>1115</v>
      </c>
      <c r="D601" s="3" t="s">
        <v>3998</v>
      </c>
      <c r="E601" s="3" t="s">
        <v>362</v>
      </c>
      <c r="F601" s="3" t="s">
        <v>2317</v>
      </c>
      <c r="G601" s="3" t="s">
        <v>11</v>
      </c>
      <c r="H601" s="3" t="s">
        <v>2628</v>
      </c>
      <c r="I601" s="3">
        <v>1</v>
      </c>
      <c r="J601" s="3" t="s">
        <v>4660</v>
      </c>
      <c r="K601" s="3" t="s">
        <v>2628</v>
      </c>
      <c r="L601" s="3">
        <v>19986704</v>
      </c>
      <c r="M601" s="17">
        <v>466</v>
      </c>
      <c r="N601" s="37">
        <f t="shared" si="27"/>
        <v>500</v>
      </c>
      <c r="O601" s="55">
        <f t="shared" si="28"/>
        <v>500</v>
      </c>
      <c r="P601" s="55"/>
      <c r="Q601" s="56">
        <f t="shared" si="29"/>
        <v>5.4139892811335398E-8</v>
      </c>
      <c r="R601" s="49"/>
      <c r="S601" s="53"/>
      <c r="T601" s="53"/>
      <c r="U601" s="53"/>
      <c r="V601" s="53"/>
      <c r="W601" s="53"/>
      <c r="X601" s="53"/>
    </row>
    <row r="602" spans="2:24" s="2" customFormat="1" ht="24.5" customHeight="1" x14ac:dyDescent="0.35">
      <c r="B602" s="3">
        <v>587</v>
      </c>
      <c r="C602" s="3" t="s">
        <v>1115</v>
      </c>
      <c r="D602" s="3" t="s">
        <v>3998</v>
      </c>
      <c r="E602" s="3" t="s">
        <v>3432</v>
      </c>
      <c r="F602" s="3" t="s">
        <v>2365</v>
      </c>
      <c r="G602" s="3" t="s">
        <v>11</v>
      </c>
      <c r="H602" s="3" t="s">
        <v>2628</v>
      </c>
      <c r="I602" s="3">
        <v>1</v>
      </c>
      <c r="J602" s="3" t="s">
        <v>4661</v>
      </c>
      <c r="K602" s="3" t="s">
        <v>2628</v>
      </c>
      <c r="L602" s="3">
        <v>19985853</v>
      </c>
      <c r="M602" s="17"/>
      <c r="N602" s="37">
        <f t="shared" si="27"/>
        <v>0</v>
      </c>
      <c r="O602" s="55">
        <f t="shared" si="28"/>
        <v>100</v>
      </c>
      <c r="P602" s="55"/>
      <c r="Q602" s="56">
        <f t="shared" si="29"/>
        <v>1.082797856226708E-8</v>
      </c>
      <c r="R602" s="49"/>
      <c r="S602" s="53"/>
      <c r="T602" s="53"/>
      <c r="U602" s="53"/>
      <c r="V602" s="53"/>
      <c r="W602" s="53"/>
      <c r="X602" s="53"/>
    </row>
    <row r="603" spans="2:24" s="2" customFormat="1" ht="24.5" customHeight="1" x14ac:dyDescent="0.35">
      <c r="B603" s="3">
        <v>588</v>
      </c>
      <c r="C603" s="3" t="s">
        <v>2655</v>
      </c>
      <c r="D603" s="3" t="s">
        <v>4123</v>
      </c>
      <c r="E603" s="3" t="s">
        <v>269</v>
      </c>
      <c r="F603" s="3" t="s">
        <v>3582</v>
      </c>
      <c r="G603" s="3" t="s">
        <v>18</v>
      </c>
      <c r="H603" s="3" t="s">
        <v>2349</v>
      </c>
      <c r="I603" s="3">
        <v>2</v>
      </c>
      <c r="J603" s="3" t="s">
        <v>4662</v>
      </c>
      <c r="K603" s="3" t="s">
        <v>2628</v>
      </c>
      <c r="L603" s="3">
        <v>20219302</v>
      </c>
      <c r="M603" s="17"/>
      <c r="N603" s="37">
        <f t="shared" si="27"/>
        <v>0</v>
      </c>
      <c r="O603" s="55">
        <f t="shared" si="28"/>
        <v>200</v>
      </c>
      <c r="P603" s="55"/>
      <c r="Q603" s="56">
        <f t="shared" si="29"/>
        <v>2.165595712453416E-8</v>
      </c>
      <c r="R603" s="49"/>
      <c r="S603" s="53"/>
      <c r="T603" s="53"/>
      <c r="U603" s="53"/>
      <c r="V603" s="53"/>
      <c r="W603" s="53"/>
      <c r="X603" s="53"/>
    </row>
    <row r="604" spans="2:24" s="2" customFormat="1" ht="24.5" customHeight="1" x14ac:dyDescent="0.35">
      <c r="B604" s="3">
        <v>589</v>
      </c>
      <c r="C604" s="3" t="s">
        <v>1118</v>
      </c>
      <c r="D604" s="3" t="s">
        <v>1119</v>
      </c>
      <c r="E604" s="3" t="s">
        <v>4202</v>
      </c>
      <c r="F604" s="3" t="s">
        <v>2362</v>
      </c>
      <c r="G604" s="3" t="s">
        <v>3661</v>
      </c>
      <c r="H604" s="3" t="s">
        <v>2628</v>
      </c>
      <c r="I604" s="3">
        <v>1</v>
      </c>
      <c r="J604" s="3" t="s">
        <v>4663</v>
      </c>
      <c r="K604" s="3" t="s">
        <v>2628</v>
      </c>
      <c r="L604" s="3">
        <v>46041</v>
      </c>
      <c r="M604" s="17"/>
      <c r="N604" s="37">
        <f t="shared" si="27"/>
        <v>0</v>
      </c>
      <c r="O604" s="55">
        <f t="shared" si="28"/>
        <v>100</v>
      </c>
      <c r="P604" s="55"/>
      <c r="Q604" s="56">
        <f t="shared" si="29"/>
        <v>1.082797856226708E-8</v>
      </c>
      <c r="R604" s="49"/>
      <c r="S604" s="53"/>
      <c r="T604" s="53"/>
      <c r="U604" s="53"/>
      <c r="V604" s="53"/>
      <c r="W604" s="53"/>
      <c r="X604" s="53"/>
    </row>
    <row r="605" spans="2:24" s="2" customFormat="1" ht="24.5" customHeight="1" x14ac:dyDescent="0.35">
      <c r="B605" s="3">
        <v>590</v>
      </c>
      <c r="C605" s="3" t="s">
        <v>4099</v>
      </c>
      <c r="D605" s="3" t="s">
        <v>3079</v>
      </c>
      <c r="E605" s="3" t="s">
        <v>218</v>
      </c>
      <c r="F605" s="3" t="s">
        <v>2392</v>
      </c>
      <c r="G605" s="3" t="s">
        <v>76</v>
      </c>
      <c r="H605" s="3" t="s">
        <v>2628</v>
      </c>
      <c r="I605" s="3">
        <v>11</v>
      </c>
      <c r="J605" s="3" t="s">
        <v>4664</v>
      </c>
      <c r="K605" s="3" t="s">
        <v>119</v>
      </c>
      <c r="L605" s="3">
        <v>20058460</v>
      </c>
      <c r="M605" s="17">
        <v>140196</v>
      </c>
      <c r="N605" s="37">
        <f t="shared" si="27"/>
        <v>150290</v>
      </c>
      <c r="O605" s="55">
        <f t="shared" si="28"/>
        <v>1653190</v>
      </c>
      <c r="P605" s="55" t="s">
        <v>7341</v>
      </c>
      <c r="Q605" s="56">
        <f t="shared" si="29"/>
        <v>1.7900705879354313E-4</v>
      </c>
      <c r="R605" s="49"/>
      <c r="S605" s="53"/>
      <c r="T605" s="53"/>
      <c r="U605" s="53"/>
      <c r="V605" s="53"/>
      <c r="W605" s="53"/>
      <c r="X605" s="53"/>
    </row>
    <row r="606" spans="2:24" s="2" customFormat="1" ht="24.5" customHeight="1" x14ac:dyDescent="0.35">
      <c r="B606" s="3">
        <v>591</v>
      </c>
      <c r="C606" s="3" t="s">
        <v>119</v>
      </c>
      <c r="D606" s="3" t="s">
        <v>3079</v>
      </c>
      <c r="E606" s="3" t="s">
        <v>218</v>
      </c>
      <c r="F606" s="3" t="s">
        <v>2392</v>
      </c>
      <c r="G606" s="3" t="s">
        <v>76</v>
      </c>
      <c r="H606" s="3" t="s">
        <v>2628</v>
      </c>
      <c r="I606" s="3">
        <v>1</v>
      </c>
      <c r="J606" s="3" t="s">
        <v>4665</v>
      </c>
      <c r="K606" s="3" t="s">
        <v>119</v>
      </c>
      <c r="L606" s="3">
        <v>20058461</v>
      </c>
      <c r="M606" s="17">
        <v>127181</v>
      </c>
      <c r="N606" s="37">
        <f t="shared" si="27"/>
        <v>136338</v>
      </c>
      <c r="O606" s="55">
        <f t="shared" si="28"/>
        <v>136338</v>
      </c>
      <c r="P606" s="55" t="s">
        <v>7341</v>
      </c>
      <c r="Q606" s="56">
        <f t="shared" si="29"/>
        <v>1.476264941222369E-5</v>
      </c>
      <c r="R606" s="49"/>
      <c r="S606" s="53"/>
      <c r="T606" s="53"/>
      <c r="U606" s="53"/>
      <c r="V606" s="53"/>
      <c r="W606" s="53"/>
      <c r="X606" s="53"/>
    </row>
    <row r="607" spans="2:24" s="2" customFormat="1" ht="24.5" customHeight="1" x14ac:dyDescent="0.35">
      <c r="B607" s="3">
        <v>592</v>
      </c>
      <c r="C607" s="3" t="s">
        <v>119</v>
      </c>
      <c r="D607" s="3" t="s">
        <v>3079</v>
      </c>
      <c r="E607" s="3" t="s">
        <v>218</v>
      </c>
      <c r="F607" s="3" t="s">
        <v>2392</v>
      </c>
      <c r="G607" s="3" t="s">
        <v>76</v>
      </c>
      <c r="H607" s="3" t="s">
        <v>2628</v>
      </c>
      <c r="I607" s="3">
        <v>1</v>
      </c>
      <c r="J607" s="3" t="s">
        <v>4666</v>
      </c>
      <c r="K607" s="3" t="s">
        <v>2628</v>
      </c>
      <c r="L607" s="3">
        <v>20058462</v>
      </c>
      <c r="M607" s="17">
        <v>111744</v>
      </c>
      <c r="N607" s="37">
        <f t="shared" si="27"/>
        <v>119790</v>
      </c>
      <c r="O607" s="55">
        <f t="shared" si="28"/>
        <v>119790</v>
      </c>
      <c r="P607" s="55" t="s">
        <v>7341</v>
      </c>
      <c r="Q607" s="56">
        <f t="shared" si="29"/>
        <v>1.2970835519739735E-5</v>
      </c>
      <c r="R607" s="49"/>
      <c r="S607" s="53"/>
      <c r="T607" s="53"/>
      <c r="U607" s="53"/>
      <c r="V607" s="53"/>
      <c r="W607" s="53"/>
      <c r="X607" s="53"/>
    </row>
    <row r="608" spans="2:24" s="2" customFormat="1" ht="24.5" customHeight="1" x14ac:dyDescent="0.35">
      <c r="B608" s="3">
        <v>593</v>
      </c>
      <c r="C608" s="3" t="s">
        <v>1120</v>
      </c>
      <c r="D608" s="3" t="s">
        <v>3999</v>
      </c>
      <c r="E608" s="3" t="s">
        <v>87</v>
      </c>
      <c r="F608" s="3" t="s">
        <v>2375</v>
      </c>
      <c r="G608" s="3" t="s">
        <v>11</v>
      </c>
      <c r="H608" s="3" t="s">
        <v>2628</v>
      </c>
      <c r="I608" s="3">
        <v>1253</v>
      </c>
      <c r="J608" s="3" t="s">
        <v>3872</v>
      </c>
      <c r="K608" s="3" t="s">
        <v>2491</v>
      </c>
      <c r="L608" s="3">
        <v>19940480</v>
      </c>
      <c r="M608" s="17">
        <v>7150</v>
      </c>
      <c r="N608" s="37">
        <f t="shared" si="27"/>
        <v>7665</v>
      </c>
      <c r="O608" s="55">
        <f t="shared" si="28"/>
        <v>9604245</v>
      </c>
      <c r="P608" s="55"/>
      <c r="Q608" s="56">
        <f t="shared" si="29"/>
        <v>1.0399455896676079E-3</v>
      </c>
      <c r="R608" s="49"/>
      <c r="S608" s="53"/>
      <c r="T608" s="53"/>
      <c r="U608" s="53"/>
      <c r="V608" s="53"/>
      <c r="W608" s="53"/>
      <c r="X608" s="53"/>
    </row>
    <row r="609" spans="2:24" s="2" customFormat="1" ht="24.5" customHeight="1" x14ac:dyDescent="0.35">
      <c r="B609" s="3">
        <v>594</v>
      </c>
      <c r="C609" s="3" t="s">
        <v>7277</v>
      </c>
      <c r="D609" s="3" t="s">
        <v>3080</v>
      </c>
      <c r="E609" s="3" t="s">
        <v>36</v>
      </c>
      <c r="F609" s="3" t="s">
        <v>2422</v>
      </c>
      <c r="G609" s="3" t="s">
        <v>11</v>
      </c>
      <c r="H609" s="3" t="s">
        <v>2318</v>
      </c>
      <c r="I609" s="3">
        <v>1743</v>
      </c>
      <c r="J609" s="3" t="s">
        <v>4047</v>
      </c>
      <c r="K609" s="3" t="s">
        <v>3731</v>
      </c>
      <c r="L609" s="3">
        <v>20202931</v>
      </c>
      <c r="M609" s="17"/>
      <c r="N609" s="37">
        <f t="shared" si="27"/>
        <v>0</v>
      </c>
      <c r="O609" s="55">
        <f t="shared" si="28"/>
        <v>174300</v>
      </c>
      <c r="P609" s="55"/>
      <c r="Q609" s="56">
        <f t="shared" si="29"/>
        <v>1.8873166634031521E-5</v>
      </c>
      <c r="R609" s="49"/>
      <c r="S609" s="53"/>
      <c r="T609" s="53"/>
      <c r="U609" s="53"/>
      <c r="V609" s="53"/>
      <c r="W609" s="53"/>
      <c r="X609" s="53"/>
    </row>
    <row r="610" spans="2:24" s="2" customFormat="1" ht="24.5" customHeight="1" x14ac:dyDescent="0.35">
      <c r="B610" s="3">
        <v>595</v>
      </c>
      <c r="C610" s="3" t="s">
        <v>2628</v>
      </c>
      <c r="D610" s="3" t="s">
        <v>3080</v>
      </c>
      <c r="E610" s="3" t="s">
        <v>10</v>
      </c>
      <c r="F610" s="3" t="s">
        <v>2317</v>
      </c>
      <c r="G610" s="3" t="s">
        <v>11</v>
      </c>
      <c r="H610" s="3" t="s">
        <v>2628</v>
      </c>
      <c r="I610" s="3">
        <v>140</v>
      </c>
      <c r="J610" s="3" t="s">
        <v>4667</v>
      </c>
      <c r="K610" s="3" t="s">
        <v>2628</v>
      </c>
      <c r="L610" s="3">
        <v>20202924</v>
      </c>
      <c r="M610" s="17"/>
      <c r="N610" s="37">
        <f t="shared" si="27"/>
        <v>0</v>
      </c>
      <c r="O610" s="55">
        <f t="shared" si="28"/>
        <v>14000</v>
      </c>
      <c r="P610" s="55"/>
      <c r="Q610" s="56">
        <f t="shared" si="29"/>
        <v>1.5159169987173912E-6</v>
      </c>
      <c r="R610" s="49"/>
      <c r="S610" s="53"/>
      <c r="T610" s="53"/>
      <c r="U610" s="53"/>
      <c r="V610" s="53"/>
      <c r="W610" s="53"/>
      <c r="X610" s="53"/>
    </row>
    <row r="611" spans="2:24" s="2" customFormat="1" ht="24.5" customHeight="1" x14ac:dyDescent="0.35">
      <c r="B611" s="3">
        <v>596</v>
      </c>
      <c r="C611" s="3" t="s">
        <v>1121</v>
      </c>
      <c r="D611" s="3" t="s">
        <v>1122</v>
      </c>
      <c r="E611" s="3" t="s">
        <v>122</v>
      </c>
      <c r="F611" s="3" t="s">
        <v>2324</v>
      </c>
      <c r="G611" s="3" t="s">
        <v>11</v>
      </c>
      <c r="H611" s="3" t="s">
        <v>2628</v>
      </c>
      <c r="I611" s="3">
        <v>1652</v>
      </c>
      <c r="J611" s="3" t="s">
        <v>4668</v>
      </c>
      <c r="K611" s="3" t="s">
        <v>2628</v>
      </c>
      <c r="L611" s="3">
        <v>20032912</v>
      </c>
      <c r="M611" s="17"/>
      <c r="N611" s="37">
        <f t="shared" si="27"/>
        <v>0</v>
      </c>
      <c r="O611" s="55">
        <f t="shared" si="28"/>
        <v>165200</v>
      </c>
      <c r="P611" s="55"/>
      <c r="Q611" s="56">
        <f t="shared" si="29"/>
        <v>1.7887820584865215E-5</v>
      </c>
      <c r="R611" s="49"/>
      <c r="S611" s="53"/>
      <c r="T611" s="53"/>
      <c r="U611" s="53"/>
      <c r="V611" s="53"/>
      <c r="W611" s="53"/>
      <c r="X611" s="53"/>
    </row>
    <row r="612" spans="2:24" s="2" customFormat="1" ht="24.5" customHeight="1" x14ac:dyDescent="0.35">
      <c r="B612" s="3">
        <v>597</v>
      </c>
      <c r="C612" s="3" t="s">
        <v>1126</v>
      </c>
      <c r="D612" s="3" t="s">
        <v>1127</v>
      </c>
      <c r="E612" s="3" t="s">
        <v>35</v>
      </c>
      <c r="F612" s="3" t="s">
        <v>2383</v>
      </c>
      <c r="G612" s="3" t="s">
        <v>11</v>
      </c>
      <c r="H612" s="3" t="s">
        <v>2628</v>
      </c>
      <c r="I612" s="3">
        <v>50</v>
      </c>
      <c r="J612" s="3" t="s">
        <v>4669</v>
      </c>
      <c r="K612" s="3" t="s">
        <v>2628</v>
      </c>
      <c r="L612" s="3">
        <v>52789</v>
      </c>
      <c r="M612" s="17"/>
      <c r="N612" s="37">
        <f t="shared" si="27"/>
        <v>0</v>
      </c>
      <c r="O612" s="55">
        <f t="shared" si="28"/>
        <v>5000</v>
      </c>
      <c r="P612" s="55"/>
      <c r="Q612" s="56">
        <f t="shared" si="29"/>
        <v>5.4139892811335402E-7</v>
      </c>
      <c r="R612" s="49"/>
      <c r="S612" s="53"/>
      <c r="T612" s="53"/>
      <c r="U612" s="53"/>
      <c r="V612" s="53"/>
      <c r="W612" s="53"/>
      <c r="X612" s="53"/>
    </row>
    <row r="613" spans="2:24" s="2" customFormat="1" ht="24.5" customHeight="1" x14ac:dyDescent="0.35">
      <c r="B613" s="3">
        <v>598</v>
      </c>
      <c r="C613" s="3" t="s">
        <v>1126</v>
      </c>
      <c r="D613" s="3" t="s">
        <v>1127</v>
      </c>
      <c r="E613" s="3" t="s">
        <v>6308</v>
      </c>
      <c r="F613" s="3" t="s">
        <v>2362</v>
      </c>
      <c r="G613" s="3" t="s">
        <v>80</v>
      </c>
      <c r="H613" s="3" t="s">
        <v>2525</v>
      </c>
      <c r="I613" s="33">
        <v>1</v>
      </c>
      <c r="J613" s="3" t="s">
        <v>2628</v>
      </c>
      <c r="K613" s="3" t="s">
        <v>7211</v>
      </c>
      <c r="L613" s="3">
        <v>19956005</v>
      </c>
      <c r="M613" s="17"/>
      <c r="N613" s="37">
        <f t="shared" si="27"/>
        <v>0</v>
      </c>
      <c r="O613" s="55">
        <f t="shared" si="28"/>
        <v>100</v>
      </c>
      <c r="P613" s="55"/>
      <c r="Q613" s="56">
        <f t="shared" si="29"/>
        <v>1.082797856226708E-8</v>
      </c>
      <c r="R613" s="49"/>
      <c r="S613" s="53"/>
      <c r="T613" s="53"/>
      <c r="U613" s="53"/>
      <c r="V613" s="53"/>
      <c r="W613" s="53"/>
      <c r="X613" s="53"/>
    </row>
    <row r="614" spans="2:24" s="2" customFormat="1" ht="24.5" customHeight="1" x14ac:dyDescent="0.35">
      <c r="B614" s="3">
        <v>599</v>
      </c>
      <c r="C614" s="3" t="s">
        <v>1131</v>
      </c>
      <c r="D614" s="3" t="s">
        <v>1132</v>
      </c>
      <c r="E614" s="3" t="s">
        <v>2492</v>
      </c>
      <c r="F614" s="3" t="s">
        <v>2317</v>
      </c>
      <c r="G614" s="3" t="s">
        <v>11</v>
      </c>
      <c r="H614" s="3" t="s">
        <v>2628</v>
      </c>
      <c r="I614" s="3">
        <v>1</v>
      </c>
      <c r="J614" s="3" t="s">
        <v>4670</v>
      </c>
      <c r="K614" s="3" t="s">
        <v>2628</v>
      </c>
      <c r="L614" s="3">
        <v>20168629</v>
      </c>
      <c r="M614" s="17"/>
      <c r="N614" s="37">
        <f t="shared" si="27"/>
        <v>0</v>
      </c>
      <c r="O614" s="55">
        <f t="shared" si="28"/>
        <v>100</v>
      </c>
      <c r="P614" s="55"/>
      <c r="Q614" s="56">
        <f t="shared" si="29"/>
        <v>1.082797856226708E-8</v>
      </c>
      <c r="R614" s="49"/>
      <c r="S614" s="53"/>
      <c r="T614" s="53"/>
      <c r="U614" s="53"/>
      <c r="V614" s="53"/>
      <c r="W614" s="53"/>
      <c r="X614" s="53"/>
    </row>
    <row r="615" spans="2:24" s="2" customFormat="1" ht="24.5" customHeight="1" x14ac:dyDescent="0.35">
      <c r="B615" s="3">
        <v>600</v>
      </c>
      <c r="C615" s="3" t="s">
        <v>1145</v>
      </c>
      <c r="D615" s="3" t="s">
        <v>4124</v>
      </c>
      <c r="E615" s="3" t="s">
        <v>4203</v>
      </c>
      <c r="F615" s="3" t="s">
        <v>2324</v>
      </c>
      <c r="G615" s="3" t="s">
        <v>11</v>
      </c>
      <c r="H615" s="3" t="s">
        <v>2628</v>
      </c>
      <c r="I615" s="3">
        <v>60</v>
      </c>
      <c r="J615" s="3" t="s">
        <v>4671</v>
      </c>
      <c r="K615" s="3" t="s">
        <v>2628</v>
      </c>
      <c r="L615" s="3">
        <v>39989</v>
      </c>
      <c r="M615" s="17"/>
      <c r="N615" s="37">
        <f t="shared" si="27"/>
        <v>0</v>
      </c>
      <c r="O615" s="55">
        <f t="shared" si="28"/>
        <v>6000</v>
      </c>
      <c r="P615" s="55"/>
      <c r="Q615" s="56">
        <f t="shared" si="29"/>
        <v>6.496787137360248E-7</v>
      </c>
      <c r="R615" s="49"/>
      <c r="S615" s="53"/>
      <c r="T615" s="53"/>
      <c r="U615" s="53"/>
      <c r="V615" s="53"/>
      <c r="W615" s="53"/>
      <c r="X615" s="53"/>
    </row>
    <row r="616" spans="2:24" s="2" customFormat="1" ht="24.5" customHeight="1" x14ac:dyDescent="0.35">
      <c r="B616" s="3">
        <v>601</v>
      </c>
      <c r="C616" s="3" t="s">
        <v>7278</v>
      </c>
      <c r="D616" s="3" t="s">
        <v>4000</v>
      </c>
      <c r="E616" s="3" t="s">
        <v>3700</v>
      </c>
      <c r="F616" s="3" t="s">
        <v>3711</v>
      </c>
      <c r="G616" s="3" t="s">
        <v>3654</v>
      </c>
      <c r="H616" s="3" t="s">
        <v>2347</v>
      </c>
      <c r="I616" s="3">
        <v>390</v>
      </c>
      <c r="J616" s="3" t="s">
        <v>4048</v>
      </c>
      <c r="K616" s="3" t="s">
        <v>3732</v>
      </c>
      <c r="L616" s="3">
        <v>19986156</v>
      </c>
      <c r="M616" s="17">
        <v>245.57499999999999</v>
      </c>
      <c r="N616" s="37">
        <f t="shared" si="27"/>
        <v>263</v>
      </c>
      <c r="O616" s="55">
        <f t="shared" si="28"/>
        <v>102570</v>
      </c>
      <c r="P616" s="55"/>
      <c r="Q616" s="56">
        <f t="shared" si="29"/>
        <v>1.1106257611317344E-5</v>
      </c>
      <c r="R616" s="49"/>
      <c r="S616" s="53"/>
      <c r="T616" s="53"/>
      <c r="U616" s="53"/>
      <c r="V616" s="53"/>
      <c r="W616" s="53"/>
      <c r="X616" s="53"/>
    </row>
    <row r="617" spans="2:24" s="2" customFormat="1" ht="24.5" customHeight="1" x14ac:dyDescent="0.35">
      <c r="B617" s="3">
        <v>602</v>
      </c>
      <c r="C617" s="3" t="s">
        <v>1151</v>
      </c>
      <c r="D617" s="3" t="s">
        <v>4125</v>
      </c>
      <c r="E617" s="3" t="s">
        <v>4204</v>
      </c>
      <c r="F617" s="3" t="s">
        <v>2408</v>
      </c>
      <c r="G617" s="3" t="s">
        <v>1340</v>
      </c>
      <c r="H617" s="3" t="s">
        <v>2628</v>
      </c>
      <c r="I617" s="3">
        <v>266</v>
      </c>
      <c r="J617" s="3" t="s">
        <v>4672</v>
      </c>
      <c r="K617" s="3" t="s">
        <v>2628</v>
      </c>
      <c r="L617" s="3">
        <v>20003641</v>
      </c>
      <c r="M617" s="17">
        <v>61949</v>
      </c>
      <c r="N617" s="37">
        <f t="shared" si="27"/>
        <v>66409</v>
      </c>
      <c r="O617" s="55">
        <f t="shared" si="28"/>
        <v>17664794</v>
      </c>
      <c r="P617" s="55" t="s">
        <v>7341</v>
      </c>
      <c r="Q617" s="56">
        <f t="shared" si="29"/>
        <v>1.9127401073886414E-3</v>
      </c>
      <c r="R617" s="49"/>
      <c r="S617" s="53"/>
      <c r="T617" s="53"/>
      <c r="U617" s="53"/>
      <c r="V617" s="53"/>
      <c r="W617" s="53"/>
      <c r="X617" s="53"/>
    </row>
    <row r="618" spans="2:24" s="2" customFormat="1" ht="24.5" customHeight="1" x14ac:dyDescent="0.35">
      <c r="B618" s="3">
        <v>603</v>
      </c>
      <c r="C618" s="3" t="s">
        <v>1151</v>
      </c>
      <c r="D618" s="3" t="s">
        <v>4125</v>
      </c>
      <c r="E618" s="3" t="s">
        <v>4205</v>
      </c>
      <c r="F618" s="3" t="s">
        <v>2409</v>
      </c>
      <c r="G618" s="3" t="s">
        <v>1340</v>
      </c>
      <c r="H618" s="3" t="s">
        <v>2628</v>
      </c>
      <c r="I618" s="3">
        <v>109</v>
      </c>
      <c r="J618" s="3" t="s">
        <v>4673</v>
      </c>
      <c r="K618" s="3" t="s">
        <v>2628</v>
      </c>
      <c r="L618" s="3">
        <v>19913482</v>
      </c>
      <c r="M618" s="17">
        <v>61332</v>
      </c>
      <c r="N618" s="37">
        <f t="shared" si="27"/>
        <v>65748</v>
      </c>
      <c r="O618" s="55">
        <f t="shared" si="28"/>
        <v>7166532</v>
      </c>
      <c r="P618" s="55" t="s">
        <v>7341</v>
      </c>
      <c r="Q618" s="56">
        <f t="shared" si="29"/>
        <v>7.7599054861801024E-4</v>
      </c>
      <c r="R618" s="49"/>
      <c r="S618" s="53"/>
      <c r="T618" s="53"/>
      <c r="U618" s="53"/>
      <c r="V618" s="53"/>
      <c r="W618" s="53"/>
      <c r="X618" s="53"/>
    </row>
    <row r="619" spans="2:24" s="2" customFormat="1" ht="24.5" customHeight="1" x14ac:dyDescent="0.35">
      <c r="B619" s="3">
        <v>604</v>
      </c>
      <c r="C619" s="3" t="s">
        <v>1152</v>
      </c>
      <c r="D619" s="3" t="s">
        <v>4126</v>
      </c>
      <c r="E619" s="3" t="s">
        <v>2495</v>
      </c>
      <c r="F619" s="3" t="s">
        <v>2494</v>
      </c>
      <c r="G619" s="3" t="s">
        <v>1340</v>
      </c>
      <c r="H619" s="3" t="s">
        <v>2628</v>
      </c>
      <c r="I619" s="3">
        <v>1679</v>
      </c>
      <c r="J619" s="3" t="s">
        <v>4674</v>
      </c>
      <c r="K619" s="3" t="s">
        <v>2628</v>
      </c>
      <c r="L619" s="3">
        <v>19902533</v>
      </c>
      <c r="M619" s="17">
        <v>51353</v>
      </c>
      <c r="N619" s="37">
        <f t="shared" si="27"/>
        <v>55050</v>
      </c>
      <c r="O619" s="55">
        <f t="shared" si="28"/>
        <v>92428950</v>
      </c>
      <c r="P619" s="55" t="s">
        <v>7341</v>
      </c>
      <c r="Q619" s="56">
        <f t="shared" si="29"/>
        <v>1.0008186891328558E-2</v>
      </c>
      <c r="R619" s="49"/>
      <c r="S619" s="53"/>
      <c r="T619" s="53"/>
      <c r="U619" s="53"/>
      <c r="V619" s="53"/>
      <c r="W619" s="53"/>
      <c r="X619" s="53"/>
    </row>
    <row r="620" spans="2:24" s="2" customFormat="1" ht="24.5" customHeight="1" x14ac:dyDescent="0.35">
      <c r="B620" s="3">
        <v>605</v>
      </c>
      <c r="C620" s="3" t="s">
        <v>1152</v>
      </c>
      <c r="D620" s="3" t="s">
        <v>4126</v>
      </c>
      <c r="E620" s="3" t="s">
        <v>2493</v>
      </c>
      <c r="F620" s="3" t="s">
        <v>2494</v>
      </c>
      <c r="G620" s="3" t="s">
        <v>1340</v>
      </c>
      <c r="H620" s="3" t="s">
        <v>2628</v>
      </c>
      <c r="I620" s="3">
        <v>300</v>
      </c>
      <c r="J620" s="3" t="s">
        <v>4675</v>
      </c>
      <c r="K620" s="3" t="s">
        <v>2628</v>
      </c>
      <c r="L620" s="3">
        <v>20103748</v>
      </c>
      <c r="M620" s="17">
        <v>1960</v>
      </c>
      <c r="N620" s="37">
        <f t="shared" si="27"/>
        <v>2101</v>
      </c>
      <c r="O620" s="55">
        <f t="shared" si="28"/>
        <v>630300</v>
      </c>
      <c r="P620" s="55"/>
      <c r="Q620" s="56">
        <f t="shared" si="29"/>
        <v>6.8248748877969403E-5</v>
      </c>
      <c r="R620" s="49"/>
      <c r="S620" s="53"/>
      <c r="T620" s="53"/>
      <c r="U620" s="53"/>
      <c r="V620" s="53"/>
      <c r="W620" s="53"/>
      <c r="X620" s="53"/>
    </row>
    <row r="621" spans="2:24" s="2" customFormat="1" ht="24.5" customHeight="1" x14ac:dyDescent="0.35">
      <c r="B621" s="3">
        <v>606</v>
      </c>
      <c r="C621" s="3" t="s">
        <v>1152</v>
      </c>
      <c r="D621" s="3" t="s">
        <v>4126</v>
      </c>
      <c r="E621" s="3" t="s">
        <v>2493</v>
      </c>
      <c r="F621" s="3" t="s">
        <v>2494</v>
      </c>
      <c r="G621" s="3" t="s">
        <v>1340</v>
      </c>
      <c r="H621" s="3" t="s">
        <v>2628</v>
      </c>
      <c r="I621" s="3">
        <v>62</v>
      </c>
      <c r="J621" s="3" t="s">
        <v>4676</v>
      </c>
      <c r="K621" s="3" t="s">
        <v>2628</v>
      </c>
      <c r="L621" s="3">
        <v>20013309</v>
      </c>
      <c r="M621" s="17"/>
      <c r="N621" s="37">
        <f t="shared" si="27"/>
        <v>0</v>
      </c>
      <c r="O621" s="55">
        <f t="shared" si="28"/>
        <v>6200</v>
      </c>
      <c r="P621" s="55"/>
      <c r="Q621" s="56">
        <f t="shared" si="29"/>
        <v>6.7133467086055892E-7</v>
      </c>
      <c r="R621" s="49"/>
      <c r="S621" s="53"/>
      <c r="T621" s="53"/>
      <c r="U621" s="53"/>
      <c r="V621" s="53"/>
      <c r="W621" s="53"/>
      <c r="X621" s="53"/>
    </row>
    <row r="622" spans="2:24" s="2" customFormat="1" ht="24.5" customHeight="1" x14ac:dyDescent="0.35">
      <c r="B622" s="3">
        <v>607</v>
      </c>
      <c r="C622" s="3" t="s">
        <v>1156</v>
      </c>
      <c r="D622" s="3" t="s">
        <v>1157</v>
      </c>
      <c r="E622" s="3" t="s">
        <v>2401</v>
      </c>
      <c r="F622" s="3" t="s">
        <v>2335</v>
      </c>
      <c r="G622" s="3" t="s">
        <v>11</v>
      </c>
      <c r="H622" s="3" t="s">
        <v>2628</v>
      </c>
      <c r="I622" s="3">
        <v>23190</v>
      </c>
      <c r="J622" s="3" t="s">
        <v>4677</v>
      </c>
      <c r="K622" s="3" t="s">
        <v>2628</v>
      </c>
      <c r="L622" s="3">
        <v>59491</v>
      </c>
      <c r="M622" s="17">
        <v>1800</v>
      </c>
      <c r="N622" s="37">
        <f t="shared" si="27"/>
        <v>1930</v>
      </c>
      <c r="O622" s="55">
        <f t="shared" si="28"/>
        <v>44756700</v>
      </c>
      <c r="P622" s="55" t="s">
        <v>7341</v>
      </c>
      <c r="Q622" s="56">
        <f t="shared" si="29"/>
        <v>4.8462458811781902E-3</v>
      </c>
      <c r="R622" s="49"/>
      <c r="S622" s="53"/>
      <c r="T622" s="53"/>
      <c r="U622" s="53"/>
      <c r="V622" s="53"/>
      <c r="W622" s="53"/>
      <c r="X622" s="53"/>
    </row>
    <row r="623" spans="2:24" s="2" customFormat="1" ht="24.5" customHeight="1" x14ac:dyDescent="0.35">
      <c r="B623" s="3">
        <v>608</v>
      </c>
      <c r="C623" s="3" t="s">
        <v>90</v>
      </c>
      <c r="D623" s="3" t="s">
        <v>7064</v>
      </c>
      <c r="E623" s="3" t="s">
        <v>191</v>
      </c>
      <c r="F623" s="3" t="s">
        <v>2333</v>
      </c>
      <c r="G623" s="3" t="s">
        <v>7118</v>
      </c>
      <c r="H623" s="3" t="s">
        <v>3675</v>
      </c>
      <c r="I623" s="33">
        <v>1</v>
      </c>
      <c r="J623" s="3" t="s">
        <v>2628</v>
      </c>
      <c r="K623" s="3" t="s">
        <v>7212</v>
      </c>
      <c r="L623" s="3">
        <v>20138364</v>
      </c>
      <c r="M623" s="17"/>
      <c r="N623" s="37">
        <f t="shared" si="27"/>
        <v>0</v>
      </c>
      <c r="O623" s="55">
        <f t="shared" si="28"/>
        <v>100</v>
      </c>
      <c r="P623" s="55"/>
      <c r="Q623" s="56">
        <f t="shared" si="29"/>
        <v>1.082797856226708E-8</v>
      </c>
      <c r="R623" s="49"/>
      <c r="S623" s="53"/>
      <c r="T623" s="53"/>
      <c r="U623" s="53"/>
      <c r="V623" s="53"/>
      <c r="W623" s="53"/>
      <c r="X623" s="53"/>
    </row>
    <row r="624" spans="2:24" s="2" customFormat="1" ht="24.5" customHeight="1" x14ac:dyDescent="0.35">
      <c r="B624" s="3">
        <v>609</v>
      </c>
      <c r="C624" s="3" t="s">
        <v>2628</v>
      </c>
      <c r="D624" s="3" t="s">
        <v>3081</v>
      </c>
      <c r="E624" s="3" t="s">
        <v>218</v>
      </c>
      <c r="F624" s="3" t="s">
        <v>3586</v>
      </c>
      <c r="G624" s="3" t="s">
        <v>11</v>
      </c>
      <c r="H624" s="3" t="s">
        <v>2628</v>
      </c>
      <c r="I624" s="3">
        <v>1</v>
      </c>
      <c r="J624" s="3" t="s">
        <v>4678</v>
      </c>
      <c r="K624" s="3" t="s">
        <v>2628</v>
      </c>
      <c r="L624" s="3">
        <v>20208934</v>
      </c>
      <c r="M624" s="17"/>
      <c r="N624" s="37">
        <f t="shared" si="27"/>
        <v>0</v>
      </c>
      <c r="O624" s="55">
        <f t="shared" si="28"/>
        <v>100</v>
      </c>
      <c r="P624" s="55"/>
      <c r="Q624" s="56">
        <f t="shared" si="29"/>
        <v>1.082797856226708E-8</v>
      </c>
      <c r="R624" s="49"/>
      <c r="S624" s="53"/>
      <c r="T624" s="53"/>
      <c r="U624" s="53"/>
      <c r="V624" s="53"/>
      <c r="W624" s="53"/>
      <c r="X624" s="53"/>
    </row>
    <row r="625" spans="2:24" s="2" customFormat="1" ht="24.5" customHeight="1" x14ac:dyDescent="0.35">
      <c r="B625" s="3">
        <v>610</v>
      </c>
      <c r="C625" s="3" t="s">
        <v>2628</v>
      </c>
      <c r="D625" s="3" t="s">
        <v>1170</v>
      </c>
      <c r="E625" s="3" t="s">
        <v>2628</v>
      </c>
      <c r="F625" s="3" t="s">
        <v>3580</v>
      </c>
      <c r="G625" s="3" t="s">
        <v>3649</v>
      </c>
      <c r="H625" s="3" t="s">
        <v>2628</v>
      </c>
      <c r="I625" s="3">
        <v>1</v>
      </c>
      <c r="J625" s="3" t="s">
        <v>4679</v>
      </c>
      <c r="K625" s="3" t="s">
        <v>2628</v>
      </c>
      <c r="L625" s="3">
        <v>20123199</v>
      </c>
      <c r="M625" s="17">
        <v>89834</v>
      </c>
      <c r="N625" s="37">
        <f t="shared" si="27"/>
        <v>96302</v>
      </c>
      <c r="O625" s="55">
        <f t="shared" si="28"/>
        <v>96302</v>
      </c>
      <c r="P625" s="55" t="s">
        <v>7341</v>
      </c>
      <c r="Q625" s="56">
        <f t="shared" si="29"/>
        <v>1.0427559915034442E-5</v>
      </c>
      <c r="R625" s="49"/>
      <c r="S625" s="53"/>
      <c r="T625" s="53"/>
      <c r="U625" s="53"/>
      <c r="V625" s="53"/>
      <c r="W625" s="53"/>
      <c r="X625" s="53"/>
    </row>
    <row r="626" spans="2:24" s="2" customFormat="1" ht="24.5" customHeight="1" x14ac:dyDescent="0.35">
      <c r="B626" s="3">
        <v>611</v>
      </c>
      <c r="C626" s="3" t="s">
        <v>119</v>
      </c>
      <c r="D626" s="3" t="s">
        <v>1170</v>
      </c>
      <c r="E626" s="3" t="s">
        <v>2628</v>
      </c>
      <c r="F626" s="3" t="s">
        <v>3580</v>
      </c>
      <c r="G626" s="3" t="s">
        <v>3649</v>
      </c>
      <c r="H626" s="3" t="s">
        <v>2628</v>
      </c>
      <c r="I626" s="3">
        <v>1</v>
      </c>
      <c r="J626" s="3" t="s">
        <v>4680</v>
      </c>
      <c r="K626" s="3" t="s">
        <v>2628</v>
      </c>
      <c r="L626" s="3">
        <v>20113435</v>
      </c>
      <c r="M626" s="17">
        <v>18170</v>
      </c>
      <c r="N626" s="37">
        <f t="shared" si="27"/>
        <v>19478</v>
      </c>
      <c r="O626" s="55">
        <f t="shared" si="28"/>
        <v>19478</v>
      </c>
      <c r="P626" s="55"/>
      <c r="Q626" s="56">
        <f t="shared" si="29"/>
        <v>2.1090736643583818E-6</v>
      </c>
      <c r="R626" s="49"/>
      <c r="S626" s="53"/>
      <c r="T626" s="53"/>
      <c r="U626" s="53"/>
      <c r="V626" s="53"/>
      <c r="W626" s="53"/>
      <c r="X626" s="53"/>
    </row>
    <row r="627" spans="2:24" s="2" customFormat="1" ht="24.5" customHeight="1" x14ac:dyDescent="0.35">
      <c r="B627" s="3">
        <v>612</v>
      </c>
      <c r="C627" s="3" t="s">
        <v>2628</v>
      </c>
      <c r="D627" s="3" t="s">
        <v>3082</v>
      </c>
      <c r="E627" s="3" t="s">
        <v>218</v>
      </c>
      <c r="F627" s="3" t="s">
        <v>2376</v>
      </c>
      <c r="G627" s="3" t="s">
        <v>11</v>
      </c>
      <c r="H627" s="3" t="s">
        <v>2628</v>
      </c>
      <c r="I627" s="3">
        <v>23</v>
      </c>
      <c r="J627" s="3" t="s">
        <v>4681</v>
      </c>
      <c r="K627" s="3" t="s">
        <v>2628</v>
      </c>
      <c r="L627" s="3">
        <v>20222220</v>
      </c>
      <c r="M627" s="17"/>
      <c r="N627" s="37">
        <f t="shared" si="27"/>
        <v>0</v>
      </c>
      <c r="O627" s="55">
        <f t="shared" si="28"/>
        <v>2300</v>
      </c>
      <c r="P627" s="55"/>
      <c r="Q627" s="56">
        <f t="shared" si="29"/>
        <v>2.4904350693214284E-7</v>
      </c>
      <c r="R627" s="49"/>
      <c r="S627" s="53"/>
      <c r="T627" s="53"/>
      <c r="U627" s="53"/>
      <c r="V627" s="53"/>
      <c r="W627" s="53"/>
      <c r="X627" s="53"/>
    </row>
    <row r="628" spans="2:24" s="2" customFormat="1" ht="24.5" customHeight="1" x14ac:dyDescent="0.35">
      <c r="B628" s="3">
        <v>613</v>
      </c>
      <c r="C628" s="3" t="s">
        <v>2628</v>
      </c>
      <c r="D628" s="3" t="s">
        <v>3083</v>
      </c>
      <c r="E628" s="3" t="s">
        <v>218</v>
      </c>
      <c r="F628" s="3" t="s">
        <v>3575</v>
      </c>
      <c r="G628" s="3" t="s">
        <v>11</v>
      </c>
      <c r="H628" s="3" t="s">
        <v>2628</v>
      </c>
      <c r="I628" s="33">
        <v>1</v>
      </c>
      <c r="J628" s="3" t="s">
        <v>4682</v>
      </c>
      <c r="K628" s="3" t="s">
        <v>2628</v>
      </c>
      <c r="L628" s="3">
        <v>20122519</v>
      </c>
      <c r="M628" s="17">
        <v>193676</v>
      </c>
      <c r="N628" s="37">
        <f t="shared" si="27"/>
        <v>207621</v>
      </c>
      <c r="O628" s="55">
        <f t="shared" si="28"/>
        <v>207621</v>
      </c>
      <c r="P628" s="55" t="s">
        <v>7341</v>
      </c>
      <c r="Q628" s="56">
        <f t="shared" si="29"/>
        <v>2.2481157370764532E-5</v>
      </c>
      <c r="R628" s="49"/>
      <c r="S628" s="53"/>
      <c r="T628" s="53"/>
      <c r="U628" s="53"/>
      <c r="V628" s="53"/>
      <c r="W628" s="53"/>
      <c r="X628" s="53"/>
    </row>
    <row r="629" spans="2:24" s="2" customFormat="1" ht="24.5" customHeight="1" x14ac:dyDescent="0.35">
      <c r="B629" s="3">
        <v>614</v>
      </c>
      <c r="C629" s="3" t="s">
        <v>2628</v>
      </c>
      <c r="D629" s="3" t="s">
        <v>3084</v>
      </c>
      <c r="E629" s="3" t="s">
        <v>218</v>
      </c>
      <c r="F629" s="3" t="s">
        <v>3586</v>
      </c>
      <c r="G629" s="3" t="s">
        <v>11</v>
      </c>
      <c r="H629" s="3" t="s">
        <v>2628</v>
      </c>
      <c r="I629" s="33">
        <v>107</v>
      </c>
      <c r="J629" s="3" t="s">
        <v>4683</v>
      </c>
      <c r="K629" s="3" t="s">
        <v>2628</v>
      </c>
      <c r="L629" s="3">
        <v>20190046</v>
      </c>
      <c r="M629" s="17"/>
      <c r="N629" s="37">
        <f t="shared" si="27"/>
        <v>0</v>
      </c>
      <c r="O629" s="55">
        <f t="shared" si="28"/>
        <v>10700</v>
      </c>
      <c r="P629" s="55"/>
      <c r="Q629" s="56">
        <f t="shared" si="29"/>
        <v>1.1585937061625774E-6</v>
      </c>
      <c r="R629" s="49"/>
      <c r="S629" s="53"/>
      <c r="T629" s="53"/>
      <c r="U629" s="53"/>
      <c r="V629" s="53"/>
      <c r="W629" s="53"/>
      <c r="X629" s="53"/>
    </row>
    <row r="630" spans="2:24" s="2" customFormat="1" ht="24.5" customHeight="1" x14ac:dyDescent="0.35">
      <c r="B630" s="3">
        <v>615</v>
      </c>
      <c r="C630" s="3" t="s">
        <v>2628</v>
      </c>
      <c r="D630" s="3" t="s">
        <v>3085</v>
      </c>
      <c r="E630" s="3" t="s">
        <v>3433</v>
      </c>
      <c r="F630" s="3" t="s">
        <v>3575</v>
      </c>
      <c r="G630" s="3" t="s">
        <v>11</v>
      </c>
      <c r="H630" s="3" t="s">
        <v>2628</v>
      </c>
      <c r="I630" s="3">
        <v>13</v>
      </c>
      <c r="J630" s="3" t="s">
        <v>4684</v>
      </c>
      <c r="K630" s="3" t="s">
        <v>2628</v>
      </c>
      <c r="L630" s="3">
        <v>20127361</v>
      </c>
      <c r="M630" s="17"/>
      <c r="N630" s="37">
        <f t="shared" si="27"/>
        <v>0</v>
      </c>
      <c r="O630" s="55">
        <f t="shared" si="28"/>
        <v>1300</v>
      </c>
      <c r="P630" s="55"/>
      <c r="Q630" s="56">
        <f t="shared" si="29"/>
        <v>1.4076372130947203E-7</v>
      </c>
      <c r="R630" s="49"/>
      <c r="S630" s="53"/>
      <c r="T630" s="53"/>
      <c r="U630" s="53"/>
      <c r="V630" s="53"/>
      <c r="W630" s="53"/>
      <c r="X630" s="53"/>
    </row>
    <row r="631" spans="2:24" s="2" customFormat="1" ht="24.5" customHeight="1" x14ac:dyDescent="0.35">
      <c r="B631" s="3">
        <v>616</v>
      </c>
      <c r="C631" s="3" t="s">
        <v>2628</v>
      </c>
      <c r="D631" s="3" t="s">
        <v>1171</v>
      </c>
      <c r="E631" s="3" t="s">
        <v>2628</v>
      </c>
      <c r="F631" s="3" t="s">
        <v>3575</v>
      </c>
      <c r="G631" s="3" t="s">
        <v>11</v>
      </c>
      <c r="H631" s="3" t="s">
        <v>2628</v>
      </c>
      <c r="I631" s="33">
        <v>1</v>
      </c>
      <c r="J631" s="3" t="s">
        <v>4685</v>
      </c>
      <c r="K631" s="3" t="s">
        <v>2628</v>
      </c>
      <c r="L631" s="3">
        <v>20225574</v>
      </c>
      <c r="M631" s="17">
        <v>236446</v>
      </c>
      <c r="N631" s="37">
        <f t="shared" si="27"/>
        <v>253470</v>
      </c>
      <c r="O631" s="55">
        <f t="shared" si="28"/>
        <v>253470</v>
      </c>
      <c r="P631" s="55" t="s">
        <v>7341</v>
      </c>
      <c r="Q631" s="56">
        <f t="shared" si="29"/>
        <v>2.7445677261778366E-5</v>
      </c>
      <c r="R631" s="49"/>
      <c r="S631" s="53"/>
      <c r="T631" s="53"/>
      <c r="U631" s="53"/>
      <c r="V631" s="53"/>
      <c r="W631" s="53"/>
      <c r="X631" s="53"/>
    </row>
    <row r="632" spans="2:24" s="2" customFormat="1" ht="24.5" customHeight="1" x14ac:dyDescent="0.35">
      <c r="B632" s="3">
        <v>617</v>
      </c>
      <c r="C632" s="3" t="s">
        <v>2628</v>
      </c>
      <c r="D632" s="3" t="s">
        <v>3086</v>
      </c>
      <c r="E632" s="3" t="s">
        <v>218</v>
      </c>
      <c r="F632" s="3" t="s">
        <v>3575</v>
      </c>
      <c r="G632" s="3" t="s">
        <v>11</v>
      </c>
      <c r="H632" s="3" t="s">
        <v>2628</v>
      </c>
      <c r="I632" s="3">
        <v>1</v>
      </c>
      <c r="J632" s="3" t="s">
        <v>4686</v>
      </c>
      <c r="K632" s="3" t="s">
        <v>2628</v>
      </c>
      <c r="L632" s="3">
        <v>20152619</v>
      </c>
      <c r="M632" s="17">
        <v>85627</v>
      </c>
      <c r="N632" s="37">
        <f t="shared" si="27"/>
        <v>91792</v>
      </c>
      <c r="O632" s="55">
        <f t="shared" si="28"/>
        <v>91792</v>
      </c>
      <c r="P632" s="55" t="s">
        <v>7341</v>
      </c>
      <c r="Q632" s="56">
        <f t="shared" si="29"/>
        <v>9.9392180818761975E-6</v>
      </c>
      <c r="R632" s="49"/>
      <c r="S632" s="53"/>
      <c r="T632" s="53"/>
      <c r="U632" s="53"/>
      <c r="V632" s="53"/>
      <c r="W632" s="53"/>
      <c r="X632" s="53"/>
    </row>
    <row r="633" spans="2:24" s="2" customFormat="1" ht="24.5" customHeight="1" x14ac:dyDescent="0.35">
      <c r="B633" s="3">
        <v>618</v>
      </c>
      <c r="C633" s="3" t="s">
        <v>2628</v>
      </c>
      <c r="D633" s="3" t="s">
        <v>3087</v>
      </c>
      <c r="E633" s="3" t="s">
        <v>2628</v>
      </c>
      <c r="F633" s="3" t="s">
        <v>3575</v>
      </c>
      <c r="G633" s="3" t="s">
        <v>11</v>
      </c>
      <c r="H633" s="3" t="s">
        <v>2628</v>
      </c>
      <c r="I633" s="3">
        <v>1</v>
      </c>
      <c r="J633" s="3" t="s">
        <v>4687</v>
      </c>
      <c r="K633" s="3" t="s">
        <v>2628</v>
      </c>
      <c r="L633" s="3">
        <v>20173017</v>
      </c>
      <c r="M633" s="17"/>
      <c r="N633" s="37">
        <f t="shared" si="27"/>
        <v>0</v>
      </c>
      <c r="O633" s="55">
        <f t="shared" si="28"/>
        <v>100</v>
      </c>
      <c r="P633" s="55"/>
      <c r="Q633" s="56">
        <f t="shared" si="29"/>
        <v>1.082797856226708E-8</v>
      </c>
      <c r="R633" s="49"/>
      <c r="S633" s="53"/>
      <c r="T633" s="53"/>
      <c r="U633" s="53"/>
      <c r="V633" s="53"/>
      <c r="W633" s="53"/>
      <c r="X633" s="53"/>
    </row>
    <row r="634" spans="2:24" s="2" customFormat="1" ht="24.5" customHeight="1" x14ac:dyDescent="0.35">
      <c r="B634" s="3">
        <v>619</v>
      </c>
      <c r="C634" s="3" t="s">
        <v>2628</v>
      </c>
      <c r="D634" s="3" t="s">
        <v>3088</v>
      </c>
      <c r="E634" s="3" t="s">
        <v>218</v>
      </c>
      <c r="F634" s="3" t="s">
        <v>3575</v>
      </c>
      <c r="G634" s="3" t="s">
        <v>11</v>
      </c>
      <c r="H634" s="3" t="s">
        <v>2628</v>
      </c>
      <c r="I634" s="3">
        <v>1</v>
      </c>
      <c r="J634" s="3" t="s">
        <v>4688</v>
      </c>
      <c r="K634" s="3" t="s">
        <v>2628</v>
      </c>
      <c r="L634" s="3">
        <v>20276229</v>
      </c>
      <c r="M634" s="17">
        <v>87113</v>
      </c>
      <c r="N634" s="37">
        <f t="shared" si="27"/>
        <v>93385</v>
      </c>
      <c r="O634" s="55">
        <f t="shared" si="28"/>
        <v>93385</v>
      </c>
      <c r="P634" s="55" t="s">
        <v>7341</v>
      </c>
      <c r="Q634" s="56">
        <f t="shared" si="29"/>
        <v>1.0111707780373112E-5</v>
      </c>
      <c r="R634" s="49"/>
      <c r="S634" s="53"/>
      <c r="T634" s="53"/>
      <c r="U634" s="53"/>
      <c r="V634" s="53"/>
      <c r="W634" s="53"/>
      <c r="X634" s="53"/>
    </row>
    <row r="635" spans="2:24" s="2" customFormat="1" ht="24.5" customHeight="1" x14ac:dyDescent="0.35">
      <c r="B635" s="3">
        <v>620</v>
      </c>
      <c r="C635" s="3" t="s">
        <v>2628</v>
      </c>
      <c r="D635" s="3" t="s">
        <v>3089</v>
      </c>
      <c r="E635" s="3" t="s">
        <v>3313</v>
      </c>
      <c r="F635" s="3" t="s">
        <v>2376</v>
      </c>
      <c r="G635" s="3" t="s">
        <v>11</v>
      </c>
      <c r="H635" s="3" t="s">
        <v>2628</v>
      </c>
      <c r="I635" s="3">
        <v>1</v>
      </c>
      <c r="J635" s="3" t="s">
        <v>4689</v>
      </c>
      <c r="K635" s="3" t="s">
        <v>2628</v>
      </c>
      <c r="L635" s="3">
        <v>20215896</v>
      </c>
      <c r="M635" s="17"/>
      <c r="N635" s="37">
        <f t="shared" si="27"/>
        <v>0</v>
      </c>
      <c r="O635" s="55">
        <f t="shared" si="28"/>
        <v>100</v>
      </c>
      <c r="P635" s="55"/>
      <c r="Q635" s="56">
        <f t="shared" si="29"/>
        <v>1.082797856226708E-8</v>
      </c>
      <c r="R635" s="49"/>
      <c r="S635" s="53"/>
      <c r="T635" s="53"/>
      <c r="U635" s="53"/>
      <c r="V635" s="53"/>
      <c r="W635" s="53"/>
      <c r="X635" s="53"/>
    </row>
    <row r="636" spans="2:24" s="2" customFormat="1" ht="24.5" customHeight="1" x14ac:dyDescent="0.35">
      <c r="B636" s="3">
        <v>621</v>
      </c>
      <c r="C636" s="3" t="s">
        <v>1172</v>
      </c>
      <c r="D636" s="3" t="s">
        <v>1173</v>
      </c>
      <c r="E636" s="3" t="s">
        <v>1174</v>
      </c>
      <c r="F636" s="3" t="s">
        <v>3575</v>
      </c>
      <c r="G636" s="3" t="s">
        <v>11</v>
      </c>
      <c r="H636" s="3" t="s">
        <v>2628</v>
      </c>
      <c r="I636" s="3">
        <v>40</v>
      </c>
      <c r="J636" s="3" t="s">
        <v>4690</v>
      </c>
      <c r="K636" s="3" t="s">
        <v>2628</v>
      </c>
      <c r="L636" s="3">
        <v>20069199</v>
      </c>
      <c r="M636" s="17">
        <v>79894</v>
      </c>
      <c r="N636" s="37">
        <f t="shared" si="27"/>
        <v>85646</v>
      </c>
      <c r="O636" s="55">
        <f t="shared" si="28"/>
        <v>3425840</v>
      </c>
      <c r="P636" s="55" t="s">
        <v>7341</v>
      </c>
      <c r="Q636" s="56">
        <f t="shared" si="29"/>
        <v>3.7094922077757052E-4</v>
      </c>
      <c r="R636" s="49"/>
      <c r="S636" s="53"/>
      <c r="T636" s="53"/>
      <c r="U636" s="53"/>
      <c r="V636" s="53"/>
      <c r="W636" s="53"/>
      <c r="X636" s="53"/>
    </row>
    <row r="637" spans="2:24" s="2" customFormat="1" ht="24.5" customHeight="1" x14ac:dyDescent="0.35">
      <c r="B637" s="3">
        <v>622</v>
      </c>
      <c r="C637" s="3" t="s">
        <v>2628</v>
      </c>
      <c r="D637" s="3" t="s">
        <v>1175</v>
      </c>
      <c r="E637" s="3" t="s">
        <v>218</v>
      </c>
      <c r="F637" s="3" t="s">
        <v>3575</v>
      </c>
      <c r="G637" s="3" t="s">
        <v>11</v>
      </c>
      <c r="H637" s="3" t="s">
        <v>2628</v>
      </c>
      <c r="I637" s="3">
        <v>26</v>
      </c>
      <c r="J637" s="3" t="s">
        <v>4691</v>
      </c>
      <c r="K637" s="3" t="s">
        <v>2628</v>
      </c>
      <c r="L637" s="3">
        <v>20069200</v>
      </c>
      <c r="M637" s="17">
        <v>94286</v>
      </c>
      <c r="N637" s="37">
        <f t="shared" si="27"/>
        <v>101075</v>
      </c>
      <c r="O637" s="55">
        <f t="shared" si="28"/>
        <v>2627950</v>
      </c>
      <c r="P637" s="55" t="s">
        <v>7341</v>
      </c>
      <c r="Q637" s="56">
        <f t="shared" si="29"/>
        <v>2.8455386262709773E-4</v>
      </c>
      <c r="R637" s="49"/>
      <c r="S637" s="53"/>
      <c r="T637" s="53"/>
      <c r="U637" s="53"/>
      <c r="V637" s="53"/>
      <c r="W637" s="53"/>
      <c r="X637" s="53"/>
    </row>
    <row r="638" spans="2:24" s="2" customFormat="1" ht="24.5" customHeight="1" x14ac:dyDescent="0.35">
      <c r="B638" s="3">
        <v>623</v>
      </c>
      <c r="C638" s="3" t="s">
        <v>2628</v>
      </c>
      <c r="D638" s="3" t="s">
        <v>1175</v>
      </c>
      <c r="E638" s="3" t="s">
        <v>218</v>
      </c>
      <c r="F638" s="3" t="s">
        <v>3575</v>
      </c>
      <c r="G638" s="3" t="s">
        <v>11</v>
      </c>
      <c r="H638" s="3" t="s">
        <v>2628</v>
      </c>
      <c r="I638" s="3">
        <v>1</v>
      </c>
      <c r="J638" s="3" t="s">
        <v>4692</v>
      </c>
      <c r="K638" s="3" t="s">
        <v>2628</v>
      </c>
      <c r="L638" s="3">
        <v>20095788</v>
      </c>
      <c r="M638" s="17">
        <v>94286</v>
      </c>
      <c r="N638" s="37">
        <f t="shared" si="27"/>
        <v>101075</v>
      </c>
      <c r="O638" s="55">
        <f t="shared" si="28"/>
        <v>101075</v>
      </c>
      <c r="P638" s="55" t="s">
        <v>7341</v>
      </c>
      <c r="Q638" s="56">
        <f t="shared" si="29"/>
        <v>1.0944379331811451E-5</v>
      </c>
      <c r="R638" s="49"/>
      <c r="S638" s="53"/>
      <c r="T638" s="53"/>
      <c r="U638" s="53"/>
      <c r="V638" s="53"/>
      <c r="W638" s="53"/>
      <c r="X638" s="53"/>
    </row>
    <row r="639" spans="2:24" s="2" customFormat="1" ht="24.5" customHeight="1" x14ac:dyDescent="0.35">
      <c r="B639" s="3">
        <v>624</v>
      </c>
      <c r="C639" s="3" t="s">
        <v>119</v>
      </c>
      <c r="D639" s="3" t="s">
        <v>1176</v>
      </c>
      <c r="E639" s="3" t="s">
        <v>1177</v>
      </c>
      <c r="F639" s="3" t="s">
        <v>3575</v>
      </c>
      <c r="G639" s="3" t="s">
        <v>11</v>
      </c>
      <c r="H639" s="3" t="s">
        <v>2628</v>
      </c>
      <c r="I639" s="3">
        <v>28</v>
      </c>
      <c r="J639" s="3" t="s">
        <v>4693</v>
      </c>
      <c r="K639" s="3" t="s">
        <v>119</v>
      </c>
      <c r="L639" s="3">
        <v>20069196</v>
      </c>
      <c r="M639" s="17">
        <v>17912</v>
      </c>
      <c r="N639" s="37">
        <f t="shared" si="27"/>
        <v>19202</v>
      </c>
      <c r="O639" s="55">
        <f t="shared" si="28"/>
        <v>537656</v>
      </c>
      <c r="P639" s="55"/>
      <c r="Q639" s="56">
        <f t="shared" si="29"/>
        <v>5.8217276418742688E-5</v>
      </c>
      <c r="R639" s="49"/>
      <c r="S639" s="53"/>
      <c r="T639" s="53"/>
      <c r="U639" s="53"/>
      <c r="V639" s="53"/>
      <c r="W639" s="53"/>
      <c r="X639" s="53"/>
    </row>
    <row r="640" spans="2:24" s="2" customFormat="1" ht="24.5" customHeight="1" x14ac:dyDescent="0.35">
      <c r="B640" s="3">
        <v>625</v>
      </c>
      <c r="C640" s="3" t="s">
        <v>2628</v>
      </c>
      <c r="D640" s="3" t="s">
        <v>1176</v>
      </c>
      <c r="E640" s="3" t="s">
        <v>1178</v>
      </c>
      <c r="F640" s="3" t="s">
        <v>3580</v>
      </c>
      <c r="G640" s="3" t="s">
        <v>11</v>
      </c>
      <c r="H640" s="3" t="s">
        <v>2628</v>
      </c>
      <c r="I640" s="33">
        <v>1</v>
      </c>
      <c r="J640" s="3" t="s">
        <v>4694</v>
      </c>
      <c r="K640" s="3" t="s">
        <v>2628</v>
      </c>
      <c r="L640" s="3">
        <v>20123877</v>
      </c>
      <c r="M640" s="17">
        <v>112802</v>
      </c>
      <c r="N640" s="37">
        <f t="shared" si="27"/>
        <v>120924</v>
      </c>
      <c r="O640" s="55">
        <f t="shared" si="28"/>
        <v>120924</v>
      </c>
      <c r="P640" s="55" t="s">
        <v>7341</v>
      </c>
      <c r="Q640" s="56">
        <f t="shared" si="29"/>
        <v>1.3093624796635844E-5</v>
      </c>
      <c r="R640" s="49"/>
      <c r="S640" s="53"/>
      <c r="T640" s="53"/>
      <c r="U640" s="53"/>
      <c r="V640" s="53"/>
      <c r="W640" s="53"/>
      <c r="X640" s="53"/>
    </row>
    <row r="641" spans="2:24" s="2" customFormat="1" ht="24.5" customHeight="1" x14ac:dyDescent="0.35">
      <c r="B641" s="3">
        <v>626</v>
      </c>
      <c r="C641" s="3" t="s">
        <v>2628</v>
      </c>
      <c r="D641" s="3" t="s">
        <v>1176</v>
      </c>
      <c r="E641" s="3" t="s">
        <v>1178</v>
      </c>
      <c r="F641" s="3" t="s">
        <v>3580</v>
      </c>
      <c r="G641" s="3" t="s">
        <v>11</v>
      </c>
      <c r="H641" s="3" t="s">
        <v>2628</v>
      </c>
      <c r="I641" s="3">
        <v>1</v>
      </c>
      <c r="J641" s="3" t="s">
        <v>4695</v>
      </c>
      <c r="K641" s="3" t="s">
        <v>2628</v>
      </c>
      <c r="L641" s="3">
        <v>20223618</v>
      </c>
      <c r="M641" s="17"/>
      <c r="N641" s="37">
        <f t="shared" si="27"/>
        <v>0</v>
      </c>
      <c r="O641" s="55">
        <f t="shared" si="28"/>
        <v>100</v>
      </c>
      <c r="P641" s="55"/>
      <c r="Q641" s="56">
        <f t="shared" si="29"/>
        <v>1.082797856226708E-8</v>
      </c>
      <c r="R641" s="49"/>
      <c r="S641" s="53"/>
      <c r="T641" s="53"/>
      <c r="U641" s="53"/>
      <c r="V641" s="53"/>
      <c r="W641" s="53"/>
      <c r="X641" s="53"/>
    </row>
    <row r="642" spans="2:24" s="2" customFormat="1" ht="24.5" customHeight="1" x14ac:dyDescent="0.35">
      <c r="B642" s="3">
        <v>627</v>
      </c>
      <c r="C642" s="3" t="s">
        <v>119</v>
      </c>
      <c r="D642" s="3" t="s">
        <v>3090</v>
      </c>
      <c r="E642" s="3" t="s">
        <v>218</v>
      </c>
      <c r="F642" s="3" t="s">
        <v>3575</v>
      </c>
      <c r="G642" s="3" t="s">
        <v>11</v>
      </c>
      <c r="H642" s="3" t="s">
        <v>2628</v>
      </c>
      <c r="I642" s="3">
        <v>10</v>
      </c>
      <c r="J642" s="3" t="s">
        <v>4696</v>
      </c>
      <c r="K642" s="3" t="s">
        <v>2628</v>
      </c>
      <c r="L642" s="3">
        <v>20135506</v>
      </c>
      <c r="M642" s="17">
        <v>55146</v>
      </c>
      <c r="N642" s="37">
        <f t="shared" si="27"/>
        <v>59117</v>
      </c>
      <c r="O642" s="55">
        <f t="shared" si="28"/>
        <v>591170</v>
      </c>
      <c r="P642" s="55" t="s">
        <v>7341</v>
      </c>
      <c r="Q642" s="56">
        <f t="shared" si="29"/>
        <v>6.4011760866554299E-5</v>
      </c>
      <c r="R642" s="49"/>
      <c r="S642" s="53"/>
      <c r="T642" s="53"/>
      <c r="U642" s="53"/>
      <c r="V642" s="53"/>
      <c r="W642" s="53"/>
      <c r="X642" s="53"/>
    </row>
    <row r="643" spans="2:24" s="2" customFormat="1" ht="24.5" customHeight="1" x14ac:dyDescent="0.35">
      <c r="B643" s="3">
        <v>628</v>
      </c>
      <c r="C643" s="3" t="s">
        <v>2628</v>
      </c>
      <c r="D643" s="3" t="s">
        <v>3091</v>
      </c>
      <c r="E643" s="3" t="s">
        <v>218</v>
      </c>
      <c r="F643" s="3" t="s">
        <v>3586</v>
      </c>
      <c r="G643" s="3" t="s">
        <v>11</v>
      </c>
      <c r="H643" s="3" t="s">
        <v>2628</v>
      </c>
      <c r="I643" s="3">
        <v>58</v>
      </c>
      <c r="J643" s="3" t="s">
        <v>4697</v>
      </c>
      <c r="K643" s="3" t="s">
        <v>2628</v>
      </c>
      <c r="L643" s="3">
        <v>20144922</v>
      </c>
      <c r="M643" s="17"/>
      <c r="N643" s="37">
        <f t="shared" si="27"/>
        <v>0</v>
      </c>
      <c r="O643" s="55">
        <f t="shared" si="28"/>
        <v>5800</v>
      </c>
      <c r="P643" s="55"/>
      <c r="Q643" s="56">
        <f t="shared" si="29"/>
        <v>6.2802275661149058E-7</v>
      </c>
      <c r="R643" s="49"/>
      <c r="S643" s="53"/>
      <c r="T643" s="53"/>
      <c r="U643" s="53"/>
      <c r="V643" s="53"/>
      <c r="W643" s="53"/>
      <c r="X643" s="53"/>
    </row>
    <row r="644" spans="2:24" s="2" customFormat="1" ht="24.5" customHeight="1" x14ac:dyDescent="0.35">
      <c r="B644" s="3">
        <v>629</v>
      </c>
      <c r="C644" s="3" t="s">
        <v>2628</v>
      </c>
      <c r="D644" s="3" t="s">
        <v>3092</v>
      </c>
      <c r="E644" s="3" t="s">
        <v>218</v>
      </c>
      <c r="F644" s="3" t="s">
        <v>2376</v>
      </c>
      <c r="G644" s="3" t="s">
        <v>11</v>
      </c>
      <c r="H644" s="3" t="s">
        <v>2628</v>
      </c>
      <c r="I644" s="3">
        <v>17</v>
      </c>
      <c r="J644" s="3" t="s">
        <v>4698</v>
      </c>
      <c r="K644" s="3" t="s">
        <v>2628</v>
      </c>
      <c r="L644" s="3">
        <v>20135503</v>
      </c>
      <c r="M644" s="17"/>
      <c r="N644" s="37">
        <f t="shared" si="27"/>
        <v>0</v>
      </c>
      <c r="O644" s="55">
        <f t="shared" si="28"/>
        <v>1700</v>
      </c>
      <c r="P644" s="55"/>
      <c r="Q644" s="56">
        <f t="shared" si="29"/>
        <v>1.8407563555854034E-7</v>
      </c>
      <c r="R644" s="49"/>
      <c r="S644" s="53"/>
      <c r="T644" s="53"/>
      <c r="U644" s="53"/>
      <c r="V644" s="53"/>
      <c r="W644" s="53"/>
      <c r="X644" s="53"/>
    </row>
    <row r="645" spans="2:24" s="2" customFormat="1" ht="24.5" customHeight="1" x14ac:dyDescent="0.35">
      <c r="B645" s="3">
        <v>630</v>
      </c>
      <c r="C645" s="3" t="s">
        <v>119</v>
      </c>
      <c r="D645" s="3" t="s">
        <v>3093</v>
      </c>
      <c r="E645" s="3" t="s">
        <v>218</v>
      </c>
      <c r="F645" s="3" t="s">
        <v>3575</v>
      </c>
      <c r="G645" s="3" t="s">
        <v>11</v>
      </c>
      <c r="H645" s="3" t="s">
        <v>2628</v>
      </c>
      <c r="I645" s="3">
        <v>10</v>
      </c>
      <c r="J645" s="3" t="s">
        <v>4699</v>
      </c>
      <c r="K645" s="3" t="s">
        <v>2628</v>
      </c>
      <c r="L645" s="3">
        <v>20135506</v>
      </c>
      <c r="M645" s="17">
        <v>98506</v>
      </c>
      <c r="N645" s="37">
        <f t="shared" si="27"/>
        <v>105598</v>
      </c>
      <c r="O645" s="55">
        <f t="shared" si="28"/>
        <v>1055980</v>
      </c>
      <c r="P645" s="55" t="s">
        <v>7341</v>
      </c>
      <c r="Q645" s="56">
        <f t="shared" si="29"/>
        <v>1.1434128802182791E-4</v>
      </c>
      <c r="R645" s="49"/>
      <c r="S645" s="53"/>
      <c r="T645" s="53"/>
      <c r="U645" s="53"/>
      <c r="V645" s="53"/>
      <c r="W645" s="53"/>
      <c r="X645" s="53"/>
    </row>
    <row r="646" spans="2:24" s="2" customFormat="1" ht="24.5" customHeight="1" x14ac:dyDescent="0.35">
      <c r="B646" s="3">
        <v>631</v>
      </c>
      <c r="C646" s="3" t="s">
        <v>2628</v>
      </c>
      <c r="D646" s="3" t="s">
        <v>3094</v>
      </c>
      <c r="E646" s="3" t="s">
        <v>3313</v>
      </c>
      <c r="F646" s="3" t="s">
        <v>2376</v>
      </c>
      <c r="G646" s="3" t="s">
        <v>11</v>
      </c>
      <c r="H646" s="3" t="s">
        <v>2628</v>
      </c>
      <c r="I646" s="3">
        <v>40</v>
      </c>
      <c r="J646" s="3" t="s">
        <v>4700</v>
      </c>
      <c r="K646" s="3" t="s">
        <v>2628</v>
      </c>
      <c r="L646" s="3">
        <v>20218625</v>
      </c>
      <c r="M646" s="17"/>
      <c r="N646" s="37">
        <f t="shared" si="27"/>
        <v>0</v>
      </c>
      <c r="O646" s="55">
        <f t="shared" si="28"/>
        <v>4000</v>
      </c>
      <c r="P646" s="55"/>
      <c r="Q646" s="56">
        <f t="shared" si="29"/>
        <v>4.3311914249068318E-7</v>
      </c>
      <c r="R646" s="49"/>
      <c r="S646" s="53"/>
      <c r="T646" s="53"/>
      <c r="U646" s="53"/>
      <c r="V646" s="53"/>
      <c r="W646" s="53"/>
      <c r="X646" s="53"/>
    </row>
    <row r="647" spans="2:24" s="2" customFormat="1" ht="24.5" customHeight="1" x14ac:dyDescent="0.35">
      <c r="B647" s="3">
        <v>632</v>
      </c>
      <c r="C647" s="3" t="s">
        <v>2628</v>
      </c>
      <c r="D647" s="3" t="s">
        <v>3095</v>
      </c>
      <c r="E647" s="3" t="s">
        <v>3313</v>
      </c>
      <c r="F647" s="3" t="s">
        <v>2376</v>
      </c>
      <c r="G647" s="3" t="s">
        <v>11</v>
      </c>
      <c r="H647" s="3" t="s">
        <v>2628</v>
      </c>
      <c r="I647" s="3">
        <v>1</v>
      </c>
      <c r="J647" s="3" t="s">
        <v>4701</v>
      </c>
      <c r="K647" s="3" t="s">
        <v>2628</v>
      </c>
      <c r="L647" s="3">
        <v>20114518</v>
      </c>
      <c r="M647" s="17"/>
      <c r="N647" s="37">
        <f t="shared" si="27"/>
        <v>0</v>
      </c>
      <c r="O647" s="55">
        <f t="shared" si="28"/>
        <v>100</v>
      </c>
      <c r="P647" s="55"/>
      <c r="Q647" s="56">
        <f t="shared" si="29"/>
        <v>1.082797856226708E-8</v>
      </c>
      <c r="R647" s="49"/>
      <c r="S647" s="53"/>
      <c r="T647" s="53"/>
      <c r="U647" s="53"/>
      <c r="V647" s="53"/>
      <c r="W647" s="53"/>
      <c r="X647" s="53"/>
    </row>
    <row r="648" spans="2:24" s="2" customFormat="1" ht="24.5" customHeight="1" x14ac:dyDescent="0.35">
      <c r="B648" s="3">
        <v>633</v>
      </c>
      <c r="C648" s="3" t="s">
        <v>2628</v>
      </c>
      <c r="D648" s="3" t="s">
        <v>3096</v>
      </c>
      <c r="E648" s="3" t="s">
        <v>218</v>
      </c>
      <c r="F648" s="3" t="s">
        <v>3575</v>
      </c>
      <c r="G648" s="3" t="s">
        <v>11</v>
      </c>
      <c r="H648" s="3" t="s">
        <v>2628</v>
      </c>
      <c r="I648" s="33">
        <v>191</v>
      </c>
      <c r="J648" s="3" t="s">
        <v>4702</v>
      </c>
      <c r="K648" s="3" t="s">
        <v>2628</v>
      </c>
      <c r="L648" s="3">
        <v>20076858</v>
      </c>
      <c r="M648" s="17">
        <v>86800</v>
      </c>
      <c r="N648" s="37">
        <f t="shared" si="27"/>
        <v>93050</v>
      </c>
      <c r="O648" s="55">
        <f t="shared" si="28"/>
        <v>17772550</v>
      </c>
      <c r="P648" s="55" t="s">
        <v>7341</v>
      </c>
      <c r="Q648" s="56">
        <f t="shared" si="29"/>
        <v>1.9244079039681978E-3</v>
      </c>
      <c r="R648" s="49"/>
      <c r="S648" s="53"/>
      <c r="T648" s="53"/>
      <c r="U648" s="53"/>
      <c r="V648" s="53"/>
      <c r="W648" s="53"/>
      <c r="X648" s="53"/>
    </row>
    <row r="649" spans="2:24" s="2" customFormat="1" ht="24.5" customHeight="1" x14ac:dyDescent="0.35">
      <c r="B649" s="3">
        <v>634</v>
      </c>
      <c r="C649" s="3" t="s">
        <v>2628</v>
      </c>
      <c r="D649" s="3" t="s">
        <v>3097</v>
      </c>
      <c r="E649" s="3" t="s">
        <v>218</v>
      </c>
      <c r="F649" s="3" t="s">
        <v>3575</v>
      </c>
      <c r="G649" s="3" t="s">
        <v>11</v>
      </c>
      <c r="H649" s="3" t="s">
        <v>2628</v>
      </c>
      <c r="I649" s="3">
        <v>347</v>
      </c>
      <c r="J649" s="3" t="s">
        <v>4703</v>
      </c>
      <c r="K649" s="3" t="s">
        <v>2628</v>
      </c>
      <c r="L649" s="3">
        <v>20175052</v>
      </c>
      <c r="M649" s="17">
        <v>104026</v>
      </c>
      <c r="N649" s="37">
        <f t="shared" si="27"/>
        <v>111516</v>
      </c>
      <c r="O649" s="55">
        <f t="shared" si="28"/>
        <v>38696052</v>
      </c>
      <c r="P649" s="55" t="s">
        <v>7341</v>
      </c>
      <c r="Q649" s="56">
        <f t="shared" si="29"/>
        <v>4.1900002150037216E-3</v>
      </c>
      <c r="R649" s="49"/>
      <c r="S649" s="53"/>
      <c r="T649" s="53"/>
      <c r="U649" s="53"/>
      <c r="V649" s="53"/>
      <c r="W649" s="53"/>
      <c r="X649" s="53"/>
    </row>
    <row r="650" spans="2:24" s="2" customFormat="1" ht="24.5" customHeight="1" x14ac:dyDescent="0.35">
      <c r="B650" s="3">
        <v>635</v>
      </c>
      <c r="C650" s="3" t="s">
        <v>2628</v>
      </c>
      <c r="D650" s="3" t="s">
        <v>3098</v>
      </c>
      <c r="E650" s="3" t="s">
        <v>218</v>
      </c>
      <c r="F650" s="3" t="s">
        <v>3575</v>
      </c>
      <c r="G650" s="3" t="s">
        <v>11</v>
      </c>
      <c r="H650" s="3" t="s">
        <v>2628</v>
      </c>
      <c r="I650" s="3">
        <v>1</v>
      </c>
      <c r="J650" s="3" t="s">
        <v>4704</v>
      </c>
      <c r="K650" s="3" t="s">
        <v>2628</v>
      </c>
      <c r="L650" s="3">
        <v>20205099</v>
      </c>
      <c r="M650" s="17">
        <v>236446</v>
      </c>
      <c r="N650" s="37">
        <f t="shared" si="27"/>
        <v>253470</v>
      </c>
      <c r="O650" s="55">
        <f t="shared" si="28"/>
        <v>253470</v>
      </c>
      <c r="P650" s="55" t="s">
        <v>7341</v>
      </c>
      <c r="Q650" s="56">
        <f t="shared" si="29"/>
        <v>2.7445677261778366E-5</v>
      </c>
      <c r="R650" s="49"/>
      <c r="S650" s="53"/>
      <c r="T650" s="53"/>
      <c r="U650" s="53"/>
      <c r="V650" s="53"/>
      <c r="W650" s="53"/>
      <c r="X650" s="53"/>
    </row>
    <row r="651" spans="2:24" s="2" customFormat="1" ht="24.5" customHeight="1" x14ac:dyDescent="0.35">
      <c r="B651" s="3">
        <v>636</v>
      </c>
      <c r="C651" s="3" t="s">
        <v>2628</v>
      </c>
      <c r="D651" s="3" t="s">
        <v>1179</v>
      </c>
      <c r="E651" s="3" t="s">
        <v>1180</v>
      </c>
      <c r="F651" s="3" t="s">
        <v>3575</v>
      </c>
      <c r="G651" s="3" t="s">
        <v>11</v>
      </c>
      <c r="H651" s="3" t="s">
        <v>2628</v>
      </c>
      <c r="I651" s="3">
        <v>14</v>
      </c>
      <c r="J651" s="3" t="s">
        <v>4705</v>
      </c>
      <c r="K651" s="3" t="s">
        <v>2628</v>
      </c>
      <c r="L651" s="3">
        <v>20259407</v>
      </c>
      <c r="M651" s="17"/>
      <c r="N651" s="37">
        <f t="shared" si="27"/>
        <v>0</v>
      </c>
      <c r="O651" s="55">
        <f t="shared" si="28"/>
        <v>1400</v>
      </c>
      <c r="P651" s="55"/>
      <c r="Q651" s="56">
        <f t="shared" si="29"/>
        <v>1.5159169987173912E-7</v>
      </c>
      <c r="R651" s="49"/>
      <c r="S651" s="53"/>
      <c r="T651" s="53"/>
      <c r="U651" s="53"/>
      <c r="V651" s="53"/>
      <c r="W651" s="53"/>
      <c r="X651" s="53"/>
    </row>
    <row r="652" spans="2:24" s="2" customFormat="1" ht="24.5" customHeight="1" x14ac:dyDescent="0.35">
      <c r="B652" s="3">
        <v>637</v>
      </c>
      <c r="C652" s="3" t="s">
        <v>2628</v>
      </c>
      <c r="D652" s="3" t="s">
        <v>3099</v>
      </c>
      <c r="E652" s="3" t="s">
        <v>218</v>
      </c>
      <c r="F652" s="3" t="s">
        <v>2376</v>
      </c>
      <c r="G652" s="3" t="s">
        <v>11</v>
      </c>
      <c r="H652" s="3" t="s">
        <v>2628</v>
      </c>
      <c r="I652" s="3">
        <v>19</v>
      </c>
      <c r="J652" s="3" t="s">
        <v>4706</v>
      </c>
      <c r="K652" s="3" t="s">
        <v>2628</v>
      </c>
      <c r="L652" s="3">
        <v>20245479</v>
      </c>
      <c r="M652" s="17"/>
      <c r="N652" s="37">
        <f t="shared" si="27"/>
        <v>0</v>
      </c>
      <c r="O652" s="55">
        <f t="shared" si="28"/>
        <v>1900</v>
      </c>
      <c r="P652" s="55"/>
      <c r="Q652" s="56">
        <f t="shared" si="29"/>
        <v>2.0573159268307451E-7</v>
      </c>
      <c r="R652" s="49"/>
      <c r="S652" s="53"/>
      <c r="T652" s="53"/>
      <c r="U652" s="53"/>
      <c r="V652" s="53"/>
      <c r="W652" s="53"/>
      <c r="X652" s="53"/>
    </row>
    <row r="653" spans="2:24" s="2" customFormat="1" ht="24.5" customHeight="1" x14ac:dyDescent="0.35">
      <c r="B653" s="3">
        <v>638</v>
      </c>
      <c r="C653" s="3" t="s">
        <v>119</v>
      </c>
      <c r="D653" s="3" t="s">
        <v>4127</v>
      </c>
      <c r="E653" s="3" t="s">
        <v>218</v>
      </c>
      <c r="F653" s="3" t="s">
        <v>2616</v>
      </c>
      <c r="G653" s="3" t="s">
        <v>3650</v>
      </c>
      <c r="H653" s="3" t="s">
        <v>2490</v>
      </c>
      <c r="I653" s="33">
        <v>47062.5</v>
      </c>
      <c r="J653" s="3" t="s">
        <v>4707</v>
      </c>
      <c r="K653" s="3" t="s">
        <v>119</v>
      </c>
      <c r="L653" s="3">
        <v>20104836</v>
      </c>
      <c r="M653" s="17"/>
      <c r="N653" s="37">
        <f t="shared" si="27"/>
        <v>0</v>
      </c>
      <c r="O653" s="55">
        <f t="shared" si="28"/>
        <v>4706250</v>
      </c>
      <c r="P653" s="55" t="s">
        <v>7341</v>
      </c>
      <c r="Q653" s="56">
        <f t="shared" si="29"/>
        <v>5.0959174108669439E-4</v>
      </c>
      <c r="R653" s="49"/>
      <c r="S653" s="53"/>
      <c r="T653" s="53"/>
      <c r="U653" s="53"/>
      <c r="V653" s="53"/>
      <c r="W653" s="53"/>
      <c r="X653" s="53"/>
    </row>
    <row r="654" spans="2:24" s="2" customFormat="1" ht="24.5" customHeight="1" x14ac:dyDescent="0.35">
      <c r="B654" s="3">
        <v>639</v>
      </c>
      <c r="C654" s="3" t="s">
        <v>119</v>
      </c>
      <c r="D654" s="3" t="s">
        <v>3100</v>
      </c>
      <c r="E654" s="3" t="s">
        <v>218</v>
      </c>
      <c r="F654" s="3" t="s">
        <v>3575</v>
      </c>
      <c r="G654" s="3" t="s">
        <v>11</v>
      </c>
      <c r="H654" s="3" t="s">
        <v>2628</v>
      </c>
      <c r="I654" s="3">
        <v>1</v>
      </c>
      <c r="J654" s="3" t="s">
        <v>4708</v>
      </c>
      <c r="K654" s="3" t="s">
        <v>119</v>
      </c>
      <c r="L654" s="3">
        <v>20235946</v>
      </c>
      <c r="M654" s="17"/>
      <c r="N654" s="37">
        <f t="shared" si="27"/>
        <v>0</v>
      </c>
      <c r="O654" s="55">
        <f t="shared" si="28"/>
        <v>100</v>
      </c>
      <c r="P654" s="55"/>
      <c r="Q654" s="56">
        <f t="shared" si="29"/>
        <v>1.082797856226708E-8</v>
      </c>
      <c r="R654" s="49"/>
      <c r="S654" s="53"/>
      <c r="T654" s="53"/>
      <c r="U654" s="53"/>
      <c r="V654" s="53"/>
      <c r="W654" s="53"/>
      <c r="X654" s="53"/>
    </row>
    <row r="655" spans="2:24" s="2" customFormat="1" ht="24.5" customHeight="1" x14ac:dyDescent="0.35">
      <c r="B655" s="3">
        <v>640</v>
      </c>
      <c r="C655" s="3" t="s">
        <v>2628</v>
      </c>
      <c r="D655" s="3" t="s">
        <v>3101</v>
      </c>
      <c r="E655" s="3" t="s">
        <v>218</v>
      </c>
      <c r="F655" s="3" t="s">
        <v>3575</v>
      </c>
      <c r="G655" s="3" t="s">
        <v>11</v>
      </c>
      <c r="H655" s="3" t="s">
        <v>2628</v>
      </c>
      <c r="I655" s="3">
        <v>2310</v>
      </c>
      <c r="J655" s="3" t="s">
        <v>4709</v>
      </c>
      <c r="K655" s="3" t="s">
        <v>2628</v>
      </c>
      <c r="L655" s="3">
        <v>20260699</v>
      </c>
      <c r="M655" s="17">
        <v>804344</v>
      </c>
      <c r="N655" s="37">
        <f t="shared" si="27"/>
        <v>862257</v>
      </c>
      <c r="O655" s="55">
        <f t="shared" si="28"/>
        <v>1991813670</v>
      </c>
      <c r="P655" s="55" t="s">
        <v>7341</v>
      </c>
      <c r="Q655" s="56">
        <f t="shared" si="29"/>
        <v>0.21567315718790514</v>
      </c>
      <c r="R655" s="49"/>
      <c r="S655" s="53"/>
      <c r="T655" s="53"/>
      <c r="U655" s="53"/>
      <c r="V655" s="53"/>
      <c r="W655" s="53"/>
      <c r="X655" s="53"/>
    </row>
    <row r="656" spans="2:24" s="2" customFormat="1" ht="24.5" customHeight="1" x14ac:dyDescent="0.35">
      <c r="B656" s="3">
        <v>641</v>
      </c>
      <c r="C656" s="3" t="s">
        <v>2628</v>
      </c>
      <c r="D656" s="3" t="s">
        <v>3102</v>
      </c>
      <c r="E656" s="3" t="s">
        <v>218</v>
      </c>
      <c r="F656" s="3" t="s">
        <v>3575</v>
      </c>
      <c r="G656" s="3" t="s">
        <v>11</v>
      </c>
      <c r="H656" s="3" t="s">
        <v>2628</v>
      </c>
      <c r="I656" s="3">
        <v>1</v>
      </c>
      <c r="J656" s="3" t="s">
        <v>4710</v>
      </c>
      <c r="K656" s="3" t="s">
        <v>2628</v>
      </c>
      <c r="L656" s="3">
        <v>20073459</v>
      </c>
      <c r="M656" s="17">
        <v>45301</v>
      </c>
      <c r="N656" s="37">
        <f t="shared" ref="N656:N719" si="30">ROUND((M656*(1+$N$13)),0)</f>
        <v>48563</v>
      </c>
      <c r="O656" s="55">
        <f t="shared" ref="O656:O719" si="31">IF(N656=0,100*I656,I656*N656)</f>
        <v>48563</v>
      </c>
      <c r="P656" s="55"/>
      <c r="Q656" s="56">
        <f t="shared" si="29"/>
        <v>5.2583912291937619E-6</v>
      </c>
      <c r="R656" s="49"/>
      <c r="S656" s="53"/>
      <c r="T656" s="53"/>
      <c r="U656" s="53"/>
      <c r="V656" s="53"/>
      <c r="W656" s="53"/>
      <c r="X656" s="53"/>
    </row>
    <row r="657" spans="2:24" s="2" customFormat="1" ht="24.5" customHeight="1" x14ac:dyDescent="0.35">
      <c r="B657" s="3">
        <v>642</v>
      </c>
      <c r="C657" s="3" t="s">
        <v>119</v>
      </c>
      <c r="D657" s="3" t="s">
        <v>4128</v>
      </c>
      <c r="E657" s="3" t="s">
        <v>218</v>
      </c>
      <c r="F657" s="3" t="s">
        <v>3582</v>
      </c>
      <c r="G657" s="3" t="s">
        <v>11</v>
      </c>
      <c r="H657" s="3" t="s">
        <v>2360</v>
      </c>
      <c r="I657" s="3">
        <v>3700</v>
      </c>
      <c r="J657" s="3" t="s">
        <v>4711</v>
      </c>
      <c r="K657" s="3" t="s">
        <v>119</v>
      </c>
      <c r="L657" s="3">
        <v>20231867</v>
      </c>
      <c r="M657" s="17"/>
      <c r="N657" s="37">
        <f t="shared" si="30"/>
        <v>0</v>
      </c>
      <c r="O657" s="55">
        <f t="shared" si="31"/>
        <v>370000</v>
      </c>
      <c r="P657" s="55" t="s">
        <v>7341</v>
      </c>
      <c r="Q657" s="56">
        <f t="shared" ref="Q657:Q720" si="32">(45.5*O657)/SUM($O$16:$O$1436)</f>
        <v>4.0063520680388195E-5</v>
      </c>
      <c r="R657" s="49"/>
      <c r="S657" s="53"/>
      <c r="T657" s="53"/>
      <c r="U657" s="53"/>
      <c r="V657" s="53"/>
      <c r="W657" s="53"/>
      <c r="X657" s="53"/>
    </row>
    <row r="658" spans="2:24" s="2" customFormat="1" ht="24.5" customHeight="1" x14ac:dyDescent="0.35">
      <c r="B658" s="3">
        <v>643</v>
      </c>
      <c r="C658" s="3" t="s">
        <v>2628</v>
      </c>
      <c r="D658" s="3" t="s">
        <v>3103</v>
      </c>
      <c r="E658" s="3" t="s">
        <v>3434</v>
      </c>
      <c r="F658" s="3" t="s">
        <v>2376</v>
      </c>
      <c r="G658" s="3" t="s">
        <v>11</v>
      </c>
      <c r="H658" s="3" t="s">
        <v>2628</v>
      </c>
      <c r="I658" s="3">
        <v>4759</v>
      </c>
      <c r="J658" s="3" t="s">
        <v>4712</v>
      </c>
      <c r="K658" s="3" t="s">
        <v>2628</v>
      </c>
      <c r="L658" s="3">
        <v>20174131</v>
      </c>
      <c r="M658" s="17"/>
      <c r="N658" s="37">
        <f t="shared" si="30"/>
        <v>0</v>
      </c>
      <c r="O658" s="55">
        <f t="shared" si="31"/>
        <v>475900</v>
      </c>
      <c r="P658" s="55" t="s">
        <v>7341</v>
      </c>
      <c r="Q658" s="56">
        <f t="shared" si="32"/>
        <v>5.1530349977829035E-5</v>
      </c>
      <c r="R658" s="49"/>
      <c r="S658" s="53"/>
      <c r="T658" s="53"/>
      <c r="U658" s="53"/>
      <c r="V658" s="53"/>
      <c r="W658" s="53"/>
      <c r="X658" s="53"/>
    </row>
    <row r="659" spans="2:24" s="2" customFormat="1" ht="24.5" customHeight="1" x14ac:dyDescent="0.35">
      <c r="B659" s="3">
        <v>644</v>
      </c>
      <c r="C659" s="3" t="s">
        <v>2628</v>
      </c>
      <c r="D659" s="3" t="s">
        <v>3104</v>
      </c>
      <c r="E659" s="3" t="s">
        <v>218</v>
      </c>
      <c r="F659" s="3" t="s">
        <v>3580</v>
      </c>
      <c r="G659" s="3" t="s">
        <v>11</v>
      </c>
      <c r="H659" s="3" t="s">
        <v>2628</v>
      </c>
      <c r="I659" s="3">
        <v>9699</v>
      </c>
      <c r="J659" s="3" t="s">
        <v>4713</v>
      </c>
      <c r="K659" s="3" t="s">
        <v>2628</v>
      </c>
      <c r="L659" s="3">
        <v>20159499</v>
      </c>
      <c r="M659" s="17">
        <v>21516</v>
      </c>
      <c r="N659" s="37">
        <f t="shared" si="30"/>
        <v>23065</v>
      </c>
      <c r="O659" s="55">
        <f t="shared" si="31"/>
        <v>223707435</v>
      </c>
      <c r="P659" s="55" t="s">
        <v>7341</v>
      </c>
      <c r="Q659" s="56">
        <f t="shared" si="32"/>
        <v>2.4222993103997562E-2</v>
      </c>
      <c r="R659" s="49"/>
      <c r="S659" s="53"/>
      <c r="T659" s="53"/>
      <c r="U659" s="53"/>
      <c r="V659" s="53"/>
      <c r="W659" s="53"/>
      <c r="X659" s="53"/>
    </row>
    <row r="660" spans="2:24" s="2" customFormat="1" ht="24.5" customHeight="1" x14ac:dyDescent="0.35">
      <c r="B660" s="3">
        <v>645</v>
      </c>
      <c r="C660" s="3" t="s">
        <v>119</v>
      </c>
      <c r="D660" s="3" t="s">
        <v>4129</v>
      </c>
      <c r="E660" s="3" t="s">
        <v>218</v>
      </c>
      <c r="F660" s="3" t="s">
        <v>3575</v>
      </c>
      <c r="G660" s="3" t="s">
        <v>11</v>
      </c>
      <c r="H660" s="3" t="s">
        <v>2360</v>
      </c>
      <c r="I660" s="3">
        <v>1</v>
      </c>
      <c r="J660" s="3" t="s">
        <v>4714</v>
      </c>
      <c r="K660" s="3" t="s">
        <v>119</v>
      </c>
      <c r="L660" s="3">
        <v>20163970</v>
      </c>
      <c r="M660" s="17"/>
      <c r="N660" s="37">
        <f t="shared" si="30"/>
        <v>0</v>
      </c>
      <c r="O660" s="55">
        <f t="shared" si="31"/>
        <v>100</v>
      </c>
      <c r="P660" s="55"/>
      <c r="Q660" s="56">
        <f t="shared" si="32"/>
        <v>1.082797856226708E-8</v>
      </c>
      <c r="R660" s="49"/>
      <c r="S660" s="53"/>
      <c r="T660" s="53"/>
      <c r="U660" s="53"/>
      <c r="V660" s="53"/>
      <c r="W660" s="53"/>
      <c r="X660" s="53"/>
    </row>
    <row r="661" spans="2:24" s="2" customFormat="1" ht="24.5" customHeight="1" x14ac:dyDescent="0.35">
      <c r="B661" s="3">
        <v>646</v>
      </c>
      <c r="C661" s="3" t="s">
        <v>2628</v>
      </c>
      <c r="D661" s="3" t="s">
        <v>3105</v>
      </c>
      <c r="E661" s="3" t="s">
        <v>218</v>
      </c>
      <c r="F661" s="3" t="s">
        <v>3580</v>
      </c>
      <c r="G661" s="3" t="s">
        <v>11</v>
      </c>
      <c r="H661" s="3" t="s">
        <v>2628</v>
      </c>
      <c r="I661" s="3">
        <v>1</v>
      </c>
      <c r="J661" s="3" t="s">
        <v>4715</v>
      </c>
      <c r="K661" s="3" t="s">
        <v>2628</v>
      </c>
      <c r="L661" s="3">
        <v>20123574</v>
      </c>
      <c r="M661" s="17">
        <v>61538</v>
      </c>
      <c r="N661" s="37">
        <f t="shared" si="30"/>
        <v>65969</v>
      </c>
      <c r="O661" s="55">
        <f t="shared" si="31"/>
        <v>65969</v>
      </c>
      <c r="P661" s="55" t="s">
        <v>7341</v>
      </c>
      <c r="Q661" s="56">
        <f t="shared" si="32"/>
        <v>7.1431091777419695E-6</v>
      </c>
      <c r="R661" s="49"/>
      <c r="S661" s="53"/>
      <c r="T661" s="53"/>
      <c r="U661" s="53"/>
      <c r="V661" s="53"/>
      <c r="W661" s="53"/>
      <c r="X661" s="53"/>
    </row>
    <row r="662" spans="2:24" s="2" customFormat="1" ht="24.5" customHeight="1" x14ac:dyDescent="0.35">
      <c r="B662" s="3">
        <v>647</v>
      </c>
      <c r="C662" s="3" t="s">
        <v>2628</v>
      </c>
      <c r="D662" s="3" t="s">
        <v>3106</v>
      </c>
      <c r="E662" s="3" t="s">
        <v>3435</v>
      </c>
      <c r="F662" s="3" t="s">
        <v>3575</v>
      </c>
      <c r="G662" s="3" t="s">
        <v>11</v>
      </c>
      <c r="H662" s="3" t="s">
        <v>2628</v>
      </c>
      <c r="I662" s="3">
        <v>6</v>
      </c>
      <c r="J662" s="3" t="s">
        <v>4716</v>
      </c>
      <c r="K662" s="3" t="s">
        <v>2628</v>
      </c>
      <c r="L662" s="3">
        <v>20113570</v>
      </c>
      <c r="M662" s="17"/>
      <c r="N662" s="37">
        <f t="shared" si="30"/>
        <v>0</v>
      </c>
      <c r="O662" s="55">
        <f t="shared" si="31"/>
        <v>600</v>
      </c>
      <c r="P662" s="55"/>
      <c r="Q662" s="56">
        <f t="shared" si="32"/>
        <v>6.4967871373602475E-8</v>
      </c>
      <c r="R662" s="49"/>
      <c r="S662" s="53"/>
      <c r="T662" s="53"/>
      <c r="U662" s="53"/>
      <c r="V662" s="53"/>
      <c r="W662" s="53"/>
      <c r="X662" s="53"/>
    </row>
    <row r="663" spans="2:24" s="2" customFormat="1" ht="24.5" customHeight="1" x14ac:dyDescent="0.35">
      <c r="B663" s="3">
        <v>648</v>
      </c>
      <c r="C663" s="3" t="s">
        <v>2628</v>
      </c>
      <c r="D663" s="3" t="s">
        <v>3107</v>
      </c>
      <c r="E663" s="3" t="s">
        <v>1183</v>
      </c>
      <c r="F663" s="3" t="s">
        <v>3575</v>
      </c>
      <c r="G663" s="3" t="s">
        <v>11</v>
      </c>
      <c r="H663" s="3" t="s">
        <v>2628</v>
      </c>
      <c r="I663" s="3">
        <v>10901</v>
      </c>
      <c r="J663" s="3" t="s">
        <v>4717</v>
      </c>
      <c r="K663" s="3" t="s">
        <v>2628</v>
      </c>
      <c r="L663" s="3">
        <v>20113506</v>
      </c>
      <c r="M663" s="17"/>
      <c r="N663" s="37">
        <f t="shared" si="30"/>
        <v>0</v>
      </c>
      <c r="O663" s="55">
        <f t="shared" si="31"/>
        <v>1090100</v>
      </c>
      <c r="P663" s="55" t="s">
        <v>7341</v>
      </c>
      <c r="Q663" s="56">
        <f t="shared" si="32"/>
        <v>1.1803579430727343E-4</v>
      </c>
      <c r="R663" s="49"/>
      <c r="S663" s="53"/>
      <c r="T663" s="53"/>
      <c r="U663" s="53"/>
      <c r="V663" s="53"/>
      <c r="W663" s="53"/>
      <c r="X663" s="53"/>
    </row>
    <row r="664" spans="2:24" s="2" customFormat="1" ht="24.5" customHeight="1" x14ac:dyDescent="0.35">
      <c r="B664" s="3">
        <v>649</v>
      </c>
      <c r="C664" s="3" t="s">
        <v>2628</v>
      </c>
      <c r="D664" s="3" t="s">
        <v>3108</v>
      </c>
      <c r="E664" s="3" t="s">
        <v>218</v>
      </c>
      <c r="F664" s="3" t="s">
        <v>3575</v>
      </c>
      <c r="G664" s="3" t="s">
        <v>11</v>
      </c>
      <c r="H664" s="3" t="s">
        <v>2628</v>
      </c>
      <c r="I664" s="3">
        <v>1</v>
      </c>
      <c r="J664" s="3" t="s">
        <v>4718</v>
      </c>
      <c r="K664" s="3" t="s">
        <v>2628</v>
      </c>
      <c r="L664" s="3">
        <v>20172062</v>
      </c>
      <c r="M664" s="17">
        <v>111154</v>
      </c>
      <c r="N664" s="37">
        <f t="shared" si="30"/>
        <v>119157</v>
      </c>
      <c r="O664" s="55">
        <f t="shared" si="31"/>
        <v>119157</v>
      </c>
      <c r="P664" s="55" t="s">
        <v>7341</v>
      </c>
      <c r="Q664" s="56">
        <f t="shared" si="32"/>
        <v>1.2902294415440584E-5</v>
      </c>
      <c r="R664" s="49"/>
      <c r="S664" s="53"/>
      <c r="T664" s="53"/>
      <c r="U664" s="53"/>
      <c r="V664" s="53"/>
      <c r="W664" s="53"/>
      <c r="X664" s="53"/>
    </row>
    <row r="665" spans="2:24" s="2" customFormat="1" ht="24.5" customHeight="1" x14ac:dyDescent="0.35">
      <c r="B665" s="3">
        <v>650</v>
      </c>
      <c r="C665" s="3" t="s">
        <v>1185</v>
      </c>
      <c r="D665" s="3" t="s">
        <v>1186</v>
      </c>
      <c r="E665" s="3" t="s">
        <v>3436</v>
      </c>
      <c r="F665" s="3" t="s">
        <v>2335</v>
      </c>
      <c r="G665" s="3" t="s">
        <v>11</v>
      </c>
      <c r="H665" s="3" t="s">
        <v>2628</v>
      </c>
      <c r="I665" s="3">
        <v>4400</v>
      </c>
      <c r="J665" s="3" t="s">
        <v>4719</v>
      </c>
      <c r="K665" s="3" t="s">
        <v>2628</v>
      </c>
      <c r="L665" s="3">
        <v>20079710</v>
      </c>
      <c r="M665" s="17">
        <v>20524</v>
      </c>
      <c r="N665" s="37">
        <f t="shared" si="30"/>
        <v>22002</v>
      </c>
      <c r="O665" s="55">
        <f t="shared" si="31"/>
        <v>96808800</v>
      </c>
      <c r="P665" s="55" t="s">
        <v>7341</v>
      </c>
      <c r="Q665" s="56">
        <f t="shared" si="32"/>
        <v>1.0482436110388012E-2</v>
      </c>
      <c r="R665" s="49"/>
      <c r="S665" s="53"/>
      <c r="T665" s="53"/>
      <c r="U665" s="53"/>
      <c r="V665" s="53"/>
      <c r="W665" s="53"/>
      <c r="X665" s="53"/>
    </row>
    <row r="666" spans="2:24" s="2" customFormat="1" ht="24.5" customHeight="1" x14ac:dyDescent="0.35">
      <c r="B666" s="3">
        <v>651</v>
      </c>
      <c r="C666" s="3" t="s">
        <v>882</v>
      </c>
      <c r="D666" s="3" t="s">
        <v>3109</v>
      </c>
      <c r="E666" s="3" t="s">
        <v>3437</v>
      </c>
      <c r="F666" s="3" t="s">
        <v>2365</v>
      </c>
      <c r="G666" s="3" t="s">
        <v>11</v>
      </c>
      <c r="H666" s="3" t="s">
        <v>2628</v>
      </c>
      <c r="I666" s="33">
        <v>318092</v>
      </c>
      <c r="J666" s="3" t="s">
        <v>3874</v>
      </c>
      <c r="K666" s="3" t="s">
        <v>2454</v>
      </c>
      <c r="L666" s="3">
        <v>20079787</v>
      </c>
      <c r="M666" s="17">
        <v>12319</v>
      </c>
      <c r="N666" s="37">
        <f t="shared" si="30"/>
        <v>13206</v>
      </c>
      <c r="O666" s="55">
        <f t="shared" si="31"/>
        <v>4200722952</v>
      </c>
      <c r="P666" s="55" t="s">
        <v>7341</v>
      </c>
      <c r="Q666" s="56">
        <f t="shared" si="32"/>
        <v>0.4548533807027928</v>
      </c>
      <c r="R666" s="49"/>
      <c r="S666" s="53"/>
      <c r="T666" s="53"/>
      <c r="U666" s="53"/>
      <c r="V666" s="53"/>
      <c r="W666" s="53"/>
      <c r="X666" s="53"/>
    </row>
    <row r="667" spans="2:24" s="2" customFormat="1" ht="24.5" customHeight="1" x14ac:dyDescent="0.35">
      <c r="B667" s="3">
        <v>652</v>
      </c>
      <c r="C667" s="3" t="s">
        <v>882</v>
      </c>
      <c r="D667" s="3" t="s">
        <v>3109</v>
      </c>
      <c r="E667" s="3" t="s">
        <v>3437</v>
      </c>
      <c r="F667" s="3" t="s">
        <v>2317</v>
      </c>
      <c r="G667" s="3" t="s">
        <v>11</v>
      </c>
      <c r="H667" s="3" t="s">
        <v>2628</v>
      </c>
      <c r="I667" s="3">
        <v>4700</v>
      </c>
      <c r="J667" s="3" t="s">
        <v>3873</v>
      </c>
      <c r="K667" s="3" t="s">
        <v>2775</v>
      </c>
      <c r="L667" s="3">
        <v>20110698</v>
      </c>
      <c r="M667" s="17">
        <v>3556</v>
      </c>
      <c r="N667" s="37">
        <f t="shared" si="30"/>
        <v>3812</v>
      </c>
      <c r="O667" s="55">
        <f t="shared" si="31"/>
        <v>17916400</v>
      </c>
      <c r="P667" s="55" t="s">
        <v>7341</v>
      </c>
      <c r="Q667" s="56">
        <f t="shared" si="32"/>
        <v>1.9399839511300191E-3</v>
      </c>
      <c r="R667" s="49"/>
      <c r="S667" s="53"/>
      <c r="T667" s="53"/>
      <c r="U667" s="53"/>
      <c r="V667" s="53"/>
      <c r="W667" s="53"/>
      <c r="X667" s="53"/>
    </row>
    <row r="668" spans="2:24" s="2" customFormat="1" ht="24.5" customHeight="1" x14ac:dyDescent="0.35">
      <c r="B668" s="3">
        <v>653</v>
      </c>
      <c r="C668" s="3" t="s">
        <v>1199</v>
      </c>
      <c r="D668" s="3" t="s">
        <v>1200</v>
      </c>
      <c r="E668" s="3" t="s">
        <v>6348</v>
      </c>
      <c r="F668" s="3" t="s">
        <v>2356</v>
      </c>
      <c r="G668" s="3" t="s">
        <v>6993</v>
      </c>
      <c r="H668" s="3" t="s">
        <v>2349</v>
      </c>
      <c r="I668" s="33">
        <v>1</v>
      </c>
      <c r="J668" s="3" t="s">
        <v>2628</v>
      </c>
      <c r="K668" s="3" t="s">
        <v>7213</v>
      </c>
      <c r="L668" s="3">
        <v>20011388</v>
      </c>
      <c r="M668" s="17"/>
      <c r="N668" s="37">
        <f t="shared" si="30"/>
        <v>0</v>
      </c>
      <c r="O668" s="55">
        <f t="shared" si="31"/>
        <v>100</v>
      </c>
      <c r="P668" s="55"/>
      <c r="Q668" s="56">
        <f t="shared" si="32"/>
        <v>1.082797856226708E-8</v>
      </c>
      <c r="R668" s="49"/>
      <c r="S668" s="53"/>
      <c r="T668" s="53"/>
      <c r="U668" s="53"/>
      <c r="V668" s="53"/>
      <c r="W668" s="53"/>
      <c r="X668" s="53"/>
    </row>
    <row r="669" spans="2:24" s="2" customFormat="1" ht="24.5" customHeight="1" x14ac:dyDescent="0.35">
      <c r="B669" s="3">
        <v>654</v>
      </c>
      <c r="C669" s="3" t="s">
        <v>1199</v>
      </c>
      <c r="D669" s="3" t="s">
        <v>3110</v>
      </c>
      <c r="E669" s="3" t="s">
        <v>68</v>
      </c>
      <c r="F669" s="3" t="s">
        <v>2317</v>
      </c>
      <c r="G669" s="3" t="s">
        <v>11</v>
      </c>
      <c r="H669" s="3" t="s">
        <v>2628</v>
      </c>
      <c r="I669" s="3">
        <v>900406</v>
      </c>
      <c r="J669" s="3" t="s">
        <v>4720</v>
      </c>
      <c r="K669" s="3" t="s">
        <v>2628</v>
      </c>
      <c r="L669" s="3">
        <v>27407</v>
      </c>
      <c r="M669" s="17"/>
      <c r="N669" s="37">
        <f t="shared" si="30"/>
        <v>0</v>
      </c>
      <c r="O669" s="55">
        <f t="shared" si="31"/>
        <v>90040600</v>
      </c>
      <c r="P669" s="55" t="s">
        <v>7341</v>
      </c>
      <c r="Q669" s="56">
        <f t="shared" si="32"/>
        <v>9.7495768653366524E-3</v>
      </c>
      <c r="R669" s="49"/>
      <c r="S669" s="53"/>
      <c r="T669" s="53"/>
      <c r="U669" s="53"/>
      <c r="V669" s="53"/>
      <c r="W669" s="53"/>
      <c r="X669" s="53"/>
    </row>
    <row r="670" spans="2:24" s="2" customFormat="1" ht="24.5" customHeight="1" x14ac:dyDescent="0.35">
      <c r="B670" s="3">
        <v>655</v>
      </c>
      <c r="C670" s="3" t="s">
        <v>1201</v>
      </c>
      <c r="D670" s="3" t="s">
        <v>4001</v>
      </c>
      <c r="E670" s="3" t="s">
        <v>60</v>
      </c>
      <c r="F670" s="3" t="s">
        <v>2422</v>
      </c>
      <c r="G670" s="3" t="s">
        <v>11</v>
      </c>
      <c r="H670" s="3" t="s">
        <v>2318</v>
      </c>
      <c r="I670" s="3">
        <v>8268.3333333333339</v>
      </c>
      <c r="J670" s="3" t="s">
        <v>4049</v>
      </c>
      <c r="K670" s="3" t="s">
        <v>3733</v>
      </c>
      <c r="L670" s="3">
        <v>19905371</v>
      </c>
      <c r="M670" s="17">
        <v>954</v>
      </c>
      <c r="N670" s="37">
        <f t="shared" si="30"/>
        <v>1023</v>
      </c>
      <c r="O670" s="55">
        <f t="shared" si="31"/>
        <v>8458505</v>
      </c>
      <c r="P670" s="55" t="s">
        <v>7341</v>
      </c>
      <c r="Q670" s="56">
        <f t="shared" si="32"/>
        <v>9.1588510808828904E-4</v>
      </c>
      <c r="R670" s="49"/>
      <c r="S670" s="53"/>
      <c r="T670" s="53"/>
      <c r="U670" s="53"/>
      <c r="V670" s="53"/>
      <c r="W670" s="53"/>
      <c r="X670" s="53"/>
    </row>
    <row r="671" spans="2:24" s="2" customFormat="1" ht="24.5" customHeight="1" x14ac:dyDescent="0.35">
      <c r="B671" s="3">
        <v>656</v>
      </c>
      <c r="C671" s="3" t="s">
        <v>1206</v>
      </c>
      <c r="D671" s="3" t="s">
        <v>1207</v>
      </c>
      <c r="E671" s="3" t="s">
        <v>4206</v>
      </c>
      <c r="F671" s="3" t="s">
        <v>4234</v>
      </c>
      <c r="G671" s="3" t="s">
        <v>11</v>
      </c>
      <c r="H671" s="3" t="s">
        <v>2628</v>
      </c>
      <c r="I671" s="3">
        <v>14231</v>
      </c>
      <c r="J671" s="3" t="s">
        <v>4721</v>
      </c>
      <c r="K671" s="3" t="s">
        <v>2628</v>
      </c>
      <c r="L671" s="3">
        <v>19954848</v>
      </c>
      <c r="M671" s="17"/>
      <c r="N671" s="37">
        <f t="shared" si="30"/>
        <v>0</v>
      </c>
      <c r="O671" s="55">
        <f t="shared" si="31"/>
        <v>1423100</v>
      </c>
      <c r="P671" s="55" t="s">
        <v>7341</v>
      </c>
      <c r="Q671" s="56">
        <f t="shared" si="32"/>
        <v>1.540929629196228E-4</v>
      </c>
      <c r="R671" s="49"/>
      <c r="S671" s="53"/>
      <c r="T671" s="53"/>
      <c r="U671" s="53"/>
      <c r="V671" s="53"/>
      <c r="W671" s="53"/>
      <c r="X671" s="53"/>
    </row>
    <row r="672" spans="2:24" s="2" customFormat="1" ht="24.5" customHeight="1" x14ac:dyDescent="0.35">
      <c r="B672" s="3">
        <v>657</v>
      </c>
      <c r="C672" s="3" t="s">
        <v>1206</v>
      </c>
      <c r="D672" s="3" t="s">
        <v>1207</v>
      </c>
      <c r="E672" s="3" t="s">
        <v>3438</v>
      </c>
      <c r="F672" s="3" t="s">
        <v>2370</v>
      </c>
      <c r="G672" s="3" t="s">
        <v>11</v>
      </c>
      <c r="H672" s="3" t="s">
        <v>2628</v>
      </c>
      <c r="I672" s="3">
        <v>1</v>
      </c>
      <c r="J672" s="3" t="s">
        <v>4722</v>
      </c>
      <c r="K672" s="3" t="s">
        <v>2628</v>
      </c>
      <c r="L672" s="3">
        <v>19932247</v>
      </c>
      <c r="M672" s="17">
        <v>649031</v>
      </c>
      <c r="N672" s="37">
        <f t="shared" si="30"/>
        <v>695761</v>
      </c>
      <c r="O672" s="55">
        <f t="shared" si="31"/>
        <v>695761</v>
      </c>
      <c r="P672" s="55" t="s">
        <v>7341</v>
      </c>
      <c r="Q672" s="56">
        <f t="shared" si="32"/>
        <v>7.5336851924615053E-5</v>
      </c>
      <c r="R672" s="49"/>
      <c r="S672" s="53"/>
      <c r="T672" s="53"/>
      <c r="U672" s="53"/>
      <c r="V672" s="53"/>
      <c r="W672" s="53"/>
      <c r="X672" s="53"/>
    </row>
    <row r="673" spans="2:24" s="2" customFormat="1" ht="24.5" customHeight="1" x14ac:dyDescent="0.35">
      <c r="B673" s="3">
        <v>658</v>
      </c>
      <c r="C673" s="3" t="s">
        <v>4100</v>
      </c>
      <c r="D673" s="3" t="s">
        <v>1209</v>
      </c>
      <c r="E673" s="3" t="s">
        <v>4207</v>
      </c>
      <c r="F673" s="3" t="s">
        <v>2362</v>
      </c>
      <c r="G673" s="3" t="s">
        <v>2483</v>
      </c>
      <c r="H673" s="3" t="s">
        <v>2628</v>
      </c>
      <c r="I673" s="3">
        <v>99</v>
      </c>
      <c r="J673" s="3" t="s">
        <v>4723</v>
      </c>
      <c r="K673" s="3" t="s">
        <v>2628</v>
      </c>
      <c r="L673" s="3">
        <v>20155001</v>
      </c>
      <c r="M673" s="17"/>
      <c r="N673" s="37">
        <f t="shared" si="30"/>
        <v>0</v>
      </c>
      <c r="O673" s="55">
        <f t="shared" si="31"/>
        <v>9900</v>
      </c>
      <c r="P673" s="55"/>
      <c r="Q673" s="56">
        <f t="shared" si="32"/>
        <v>1.071969877664441E-6</v>
      </c>
      <c r="R673" s="49"/>
      <c r="S673" s="53"/>
      <c r="T673" s="53"/>
      <c r="U673" s="53"/>
      <c r="V673" s="53"/>
      <c r="W673" s="53"/>
      <c r="X673" s="53"/>
    </row>
    <row r="674" spans="2:24" s="2" customFormat="1" ht="24.5" customHeight="1" x14ac:dyDescent="0.35">
      <c r="B674" s="3">
        <v>659</v>
      </c>
      <c r="C674" s="3" t="s">
        <v>1210</v>
      </c>
      <c r="D674" s="3" t="s">
        <v>1211</v>
      </c>
      <c r="E674" s="3" t="s">
        <v>2387</v>
      </c>
      <c r="F674" s="3" t="s">
        <v>2471</v>
      </c>
      <c r="G674" s="3" t="s">
        <v>80</v>
      </c>
      <c r="H674" s="3" t="s">
        <v>2628</v>
      </c>
      <c r="I674" s="33">
        <v>156</v>
      </c>
      <c r="J674" s="3" t="s">
        <v>4724</v>
      </c>
      <c r="K674" s="3" t="s">
        <v>2628</v>
      </c>
      <c r="L674" s="3">
        <v>20015719</v>
      </c>
      <c r="M674" s="17">
        <v>5018393</v>
      </c>
      <c r="N674" s="37">
        <f t="shared" si="30"/>
        <v>5379717</v>
      </c>
      <c r="O674" s="55">
        <f t="shared" si="31"/>
        <v>839235852</v>
      </c>
      <c r="P674" s="55" t="s">
        <v>7341</v>
      </c>
      <c r="Q674" s="56">
        <f t="shared" si="32"/>
        <v>9.0872278141419474E-2</v>
      </c>
      <c r="R674" s="49"/>
      <c r="S674" s="53"/>
      <c r="T674" s="53"/>
      <c r="U674" s="53"/>
      <c r="V674" s="53"/>
      <c r="W674" s="53"/>
      <c r="X674" s="53"/>
    </row>
    <row r="675" spans="2:24" s="2" customFormat="1" ht="24.5" customHeight="1" x14ac:dyDescent="0.35">
      <c r="B675" s="3">
        <v>660</v>
      </c>
      <c r="C675" s="3" t="s">
        <v>1212</v>
      </c>
      <c r="D675" s="3" t="s">
        <v>5476</v>
      </c>
      <c r="E675" s="3" t="s">
        <v>22</v>
      </c>
      <c r="F675" s="3" t="s">
        <v>2333</v>
      </c>
      <c r="G675" s="3" t="s">
        <v>80</v>
      </c>
      <c r="H675" s="3" t="s">
        <v>3675</v>
      </c>
      <c r="I675" s="33">
        <v>1</v>
      </c>
      <c r="J675" s="3" t="s">
        <v>2628</v>
      </c>
      <c r="K675" s="3" t="s">
        <v>7214</v>
      </c>
      <c r="L675" s="3">
        <v>20059263</v>
      </c>
      <c r="M675" s="17"/>
      <c r="N675" s="37">
        <f t="shared" si="30"/>
        <v>0</v>
      </c>
      <c r="O675" s="55">
        <f t="shared" si="31"/>
        <v>100</v>
      </c>
      <c r="P675" s="55"/>
      <c r="Q675" s="56">
        <f t="shared" si="32"/>
        <v>1.082797856226708E-8</v>
      </c>
      <c r="R675" s="49"/>
      <c r="S675" s="53"/>
      <c r="T675" s="53"/>
      <c r="U675" s="53"/>
      <c r="V675" s="53"/>
      <c r="W675" s="53"/>
      <c r="X675" s="53"/>
    </row>
    <row r="676" spans="2:24" s="2" customFormat="1" ht="24.5" customHeight="1" x14ac:dyDescent="0.35">
      <c r="B676" s="3">
        <v>661</v>
      </c>
      <c r="C676" s="3" t="s">
        <v>4101</v>
      </c>
      <c r="D676" s="3" t="s">
        <v>3111</v>
      </c>
      <c r="E676" s="3" t="s">
        <v>218</v>
      </c>
      <c r="F676" s="3" t="s">
        <v>2359</v>
      </c>
      <c r="G676" s="3" t="s">
        <v>76</v>
      </c>
      <c r="H676" s="3" t="s">
        <v>2628</v>
      </c>
      <c r="I676" s="33">
        <v>6</v>
      </c>
      <c r="J676" s="3" t="s">
        <v>4725</v>
      </c>
      <c r="K676" s="3" t="s">
        <v>119</v>
      </c>
      <c r="L676" s="3">
        <v>20179607</v>
      </c>
      <c r="M676" s="17"/>
      <c r="N676" s="37">
        <f t="shared" si="30"/>
        <v>0</v>
      </c>
      <c r="O676" s="55">
        <f t="shared" si="31"/>
        <v>600</v>
      </c>
      <c r="P676" s="55"/>
      <c r="Q676" s="56">
        <f t="shared" si="32"/>
        <v>6.4967871373602475E-8</v>
      </c>
      <c r="R676" s="49"/>
      <c r="S676" s="53"/>
      <c r="T676" s="53"/>
      <c r="U676" s="53"/>
      <c r="V676" s="53"/>
      <c r="W676" s="53"/>
      <c r="X676" s="53"/>
    </row>
    <row r="677" spans="2:24" s="2" customFormat="1" ht="24.5" customHeight="1" x14ac:dyDescent="0.35">
      <c r="B677" s="3">
        <v>662</v>
      </c>
      <c r="C677" s="3" t="s">
        <v>4101</v>
      </c>
      <c r="D677" s="3" t="s">
        <v>3112</v>
      </c>
      <c r="E677" s="3" t="s">
        <v>3332</v>
      </c>
      <c r="F677" s="3" t="s">
        <v>2359</v>
      </c>
      <c r="G677" s="3" t="s">
        <v>76</v>
      </c>
      <c r="H677" s="3" t="s">
        <v>2628</v>
      </c>
      <c r="I677" s="33">
        <v>1</v>
      </c>
      <c r="J677" s="3" t="s">
        <v>4726</v>
      </c>
      <c r="K677" s="3" t="s">
        <v>119</v>
      </c>
      <c r="L677" s="3">
        <v>20179356</v>
      </c>
      <c r="M677" s="17"/>
      <c r="N677" s="37">
        <f t="shared" si="30"/>
        <v>0</v>
      </c>
      <c r="O677" s="55">
        <f t="shared" si="31"/>
        <v>100</v>
      </c>
      <c r="P677" s="55"/>
      <c r="Q677" s="56">
        <f t="shared" si="32"/>
        <v>1.082797856226708E-8</v>
      </c>
      <c r="R677" s="49"/>
      <c r="S677" s="53"/>
      <c r="T677" s="53"/>
      <c r="U677" s="53"/>
      <c r="V677" s="53"/>
      <c r="W677" s="53"/>
      <c r="X677" s="53"/>
    </row>
    <row r="678" spans="2:24" s="2" customFormat="1" ht="24.5" customHeight="1" x14ac:dyDescent="0.35">
      <c r="B678" s="3">
        <v>663</v>
      </c>
      <c r="C678" s="3" t="s">
        <v>4101</v>
      </c>
      <c r="D678" s="3" t="s">
        <v>3113</v>
      </c>
      <c r="E678" s="3" t="s">
        <v>3440</v>
      </c>
      <c r="F678" s="3" t="s">
        <v>2359</v>
      </c>
      <c r="G678" s="3" t="s">
        <v>76</v>
      </c>
      <c r="H678" s="3" t="s">
        <v>2628</v>
      </c>
      <c r="I678" s="33">
        <v>6</v>
      </c>
      <c r="J678" s="3" t="s">
        <v>4727</v>
      </c>
      <c r="K678" s="3" t="s">
        <v>119</v>
      </c>
      <c r="L678" s="3">
        <v>20212115</v>
      </c>
      <c r="M678" s="17"/>
      <c r="N678" s="37">
        <f t="shared" si="30"/>
        <v>0</v>
      </c>
      <c r="O678" s="55">
        <f t="shared" si="31"/>
        <v>600</v>
      </c>
      <c r="P678" s="55"/>
      <c r="Q678" s="56">
        <f t="shared" si="32"/>
        <v>6.4967871373602475E-8</v>
      </c>
      <c r="R678" s="49"/>
      <c r="S678" s="53"/>
      <c r="T678" s="53"/>
      <c r="U678" s="53"/>
      <c r="V678" s="53"/>
      <c r="W678" s="53"/>
      <c r="X678" s="53"/>
    </row>
    <row r="679" spans="2:24" s="2" customFormat="1" ht="24.5" customHeight="1" x14ac:dyDescent="0.35">
      <c r="B679" s="3">
        <v>664</v>
      </c>
      <c r="C679" s="3" t="s">
        <v>4101</v>
      </c>
      <c r="D679" s="3" t="s">
        <v>3114</v>
      </c>
      <c r="E679" s="3" t="s">
        <v>3285</v>
      </c>
      <c r="F679" s="3" t="s">
        <v>2359</v>
      </c>
      <c r="G679" s="3" t="s">
        <v>76</v>
      </c>
      <c r="H679" s="3" t="s">
        <v>2628</v>
      </c>
      <c r="I679" s="3">
        <v>8</v>
      </c>
      <c r="J679" s="3" t="s">
        <v>4728</v>
      </c>
      <c r="K679" s="3" t="s">
        <v>2628</v>
      </c>
      <c r="L679" s="3">
        <v>19972974</v>
      </c>
      <c r="M679" s="17"/>
      <c r="N679" s="37">
        <f t="shared" si="30"/>
        <v>0</v>
      </c>
      <c r="O679" s="55">
        <f t="shared" si="31"/>
        <v>800</v>
      </c>
      <c r="P679" s="55"/>
      <c r="Q679" s="56">
        <f t="shared" si="32"/>
        <v>8.6623828498136642E-8</v>
      </c>
      <c r="R679" s="49"/>
      <c r="S679" s="53"/>
      <c r="T679" s="53"/>
      <c r="U679" s="53"/>
      <c r="V679" s="53"/>
      <c r="W679" s="53"/>
      <c r="X679" s="53"/>
    </row>
    <row r="680" spans="2:24" s="2" customFormat="1" ht="24.5" customHeight="1" x14ac:dyDescent="0.35">
      <c r="B680" s="3">
        <v>665</v>
      </c>
      <c r="C680" s="3" t="s">
        <v>1224</v>
      </c>
      <c r="D680" s="3" t="s">
        <v>7065</v>
      </c>
      <c r="E680" s="3" t="s">
        <v>7091</v>
      </c>
      <c r="F680" s="3" t="s">
        <v>2362</v>
      </c>
      <c r="G680" s="3" t="s">
        <v>6993</v>
      </c>
      <c r="H680" s="3" t="s">
        <v>2402</v>
      </c>
      <c r="I680" s="33">
        <v>1</v>
      </c>
      <c r="J680" s="3" t="s">
        <v>2628</v>
      </c>
      <c r="K680" s="3" t="s">
        <v>2628</v>
      </c>
      <c r="L680" s="3">
        <v>208159</v>
      </c>
      <c r="M680" s="17"/>
      <c r="N680" s="37">
        <f t="shared" si="30"/>
        <v>0</v>
      </c>
      <c r="O680" s="55">
        <f t="shared" si="31"/>
        <v>100</v>
      </c>
      <c r="P680" s="55"/>
      <c r="Q680" s="56">
        <f t="shared" si="32"/>
        <v>1.082797856226708E-8</v>
      </c>
      <c r="R680" s="49"/>
      <c r="S680" s="53"/>
      <c r="T680" s="53"/>
      <c r="U680" s="53"/>
      <c r="V680" s="53"/>
      <c r="W680" s="53"/>
      <c r="X680" s="53"/>
    </row>
    <row r="681" spans="2:24" s="2" customFormat="1" ht="24.5" customHeight="1" x14ac:dyDescent="0.35">
      <c r="B681" s="3">
        <v>666</v>
      </c>
      <c r="C681" s="3" t="s">
        <v>1224</v>
      </c>
      <c r="D681" s="3" t="s">
        <v>7065</v>
      </c>
      <c r="E681" s="3" t="s">
        <v>7092</v>
      </c>
      <c r="F681" s="3" t="s">
        <v>2362</v>
      </c>
      <c r="G681" s="3" t="s">
        <v>6993</v>
      </c>
      <c r="H681" s="3" t="s">
        <v>2402</v>
      </c>
      <c r="I681" s="33">
        <v>1</v>
      </c>
      <c r="J681" s="3" t="s">
        <v>2628</v>
      </c>
      <c r="K681" s="3" t="s">
        <v>7215</v>
      </c>
      <c r="L681" s="3">
        <v>19940519</v>
      </c>
      <c r="M681" s="17"/>
      <c r="N681" s="37">
        <f t="shared" si="30"/>
        <v>0</v>
      </c>
      <c r="O681" s="55">
        <f t="shared" si="31"/>
        <v>100</v>
      </c>
      <c r="P681" s="55"/>
      <c r="Q681" s="56">
        <f t="shared" si="32"/>
        <v>1.082797856226708E-8</v>
      </c>
      <c r="R681" s="49"/>
      <c r="S681" s="53"/>
      <c r="T681" s="53"/>
      <c r="U681" s="53"/>
      <c r="V681" s="53"/>
      <c r="W681" s="53"/>
      <c r="X681" s="53"/>
    </row>
    <row r="682" spans="2:24" s="2" customFormat="1" ht="24.5" customHeight="1" x14ac:dyDescent="0.35">
      <c r="B682" s="3">
        <v>667</v>
      </c>
      <c r="C682" s="3" t="s">
        <v>1236</v>
      </c>
      <c r="D682" s="3" t="s">
        <v>4002</v>
      </c>
      <c r="E682" s="3" t="s">
        <v>3441</v>
      </c>
      <c r="F682" s="3" t="s">
        <v>2362</v>
      </c>
      <c r="G682" s="3" t="s">
        <v>3646</v>
      </c>
      <c r="H682" s="3" t="s">
        <v>2349</v>
      </c>
      <c r="I682" s="3">
        <v>1066</v>
      </c>
      <c r="J682" s="3" t="s">
        <v>4050</v>
      </c>
      <c r="K682" s="3" t="s">
        <v>2497</v>
      </c>
      <c r="L682" s="3">
        <v>19954360</v>
      </c>
      <c r="M682" s="17">
        <v>24985</v>
      </c>
      <c r="N682" s="37">
        <f t="shared" si="30"/>
        <v>26784</v>
      </c>
      <c r="O682" s="55">
        <f t="shared" si="31"/>
        <v>28551744</v>
      </c>
      <c r="P682" s="55" t="s">
        <v>7341</v>
      </c>
      <c r="Q682" s="56">
        <f t="shared" si="32"/>
        <v>3.0915767194733771E-3</v>
      </c>
      <c r="R682" s="49"/>
      <c r="S682" s="53"/>
      <c r="T682" s="53"/>
      <c r="U682" s="53"/>
      <c r="V682" s="53"/>
      <c r="W682" s="53"/>
      <c r="X682" s="53"/>
    </row>
    <row r="683" spans="2:24" s="2" customFormat="1" ht="24.5" customHeight="1" x14ac:dyDescent="0.35">
      <c r="B683" s="3">
        <v>668</v>
      </c>
      <c r="C683" s="3" t="s">
        <v>1239</v>
      </c>
      <c r="D683" s="3" t="s">
        <v>4130</v>
      </c>
      <c r="E683" s="3" t="s">
        <v>357</v>
      </c>
      <c r="F683" s="3" t="s">
        <v>2324</v>
      </c>
      <c r="G683" s="3" t="s">
        <v>1340</v>
      </c>
      <c r="H683" s="3" t="s">
        <v>2628</v>
      </c>
      <c r="I683" s="33">
        <v>2962.6666666666665</v>
      </c>
      <c r="J683" s="3" t="s">
        <v>4729</v>
      </c>
      <c r="K683" s="3" t="s">
        <v>2628</v>
      </c>
      <c r="L683" s="3">
        <v>20058285</v>
      </c>
      <c r="M683" s="17">
        <v>4053</v>
      </c>
      <c r="N683" s="37">
        <f t="shared" si="30"/>
        <v>4345</v>
      </c>
      <c r="O683" s="55">
        <f t="shared" si="31"/>
        <v>12872786.666666666</v>
      </c>
      <c r="P683" s="55"/>
      <c r="Q683" s="56">
        <f t="shared" si="32"/>
        <v>1.3938625806330415E-3</v>
      </c>
      <c r="R683" s="49"/>
      <c r="S683" s="53"/>
      <c r="T683" s="53"/>
      <c r="U683" s="53"/>
      <c r="V683" s="53"/>
      <c r="W683" s="53"/>
      <c r="X683" s="53"/>
    </row>
    <row r="684" spans="2:24" s="2" customFormat="1" ht="24.5" customHeight="1" x14ac:dyDescent="0.35">
      <c r="B684" s="3">
        <v>669</v>
      </c>
      <c r="C684" s="3" t="s">
        <v>1248</v>
      </c>
      <c r="D684" s="3" t="s">
        <v>4131</v>
      </c>
      <c r="E684" s="3" t="s">
        <v>4208</v>
      </c>
      <c r="F684" s="3" t="s">
        <v>2324</v>
      </c>
      <c r="G684" s="3" t="s">
        <v>11</v>
      </c>
      <c r="H684" s="3" t="s">
        <v>2628</v>
      </c>
      <c r="I684" s="33">
        <v>180</v>
      </c>
      <c r="J684" s="3" t="s">
        <v>4730</v>
      </c>
      <c r="K684" s="3" t="s">
        <v>2628</v>
      </c>
      <c r="L684" s="3">
        <v>20100512</v>
      </c>
      <c r="M684" s="17">
        <v>963</v>
      </c>
      <c r="N684" s="37">
        <f t="shared" si="30"/>
        <v>1032</v>
      </c>
      <c r="O684" s="55">
        <f t="shared" si="31"/>
        <v>185760</v>
      </c>
      <c r="P684" s="55"/>
      <c r="Q684" s="56">
        <f t="shared" si="32"/>
        <v>2.0114052977267326E-5</v>
      </c>
      <c r="R684" s="49"/>
      <c r="S684" s="53"/>
      <c r="T684" s="53"/>
      <c r="U684" s="53"/>
      <c r="V684" s="53"/>
      <c r="W684" s="53"/>
      <c r="X684" s="53"/>
    </row>
    <row r="685" spans="2:24" s="2" customFormat="1" ht="24.5" customHeight="1" x14ac:dyDescent="0.35">
      <c r="B685" s="3">
        <v>670</v>
      </c>
      <c r="C685" s="3" t="s">
        <v>737</v>
      </c>
      <c r="D685" s="3" t="s">
        <v>4131</v>
      </c>
      <c r="E685" s="3" t="s">
        <v>1249</v>
      </c>
      <c r="F685" s="3" t="s">
        <v>2324</v>
      </c>
      <c r="G685" s="3" t="s">
        <v>11</v>
      </c>
      <c r="H685" s="3" t="s">
        <v>2628</v>
      </c>
      <c r="I685" s="3">
        <v>1</v>
      </c>
      <c r="J685" s="3" t="s">
        <v>4731</v>
      </c>
      <c r="K685" s="3" t="s">
        <v>2628</v>
      </c>
      <c r="L685" s="3">
        <v>19987035</v>
      </c>
      <c r="M685" s="17">
        <v>876</v>
      </c>
      <c r="N685" s="37">
        <f t="shared" si="30"/>
        <v>939</v>
      </c>
      <c r="O685" s="55">
        <f t="shared" si="31"/>
        <v>939</v>
      </c>
      <c r="P685" s="55"/>
      <c r="Q685" s="56">
        <f t="shared" si="32"/>
        <v>1.0167471869968787E-7</v>
      </c>
      <c r="R685" s="49"/>
      <c r="S685" s="53"/>
      <c r="T685" s="53"/>
      <c r="U685" s="53"/>
      <c r="V685" s="53"/>
      <c r="W685" s="53"/>
      <c r="X685" s="53"/>
    </row>
    <row r="686" spans="2:24" s="2" customFormat="1" ht="24.5" customHeight="1" x14ac:dyDescent="0.35">
      <c r="B686" s="3">
        <v>671</v>
      </c>
      <c r="C686" s="3" t="s">
        <v>737</v>
      </c>
      <c r="D686" s="3" t="s">
        <v>4131</v>
      </c>
      <c r="E686" s="3" t="s">
        <v>4209</v>
      </c>
      <c r="F686" s="3" t="s">
        <v>2540</v>
      </c>
      <c r="G686" s="3" t="s">
        <v>11</v>
      </c>
      <c r="H686" s="3" t="s">
        <v>2628</v>
      </c>
      <c r="I686" s="3">
        <v>1</v>
      </c>
      <c r="J686" s="3" t="s">
        <v>4732</v>
      </c>
      <c r="K686" s="3" t="s">
        <v>2628</v>
      </c>
      <c r="L686" s="3">
        <v>19989832</v>
      </c>
      <c r="M686" s="17"/>
      <c r="N686" s="37">
        <f t="shared" si="30"/>
        <v>0</v>
      </c>
      <c r="O686" s="55">
        <f t="shared" si="31"/>
        <v>100</v>
      </c>
      <c r="P686" s="55"/>
      <c r="Q686" s="56">
        <f t="shared" si="32"/>
        <v>1.082797856226708E-8</v>
      </c>
      <c r="R686" s="49"/>
      <c r="S686" s="53"/>
      <c r="T686" s="53"/>
      <c r="U686" s="53"/>
      <c r="V686" s="53"/>
      <c r="W686" s="53"/>
      <c r="X686" s="53"/>
    </row>
    <row r="687" spans="2:24" s="2" customFormat="1" ht="24.5" customHeight="1" x14ac:dyDescent="0.35">
      <c r="B687" s="3">
        <v>672</v>
      </c>
      <c r="C687" s="3" t="s">
        <v>737</v>
      </c>
      <c r="D687" s="3" t="s">
        <v>5488</v>
      </c>
      <c r="E687" s="3" t="s">
        <v>6367</v>
      </c>
      <c r="F687" s="3" t="s">
        <v>2499</v>
      </c>
      <c r="G687" s="3" t="s">
        <v>11</v>
      </c>
      <c r="H687" s="3" t="s">
        <v>2393</v>
      </c>
      <c r="I687" s="3">
        <v>198859.91666666666</v>
      </c>
      <c r="J687" s="3" t="s">
        <v>7144</v>
      </c>
      <c r="K687" s="3" t="s">
        <v>7216</v>
      </c>
      <c r="L687" s="3">
        <v>19963295</v>
      </c>
      <c r="M687" s="17">
        <v>6315</v>
      </c>
      <c r="N687" s="37">
        <f t="shared" si="30"/>
        <v>6770</v>
      </c>
      <c r="O687" s="55">
        <f t="shared" si="31"/>
        <v>1346281635.8333333</v>
      </c>
      <c r="P687" s="55" t="s">
        <v>7341</v>
      </c>
      <c r="Q687" s="56">
        <f t="shared" si="32"/>
        <v>0.14577508691577187</v>
      </c>
      <c r="R687" s="49"/>
      <c r="S687" s="53"/>
      <c r="T687" s="53"/>
      <c r="U687" s="53"/>
      <c r="V687" s="53"/>
      <c r="W687" s="53"/>
      <c r="X687" s="53"/>
    </row>
    <row r="688" spans="2:24" s="2" customFormat="1" ht="24.5" customHeight="1" x14ac:dyDescent="0.35">
      <c r="B688" s="3">
        <v>673</v>
      </c>
      <c r="C688" s="3" t="s">
        <v>2628</v>
      </c>
      <c r="D688" s="3" t="s">
        <v>1250</v>
      </c>
      <c r="E688" s="3" t="s">
        <v>3442</v>
      </c>
      <c r="F688" s="3" t="s">
        <v>3575</v>
      </c>
      <c r="G688" s="3" t="s">
        <v>11</v>
      </c>
      <c r="H688" s="3" t="s">
        <v>2628</v>
      </c>
      <c r="I688" s="3">
        <v>1</v>
      </c>
      <c r="J688" s="3" t="s">
        <v>4733</v>
      </c>
      <c r="K688" s="3" t="s">
        <v>2628</v>
      </c>
      <c r="L688" s="3">
        <v>20075787</v>
      </c>
      <c r="M688" s="17"/>
      <c r="N688" s="37">
        <f t="shared" si="30"/>
        <v>0</v>
      </c>
      <c r="O688" s="55">
        <f t="shared" si="31"/>
        <v>100</v>
      </c>
      <c r="P688" s="55"/>
      <c r="Q688" s="56">
        <f t="shared" si="32"/>
        <v>1.082797856226708E-8</v>
      </c>
      <c r="R688" s="49"/>
      <c r="S688" s="53"/>
      <c r="T688" s="53"/>
      <c r="U688" s="53"/>
      <c r="V688" s="53"/>
      <c r="W688" s="53"/>
      <c r="X688" s="53"/>
    </row>
    <row r="689" spans="2:24" s="2" customFormat="1" ht="24.5" customHeight="1" x14ac:dyDescent="0.35">
      <c r="B689" s="3">
        <v>674</v>
      </c>
      <c r="C689" s="3" t="s">
        <v>2628</v>
      </c>
      <c r="D689" s="3" t="s">
        <v>1250</v>
      </c>
      <c r="E689" s="3" t="s">
        <v>3442</v>
      </c>
      <c r="F689" s="3" t="s">
        <v>3575</v>
      </c>
      <c r="G689" s="3" t="s">
        <v>11</v>
      </c>
      <c r="H689" s="3" t="s">
        <v>2628</v>
      </c>
      <c r="I689" s="3">
        <v>1</v>
      </c>
      <c r="J689" s="3" t="s">
        <v>4734</v>
      </c>
      <c r="K689" s="3" t="s">
        <v>2628</v>
      </c>
      <c r="L689" s="3">
        <v>20279558</v>
      </c>
      <c r="M689" s="17"/>
      <c r="N689" s="37">
        <f t="shared" si="30"/>
        <v>0</v>
      </c>
      <c r="O689" s="55">
        <f t="shared" si="31"/>
        <v>100</v>
      </c>
      <c r="P689" s="55"/>
      <c r="Q689" s="56">
        <f t="shared" si="32"/>
        <v>1.082797856226708E-8</v>
      </c>
      <c r="R689" s="49"/>
      <c r="S689" s="53"/>
      <c r="T689" s="53"/>
      <c r="U689" s="53"/>
      <c r="V689" s="53"/>
      <c r="W689" s="53"/>
      <c r="X689" s="53"/>
    </row>
    <row r="690" spans="2:24" s="2" customFormat="1" ht="24.5" customHeight="1" x14ac:dyDescent="0.35">
      <c r="B690" s="3">
        <v>675</v>
      </c>
      <c r="C690" s="3" t="s">
        <v>1253</v>
      </c>
      <c r="D690" s="3" t="s">
        <v>1254</v>
      </c>
      <c r="E690" s="3" t="s">
        <v>2355</v>
      </c>
      <c r="F690" s="3" t="s">
        <v>2362</v>
      </c>
      <c r="G690" s="3" t="s">
        <v>80</v>
      </c>
      <c r="H690" s="3" t="s">
        <v>2628</v>
      </c>
      <c r="I690" s="33">
        <v>12</v>
      </c>
      <c r="J690" s="3" t="s">
        <v>4735</v>
      </c>
      <c r="K690" s="3" t="s">
        <v>2628</v>
      </c>
      <c r="L690" s="3">
        <v>20069677</v>
      </c>
      <c r="M690" s="17"/>
      <c r="N690" s="37">
        <f t="shared" si="30"/>
        <v>0</v>
      </c>
      <c r="O690" s="55">
        <f t="shared" si="31"/>
        <v>1200</v>
      </c>
      <c r="P690" s="55"/>
      <c r="Q690" s="56">
        <f t="shared" si="32"/>
        <v>1.2993574274720495E-7</v>
      </c>
      <c r="R690" s="49"/>
      <c r="S690" s="53"/>
      <c r="T690" s="53"/>
      <c r="U690" s="53"/>
      <c r="V690" s="53"/>
      <c r="W690" s="53"/>
      <c r="X690" s="53"/>
    </row>
    <row r="691" spans="2:24" s="2" customFormat="1" ht="24.5" customHeight="1" x14ac:dyDescent="0.35">
      <c r="B691" s="3">
        <v>676</v>
      </c>
      <c r="C691" s="3" t="s">
        <v>7279</v>
      </c>
      <c r="D691" s="3" t="s">
        <v>3115</v>
      </c>
      <c r="E691" s="3" t="s">
        <v>1307</v>
      </c>
      <c r="F691" s="3" t="s">
        <v>2356</v>
      </c>
      <c r="G691" s="3" t="s">
        <v>18</v>
      </c>
      <c r="H691" s="3" t="s">
        <v>2356</v>
      </c>
      <c r="I691" s="3">
        <v>1</v>
      </c>
      <c r="J691" s="3" t="s">
        <v>2628</v>
      </c>
      <c r="K691" s="3" t="s">
        <v>2776</v>
      </c>
      <c r="L691" s="3">
        <v>19951127</v>
      </c>
      <c r="M691" s="17">
        <v>98290.5</v>
      </c>
      <c r="N691" s="37">
        <f t="shared" si="30"/>
        <v>105367</v>
      </c>
      <c r="O691" s="55">
        <f t="shared" si="31"/>
        <v>105367</v>
      </c>
      <c r="P691" s="55" t="s">
        <v>7341</v>
      </c>
      <c r="Q691" s="56">
        <f t="shared" si="32"/>
        <v>1.1409116171703954E-5</v>
      </c>
      <c r="R691" s="49"/>
      <c r="S691" s="53"/>
      <c r="T691" s="53"/>
      <c r="U691" s="53"/>
      <c r="V691" s="53"/>
      <c r="W691" s="53"/>
      <c r="X691" s="53"/>
    </row>
    <row r="692" spans="2:24" s="2" customFormat="1" ht="24.5" customHeight="1" x14ac:dyDescent="0.35">
      <c r="B692" s="3">
        <v>677</v>
      </c>
      <c r="C692" s="3" t="s">
        <v>1262</v>
      </c>
      <c r="D692" s="3" t="s">
        <v>4132</v>
      </c>
      <c r="E692" s="3" t="s">
        <v>3443</v>
      </c>
      <c r="F692" s="3" t="s">
        <v>2394</v>
      </c>
      <c r="G692" s="3" t="s">
        <v>2395</v>
      </c>
      <c r="H692" s="3" t="s">
        <v>2628</v>
      </c>
      <c r="I692" s="33">
        <v>10</v>
      </c>
      <c r="J692" s="3" t="s">
        <v>4736</v>
      </c>
      <c r="K692" s="3" t="s">
        <v>2628</v>
      </c>
      <c r="L692" s="3">
        <v>20001982</v>
      </c>
      <c r="M692" s="17">
        <v>42480</v>
      </c>
      <c r="N692" s="37">
        <f t="shared" si="30"/>
        <v>45539</v>
      </c>
      <c r="O692" s="55">
        <f t="shared" si="31"/>
        <v>455390</v>
      </c>
      <c r="P692" s="55"/>
      <c r="Q692" s="56">
        <f t="shared" si="32"/>
        <v>4.9309531574708051E-5</v>
      </c>
      <c r="R692" s="49"/>
      <c r="S692" s="53"/>
      <c r="T692" s="53"/>
      <c r="U692" s="53"/>
      <c r="V692" s="53"/>
      <c r="W692" s="53"/>
      <c r="X692" s="53"/>
    </row>
    <row r="693" spans="2:24" s="2" customFormat="1" ht="24.5" customHeight="1" x14ac:dyDescent="0.35">
      <c r="B693" s="3">
        <v>678</v>
      </c>
      <c r="C693" s="3" t="s">
        <v>2628</v>
      </c>
      <c r="D693" s="3" t="s">
        <v>4133</v>
      </c>
      <c r="E693" s="3" t="s">
        <v>218</v>
      </c>
      <c r="F693" s="3" t="s">
        <v>3580</v>
      </c>
      <c r="G693" s="3" t="s">
        <v>11</v>
      </c>
      <c r="H693" s="3" t="s">
        <v>2628</v>
      </c>
      <c r="I693" s="33">
        <v>12</v>
      </c>
      <c r="J693" s="3" t="s">
        <v>4737</v>
      </c>
      <c r="K693" s="3" t="s">
        <v>2628</v>
      </c>
      <c r="L693" s="3">
        <v>19911591</v>
      </c>
      <c r="M693" s="17">
        <v>25625</v>
      </c>
      <c r="N693" s="37">
        <f t="shared" si="30"/>
        <v>27470</v>
      </c>
      <c r="O693" s="55">
        <f t="shared" si="31"/>
        <v>329640</v>
      </c>
      <c r="P693" s="55"/>
      <c r="Q693" s="56">
        <f t="shared" si="32"/>
        <v>3.5693348532657201E-5</v>
      </c>
      <c r="R693" s="49"/>
      <c r="S693" s="53"/>
      <c r="T693" s="53"/>
      <c r="U693" s="53"/>
      <c r="V693" s="53"/>
      <c r="W693" s="53"/>
      <c r="X693" s="53"/>
    </row>
    <row r="694" spans="2:24" s="2" customFormat="1" ht="24.5" customHeight="1" x14ac:dyDescent="0.35">
      <c r="B694" s="3">
        <v>679</v>
      </c>
      <c r="C694" s="3" t="s">
        <v>4102</v>
      </c>
      <c r="D694" s="3" t="s">
        <v>1263</v>
      </c>
      <c r="E694" s="3" t="s">
        <v>3444</v>
      </c>
      <c r="F694" s="3" t="s">
        <v>2389</v>
      </c>
      <c r="G694" s="3" t="s">
        <v>18</v>
      </c>
      <c r="H694" s="3" t="s">
        <v>2349</v>
      </c>
      <c r="I694" s="33">
        <v>2</v>
      </c>
      <c r="J694" s="3" t="s">
        <v>4738</v>
      </c>
      <c r="K694" s="3" t="s">
        <v>2628</v>
      </c>
      <c r="L694" s="3">
        <v>20138464</v>
      </c>
      <c r="M694" s="17">
        <v>23326768.5</v>
      </c>
      <c r="N694" s="37">
        <f t="shared" si="30"/>
        <v>25006296</v>
      </c>
      <c r="O694" s="55">
        <f t="shared" si="31"/>
        <v>50012592</v>
      </c>
      <c r="P694" s="55" t="s">
        <v>7341</v>
      </c>
      <c r="Q694" s="56">
        <f t="shared" si="32"/>
        <v>5.4153527401941005E-3</v>
      </c>
      <c r="R694" s="49"/>
      <c r="S694" s="53"/>
      <c r="T694" s="53"/>
      <c r="U694" s="53"/>
      <c r="V694" s="53"/>
      <c r="W694" s="53"/>
      <c r="X694" s="53"/>
    </row>
    <row r="695" spans="2:24" s="2" customFormat="1" ht="24.5" customHeight="1" x14ac:dyDescent="0.35">
      <c r="B695" s="3">
        <v>680</v>
      </c>
      <c r="C695" s="3" t="s">
        <v>164</v>
      </c>
      <c r="D695" s="3" t="s">
        <v>1273</v>
      </c>
      <c r="E695" s="3" t="s">
        <v>3445</v>
      </c>
      <c r="F695" s="3" t="s">
        <v>2394</v>
      </c>
      <c r="G695" s="3" t="s">
        <v>2395</v>
      </c>
      <c r="H695" s="3" t="s">
        <v>2628</v>
      </c>
      <c r="I695" s="3">
        <v>11169</v>
      </c>
      <c r="J695" s="3" t="s">
        <v>4739</v>
      </c>
      <c r="K695" s="3" t="s">
        <v>2628</v>
      </c>
      <c r="L695" s="3">
        <v>20104024</v>
      </c>
      <c r="M695" s="17">
        <v>43640</v>
      </c>
      <c r="N695" s="37">
        <f t="shared" si="30"/>
        <v>46782</v>
      </c>
      <c r="O695" s="55">
        <f t="shared" si="31"/>
        <v>522508158</v>
      </c>
      <c r="P695" s="55" t="s">
        <v>7341</v>
      </c>
      <c r="Q695" s="56">
        <f t="shared" si="32"/>
        <v>5.65770713343366E-2</v>
      </c>
      <c r="R695" s="49"/>
      <c r="S695" s="53"/>
      <c r="T695" s="53"/>
      <c r="U695" s="53"/>
      <c r="V695" s="53"/>
      <c r="W695" s="53"/>
      <c r="X695" s="53"/>
    </row>
    <row r="696" spans="2:24" s="2" customFormat="1" ht="24.5" customHeight="1" x14ac:dyDescent="0.35">
      <c r="B696" s="3">
        <v>681</v>
      </c>
      <c r="C696" s="3" t="s">
        <v>164</v>
      </c>
      <c r="D696" s="3" t="s">
        <v>3116</v>
      </c>
      <c r="E696" s="3" t="s">
        <v>3438</v>
      </c>
      <c r="F696" s="3" t="s">
        <v>2394</v>
      </c>
      <c r="G696" s="3" t="s">
        <v>2395</v>
      </c>
      <c r="H696" s="3" t="s">
        <v>2628</v>
      </c>
      <c r="I696" s="3">
        <v>81492</v>
      </c>
      <c r="J696" s="3" t="s">
        <v>3875</v>
      </c>
      <c r="K696" s="3" t="s">
        <v>2777</v>
      </c>
      <c r="L696" s="3">
        <v>19908041</v>
      </c>
      <c r="M696" s="17">
        <v>9687</v>
      </c>
      <c r="N696" s="37">
        <f t="shared" si="30"/>
        <v>10384</v>
      </c>
      <c r="O696" s="55">
        <f t="shared" si="31"/>
        <v>846212928</v>
      </c>
      <c r="P696" s="55" t="s">
        <v>7341</v>
      </c>
      <c r="Q696" s="56">
        <f t="shared" si="32"/>
        <v>9.1627754434972564E-2</v>
      </c>
      <c r="R696" s="49"/>
      <c r="S696" s="53"/>
      <c r="T696" s="53"/>
      <c r="U696" s="53"/>
      <c r="V696" s="53"/>
      <c r="W696" s="53"/>
      <c r="X696" s="53"/>
    </row>
    <row r="697" spans="2:24" s="2" customFormat="1" ht="24.5" customHeight="1" x14ac:dyDescent="0.35">
      <c r="B697" s="3">
        <v>682</v>
      </c>
      <c r="C697" s="3" t="s">
        <v>1268</v>
      </c>
      <c r="D697" s="3" t="s">
        <v>3116</v>
      </c>
      <c r="E697" s="3" t="s">
        <v>7093</v>
      </c>
      <c r="F697" s="3" t="s">
        <v>2394</v>
      </c>
      <c r="G697" s="3" t="s">
        <v>2328</v>
      </c>
      <c r="H697" s="3" t="s">
        <v>2628</v>
      </c>
      <c r="I697" s="3">
        <v>10063</v>
      </c>
      <c r="J697" s="3" t="s">
        <v>4740</v>
      </c>
      <c r="K697" s="3" t="s">
        <v>2628</v>
      </c>
      <c r="L697" s="3">
        <v>20047756</v>
      </c>
      <c r="M697" s="17">
        <v>72619</v>
      </c>
      <c r="N697" s="37">
        <f t="shared" si="30"/>
        <v>77848</v>
      </c>
      <c r="O697" s="55">
        <f t="shared" si="31"/>
        <v>783384424</v>
      </c>
      <c r="P697" s="55" t="s">
        <v>7341</v>
      </c>
      <c r="Q697" s="56">
        <f t="shared" si="32"/>
        <v>8.4824697490859441E-2</v>
      </c>
      <c r="R697" s="49"/>
      <c r="S697" s="53"/>
      <c r="T697" s="53"/>
      <c r="U697" s="53"/>
      <c r="V697" s="53"/>
      <c r="W697" s="53"/>
      <c r="X697" s="53"/>
    </row>
    <row r="698" spans="2:24" s="2" customFormat="1" ht="24.5" customHeight="1" x14ac:dyDescent="0.35">
      <c r="B698" s="3">
        <v>683</v>
      </c>
      <c r="C698" s="3" t="s">
        <v>1270</v>
      </c>
      <c r="D698" s="3" t="s">
        <v>3116</v>
      </c>
      <c r="E698" s="3" t="s">
        <v>7094</v>
      </c>
      <c r="F698" s="3" t="s">
        <v>2362</v>
      </c>
      <c r="G698" s="3" t="s">
        <v>1271</v>
      </c>
      <c r="H698" s="3" t="s">
        <v>2628</v>
      </c>
      <c r="I698" s="3">
        <v>280</v>
      </c>
      <c r="J698" s="3" t="s">
        <v>4741</v>
      </c>
      <c r="K698" s="3" t="s">
        <v>2628</v>
      </c>
      <c r="L698" s="3">
        <v>19928855</v>
      </c>
      <c r="M698" s="17">
        <v>166876</v>
      </c>
      <c r="N698" s="37">
        <f t="shared" si="30"/>
        <v>178891</v>
      </c>
      <c r="O698" s="55">
        <f t="shared" si="31"/>
        <v>50089480</v>
      </c>
      <c r="P698" s="55" t="s">
        <v>7341</v>
      </c>
      <c r="Q698" s="56">
        <f t="shared" si="32"/>
        <v>5.4236781563510566E-3</v>
      </c>
      <c r="R698" s="49"/>
      <c r="S698" s="53"/>
      <c r="T698" s="53"/>
      <c r="U698" s="53"/>
      <c r="V698" s="53"/>
      <c r="W698" s="53"/>
      <c r="X698" s="53"/>
    </row>
    <row r="699" spans="2:24" s="2" customFormat="1" ht="24.5" customHeight="1" x14ac:dyDescent="0.35">
      <c r="B699" s="3">
        <v>684</v>
      </c>
      <c r="C699" s="3" t="s">
        <v>2628</v>
      </c>
      <c r="D699" s="3" t="s">
        <v>3116</v>
      </c>
      <c r="E699" s="3" t="s">
        <v>4210</v>
      </c>
      <c r="F699" s="3" t="s">
        <v>3580</v>
      </c>
      <c r="G699" s="3" t="s">
        <v>18</v>
      </c>
      <c r="H699" s="3" t="s">
        <v>2628</v>
      </c>
      <c r="I699" s="3">
        <v>39</v>
      </c>
      <c r="J699" s="3" t="s">
        <v>4742</v>
      </c>
      <c r="K699" s="3" t="s">
        <v>2628</v>
      </c>
      <c r="L699" s="3">
        <v>20126169</v>
      </c>
      <c r="M699" s="17">
        <v>284272</v>
      </c>
      <c r="N699" s="37">
        <f t="shared" si="30"/>
        <v>304740</v>
      </c>
      <c r="O699" s="55">
        <f t="shared" si="31"/>
        <v>11884860</v>
      </c>
      <c r="P699" s="55" t="s">
        <v>7341</v>
      </c>
      <c r="Q699" s="56">
        <f t="shared" si="32"/>
        <v>1.2868900929554551E-3</v>
      </c>
      <c r="R699" s="49"/>
      <c r="S699" s="53"/>
      <c r="T699" s="53"/>
      <c r="U699" s="53"/>
      <c r="V699" s="53"/>
      <c r="W699" s="53"/>
      <c r="X699" s="53"/>
    </row>
    <row r="700" spans="2:24" s="2" customFormat="1" ht="24.5" customHeight="1" x14ac:dyDescent="0.35">
      <c r="B700" s="3">
        <v>685</v>
      </c>
      <c r="C700" s="3" t="s">
        <v>1270</v>
      </c>
      <c r="D700" s="3" t="s">
        <v>3116</v>
      </c>
      <c r="E700" s="3" t="s">
        <v>7094</v>
      </c>
      <c r="F700" s="3" t="s">
        <v>2362</v>
      </c>
      <c r="G700" s="3" t="s">
        <v>1271</v>
      </c>
      <c r="H700" s="3" t="s">
        <v>2628</v>
      </c>
      <c r="I700" s="3">
        <v>1</v>
      </c>
      <c r="J700" s="3" t="s">
        <v>4743</v>
      </c>
      <c r="K700" s="3" t="s">
        <v>2628</v>
      </c>
      <c r="L700" s="3">
        <v>20230952</v>
      </c>
      <c r="M700" s="17">
        <v>166876</v>
      </c>
      <c r="N700" s="37">
        <f t="shared" si="30"/>
        <v>178891</v>
      </c>
      <c r="O700" s="55">
        <f t="shared" si="31"/>
        <v>178891</v>
      </c>
      <c r="P700" s="55" t="s">
        <v>7341</v>
      </c>
      <c r="Q700" s="56">
        <f t="shared" si="32"/>
        <v>1.93702791298252E-5</v>
      </c>
      <c r="R700" s="49"/>
      <c r="S700" s="53"/>
      <c r="T700" s="53"/>
      <c r="U700" s="53"/>
      <c r="V700" s="53"/>
      <c r="W700" s="53"/>
      <c r="X700" s="53"/>
    </row>
    <row r="701" spans="2:24" s="2" customFormat="1" ht="24.5" customHeight="1" x14ac:dyDescent="0.35">
      <c r="B701" s="3">
        <v>686</v>
      </c>
      <c r="C701" s="3" t="s">
        <v>2628</v>
      </c>
      <c r="D701" s="3" t="s">
        <v>3116</v>
      </c>
      <c r="E701" s="3">
        <v>1.5E-3</v>
      </c>
      <c r="F701" s="3" t="s">
        <v>3580</v>
      </c>
      <c r="G701" s="3" t="s">
        <v>3662</v>
      </c>
      <c r="H701" s="3" t="s">
        <v>2628</v>
      </c>
      <c r="I701" s="33">
        <v>1</v>
      </c>
      <c r="J701" s="3" t="s">
        <v>4744</v>
      </c>
      <c r="K701" s="3" t="s">
        <v>2628</v>
      </c>
      <c r="L701" s="3">
        <v>20014105</v>
      </c>
      <c r="M701" s="17">
        <v>83933</v>
      </c>
      <c r="N701" s="37">
        <f t="shared" si="30"/>
        <v>89976</v>
      </c>
      <c r="O701" s="55">
        <f t="shared" si="31"/>
        <v>89976</v>
      </c>
      <c r="P701" s="55" t="s">
        <v>7341</v>
      </c>
      <c r="Q701" s="56">
        <f t="shared" si="32"/>
        <v>9.7425819911854275E-6</v>
      </c>
      <c r="R701" s="49"/>
      <c r="S701" s="53"/>
      <c r="T701" s="53"/>
      <c r="U701" s="53"/>
      <c r="V701" s="53"/>
      <c r="W701" s="53"/>
      <c r="X701" s="53"/>
    </row>
    <row r="702" spans="2:24" s="2" customFormat="1" ht="24.5" customHeight="1" x14ac:dyDescent="0.35">
      <c r="B702" s="3">
        <v>687</v>
      </c>
      <c r="C702" s="3" t="s">
        <v>1268</v>
      </c>
      <c r="D702" s="3" t="s">
        <v>3116</v>
      </c>
      <c r="E702" s="3" t="s">
        <v>7093</v>
      </c>
      <c r="F702" s="3" t="s">
        <v>2394</v>
      </c>
      <c r="G702" s="3" t="s">
        <v>2328</v>
      </c>
      <c r="H702" s="3" t="s">
        <v>2628</v>
      </c>
      <c r="I702" s="3">
        <v>1</v>
      </c>
      <c r="J702" s="3" t="s">
        <v>4745</v>
      </c>
      <c r="K702" s="3" t="s">
        <v>2628</v>
      </c>
      <c r="L702" s="3">
        <v>19951790</v>
      </c>
      <c r="M702" s="17">
        <v>286090</v>
      </c>
      <c r="N702" s="37">
        <f t="shared" si="30"/>
        <v>306688</v>
      </c>
      <c r="O702" s="55">
        <f t="shared" si="31"/>
        <v>306688</v>
      </c>
      <c r="P702" s="55" t="s">
        <v>7341</v>
      </c>
      <c r="Q702" s="56">
        <f t="shared" si="32"/>
        <v>3.3208110893045659E-5</v>
      </c>
      <c r="R702" s="49"/>
      <c r="S702" s="53"/>
      <c r="T702" s="53"/>
      <c r="U702" s="53"/>
      <c r="V702" s="53"/>
      <c r="W702" s="53"/>
      <c r="X702" s="53"/>
    </row>
    <row r="703" spans="2:24" s="2" customFormat="1" ht="24.5" customHeight="1" x14ac:dyDescent="0.35">
      <c r="B703" s="3">
        <v>688</v>
      </c>
      <c r="C703" s="3" t="s">
        <v>119</v>
      </c>
      <c r="D703" s="3" t="s">
        <v>4134</v>
      </c>
      <c r="E703" s="3" t="s">
        <v>218</v>
      </c>
      <c r="F703" s="3" t="s">
        <v>3580</v>
      </c>
      <c r="G703" s="3" t="s">
        <v>18</v>
      </c>
      <c r="H703" s="3" t="s">
        <v>2628</v>
      </c>
      <c r="I703" s="3">
        <v>211</v>
      </c>
      <c r="J703" s="3" t="s">
        <v>4746</v>
      </c>
      <c r="K703" s="3" t="s">
        <v>119</v>
      </c>
      <c r="L703" s="3">
        <v>20079776</v>
      </c>
      <c r="M703" s="17">
        <v>1066552</v>
      </c>
      <c r="N703" s="37">
        <f t="shared" si="30"/>
        <v>1143344</v>
      </c>
      <c r="O703" s="55">
        <f t="shared" si="31"/>
        <v>241245584</v>
      </c>
      <c r="P703" s="55" t="s">
        <v>7341</v>
      </c>
      <c r="Q703" s="56">
        <f t="shared" si="32"/>
        <v>2.6122020117936021E-2</v>
      </c>
      <c r="R703" s="49"/>
      <c r="S703" s="53"/>
      <c r="T703" s="53"/>
      <c r="U703" s="53"/>
      <c r="V703" s="53"/>
      <c r="W703" s="53"/>
      <c r="X703" s="53"/>
    </row>
    <row r="704" spans="2:24" s="2" customFormat="1" ht="24.5" customHeight="1" x14ac:dyDescent="0.35">
      <c r="B704" s="3">
        <v>689</v>
      </c>
      <c r="C704" s="3" t="s">
        <v>119</v>
      </c>
      <c r="D704" s="3" t="s">
        <v>3117</v>
      </c>
      <c r="E704" s="3" t="s">
        <v>218</v>
      </c>
      <c r="F704" s="3" t="s">
        <v>2392</v>
      </c>
      <c r="G704" s="3" t="s">
        <v>76</v>
      </c>
      <c r="H704" s="3" t="s">
        <v>2628</v>
      </c>
      <c r="I704" s="3">
        <v>72</v>
      </c>
      <c r="J704" s="3" t="s">
        <v>4747</v>
      </c>
      <c r="K704" s="3" t="s">
        <v>119</v>
      </c>
      <c r="L704" s="3">
        <v>19975141</v>
      </c>
      <c r="M704" s="17">
        <v>109156</v>
      </c>
      <c r="N704" s="37">
        <f t="shared" si="30"/>
        <v>117015</v>
      </c>
      <c r="O704" s="55">
        <f t="shared" si="31"/>
        <v>8425080</v>
      </c>
      <c r="P704" s="55" t="s">
        <v>7341</v>
      </c>
      <c r="Q704" s="56">
        <f t="shared" si="32"/>
        <v>9.1226585625385124E-4</v>
      </c>
      <c r="R704" s="49"/>
      <c r="S704" s="53"/>
      <c r="T704" s="53"/>
      <c r="U704" s="53"/>
      <c r="V704" s="53"/>
      <c r="W704" s="53"/>
      <c r="X704" s="53"/>
    </row>
    <row r="705" spans="2:24" s="2" customFormat="1" ht="24.5" customHeight="1" x14ac:dyDescent="0.35">
      <c r="B705" s="3">
        <v>690</v>
      </c>
      <c r="C705" s="3" t="s">
        <v>2628</v>
      </c>
      <c r="D705" s="3" t="s">
        <v>3118</v>
      </c>
      <c r="E705" s="3" t="s">
        <v>218</v>
      </c>
      <c r="F705" s="3" t="s">
        <v>2359</v>
      </c>
      <c r="G705" s="3" t="s">
        <v>76</v>
      </c>
      <c r="H705" s="3" t="s">
        <v>2628</v>
      </c>
      <c r="I705" s="3">
        <v>22</v>
      </c>
      <c r="J705" s="3" t="s">
        <v>4748</v>
      </c>
      <c r="K705" s="3" t="s">
        <v>2628</v>
      </c>
      <c r="L705" s="3">
        <v>11738</v>
      </c>
      <c r="M705" s="17">
        <v>72897</v>
      </c>
      <c r="N705" s="37">
        <f t="shared" si="30"/>
        <v>78146</v>
      </c>
      <c r="O705" s="55">
        <f t="shared" si="31"/>
        <v>1719212</v>
      </c>
      <c r="P705" s="55" t="s">
        <v>7341</v>
      </c>
      <c r="Q705" s="56">
        <f t="shared" si="32"/>
        <v>1.861559067999231E-4</v>
      </c>
      <c r="R705" s="49"/>
      <c r="S705" s="53"/>
      <c r="T705" s="53"/>
      <c r="U705" s="53"/>
      <c r="V705" s="53"/>
      <c r="W705" s="53"/>
      <c r="X705" s="53"/>
    </row>
    <row r="706" spans="2:24" s="2" customFormat="1" ht="24.5" customHeight="1" x14ac:dyDescent="0.35">
      <c r="B706" s="3">
        <v>691</v>
      </c>
      <c r="C706" s="3" t="s">
        <v>1282</v>
      </c>
      <c r="D706" s="3" t="s">
        <v>7066</v>
      </c>
      <c r="E706" s="3" t="s">
        <v>7095</v>
      </c>
      <c r="F706" s="3" t="s">
        <v>2604</v>
      </c>
      <c r="G706" s="3" t="s">
        <v>6993</v>
      </c>
      <c r="H706" s="3" t="s">
        <v>3675</v>
      </c>
      <c r="I706" s="33">
        <v>1</v>
      </c>
      <c r="J706" s="3" t="s">
        <v>2628</v>
      </c>
      <c r="K706" s="3" t="s">
        <v>7217</v>
      </c>
      <c r="L706" s="3">
        <v>19940721</v>
      </c>
      <c r="M706" s="17"/>
      <c r="N706" s="37">
        <f t="shared" si="30"/>
        <v>0</v>
      </c>
      <c r="O706" s="55">
        <f t="shared" si="31"/>
        <v>100</v>
      </c>
      <c r="P706" s="55"/>
      <c r="Q706" s="56">
        <f t="shared" si="32"/>
        <v>1.082797856226708E-8</v>
      </c>
      <c r="R706" s="49"/>
      <c r="S706" s="53"/>
      <c r="T706" s="53"/>
      <c r="U706" s="53"/>
      <c r="V706" s="53"/>
      <c r="W706" s="53"/>
      <c r="X706" s="53"/>
    </row>
    <row r="707" spans="2:24" s="2" customFormat="1" ht="24.5" customHeight="1" x14ac:dyDescent="0.35">
      <c r="B707" s="3">
        <v>692</v>
      </c>
      <c r="C707" s="3" t="s">
        <v>1284</v>
      </c>
      <c r="D707" s="3" t="s">
        <v>1285</v>
      </c>
      <c r="E707" s="3" t="s">
        <v>3698</v>
      </c>
      <c r="F707" s="3" t="s">
        <v>2375</v>
      </c>
      <c r="G707" s="3" t="s">
        <v>11</v>
      </c>
      <c r="H707" s="3" t="s">
        <v>2628</v>
      </c>
      <c r="I707" s="3">
        <v>15</v>
      </c>
      <c r="J707" s="3" t="s">
        <v>3815</v>
      </c>
      <c r="K707" s="3" t="s">
        <v>2628</v>
      </c>
      <c r="L707" s="3">
        <v>20116777</v>
      </c>
      <c r="M707" s="17">
        <v>35714</v>
      </c>
      <c r="N707" s="37">
        <f t="shared" si="30"/>
        <v>38285</v>
      </c>
      <c r="O707" s="55">
        <f t="shared" si="31"/>
        <v>574275</v>
      </c>
      <c r="P707" s="55"/>
      <c r="Q707" s="56">
        <f t="shared" si="32"/>
        <v>6.2182373888459278E-5</v>
      </c>
      <c r="R707" s="49"/>
      <c r="S707" s="53"/>
      <c r="T707" s="53"/>
      <c r="U707" s="53"/>
      <c r="V707" s="53"/>
      <c r="W707" s="53"/>
      <c r="X707" s="53"/>
    </row>
    <row r="708" spans="2:24" s="2" customFormat="1" ht="24.5" customHeight="1" x14ac:dyDescent="0.35">
      <c r="B708" s="3">
        <v>693</v>
      </c>
      <c r="C708" s="3" t="s">
        <v>2628</v>
      </c>
      <c r="D708" s="3" t="s">
        <v>3119</v>
      </c>
      <c r="E708" s="3" t="s">
        <v>218</v>
      </c>
      <c r="F708" s="3" t="s">
        <v>2359</v>
      </c>
      <c r="G708" s="3" t="s">
        <v>76</v>
      </c>
      <c r="H708" s="3" t="s">
        <v>2628</v>
      </c>
      <c r="I708" s="33">
        <v>1</v>
      </c>
      <c r="J708" s="3" t="s">
        <v>4749</v>
      </c>
      <c r="K708" s="3" t="s">
        <v>2628</v>
      </c>
      <c r="L708" s="3">
        <v>20238320</v>
      </c>
      <c r="M708" s="17"/>
      <c r="N708" s="37">
        <f t="shared" si="30"/>
        <v>0</v>
      </c>
      <c r="O708" s="55">
        <f t="shared" si="31"/>
        <v>100</v>
      </c>
      <c r="P708" s="55"/>
      <c r="Q708" s="56">
        <f t="shared" si="32"/>
        <v>1.082797856226708E-8</v>
      </c>
      <c r="R708" s="49"/>
      <c r="S708" s="53"/>
      <c r="T708" s="53"/>
      <c r="U708" s="53"/>
      <c r="V708" s="53"/>
      <c r="W708" s="53"/>
      <c r="X708" s="53"/>
    </row>
    <row r="709" spans="2:24" s="2" customFormat="1" ht="24.5" customHeight="1" x14ac:dyDescent="0.35">
      <c r="B709" s="3">
        <v>694</v>
      </c>
      <c r="C709" s="3" t="s">
        <v>1286</v>
      </c>
      <c r="D709" s="3" t="s">
        <v>1287</v>
      </c>
      <c r="E709" s="3" t="s">
        <v>3446</v>
      </c>
      <c r="F709" s="3" t="s">
        <v>3592</v>
      </c>
      <c r="G709" s="3" t="s">
        <v>76</v>
      </c>
      <c r="H709" s="3" t="s">
        <v>2628</v>
      </c>
      <c r="I709" s="33">
        <v>1</v>
      </c>
      <c r="J709" s="3" t="s">
        <v>4750</v>
      </c>
      <c r="K709" s="3" t="s">
        <v>2628</v>
      </c>
      <c r="L709" s="3">
        <v>20254033</v>
      </c>
      <c r="M709" s="17"/>
      <c r="N709" s="37">
        <f t="shared" si="30"/>
        <v>0</v>
      </c>
      <c r="O709" s="55">
        <f t="shared" si="31"/>
        <v>100</v>
      </c>
      <c r="P709" s="55"/>
      <c r="Q709" s="56">
        <f t="shared" si="32"/>
        <v>1.082797856226708E-8</v>
      </c>
      <c r="R709" s="49"/>
      <c r="S709" s="53"/>
      <c r="T709" s="53"/>
      <c r="U709" s="53"/>
      <c r="V709" s="53"/>
      <c r="W709" s="53"/>
      <c r="X709" s="53"/>
    </row>
    <row r="710" spans="2:24" s="2" customFormat="1" ht="24.5" customHeight="1" x14ac:dyDescent="0.35">
      <c r="B710" s="3">
        <v>695</v>
      </c>
      <c r="C710" s="3" t="s">
        <v>1296</v>
      </c>
      <c r="D710" s="3" t="s">
        <v>3120</v>
      </c>
      <c r="E710" s="3" t="s">
        <v>73</v>
      </c>
      <c r="F710" s="3" t="s">
        <v>2317</v>
      </c>
      <c r="G710" s="3" t="s">
        <v>11</v>
      </c>
      <c r="H710" s="3" t="s">
        <v>2628</v>
      </c>
      <c r="I710" s="33">
        <v>1</v>
      </c>
      <c r="J710" s="3" t="s">
        <v>4751</v>
      </c>
      <c r="K710" s="3" t="s">
        <v>2628</v>
      </c>
      <c r="L710" s="3">
        <v>20013463</v>
      </c>
      <c r="M710" s="17">
        <v>1302</v>
      </c>
      <c r="N710" s="37">
        <f t="shared" si="30"/>
        <v>1396</v>
      </c>
      <c r="O710" s="55">
        <f t="shared" si="31"/>
        <v>1396</v>
      </c>
      <c r="P710" s="55"/>
      <c r="Q710" s="56">
        <f t="shared" si="32"/>
        <v>1.5115858072924843E-7</v>
      </c>
      <c r="R710" s="49"/>
      <c r="S710" s="53"/>
      <c r="T710" s="53"/>
      <c r="U710" s="53"/>
      <c r="V710" s="53"/>
      <c r="W710" s="53"/>
      <c r="X710" s="53"/>
    </row>
    <row r="711" spans="2:24" s="2" customFormat="1" ht="24.5" customHeight="1" x14ac:dyDescent="0.35">
      <c r="B711" s="3">
        <v>696</v>
      </c>
      <c r="C711" s="3" t="s">
        <v>1296</v>
      </c>
      <c r="D711" s="3" t="s">
        <v>3120</v>
      </c>
      <c r="E711" s="3" t="s">
        <v>25</v>
      </c>
      <c r="F711" s="3" t="s">
        <v>2335</v>
      </c>
      <c r="G711" s="3" t="s">
        <v>11</v>
      </c>
      <c r="H711" s="3" t="s">
        <v>2335</v>
      </c>
      <c r="I711" s="33">
        <v>1</v>
      </c>
      <c r="J711" s="3" t="s">
        <v>3876</v>
      </c>
      <c r="K711" s="3" t="s">
        <v>2778</v>
      </c>
      <c r="L711" s="3">
        <v>206166</v>
      </c>
      <c r="M711" s="17">
        <v>658</v>
      </c>
      <c r="N711" s="37">
        <f t="shared" si="30"/>
        <v>705</v>
      </c>
      <c r="O711" s="55">
        <f t="shared" si="31"/>
        <v>705</v>
      </c>
      <c r="P711" s="55"/>
      <c r="Q711" s="56">
        <f t="shared" si="32"/>
        <v>7.6337248863982914E-8</v>
      </c>
      <c r="R711" s="49"/>
      <c r="S711" s="53"/>
      <c r="T711" s="53"/>
      <c r="U711" s="53"/>
      <c r="V711" s="53"/>
      <c r="W711" s="53"/>
      <c r="X711" s="53"/>
    </row>
    <row r="712" spans="2:24" s="2" customFormat="1" ht="24.5" customHeight="1" x14ac:dyDescent="0.35">
      <c r="B712" s="3">
        <v>697</v>
      </c>
      <c r="C712" s="3" t="s">
        <v>7280</v>
      </c>
      <c r="D712" s="3" t="s">
        <v>1299</v>
      </c>
      <c r="E712" s="3" t="s">
        <v>2184</v>
      </c>
      <c r="F712" s="3" t="s">
        <v>2616</v>
      </c>
      <c r="G712" s="3" t="s">
        <v>3657</v>
      </c>
      <c r="H712" s="3" t="s">
        <v>2490</v>
      </c>
      <c r="I712" s="33">
        <v>255</v>
      </c>
      <c r="J712" s="3" t="s">
        <v>4051</v>
      </c>
      <c r="K712" s="3" t="s">
        <v>3734</v>
      </c>
      <c r="L712" s="3">
        <v>229753</v>
      </c>
      <c r="M712" s="17"/>
      <c r="N712" s="37">
        <f t="shared" si="30"/>
        <v>0</v>
      </c>
      <c r="O712" s="55">
        <f t="shared" si="31"/>
        <v>25500</v>
      </c>
      <c r="P712" s="55"/>
      <c r="Q712" s="56">
        <f t="shared" si="32"/>
        <v>2.7611345333781053E-6</v>
      </c>
      <c r="R712" s="49"/>
      <c r="S712" s="53"/>
      <c r="T712" s="53"/>
      <c r="U712" s="53"/>
      <c r="V712" s="53"/>
      <c r="W712" s="53"/>
      <c r="X712" s="53"/>
    </row>
    <row r="713" spans="2:24" s="2" customFormat="1" ht="24.5" customHeight="1" x14ac:dyDescent="0.35">
      <c r="B713" s="3">
        <v>698</v>
      </c>
      <c r="C713" s="3" t="s">
        <v>164</v>
      </c>
      <c r="D713" s="3" t="s">
        <v>4135</v>
      </c>
      <c r="E713" s="3" t="s">
        <v>3447</v>
      </c>
      <c r="F713" s="3" t="s">
        <v>2394</v>
      </c>
      <c r="G713" s="3" t="s">
        <v>2328</v>
      </c>
      <c r="H713" s="3" t="s">
        <v>2628</v>
      </c>
      <c r="I713" s="33">
        <v>28</v>
      </c>
      <c r="J713" s="3" t="s">
        <v>4752</v>
      </c>
      <c r="K713" s="3" t="s">
        <v>2628</v>
      </c>
      <c r="L713" s="3">
        <v>19937169</v>
      </c>
      <c r="M713" s="17">
        <v>79035</v>
      </c>
      <c r="N713" s="37">
        <f t="shared" si="30"/>
        <v>84726</v>
      </c>
      <c r="O713" s="55">
        <f t="shared" si="31"/>
        <v>2372328</v>
      </c>
      <c r="P713" s="55" t="s">
        <v>7341</v>
      </c>
      <c r="Q713" s="56">
        <f t="shared" si="32"/>
        <v>2.5687516726665934E-4</v>
      </c>
      <c r="R713" s="49"/>
      <c r="S713" s="53"/>
      <c r="T713" s="53"/>
      <c r="U713" s="53"/>
      <c r="V713" s="53"/>
      <c r="W713" s="53"/>
      <c r="X713" s="53"/>
    </row>
    <row r="714" spans="2:24" s="2" customFormat="1" ht="24.5" customHeight="1" x14ac:dyDescent="0.35">
      <c r="B714" s="3">
        <v>699</v>
      </c>
      <c r="C714" s="3" t="s">
        <v>558</v>
      </c>
      <c r="D714" s="3" t="s">
        <v>1305</v>
      </c>
      <c r="E714" s="3" t="s">
        <v>6386</v>
      </c>
      <c r="F714" s="3" t="s">
        <v>2362</v>
      </c>
      <c r="G714" s="3" t="s">
        <v>80</v>
      </c>
      <c r="H714" s="3" t="s">
        <v>2402</v>
      </c>
      <c r="I714" s="33">
        <v>1</v>
      </c>
      <c r="J714" s="3" t="s">
        <v>2628</v>
      </c>
      <c r="K714" s="3" t="s">
        <v>7218</v>
      </c>
      <c r="L714" s="3">
        <v>20043426</v>
      </c>
      <c r="M714" s="17"/>
      <c r="N714" s="37">
        <f t="shared" si="30"/>
        <v>0</v>
      </c>
      <c r="O714" s="55">
        <f t="shared" si="31"/>
        <v>100</v>
      </c>
      <c r="P714" s="55"/>
      <c r="Q714" s="56">
        <f t="shared" si="32"/>
        <v>1.082797856226708E-8</v>
      </c>
      <c r="R714" s="49"/>
      <c r="S714" s="53"/>
      <c r="T714" s="53"/>
      <c r="U714" s="53"/>
      <c r="V714" s="53"/>
      <c r="W714" s="53"/>
      <c r="X714" s="53"/>
    </row>
    <row r="715" spans="2:24" s="2" customFormat="1" ht="24.5" customHeight="1" x14ac:dyDescent="0.35">
      <c r="B715" s="3">
        <v>700</v>
      </c>
      <c r="C715" s="3" t="s">
        <v>1306</v>
      </c>
      <c r="D715" s="3" t="s">
        <v>5507</v>
      </c>
      <c r="E715" s="3" t="s">
        <v>7096</v>
      </c>
      <c r="F715" s="3" t="s">
        <v>2362</v>
      </c>
      <c r="G715" s="3" t="s">
        <v>6993</v>
      </c>
      <c r="H715" s="3" t="s">
        <v>2402</v>
      </c>
      <c r="I715" s="33">
        <v>1</v>
      </c>
      <c r="J715" s="3" t="s">
        <v>2628</v>
      </c>
      <c r="K715" s="3" t="s">
        <v>7219</v>
      </c>
      <c r="L715" s="3">
        <v>225064</v>
      </c>
      <c r="M715" s="17"/>
      <c r="N715" s="37">
        <f t="shared" si="30"/>
        <v>0</v>
      </c>
      <c r="O715" s="55">
        <f t="shared" si="31"/>
        <v>100</v>
      </c>
      <c r="P715" s="55"/>
      <c r="Q715" s="56">
        <f t="shared" si="32"/>
        <v>1.082797856226708E-8</v>
      </c>
      <c r="R715" s="49"/>
      <c r="S715" s="53"/>
      <c r="T715" s="53"/>
      <c r="U715" s="53"/>
      <c r="V715" s="53"/>
      <c r="W715" s="53"/>
      <c r="X715" s="53"/>
    </row>
    <row r="716" spans="2:24" s="2" customFormat="1" ht="24.5" customHeight="1" x14ac:dyDescent="0.35">
      <c r="B716" s="3">
        <v>701</v>
      </c>
      <c r="C716" s="3" t="s">
        <v>1306</v>
      </c>
      <c r="D716" s="3" t="s">
        <v>3121</v>
      </c>
      <c r="E716" s="3" t="s">
        <v>3448</v>
      </c>
      <c r="F716" s="3" t="s">
        <v>2318</v>
      </c>
      <c r="G716" s="3" t="s">
        <v>11</v>
      </c>
      <c r="H716" s="3" t="s">
        <v>2318</v>
      </c>
      <c r="I716" s="3">
        <v>2</v>
      </c>
      <c r="J716" s="3" t="s">
        <v>4753</v>
      </c>
      <c r="K716" s="3" t="s">
        <v>2628</v>
      </c>
      <c r="L716" s="3">
        <v>19997697</v>
      </c>
      <c r="M716" s="17"/>
      <c r="N716" s="37">
        <f t="shared" si="30"/>
        <v>0</v>
      </c>
      <c r="O716" s="55">
        <f t="shared" si="31"/>
        <v>200</v>
      </c>
      <c r="P716" s="55"/>
      <c r="Q716" s="56">
        <f t="shared" si="32"/>
        <v>2.165595712453416E-8</v>
      </c>
      <c r="R716" s="49"/>
      <c r="S716" s="53"/>
      <c r="T716" s="53"/>
      <c r="U716" s="53"/>
      <c r="V716" s="53"/>
      <c r="W716" s="53"/>
      <c r="X716" s="53"/>
    </row>
    <row r="717" spans="2:24" s="2" customFormat="1" ht="24.5" customHeight="1" x14ac:dyDescent="0.35">
      <c r="B717" s="3">
        <v>702</v>
      </c>
      <c r="C717" s="3" t="s">
        <v>1309</v>
      </c>
      <c r="D717" s="3" t="s">
        <v>1310</v>
      </c>
      <c r="E717" s="3" t="s">
        <v>3449</v>
      </c>
      <c r="F717" s="3" t="s">
        <v>2335</v>
      </c>
      <c r="G717" s="3" t="s">
        <v>11</v>
      </c>
      <c r="H717" s="3" t="s">
        <v>2628</v>
      </c>
      <c r="I717" s="3">
        <v>2400</v>
      </c>
      <c r="J717" s="3" t="s">
        <v>4754</v>
      </c>
      <c r="K717" s="3" t="s">
        <v>2628</v>
      </c>
      <c r="L717" s="3">
        <v>20175249</v>
      </c>
      <c r="M717" s="17"/>
      <c r="N717" s="37">
        <f t="shared" si="30"/>
        <v>0</v>
      </c>
      <c r="O717" s="55">
        <f t="shared" si="31"/>
        <v>240000</v>
      </c>
      <c r="P717" s="55"/>
      <c r="Q717" s="56">
        <f t="shared" si="32"/>
        <v>2.5987148549440991E-5</v>
      </c>
      <c r="R717" s="49"/>
      <c r="S717" s="53"/>
      <c r="T717" s="53"/>
      <c r="U717" s="53"/>
      <c r="V717" s="53"/>
      <c r="W717" s="53"/>
      <c r="X717" s="53"/>
    </row>
    <row r="718" spans="2:24" s="2" customFormat="1" ht="24.5" customHeight="1" x14ac:dyDescent="0.35">
      <c r="B718" s="3">
        <v>703</v>
      </c>
      <c r="C718" s="3" t="s">
        <v>1309</v>
      </c>
      <c r="D718" s="3" t="s">
        <v>1310</v>
      </c>
      <c r="E718" s="3" t="s">
        <v>784</v>
      </c>
      <c r="F718" s="3" t="s">
        <v>2335</v>
      </c>
      <c r="G718" s="3" t="s">
        <v>11</v>
      </c>
      <c r="H718" s="3" t="s">
        <v>2628</v>
      </c>
      <c r="I718" s="3">
        <v>2310</v>
      </c>
      <c r="J718" s="3" t="s">
        <v>4755</v>
      </c>
      <c r="K718" s="3" t="s">
        <v>2628</v>
      </c>
      <c r="L718" s="3">
        <v>20175245</v>
      </c>
      <c r="M718" s="17">
        <v>259923</v>
      </c>
      <c r="N718" s="37">
        <f t="shared" si="30"/>
        <v>278637</v>
      </c>
      <c r="O718" s="55">
        <f t="shared" si="31"/>
        <v>643651470</v>
      </c>
      <c r="P718" s="55" t="s">
        <v>7341</v>
      </c>
      <c r="Q718" s="56">
        <f t="shared" si="32"/>
        <v>6.9694443187316921E-2</v>
      </c>
      <c r="R718" s="49"/>
      <c r="S718" s="53"/>
      <c r="T718" s="53"/>
      <c r="U718" s="53"/>
      <c r="V718" s="53"/>
      <c r="W718" s="53"/>
      <c r="X718" s="53"/>
    </row>
    <row r="719" spans="2:24" s="2" customFormat="1" ht="24.5" customHeight="1" x14ac:dyDescent="0.35">
      <c r="B719" s="3">
        <v>704</v>
      </c>
      <c r="C719" s="3" t="s">
        <v>1311</v>
      </c>
      <c r="D719" s="3" t="s">
        <v>1312</v>
      </c>
      <c r="E719" s="3" t="s">
        <v>6386</v>
      </c>
      <c r="F719" s="3" t="s">
        <v>2365</v>
      </c>
      <c r="G719" s="3" t="s">
        <v>11</v>
      </c>
      <c r="H719" s="3" t="s">
        <v>2628</v>
      </c>
      <c r="I719" s="3">
        <v>79</v>
      </c>
      <c r="J719" s="3" t="s">
        <v>4756</v>
      </c>
      <c r="K719" s="3" t="s">
        <v>2628</v>
      </c>
      <c r="L719" s="3">
        <v>227672</v>
      </c>
      <c r="M719" s="17"/>
      <c r="N719" s="37">
        <f t="shared" si="30"/>
        <v>0</v>
      </c>
      <c r="O719" s="55">
        <f t="shared" si="31"/>
        <v>7900</v>
      </c>
      <c r="P719" s="55"/>
      <c r="Q719" s="56">
        <f t="shared" si="32"/>
        <v>8.5541030641909931E-7</v>
      </c>
      <c r="R719" s="49"/>
      <c r="S719" s="53"/>
      <c r="T719" s="53"/>
      <c r="U719" s="53"/>
      <c r="V719" s="53"/>
      <c r="W719" s="53"/>
      <c r="X719" s="53"/>
    </row>
    <row r="720" spans="2:24" s="2" customFormat="1" ht="24.5" customHeight="1" x14ac:dyDescent="0.35">
      <c r="B720" s="3">
        <v>705</v>
      </c>
      <c r="C720" s="3" t="s">
        <v>1311</v>
      </c>
      <c r="D720" s="3" t="s">
        <v>1312</v>
      </c>
      <c r="E720" s="3" t="s">
        <v>73</v>
      </c>
      <c r="F720" s="3" t="s">
        <v>2375</v>
      </c>
      <c r="G720" s="3" t="s">
        <v>11</v>
      </c>
      <c r="H720" s="3" t="s">
        <v>2375</v>
      </c>
      <c r="I720" s="33">
        <v>1</v>
      </c>
      <c r="J720" s="3" t="s">
        <v>7145</v>
      </c>
      <c r="K720" s="3" t="s">
        <v>7220</v>
      </c>
      <c r="L720" s="3">
        <v>19944048</v>
      </c>
      <c r="M720" s="17"/>
      <c r="N720" s="37">
        <f t="shared" ref="N720:N783" si="33">ROUND((M720*(1+$N$13)),0)</f>
        <v>0</v>
      </c>
      <c r="O720" s="55">
        <f t="shared" ref="O720:O783" si="34">IF(N720=0,100*I720,I720*N720)</f>
        <v>100</v>
      </c>
      <c r="P720" s="55"/>
      <c r="Q720" s="56">
        <f t="shared" si="32"/>
        <v>1.082797856226708E-8</v>
      </c>
      <c r="R720" s="49"/>
      <c r="S720" s="53"/>
      <c r="T720" s="53"/>
      <c r="U720" s="53"/>
      <c r="V720" s="53"/>
      <c r="W720" s="53"/>
      <c r="X720" s="53"/>
    </row>
    <row r="721" spans="2:24" s="2" customFormat="1" ht="24.5" customHeight="1" x14ac:dyDescent="0.35">
      <c r="B721" s="3">
        <v>706</v>
      </c>
      <c r="C721" s="3" t="s">
        <v>1311</v>
      </c>
      <c r="D721" s="3" t="s">
        <v>1312</v>
      </c>
      <c r="E721" s="3" t="s">
        <v>73</v>
      </c>
      <c r="F721" s="3" t="s">
        <v>2375</v>
      </c>
      <c r="G721" s="3" t="s">
        <v>11</v>
      </c>
      <c r="H721" s="3" t="s">
        <v>2375</v>
      </c>
      <c r="I721" s="33">
        <v>1</v>
      </c>
      <c r="J721" s="3" t="s">
        <v>7145</v>
      </c>
      <c r="K721" s="3" t="s">
        <v>7221</v>
      </c>
      <c r="L721" s="3">
        <v>19944048</v>
      </c>
      <c r="M721" s="17"/>
      <c r="N721" s="37">
        <f t="shared" si="33"/>
        <v>0</v>
      </c>
      <c r="O721" s="55">
        <f t="shared" si="34"/>
        <v>100</v>
      </c>
      <c r="P721" s="55"/>
      <c r="Q721" s="56">
        <f t="shared" ref="Q721:Q784" si="35">(45.5*O721)/SUM($O$16:$O$1436)</f>
        <v>1.082797856226708E-8</v>
      </c>
      <c r="R721" s="49"/>
      <c r="S721" s="53"/>
      <c r="T721" s="53"/>
      <c r="U721" s="53"/>
      <c r="V721" s="53"/>
      <c r="W721" s="53"/>
      <c r="X721" s="53"/>
    </row>
    <row r="722" spans="2:24" s="2" customFormat="1" ht="24.5" customHeight="1" x14ac:dyDescent="0.35">
      <c r="B722" s="3">
        <v>707</v>
      </c>
      <c r="C722" s="3" t="s">
        <v>1311</v>
      </c>
      <c r="D722" s="3" t="s">
        <v>1312</v>
      </c>
      <c r="E722" s="3" t="s">
        <v>73</v>
      </c>
      <c r="F722" s="3" t="s">
        <v>2375</v>
      </c>
      <c r="G722" s="3" t="s">
        <v>11</v>
      </c>
      <c r="H722" s="3" t="s">
        <v>2375</v>
      </c>
      <c r="I722" s="33">
        <v>1</v>
      </c>
      <c r="J722" s="3" t="s">
        <v>7145</v>
      </c>
      <c r="K722" s="3" t="s">
        <v>7222</v>
      </c>
      <c r="L722" s="3">
        <v>19944048</v>
      </c>
      <c r="M722" s="17"/>
      <c r="N722" s="37">
        <f t="shared" si="33"/>
        <v>0</v>
      </c>
      <c r="O722" s="55">
        <f t="shared" si="34"/>
        <v>100</v>
      </c>
      <c r="P722" s="55"/>
      <c r="Q722" s="56">
        <f t="shared" si="35"/>
        <v>1.082797856226708E-8</v>
      </c>
      <c r="R722" s="49"/>
      <c r="S722" s="53"/>
      <c r="T722" s="53"/>
      <c r="U722" s="53"/>
      <c r="V722" s="53"/>
      <c r="W722" s="53"/>
      <c r="X722" s="53"/>
    </row>
    <row r="723" spans="2:24" s="2" customFormat="1" ht="24.5" customHeight="1" x14ac:dyDescent="0.35">
      <c r="B723" s="3">
        <v>708</v>
      </c>
      <c r="C723" s="3" t="s">
        <v>1311</v>
      </c>
      <c r="D723" s="3" t="s">
        <v>1312</v>
      </c>
      <c r="E723" s="3" t="s">
        <v>73</v>
      </c>
      <c r="F723" s="3" t="s">
        <v>2375</v>
      </c>
      <c r="G723" s="3" t="s">
        <v>11</v>
      </c>
      <c r="H723" s="3" t="s">
        <v>2375</v>
      </c>
      <c r="I723" s="33">
        <v>1</v>
      </c>
      <c r="J723" s="3" t="s">
        <v>7145</v>
      </c>
      <c r="K723" s="3" t="s">
        <v>7223</v>
      </c>
      <c r="L723" s="3">
        <v>19944048</v>
      </c>
      <c r="M723" s="17"/>
      <c r="N723" s="37">
        <f t="shared" si="33"/>
        <v>0</v>
      </c>
      <c r="O723" s="55">
        <f t="shared" si="34"/>
        <v>100</v>
      </c>
      <c r="P723" s="55"/>
      <c r="Q723" s="56">
        <f t="shared" si="35"/>
        <v>1.082797856226708E-8</v>
      </c>
      <c r="R723" s="49"/>
      <c r="S723" s="53"/>
      <c r="T723" s="53"/>
      <c r="U723" s="53"/>
      <c r="V723" s="53"/>
      <c r="W723" s="53"/>
      <c r="X723" s="53"/>
    </row>
    <row r="724" spans="2:24" s="2" customFormat="1" ht="24.5" customHeight="1" x14ac:dyDescent="0.35">
      <c r="B724" s="3">
        <v>709</v>
      </c>
      <c r="C724" s="3" t="s">
        <v>1316</v>
      </c>
      <c r="D724" s="3" t="s">
        <v>1317</v>
      </c>
      <c r="E724" s="3" t="s">
        <v>3450</v>
      </c>
      <c r="F724" s="3" t="s">
        <v>2362</v>
      </c>
      <c r="G724" s="3" t="s">
        <v>2483</v>
      </c>
      <c r="H724" s="3" t="s">
        <v>2628</v>
      </c>
      <c r="I724" s="33">
        <v>1</v>
      </c>
      <c r="J724" s="3" t="s">
        <v>3877</v>
      </c>
      <c r="K724" s="3" t="s">
        <v>2325</v>
      </c>
      <c r="L724" s="3">
        <v>20019909</v>
      </c>
      <c r="M724" s="17">
        <v>6323301</v>
      </c>
      <c r="N724" s="37">
        <f t="shared" si="33"/>
        <v>6778579</v>
      </c>
      <c r="O724" s="55">
        <f t="shared" si="34"/>
        <v>6778579</v>
      </c>
      <c r="P724" s="55" t="s">
        <v>7341</v>
      </c>
      <c r="Q724" s="56">
        <f t="shared" si="35"/>
        <v>7.3398308094633818E-4</v>
      </c>
      <c r="R724" s="49"/>
      <c r="S724" s="53"/>
      <c r="T724" s="53"/>
      <c r="U724" s="53"/>
      <c r="V724" s="53"/>
      <c r="W724" s="53"/>
      <c r="X724" s="53"/>
    </row>
    <row r="725" spans="2:24" s="2" customFormat="1" ht="24.5" customHeight="1" x14ac:dyDescent="0.35">
      <c r="B725" s="3">
        <v>710</v>
      </c>
      <c r="C725" s="3" t="s">
        <v>1316</v>
      </c>
      <c r="D725" s="3" t="s">
        <v>1317</v>
      </c>
      <c r="E725" s="3" t="s">
        <v>3450</v>
      </c>
      <c r="F725" s="3" t="s">
        <v>2362</v>
      </c>
      <c r="G725" s="3" t="s">
        <v>2483</v>
      </c>
      <c r="H725" s="3" t="s">
        <v>2628</v>
      </c>
      <c r="I725" s="3">
        <v>1</v>
      </c>
      <c r="J725" s="3" t="s">
        <v>3878</v>
      </c>
      <c r="K725" s="3" t="s">
        <v>2779</v>
      </c>
      <c r="L725" s="3">
        <v>20179155</v>
      </c>
      <c r="M725" s="17"/>
      <c r="N725" s="37">
        <f t="shared" si="33"/>
        <v>0</v>
      </c>
      <c r="O725" s="55">
        <f t="shared" si="34"/>
        <v>100</v>
      </c>
      <c r="P725" s="55"/>
      <c r="Q725" s="56">
        <f t="shared" si="35"/>
        <v>1.082797856226708E-8</v>
      </c>
      <c r="R725" s="49"/>
      <c r="S725" s="53"/>
      <c r="T725" s="53"/>
      <c r="U725" s="53"/>
      <c r="V725" s="53"/>
      <c r="W725" s="53"/>
      <c r="X725" s="53"/>
    </row>
    <row r="726" spans="2:24" s="2" customFormat="1" ht="24.5" customHeight="1" x14ac:dyDescent="0.35">
      <c r="B726" s="3">
        <v>711</v>
      </c>
      <c r="C726" s="3" t="s">
        <v>1789</v>
      </c>
      <c r="D726" s="3" t="s">
        <v>3122</v>
      </c>
      <c r="E726" s="3" t="s">
        <v>79</v>
      </c>
      <c r="F726" s="3" t="s">
        <v>2318</v>
      </c>
      <c r="G726" s="3" t="s">
        <v>11</v>
      </c>
      <c r="H726" s="3" t="s">
        <v>2318</v>
      </c>
      <c r="I726" s="3">
        <v>4816</v>
      </c>
      <c r="J726" s="3" t="s">
        <v>3879</v>
      </c>
      <c r="K726" s="3" t="s">
        <v>2780</v>
      </c>
      <c r="L726" s="3">
        <v>20179173</v>
      </c>
      <c r="M726" s="17"/>
      <c r="N726" s="37">
        <f t="shared" si="33"/>
        <v>0</v>
      </c>
      <c r="O726" s="55">
        <f t="shared" si="34"/>
        <v>481600</v>
      </c>
      <c r="P726" s="55" t="s">
        <v>7341</v>
      </c>
      <c r="Q726" s="56">
        <f t="shared" si="35"/>
        <v>5.2147544755878252E-5</v>
      </c>
      <c r="R726" s="49"/>
      <c r="S726" s="53"/>
      <c r="T726" s="53"/>
      <c r="U726" s="53"/>
      <c r="V726" s="53"/>
      <c r="W726" s="53"/>
      <c r="X726" s="53"/>
    </row>
    <row r="727" spans="2:24" s="2" customFormat="1" ht="24.5" customHeight="1" x14ac:dyDescent="0.35">
      <c r="B727" s="3">
        <v>712</v>
      </c>
      <c r="C727" s="3" t="s">
        <v>1323</v>
      </c>
      <c r="D727" s="3" t="s">
        <v>1324</v>
      </c>
      <c r="E727" s="3" t="s">
        <v>2451</v>
      </c>
      <c r="F727" s="3" t="s">
        <v>2349</v>
      </c>
      <c r="G727" s="3" t="s">
        <v>18</v>
      </c>
      <c r="H727" s="3" t="s">
        <v>2349</v>
      </c>
      <c r="I727" s="3">
        <v>155.71428571428572</v>
      </c>
      <c r="J727" s="3" t="s">
        <v>3880</v>
      </c>
      <c r="K727" s="3" t="s">
        <v>2505</v>
      </c>
      <c r="L727" s="3">
        <v>20020363</v>
      </c>
      <c r="M727" s="17">
        <v>10536792.959999999</v>
      </c>
      <c r="N727" s="37">
        <f t="shared" si="33"/>
        <v>11295442</v>
      </c>
      <c r="O727" s="55">
        <f t="shared" si="34"/>
        <v>1758861682.8571429</v>
      </c>
      <c r="P727" s="55" t="s">
        <v>7341</v>
      </c>
      <c r="Q727" s="56">
        <f t="shared" si="35"/>
        <v>0.19044916595970141</v>
      </c>
      <c r="R727" s="49"/>
      <c r="S727" s="53"/>
      <c r="T727" s="53"/>
      <c r="U727" s="53"/>
      <c r="V727" s="53"/>
      <c r="W727" s="53"/>
      <c r="X727" s="53"/>
    </row>
    <row r="728" spans="2:24" s="2" customFormat="1" ht="24.5" customHeight="1" x14ac:dyDescent="0.35">
      <c r="B728" s="3">
        <v>713</v>
      </c>
      <c r="C728" s="3" t="s">
        <v>1328</v>
      </c>
      <c r="D728" s="3" t="s">
        <v>1329</v>
      </c>
      <c r="E728" s="3" t="s">
        <v>26</v>
      </c>
      <c r="F728" s="3" t="s">
        <v>2317</v>
      </c>
      <c r="G728" s="3" t="s">
        <v>11</v>
      </c>
      <c r="H728" s="3" t="s">
        <v>2628</v>
      </c>
      <c r="I728" s="3">
        <v>1980</v>
      </c>
      <c r="J728" s="3" t="s">
        <v>4757</v>
      </c>
      <c r="K728" s="3" t="s">
        <v>2628</v>
      </c>
      <c r="L728" s="3">
        <v>19939440</v>
      </c>
      <c r="M728" s="17"/>
      <c r="N728" s="37">
        <f t="shared" si="33"/>
        <v>0</v>
      </c>
      <c r="O728" s="55">
        <f t="shared" si="34"/>
        <v>198000</v>
      </c>
      <c r="P728" s="55"/>
      <c r="Q728" s="56">
        <f t="shared" si="35"/>
        <v>2.1439397553288818E-5</v>
      </c>
      <c r="R728" s="49"/>
      <c r="S728" s="53"/>
      <c r="T728" s="53"/>
      <c r="U728" s="53"/>
      <c r="V728" s="53"/>
      <c r="W728" s="53"/>
      <c r="X728" s="53"/>
    </row>
    <row r="729" spans="2:24" s="2" customFormat="1" ht="24.5" customHeight="1" x14ac:dyDescent="0.35">
      <c r="B729" s="3">
        <v>714</v>
      </c>
      <c r="C729" s="3" t="s">
        <v>1328</v>
      </c>
      <c r="D729" s="3" t="s">
        <v>1329</v>
      </c>
      <c r="E729" s="3" t="s">
        <v>73</v>
      </c>
      <c r="F729" s="3" t="s">
        <v>2318</v>
      </c>
      <c r="G729" s="3" t="s">
        <v>11</v>
      </c>
      <c r="H729" s="3" t="s">
        <v>2318</v>
      </c>
      <c r="I729" s="3">
        <v>870</v>
      </c>
      <c r="J729" s="3" t="s">
        <v>3881</v>
      </c>
      <c r="K729" s="3" t="s">
        <v>2781</v>
      </c>
      <c r="L729" s="3">
        <v>19939438</v>
      </c>
      <c r="M729" s="17">
        <v>89245.503699039997</v>
      </c>
      <c r="N729" s="37">
        <f t="shared" si="33"/>
        <v>95671</v>
      </c>
      <c r="O729" s="55">
        <f t="shared" si="34"/>
        <v>83233770</v>
      </c>
      <c r="P729" s="55" t="s">
        <v>7341</v>
      </c>
      <c r="Q729" s="56">
        <f t="shared" si="35"/>
        <v>9.0125347721666874E-3</v>
      </c>
      <c r="R729" s="49"/>
      <c r="S729" s="53"/>
      <c r="T729" s="53"/>
      <c r="U729" s="53"/>
      <c r="V729" s="53"/>
      <c r="W729" s="53"/>
      <c r="X729" s="53"/>
    </row>
    <row r="730" spans="2:24" s="2" customFormat="1" ht="24.5" customHeight="1" x14ac:dyDescent="0.35">
      <c r="B730" s="3">
        <v>715</v>
      </c>
      <c r="C730" s="3" t="s">
        <v>1330</v>
      </c>
      <c r="D730" s="3" t="s">
        <v>1331</v>
      </c>
      <c r="E730" s="3" t="s">
        <v>1332</v>
      </c>
      <c r="F730" s="3" t="s">
        <v>2333</v>
      </c>
      <c r="G730" s="3" t="s">
        <v>2357</v>
      </c>
      <c r="H730" s="3" t="s">
        <v>2628</v>
      </c>
      <c r="I730" s="3">
        <v>80</v>
      </c>
      <c r="J730" s="3" t="s">
        <v>3882</v>
      </c>
      <c r="K730" s="3" t="s">
        <v>2782</v>
      </c>
      <c r="L730" s="3">
        <v>20013754</v>
      </c>
      <c r="M730" s="17"/>
      <c r="N730" s="37">
        <f t="shared" si="33"/>
        <v>0</v>
      </c>
      <c r="O730" s="55">
        <f t="shared" si="34"/>
        <v>8000</v>
      </c>
      <c r="P730" s="55"/>
      <c r="Q730" s="56">
        <f t="shared" si="35"/>
        <v>8.6623828498136637E-7</v>
      </c>
      <c r="R730" s="49"/>
      <c r="S730" s="53"/>
      <c r="T730" s="53"/>
      <c r="U730" s="53"/>
      <c r="V730" s="53"/>
      <c r="W730" s="53"/>
      <c r="X730" s="53"/>
    </row>
    <row r="731" spans="2:24" s="2" customFormat="1" ht="24.5" customHeight="1" x14ac:dyDescent="0.35">
      <c r="B731" s="3">
        <v>716</v>
      </c>
      <c r="C731" s="3" t="s">
        <v>1330</v>
      </c>
      <c r="D731" s="3" t="s">
        <v>1331</v>
      </c>
      <c r="E731" s="3" t="s">
        <v>1332</v>
      </c>
      <c r="F731" s="3" t="s">
        <v>2333</v>
      </c>
      <c r="G731" s="3" t="s">
        <v>2357</v>
      </c>
      <c r="H731" s="3" t="s">
        <v>2628</v>
      </c>
      <c r="I731" s="33">
        <v>1</v>
      </c>
      <c r="J731" s="3" t="s">
        <v>4758</v>
      </c>
      <c r="K731" s="3" t="s">
        <v>2628</v>
      </c>
      <c r="L731" s="3">
        <v>20118253</v>
      </c>
      <c r="M731" s="17">
        <v>4085723</v>
      </c>
      <c r="N731" s="37">
        <f t="shared" si="33"/>
        <v>4379895</v>
      </c>
      <c r="O731" s="55">
        <f t="shared" si="34"/>
        <v>4379895</v>
      </c>
      <c r="P731" s="55" t="s">
        <v>7341</v>
      </c>
      <c r="Q731" s="56">
        <f t="shared" si="35"/>
        <v>4.7425409164980771E-4</v>
      </c>
      <c r="R731" s="49"/>
      <c r="S731" s="53"/>
      <c r="T731" s="53"/>
      <c r="U731" s="53"/>
      <c r="V731" s="53"/>
      <c r="W731" s="53"/>
      <c r="X731" s="53"/>
    </row>
    <row r="732" spans="2:24" s="2" customFormat="1" ht="24.5" customHeight="1" x14ac:dyDescent="0.35">
      <c r="B732" s="3">
        <v>717</v>
      </c>
      <c r="C732" s="3" t="s">
        <v>1333</v>
      </c>
      <c r="D732" s="3" t="s">
        <v>1334</v>
      </c>
      <c r="E732" s="3" t="s">
        <v>2323</v>
      </c>
      <c r="F732" s="3" t="s">
        <v>2335</v>
      </c>
      <c r="G732" s="3" t="s">
        <v>11</v>
      </c>
      <c r="H732" s="3" t="s">
        <v>2628</v>
      </c>
      <c r="I732" s="33">
        <v>20080</v>
      </c>
      <c r="J732" s="3" t="s">
        <v>4759</v>
      </c>
      <c r="K732" s="3" t="s">
        <v>2628</v>
      </c>
      <c r="L732" s="3">
        <v>20030724</v>
      </c>
      <c r="M732" s="17">
        <v>382</v>
      </c>
      <c r="N732" s="37">
        <f t="shared" si="33"/>
        <v>410</v>
      </c>
      <c r="O732" s="55">
        <f t="shared" si="34"/>
        <v>8232800</v>
      </c>
      <c r="P732" s="55" t="s">
        <v>7341</v>
      </c>
      <c r="Q732" s="56">
        <f t="shared" si="35"/>
        <v>8.9144581907432414E-4</v>
      </c>
      <c r="R732" s="49"/>
      <c r="S732" s="53"/>
      <c r="T732" s="53"/>
      <c r="U732" s="53"/>
      <c r="V732" s="53"/>
      <c r="W732" s="53"/>
      <c r="X732" s="53"/>
    </row>
    <row r="733" spans="2:24" s="2" customFormat="1" ht="24.5" customHeight="1" x14ac:dyDescent="0.35">
      <c r="B733" s="3">
        <v>718</v>
      </c>
      <c r="C733" s="3" t="s">
        <v>201</v>
      </c>
      <c r="D733" s="3" t="s">
        <v>3123</v>
      </c>
      <c r="E733" s="3" t="s">
        <v>3701</v>
      </c>
      <c r="F733" s="3" t="s">
        <v>2356</v>
      </c>
      <c r="G733" s="3" t="s">
        <v>364</v>
      </c>
      <c r="H733" s="3" t="s">
        <v>2349</v>
      </c>
      <c r="I733" s="3">
        <v>9</v>
      </c>
      <c r="J733" s="3" t="s">
        <v>4052</v>
      </c>
      <c r="K733" s="3" t="s">
        <v>3735</v>
      </c>
      <c r="L733" s="3">
        <v>20201339</v>
      </c>
      <c r="M733" s="17"/>
      <c r="N733" s="37">
        <f t="shared" si="33"/>
        <v>0</v>
      </c>
      <c r="O733" s="55">
        <f t="shared" si="34"/>
        <v>900</v>
      </c>
      <c r="P733" s="55"/>
      <c r="Q733" s="56">
        <f t="shared" si="35"/>
        <v>9.7451807060403712E-8</v>
      </c>
      <c r="R733" s="49"/>
      <c r="S733" s="53"/>
      <c r="T733" s="53"/>
      <c r="U733" s="53"/>
      <c r="V733" s="53"/>
      <c r="W733" s="53"/>
      <c r="X733" s="53"/>
    </row>
    <row r="734" spans="2:24" s="2" customFormat="1" ht="24.5" customHeight="1" x14ac:dyDescent="0.35">
      <c r="B734" s="3">
        <v>719</v>
      </c>
      <c r="C734" s="3" t="s">
        <v>1346</v>
      </c>
      <c r="D734" s="3" t="s">
        <v>4003</v>
      </c>
      <c r="E734" s="3" t="s">
        <v>362</v>
      </c>
      <c r="F734" s="3" t="s">
        <v>2356</v>
      </c>
      <c r="G734" s="3" t="s">
        <v>18</v>
      </c>
      <c r="H734" s="3" t="s">
        <v>2349</v>
      </c>
      <c r="I734" s="3">
        <v>1.4</v>
      </c>
      <c r="J734" s="3" t="s">
        <v>4053</v>
      </c>
      <c r="K734" s="3" t="s">
        <v>3736</v>
      </c>
      <c r="L734" s="3">
        <v>20193243</v>
      </c>
      <c r="M734" s="17">
        <v>1963434</v>
      </c>
      <c r="N734" s="37">
        <f t="shared" si="33"/>
        <v>2104801</v>
      </c>
      <c r="O734" s="55">
        <f t="shared" si="34"/>
        <v>2946721.4</v>
      </c>
      <c r="P734" s="55" t="s">
        <v>7341</v>
      </c>
      <c r="Q734" s="56">
        <f t="shared" si="35"/>
        <v>3.1907036148173638E-4</v>
      </c>
      <c r="R734" s="49"/>
      <c r="S734" s="53"/>
      <c r="T734" s="53"/>
      <c r="U734" s="53"/>
      <c r="V734" s="53"/>
      <c r="W734" s="53"/>
      <c r="X734" s="53"/>
    </row>
    <row r="735" spans="2:24" s="2" customFormat="1" ht="24.5" customHeight="1" x14ac:dyDescent="0.35">
      <c r="B735" s="3">
        <v>720</v>
      </c>
      <c r="C735" s="3" t="s">
        <v>2628</v>
      </c>
      <c r="D735" s="3" t="s">
        <v>3124</v>
      </c>
      <c r="E735" s="3" t="s">
        <v>3451</v>
      </c>
      <c r="F735" s="3" t="s">
        <v>2570</v>
      </c>
      <c r="G735" s="3" t="s">
        <v>3663</v>
      </c>
      <c r="H735" s="3" t="s">
        <v>2628</v>
      </c>
      <c r="I735" s="3">
        <v>1</v>
      </c>
      <c r="J735" s="3" t="s">
        <v>4760</v>
      </c>
      <c r="K735" s="3" t="s">
        <v>2628</v>
      </c>
      <c r="L735" s="3">
        <v>20146427</v>
      </c>
      <c r="M735" s="17"/>
      <c r="N735" s="37">
        <f t="shared" si="33"/>
        <v>0</v>
      </c>
      <c r="O735" s="55">
        <f t="shared" si="34"/>
        <v>100</v>
      </c>
      <c r="P735" s="55"/>
      <c r="Q735" s="56">
        <f t="shared" si="35"/>
        <v>1.082797856226708E-8</v>
      </c>
      <c r="R735" s="49"/>
      <c r="S735" s="53"/>
      <c r="T735" s="53"/>
      <c r="U735" s="53"/>
      <c r="V735" s="53"/>
      <c r="W735" s="53"/>
      <c r="X735" s="53"/>
    </row>
    <row r="736" spans="2:24" s="2" customFormat="1" ht="24.5" customHeight="1" x14ac:dyDescent="0.35">
      <c r="B736" s="3">
        <v>721</v>
      </c>
      <c r="C736" s="3" t="s">
        <v>2662</v>
      </c>
      <c r="D736" s="3" t="s">
        <v>3125</v>
      </c>
      <c r="E736" s="3" t="s">
        <v>3452</v>
      </c>
      <c r="F736" s="3" t="s">
        <v>2362</v>
      </c>
      <c r="G736" s="3" t="s">
        <v>18</v>
      </c>
      <c r="H736" s="3" t="s">
        <v>2628</v>
      </c>
      <c r="I736" s="3">
        <v>257</v>
      </c>
      <c r="J736" s="3" t="s">
        <v>4761</v>
      </c>
      <c r="K736" s="3" t="s">
        <v>2628</v>
      </c>
      <c r="L736" s="3">
        <v>20091369</v>
      </c>
      <c r="M736" s="17"/>
      <c r="N736" s="37">
        <f t="shared" si="33"/>
        <v>0</v>
      </c>
      <c r="O736" s="55">
        <f t="shared" si="34"/>
        <v>25700</v>
      </c>
      <c r="P736" s="55"/>
      <c r="Q736" s="56">
        <f t="shared" si="35"/>
        <v>2.7827904905026394E-6</v>
      </c>
      <c r="R736" s="49"/>
      <c r="S736" s="53"/>
      <c r="T736" s="53"/>
      <c r="U736" s="53"/>
      <c r="V736" s="53"/>
      <c r="W736" s="53"/>
      <c r="X736" s="53"/>
    </row>
    <row r="737" spans="2:24" s="2" customFormat="1" ht="24.5" customHeight="1" x14ac:dyDescent="0.35">
      <c r="B737" s="3">
        <v>722</v>
      </c>
      <c r="C737" s="3" t="s">
        <v>1274</v>
      </c>
      <c r="D737" s="3" t="s">
        <v>3125</v>
      </c>
      <c r="E737" s="3" t="s">
        <v>3452</v>
      </c>
      <c r="F737" s="3" t="s">
        <v>2362</v>
      </c>
      <c r="G737" s="3" t="s">
        <v>3660</v>
      </c>
      <c r="H737" s="3" t="s">
        <v>2628</v>
      </c>
      <c r="I737" s="33">
        <v>21</v>
      </c>
      <c r="J737" s="3" t="s">
        <v>4762</v>
      </c>
      <c r="K737" s="3" t="s">
        <v>2628</v>
      </c>
      <c r="L737" s="3">
        <v>19975421</v>
      </c>
      <c r="M737" s="17"/>
      <c r="N737" s="37">
        <f t="shared" si="33"/>
        <v>0</v>
      </c>
      <c r="O737" s="55">
        <f t="shared" si="34"/>
        <v>2100</v>
      </c>
      <c r="P737" s="55"/>
      <c r="Q737" s="56">
        <f t="shared" si="35"/>
        <v>2.2738754980760868E-7</v>
      </c>
      <c r="R737" s="49"/>
      <c r="S737" s="53"/>
      <c r="T737" s="53"/>
      <c r="U737" s="53"/>
      <c r="V737" s="53"/>
      <c r="W737" s="53"/>
      <c r="X737" s="53"/>
    </row>
    <row r="738" spans="2:24" s="2" customFormat="1" ht="24.5" customHeight="1" x14ac:dyDescent="0.35">
      <c r="B738" s="3">
        <v>723</v>
      </c>
      <c r="C738" s="3" t="s">
        <v>1274</v>
      </c>
      <c r="D738" s="3" t="s">
        <v>3126</v>
      </c>
      <c r="E738" s="3" t="s">
        <v>4211</v>
      </c>
      <c r="F738" s="3" t="s">
        <v>2356</v>
      </c>
      <c r="G738" s="3" t="s">
        <v>2357</v>
      </c>
      <c r="H738" s="3" t="s">
        <v>2628</v>
      </c>
      <c r="I738" s="33">
        <v>1</v>
      </c>
      <c r="J738" s="3" t="s">
        <v>4763</v>
      </c>
      <c r="K738" s="3" t="s">
        <v>2628</v>
      </c>
      <c r="L738" s="3">
        <v>19982369</v>
      </c>
      <c r="M738" s="17">
        <v>1191945</v>
      </c>
      <c r="N738" s="37">
        <f t="shared" si="33"/>
        <v>1277765</v>
      </c>
      <c r="O738" s="55">
        <f t="shared" si="34"/>
        <v>1277765</v>
      </c>
      <c r="P738" s="55" t="s">
        <v>7341</v>
      </c>
      <c r="Q738" s="56">
        <f t="shared" si="35"/>
        <v>1.3835612027615195E-4</v>
      </c>
      <c r="R738" s="49"/>
      <c r="S738" s="53"/>
      <c r="T738" s="53"/>
      <c r="U738" s="53"/>
      <c r="V738" s="53"/>
      <c r="W738" s="53"/>
      <c r="X738" s="53"/>
    </row>
    <row r="739" spans="2:24" s="2" customFormat="1" ht="24.5" customHeight="1" x14ac:dyDescent="0.35">
      <c r="B739" s="3">
        <v>724</v>
      </c>
      <c r="C739" s="3" t="s">
        <v>2628</v>
      </c>
      <c r="D739" s="3" t="s">
        <v>3127</v>
      </c>
      <c r="E739" s="3" t="s">
        <v>3453</v>
      </c>
      <c r="F739" s="3" t="s">
        <v>3578</v>
      </c>
      <c r="G739" s="3" t="s">
        <v>11</v>
      </c>
      <c r="H739" s="3" t="s">
        <v>2628</v>
      </c>
      <c r="I739" s="3">
        <v>600</v>
      </c>
      <c r="J739" s="3" t="s">
        <v>4764</v>
      </c>
      <c r="K739" s="3" t="s">
        <v>2628</v>
      </c>
      <c r="L739" s="3">
        <v>19991725</v>
      </c>
      <c r="M739" s="17">
        <v>3835</v>
      </c>
      <c r="N739" s="37">
        <f t="shared" si="33"/>
        <v>4111</v>
      </c>
      <c r="O739" s="55">
        <f t="shared" si="34"/>
        <v>2466600</v>
      </c>
      <c r="P739" s="55"/>
      <c r="Q739" s="56">
        <f t="shared" si="35"/>
        <v>2.6708291921687978E-4</v>
      </c>
      <c r="R739" s="49"/>
      <c r="S739" s="53"/>
      <c r="T739" s="53"/>
      <c r="U739" s="53"/>
      <c r="V739" s="53"/>
      <c r="W739" s="53"/>
      <c r="X739" s="53"/>
    </row>
    <row r="740" spans="2:24" s="2" customFormat="1" ht="24.5" customHeight="1" x14ac:dyDescent="0.35">
      <c r="B740" s="3">
        <v>725</v>
      </c>
      <c r="C740" s="3" t="s">
        <v>1360</v>
      </c>
      <c r="D740" s="3" t="s">
        <v>1361</v>
      </c>
      <c r="E740" s="3" t="s">
        <v>3454</v>
      </c>
      <c r="F740" s="3" t="s">
        <v>2362</v>
      </c>
      <c r="G740" s="3" t="s">
        <v>364</v>
      </c>
      <c r="H740" s="3" t="s">
        <v>2628</v>
      </c>
      <c r="I740" s="3">
        <v>1984</v>
      </c>
      <c r="J740" s="3" t="s">
        <v>3883</v>
      </c>
      <c r="K740" s="3" t="s">
        <v>2783</v>
      </c>
      <c r="L740" s="3">
        <v>19972118</v>
      </c>
      <c r="M740" s="17">
        <v>40622</v>
      </c>
      <c r="N740" s="37">
        <f t="shared" si="33"/>
        <v>43547</v>
      </c>
      <c r="O740" s="55">
        <f t="shared" si="34"/>
        <v>86397248</v>
      </c>
      <c r="P740" s="55" t="s">
        <v>7341</v>
      </c>
      <c r="Q740" s="56">
        <f t="shared" si="35"/>
        <v>9.3550754918287227E-3</v>
      </c>
      <c r="R740" s="49"/>
      <c r="S740" s="53"/>
      <c r="T740" s="53"/>
      <c r="U740" s="53"/>
      <c r="V740" s="53"/>
      <c r="W740" s="53"/>
      <c r="X740" s="53"/>
    </row>
    <row r="741" spans="2:24" s="2" customFormat="1" ht="24.5" customHeight="1" x14ac:dyDescent="0.35">
      <c r="B741" s="3">
        <v>726</v>
      </c>
      <c r="C741" s="3" t="s">
        <v>1369</v>
      </c>
      <c r="D741" s="3" t="s">
        <v>1370</v>
      </c>
      <c r="E741" s="3" t="s">
        <v>4212</v>
      </c>
      <c r="F741" s="3" t="s">
        <v>2362</v>
      </c>
      <c r="G741" s="3" t="s">
        <v>364</v>
      </c>
      <c r="H741" s="3" t="s">
        <v>2628</v>
      </c>
      <c r="I741" s="33">
        <v>104</v>
      </c>
      <c r="J741" s="3" t="s">
        <v>4765</v>
      </c>
      <c r="K741" s="3" t="s">
        <v>2628</v>
      </c>
      <c r="L741" s="3">
        <v>20013593</v>
      </c>
      <c r="M741" s="17">
        <v>796338</v>
      </c>
      <c r="N741" s="37">
        <f t="shared" si="33"/>
        <v>853674</v>
      </c>
      <c r="O741" s="55">
        <f t="shared" si="34"/>
        <v>88782096</v>
      </c>
      <c r="P741" s="55" t="s">
        <v>7341</v>
      </c>
      <c r="Q741" s="56">
        <f t="shared" si="35"/>
        <v>9.6133063220113779E-3</v>
      </c>
      <c r="R741" s="49"/>
      <c r="S741" s="53"/>
      <c r="T741" s="53"/>
      <c r="U741" s="53"/>
      <c r="V741" s="53"/>
      <c r="W741" s="53"/>
      <c r="X741" s="53"/>
    </row>
    <row r="742" spans="2:24" s="2" customFormat="1" ht="24.5" customHeight="1" x14ac:dyDescent="0.35">
      <c r="B742" s="3">
        <v>727</v>
      </c>
      <c r="C742" s="3" t="s">
        <v>1380</v>
      </c>
      <c r="D742" s="3" t="s">
        <v>1379</v>
      </c>
      <c r="E742" s="3" t="s">
        <v>2508</v>
      </c>
      <c r="F742" s="3" t="s">
        <v>2455</v>
      </c>
      <c r="G742" s="3" t="s">
        <v>1340</v>
      </c>
      <c r="H742" s="3" t="s">
        <v>2628</v>
      </c>
      <c r="I742" s="33">
        <v>8</v>
      </c>
      <c r="J742" s="3" t="s">
        <v>3884</v>
      </c>
      <c r="K742" s="3" t="s">
        <v>2507</v>
      </c>
      <c r="L742" s="3">
        <v>19930893</v>
      </c>
      <c r="M742" s="17">
        <v>19560</v>
      </c>
      <c r="N742" s="37">
        <f t="shared" si="33"/>
        <v>20968</v>
      </c>
      <c r="O742" s="55">
        <f t="shared" si="34"/>
        <v>167744</v>
      </c>
      <c r="P742" s="55"/>
      <c r="Q742" s="56">
        <f t="shared" si="35"/>
        <v>1.8163284359489289E-5</v>
      </c>
      <c r="R742" s="49"/>
      <c r="S742" s="53"/>
      <c r="T742" s="53"/>
      <c r="U742" s="53"/>
      <c r="V742" s="53"/>
      <c r="W742" s="53"/>
      <c r="X742" s="53"/>
    </row>
    <row r="743" spans="2:24" s="2" customFormat="1" ht="24.5" customHeight="1" x14ac:dyDescent="0.35">
      <c r="B743" s="3">
        <v>728</v>
      </c>
      <c r="C743" s="3" t="s">
        <v>1381</v>
      </c>
      <c r="D743" s="3" t="s">
        <v>1382</v>
      </c>
      <c r="E743" s="3" t="s">
        <v>2414</v>
      </c>
      <c r="F743" s="3" t="s">
        <v>2422</v>
      </c>
      <c r="G743" s="3" t="s">
        <v>11</v>
      </c>
      <c r="H743" s="3" t="s">
        <v>2318</v>
      </c>
      <c r="I743" s="3">
        <v>1198.909090909091</v>
      </c>
      <c r="J743" s="3" t="s">
        <v>4054</v>
      </c>
      <c r="K743" s="3" t="s">
        <v>3737</v>
      </c>
      <c r="L743" s="3">
        <v>226033</v>
      </c>
      <c r="M743" s="17">
        <v>1491</v>
      </c>
      <c r="N743" s="37">
        <f t="shared" si="33"/>
        <v>1598</v>
      </c>
      <c r="O743" s="55">
        <f t="shared" si="34"/>
        <v>1915856.7272727273</v>
      </c>
      <c r="P743" s="55"/>
      <c r="Q743" s="56">
        <f t="shared" si="35"/>
        <v>2.0744855571284257E-4</v>
      </c>
      <c r="R743" s="49"/>
      <c r="S743" s="53"/>
      <c r="T743" s="53"/>
      <c r="U743" s="53"/>
      <c r="V743" s="53"/>
      <c r="W743" s="53"/>
      <c r="X743" s="53"/>
    </row>
    <row r="744" spans="2:24" s="2" customFormat="1" ht="24.5" customHeight="1" x14ac:dyDescent="0.35">
      <c r="B744" s="3">
        <v>729</v>
      </c>
      <c r="C744" s="3" t="s">
        <v>1381</v>
      </c>
      <c r="D744" s="3" t="s">
        <v>1382</v>
      </c>
      <c r="E744" s="3" t="s">
        <v>2413</v>
      </c>
      <c r="F744" s="3" t="s">
        <v>2422</v>
      </c>
      <c r="G744" s="3" t="s">
        <v>11</v>
      </c>
      <c r="H744" s="3" t="s">
        <v>2318</v>
      </c>
      <c r="I744" s="3">
        <v>53.2</v>
      </c>
      <c r="J744" s="3" t="s">
        <v>4055</v>
      </c>
      <c r="K744" s="3" t="s">
        <v>3738</v>
      </c>
      <c r="L744" s="3">
        <v>226034</v>
      </c>
      <c r="M744" s="17">
        <v>745.5</v>
      </c>
      <c r="N744" s="37">
        <f t="shared" si="33"/>
        <v>799</v>
      </c>
      <c r="O744" s="55">
        <f t="shared" si="34"/>
        <v>42506.8</v>
      </c>
      <c r="P744" s="55"/>
      <c r="Q744" s="56">
        <f t="shared" si="35"/>
        <v>4.6026271915057437E-6</v>
      </c>
      <c r="R744" s="49"/>
      <c r="S744" s="53"/>
      <c r="T744" s="53"/>
      <c r="U744" s="53"/>
      <c r="V744" s="53"/>
      <c r="W744" s="53"/>
      <c r="X744" s="53"/>
    </row>
    <row r="745" spans="2:24" s="2" customFormat="1" ht="24.5" customHeight="1" x14ac:dyDescent="0.35">
      <c r="B745" s="3">
        <v>730</v>
      </c>
      <c r="C745" s="3" t="s">
        <v>1381</v>
      </c>
      <c r="D745" s="3" t="s">
        <v>1382</v>
      </c>
      <c r="E745" s="3" t="s">
        <v>12</v>
      </c>
      <c r="F745" s="3" t="s">
        <v>2317</v>
      </c>
      <c r="G745" s="3" t="s">
        <v>11</v>
      </c>
      <c r="H745" s="3" t="s">
        <v>2628</v>
      </c>
      <c r="I745" s="3">
        <v>1</v>
      </c>
      <c r="J745" s="3" t="s">
        <v>4766</v>
      </c>
      <c r="K745" s="3" t="s">
        <v>2628</v>
      </c>
      <c r="L745" s="3">
        <v>20048718</v>
      </c>
      <c r="M745" s="17"/>
      <c r="N745" s="37">
        <f t="shared" si="33"/>
        <v>0</v>
      </c>
      <c r="O745" s="55">
        <f t="shared" si="34"/>
        <v>100</v>
      </c>
      <c r="P745" s="55"/>
      <c r="Q745" s="56">
        <f t="shared" si="35"/>
        <v>1.082797856226708E-8</v>
      </c>
      <c r="R745" s="49"/>
      <c r="S745" s="53"/>
      <c r="T745" s="53"/>
      <c r="U745" s="53"/>
      <c r="V745" s="53"/>
      <c r="W745" s="53"/>
      <c r="X745" s="53"/>
    </row>
    <row r="746" spans="2:24" s="2" customFormat="1" ht="24.5" customHeight="1" x14ac:dyDescent="0.35">
      <c r="B746" s="3">
        <v>731</v>
      </c>
      <c r="C746" s="3" t="s">
        <v>1277</v>
      </c>
      <c r="D746" s="3" t="s">
        <v>4136</v>
      </c>
      <c r="E746" s="3" t="s">
        <v>2509</v>
      </c>
      <c r="F746" s="3" t="s">
        <v>2317</v>
      </c>
      <c r="G746" s="3" t="s">
        <v>11</v>
      </c>
      <c r="H746" s="3" t="s">
        <v>2628</v>
      </c>
      <c r="I746" s="33">
        <v>17870</v>
      </c>
      <c r="J746" s="3" t="s">
        <v>4767</v>
      </c>
      <c r="K746" s="3" t="s">
        <v>2628</v>
      </c>
      <c r="L746" s="3">
        <v>20097539</v>
      </c>
      <c r="M746" s="17">
        <v>467</v>
      </c>
      <c r="N746" s="37">
        <f t="shared" si="33"/>
        <v>501</v>
      </c>
      <c r="O746" s="55">
        <f t="shared" si="34"/>
        <v>8952870</v>
      </c>
      <c r="P746" s="55" t="s">
        <v>7341</v>
      </c>
      <c r="Q746" s="56">
        <f t="shared" si="35"/>
        <v>9.6941484430764066E-4</v>
      </c>
      <c r="R746" s="49"/>
      <c r="S746" s="53"/>
      <c r="T746" s="53"/>
      <c r="U746" s="53"/>
      <c r="V746" s="53"/>
      <c r="W746" s="53"/>
      <c r="X746" s="53"/>
    </row>
    <row r="747" spans="2:24" s="2" customFormat="1" ht="24.5" customHeight="1" x14ac:dyDescent="0.35">
      <c r="B747" s="3">
        <v>732</v>
      </c>
      <c r="C747" s="3" t="s">
        <v>1277</v>
      </c>
      <c r="D747" s="3" t="s">
        <v>4136</v>
      </c>
      <c r="E747" s="3" t="s">
        <v>2509</v>
      </c>
      <c r="F747" s="3" t="s">
        <v>2317</v>
      </c>
      <c r="G747" s="3" t="s">
        <v>11</v>
      </c>
      <c r="H747" s="3" t="s">
        <v>2628</v>
      </c>
      <c r="I747" s="33">
        <v>1</v>
      </c>
      <c r="J747" s="3" t="s">
        <v>4768</v>
      </c>
      <c r="K747" s="3" t="s">
        <v>2628</v>
      </c>
      <c r="L747" s="3">
        <v>19949126</v>
      </c>
      <c r="M747" s="17">
        <v>377</v>
      </c>
      <c r="N747" s="37">
        <f t="shared" si="33"/>
        <v>404</v>
      </c>
      <c r="O747" s="55">
        <f t="shared" si="34"/>
        <v>404</v>
      </c>
      <c r="P747" s="55"/>
      <c r="Q747" s="56">
        <f t="shared" si="35"/>
        <v>4.3745033391558999E-8</v>
      </c>
      <c r="R747" s="49"/>
      <c r="S747" s="53"/>
      <c r="T747" s="53"/>
      <c r="U747" s="53"/>
      <c r="V747" s="53"/>
      <c r="W747" s="53"/>
      <c r="X747" s="53"/>
    </row>
    <row r="748" spans="2:24" s="2" customFormat="1" ht="24.5" customHeight="1" x14ac:dyDescent="0.35">
      <c r="B748" s="3">
        <v>733</v>
      </c>
      <c r="C748" s="3" t="s">
        <v>1277</v>
      </c>
      <c r="D748" s="3" t="s">
        <v>4137</v>
      </c>
      <c r="E748" s="3" t="s">
        <v>2509</v>
      </c>
      <c r="F748" s="3" t="s">
        <v>2422</v>
      </c>
      <c r="G748" s="3" t="s">
        <v>11</v>
      </c>
      <c r="H748" s="3" t="s">
        <v>2628</v>
      </c>
      <c r="I748" s="33">
        <v>4470</v>
      </c>
      <c r="J748" s="3" t="s">
        <v>4769</v>
      </c>
      <c r="K748" s="3" t="s">
        <v>2628</v>
      </c>
      <c r="L748" s="3">
        <v>19904597</v>
      </c>
      <c r="M748" s="17"/>
      <c r="N748" s="37">
        <f t="shared" si="33"/>
        <v>0</v>
      </c>
      <c r="O748" s="55">
        <f t="shared" si="34"/>
        <v>447000</v>
      </c>
      <c r="P748" s="55" t="s">
        <v>7341</v>
      </c>
      <c r="Q748" s="56">
        <f t="shared" si="35"/>
        <v>4.8401064173333849E-5</v>
      </c>
      <c r="R748" s="49"/>
      <c r="S748" s="53"/>
      <c r="T748" s="53"/>
      <c r="U748" s="53"/>
      <c r="V748" s="53"/>
      <c r="W748" s="53"/>
      <c r="X748" s="53"/>
    </row>
    <row r="749" spans="2:24" s="2" customFormat="1" ht="24.5" customHeight="1" x14ac:dyDescent="0.35">
      <c r="B749" s="3">
        <v>734</v>
      </c>
      <c r="C749" s="3" t="s">
        <v>1277</v>
      </c>
      <c r="D749" s="3" t="s">
        <v>4137</v>
      </c>
      <c r="E749" s="3" t="s">
        <v>4213</v>
      </c>
      <c r="F749" s="3" t="s">
        <v>2335</v>
      </c>
      <c r="G749" s="3" t="s">
        <v>11</v>
      </c>
      <c r="H749" s="3" t="s">
        <v>2628</v>
      </c>
      <c r="I749" s="33">
        <v>868</v>
      </c>
      <c r="J749" s="3" t="s">
        <v>4770</v>
      </c>
      <c r="K749" s="3" t="s">
        <v>2628</v>
      </c>
      <c r="L749" s="3">
        <v>19904598</v>
      </c>
      <c r="M749" s="17"/>
      <c r="N749" s="37">
        <f t="shared" si="33"/>
        <v>0</v>
      </c>
      <c r="O749" s="55">
        <f t="shared" si="34"/>
        <v>86800</v>
      </c>
      <c r="P749" s="55"/>
      <c r="Q749" s="56">
        <f t="shared" si="35"/>
        <v>9.398685392047825E-6</v>
      </c>
      <c r="R749" s="49"/>
      <c r="S749" s="53"/>
      <c r="T749" s="53"/>
      <c r="U749" s="53"/>
      <c r="V749" s="53"/>
      <c r="W749" s="53"/>
      <c r="X749" s="53"/>
    </row>
    <row r="750" spans="2:24" s="2" customFormat="1" ht="24.5" customHeight="1" x14ac:dyDescent="0.35">
      <c r="B750" s="3">
        <v>735</v>
      </c>
      <c r="C750" s="3" t="s">
        <v>2628</v>
      </c>
      <c r="D750" s="3" t="s">
        <v>3128</v>
      </c>
      <c r="E750" s="3" t="s">
        <v>218</v>
      </c>
      <c r="F750" s="3" t="s">
        <v>2392</v>
      </c>
      <c r="G750" s="3" t="s">
        <v>2587</v>
      </c>
      <c r="H750" s="3" t="s">
        <v>2360</v>
      </c>
      <c r="I750" s="3">
        <v>1</v>
      </c>
      <c r="J750" s="3" t="s">
        <v>4771</v>
      </c>
      <c r="K750" s="3" t="s">
        <v>2628</v>
      </c>
      <c r="L750" s="3">
        <v>20026622</v>
      </c>
      <c r="M750" s="17">
        <v>2369</v>
      </c>
      <c r="N750" s="37">
        <f t="shared" si="33"/>
        <v>2540</v>
      </c>
      <c r="O750" s="55">
        <f t="shared" si="34"/>
        <v>2540</v>
      </c>
      <c r="P750" s="55"/>
      <c r="Q750" s="56">
        <f t="shared" si="35"/>
        <v>2.750306554815838E-7</v>
      </c>
      <c r="R750" s="49"/>
      <c r="S750" s="53"/>
      <c r="T750" s="53"/>
      <c r="U750" s="53"/>
      <c r="V750" s="53"/>
      <c r="W750" s="53"/>
      <c r="X750" s="53"/>
    </row>
    <row r="751" spans="2:24" s="2" customFormat="1" ht="24.5" customHeight="1" x14ac:dyDescent="0.35">
      <c r="B751" s="3">
        <v>736</v>
      </c>
      <c r="C751" s="3" t="s">
        <v>1397</v>
      </c>
      <c r="D751" s="3" t="s">
        <v>4004</v>
      </c>
      <c r="E751" s="3" t="s">
        <v>1399</v>
      </c>
      <c r="F751" s="3" t="s">
        <v>2540</v>
      </c>
      <c r="G751" s="3" t="s">
        <v>11</v>
      </c>
      <c r="H751" s="3" t="s">
        <v>2628</v>
      </c>
      <c r="I751" s="3">
        <v>44142</v>
      </c>
      <c r="J751" s="3" t="s">
        <v>3885</v>
      </c>
      <c r="K751" s="3" t="s">
        <v>2510</v>
      </c>
      <c r="L751" s="3">
        <v>21013</v>
      </c>
      <c r="M751" s="17">
        <v>3539</v>
      </c>
      <c r="N751" s="37">
        <f t="shared" si="33"/>
        <v>3794</v>
      </c>
      <c r="O751" s="55">
        <f t="shared" si="34"/>
        <v>167474748</v>
      </c>
      <c r="P751" s="55" t="s">
        <v>7341</v>
      </c>
      <c r="Q751" s="56">
        <f t="shared" si="35"/>
        <v>1.8134129810650816E-2</v>
      </c>
      <c r="R751" s="49"/>
      <c r="S751" s="53"/>
      <c r="T751" s="53"/>
      <c r="U751" s="53"/>
      <c r="V751" s="53"/>
      <c r="W751" s="53"/>
      <c r="X751" s="53"/>
    </row>
    <row r="752" spans="2:24" s="2" customFormat="1" ht="24.5" customHeight="1" x14ac:dyDescent="0.35">
      <c r="B752" s="3">
        <v>737</v>
      </c>
      <c r="C752" s="3" t="s">
        <v>2628</v>
      </c>
      <c r="D752" s="3" t="s">
        <v>3129</v>
      </c>
      <c r="E752" s="3" t="s">
        <v>191</v>
      </c>
      <c r="F752" s="3" t="s">
        <v>2317</v>
      </c>
      <c r="G752" s="3" t="s">
        <v>11</v>
      </c>
      <c r="H752" s="3" t="s">
        <v>2628</v>
      </c>
      <c r="I752" s="33">
        <v>180</v>
      </c>
      <c r="J752" s="3" t="s">
        <v>4772</v>
      </c>
      <c r="K752" s="3" t="s">
        <v>2628</v>
      </c>
      <c r="L752" s="3">
        <v>20199458</v>
      </c>
      <c r="M752" s="17"/>
      <c r="N752" s="37">
        <f t="shared" si="33"/>
        <v>0</v>
      </c>
      <c r="O752" s="55">
        <f t="shared" si="34"/>
        <v>18000</v>
      </c>
      <c r="P752" s="55"/>
      <c r="Q752" s="56">
        <f t="shared" si="35"/>
        <v>1.9490361412080745E-6</v>
      </c>
      <c r="R752" s="49"/>
      <c r="S752" s="53"/>
      <c r="T752" s="53"/>
      <c r="U752" s="53"/>
      <c r="V752" s="53"/>
      <c r="W752" s="53"/>
      <c r="X752" s="53"/>
    </row>
    <row r="753" spans="2:24" s="2" customFormat="1" ht="24.5" customHeight="1" x14ac:dyDescent="0.35">
      <c r="B753" s="3">
        <v>738</v>
      </c>
      <c r="C753" s="3" t="s">
        <v>1400</v>
      </c>
      <c r="D753" s="3" t="s">
        <v>1403</v>
      </c>
      <c r="E753" s="3" t="s">
        <v>7097</v>
      </c>
      <c r="F753" s="3" t="s">
        <v>2324</v>
      </c>
      <c r="G753" s="3" t="s">
        <v>11</v>
      </c>
      <c r="H753" s="3" t="s">
        <v>2324</v>
      </c>
      <c r="I753" s="33">
        <v>1</v>
      </c>
      <c r="J753" s="3" t="s">
        <v>7146</v>
      </c>
      <c r="K753" s="3" t="s">
        <v>7224</v>
      </c>
      <c r="L753" s="3">
        <v>19942227</v>
      </c>
      <c r="M753" s="17"/>
      <c r="N753" s="37">
        <f t="shared" si="33"/>
        <v>0</v>
      </c>
      <c r="O753" s="55">
        <f t="shared" si="34"/>
        <v>100</v>
      </c>
      <c r="P753" s="55"/>
      <c r="Q753" s="56">
        <f t="shared" si="35"/>
        <v>1.082797856226708E-8</v>
      </c>
      <c r="R753" s="49"/>
      <c r="S753" s="53"/>
      <c r="T753" s="53"/>
      <c r="U753" s="53"/>
      <c r="V753" s="53"/>
      <c r="W753" s="53"/>
      <c r="X753" s="53"/>
    </row>
    <row r="754" spans="2:24" s="2" customFormat="1" ht="24.5" customHeight="1" x14ac:dyDescent="0.35">
      <c r="B754" s="3">
        <v>739</v>
      </c>
      <c r="C754" s="3" t="s">
        <v>1400</v>
      </c>
      <c r="D754" s="3" t="s">
        <v>1403</v>
      </c>
      <c r="E754" s="3" t="s">
        <v>7098</v>
      </c>
      <c r="F754" s="3" t="s">
        <v>2324</v>
      </c>
      <c r="G754" s="3" t="s">
        <v>11</v>
      </c>
      <c r="H754" s="3" t="s">
        <v>2324</v>
      </c>
      <c r="I754" s="33">
        <v>1</v>
      </c>
      <c r="J754" s="3" t="s">
        <v>7147</v>
      </c>
      <c r="K754" s="3" t="s">
        <v>7225</v>
      </c>
      <c r="L754" s="3">
        <v>20063322</v>
      </c>
      <c r="M754" s="17"/>
      <c r="N754" s="37">
        <f t="shared" si="33"/>
        <v>0</v>
      </c>
      <c r="O754" s="55">
        <f t="shared" si="34"/>
        <v>100</v>
      </c>
      <c r="P754" s="55"/>
      <c r="Q754" s="56">
        <f t="shared" si="35"/>
        <v>1.082797856226708E-8</v>
      </c>
      <c r="R754" s="49"/>
      <c r="S754" s="53"/>
      <c r="T754" s="53"/>
      <c r="U754" s="53"/>
      <c r="V754" s="53"/>
      <c r="W754" s="53"/>
      <c r="X754" s="53"/>
    </row>
    <row r="755" spans="2:24" s="2" customFormat="1" ht="24.5" customHeight="1" x14ac:dyDescent="0.35">
      <c r="B755" s="3">
        <v>740</v>
      </c>
      <c r="C755" s="3" t="s">
        <v>119</v>
      </c>
      <c r="D755" s="3" t="s">
        <v>3130</v>
      </c>
      <c r="E755" s="3" t="s">
        <v>218</v>
      </c>
      <c r="F755" s="3" t="s">
        <v>3590</v>
      </c>
      <c r="G755" s="3" t="s">
        <v>76</v>
      </c>
      <c r="H755" s="3" t="s">
        <v>2628</v>
      </c>
      <c r="I755" s="3">
        <v>1</v>
      </c>
      <c r="J755" s="3" t="s">
        <v>4773</v>
      </c>
      <c r="K755" s="3" t="s">
        <v>119</v>
      </c>
      <c r="L755" s="3">
        <v>19975482</v>
      </c>
      <c r="M755" s="17">
        <v>6738</v>
      </c>
      <c r="N755" s="37">
        <f t="shared" si="33"/>
        <v>7223</v>
      </c>
      <c r="O755" s="55">
        <f t="shared" si="34"/>
        <v>7223</v>
      </c>
      <c r="P755" s="55"/>
      <c r="Q755" s="56">
        <f t="shared" si="35"/>
        <v>7.821048915525512E-7</v>
      </c>
      <c r="R755" s="49"/>
      <c r="S755" s="53"/>
      <c r="T755" s="53"/>
      <c r="U755" s="53"/>
      <c r="V755" s="53"/>
      <c r="W755" s="53"/>
      <c r="X755" s="53"/>
    </row>
    <row r="756" spans="2:24" s="2" customFormat="1" ht="24.5" customHeight="1" x14ac:dyDescent="0.35">
      <c r="B756" s="3">
        <v>741</v>
      </c>
      <c r="C756" s="3" t="s">
        <v>119</v>
      </c>
      <c r="D756" s="3" t="s">
        <v>3131</v>
      </c>
      <c r="E756" s="3" t="s">
        <v>218</v>
      </c>
      <c r="F756" s="3" t="s">
        <v>3580</v>
      </c>
      <c r="G756" s="3" t="s">
        <v>76</v>
      </c>
      <c r="H756" s="3" t="s">
        <v>2628</v>
      </c>
      <c r="I756" s="33">
        <v>3</v>
      </c>
      <c r="J756" s="3" t="s">
        <v>4774</v>
      </c>
      <c r="K756" s="3" t="s">
        <v>119</v>
      </c>
      <c r="L756" s="3">
        <v>20103527</v>
      </c>
      <c r="M756" s="17">
        <v>19880</v>
      </c>
      <c r="N756" s="37">
        <f t="shared" si="33"/>
        <v>21311</v>
      </c>
      <c r="O756" s="55">
        <f t="shared" si="34"/>
        <v>63933</v>
      </c>
      <c r="P756" s="55"/>
      <c r="Q756" s="56">
        <f t="shared" si="35"/>
        <v>6.9226515342142116E-6</v>
      </c>
      <c r="R756" s="49"/>
      <c r="S756" s="53"/>
      <c r="T756" s="53"/>
      <c r="U756" s="53"/>
      <c r="V756" s="53"/>
      <c r="W756" s="53"/>
      <c r="X756" s="53"/>
    </row>
    <row r="757" spans="2:24" s="2" customFormat="1" ht="24.5" customHeight="1" x14ac:dyDescent="0.35">
      <c r="B757" s="3">
        <v>742</v>
      </c>
      <c r="C757" s="3" t="s">
        <v>1416</v>
      </c>
      <c r="D757" s="3" t="s">
        <v>1415</v>
      </c>
      <c r="E757" s="3">
        <v>0.02</v>
      </c>
      <c r="F757" s="3" t="s">
        <v>3023</v>
      </c>
      <c r="G757" s="3" t="s">
        <v>76</v>
      </c>
      <c r="H757" s="3" t="s">
        <v>2628</v>
      </c>
      <c r="I757" s="33">
        <v>1</v>
      </c>
      <c r="J757" s="3" t="s">
        <v>4775</v>
      </c>
      <c r="K757" s="3" t="s">
        <v>2628</v>
      </c>
      <c r="L757" s="3">
        <v>19931135</v>
      </c>
      <c r="M757" s="17"/>
      <c r="N757" s="37">
        <f t="shared" si="33"/>
        <v>0</v>
      </c>
      <c r="O757" s="55">
        <f t="shared" si="34"/>
        <v>100</v>
      </c>
      <c r="P757" s="55"/>
      <c r="Q757" s="56">
        <f t="shared" si="35"/>
        <v>1.082797856226708E-8</v>
      </c>
      <c r="R757" s="49"/>
      <c r="S757" s="53"/>
      <c r="T757" s="53"/>
      <c r="U757" s="53"/>
      <c r="V757" s="53"/>
      <c r="W757" s="53"/>
      <c r="X757" s="53"/>
    </row>
    <row r="758" spans="2:24" s="2" customFormat="1" ht="24.5" customHeight="1" x14ac:dyDescent="0.35">
      <c r="B758" s="3">
        <v>743</v>
      </c>
      <c r="C758" s="3" t="s">
        <v>2511</v>
      </c>
      <c r="D758" s="3" t="s">
        <v>1421</v>
      </c>
      <c r="E758" s="3">
        <v>4.0000000000000001E-3</v>
      </c>
      <c r="F758" s="3" t="s">
        <v>2394</v>
      </c>
      <c r="G758" s="3" t="s">
        <v>2328</v>
      </c>
      <c r="H758" s="3" t="s">
        <v>2628</v>
      </c>
      <c r="I758" s="33">
        <v>15</v>
      </c>
      <c r="J758" s="3" t="s">
        <v>3886</v>
      </c>
      <c r="K758" s="3" t="s">
        <v>2784</v>
      </c>
      <c r="L758" s="3">
        <v>19954740</v>
      </c>
      <c r="M758" s="17">
        <v>30400</v>
      </c>
      <c r="N758" s="37">
        <f t="shared" si="33"/>
        <v>32589</v>
      </c>
      <c r="O758" s="55">
        <f t="shared" si="34"/>
        <v>488835</v>
      </c>
      <c r="P758" s="55"/>
      <c r="Q758" s="56">
        <f t="shared" si="35"/>
        <v>5.2930949004858275E-5</v>
      </c>
      <c r="R758" s="49"/>
      <c r="S758" s="53"/>
      <c r="T758" s="53"/>
      <c r="U758" s="53"/>
      <c r="V758" s="53"/>
      <c r="W758" s="53"/>
      <c r="X758" s="53"/>
    </row>
    <row r="759" spans="2:24" s="2" customFormat="1" ht="24.5" customHeight="1" x14ac:dyDescent="0.35">
      <c r="B759" s="3">
        <v>744</v>
      </c>
      <c r="C759" s="3" t="s">
        <v>1425</v>
      </c>
      <c r="D759" s="3" t="s">
        <v>1424</v>
      </c>
      <c r="E759" s="3" t="s">
        <v>2212</v>
      </c>
      <c r="F759" s="3" t="s">
        <v>2394</v>
      </c>
      <c r="G759" s="3" t="s">
        <v>3657</v>
      </c>
      <c r="H759" s="3" t="s">
        <v>2334</v>
      </c>
      <c r="I759" s="33">
        <v>41.571428571428569</v>
      </c>
      <c r="J759" s="3" t="s">
        <v>4776</v>
      </c>
      <c r="K759" s="3" t="s">
        <v>2628</v>
      </c>
      <c r="L759" s="3">
        <v>19930002</v>
      </c>
      <c r="M759" s="17">
        <v>17224</v>
      </c>
      <c r="N759" s="37">
        <f t="shared" si="33"/>
        <v>18464</v>
      </c>
      <c r="O759" s="55">
        <f t="shared" si="34"/>
        <v>767574.85714285716</v>
      </c>
      <c r="P759" s="55"/>
      <c r="Q759" s="56">
        <f t="shared" si="35"/>
        <v>8.3112840980780728E-5</v>
      </c>
      <c r="R759" s="49"/>
      <c r="S759" s="53"/>
      <c r="T759" s="53"/>
      <c r="U759" s="53"/>
      <c r="V759" s="53"/>
      <c r="W759" s="53"/>
      <c r="X759" s="53"/>
    </row>
    <row r="760" spans="2:24" s="2" customFormat="1" ht="24.5" customHeight="1" x14ac:dyDescent="0.35">
      <c r="B760" s="3">
        <v>745</v>
      </c>
      <c r="C760" s="3" t="s">
        <v>1431</v>
      </c>
      <c r="D760" s="3" t="s">
        <v>1432</v>
      </c>
      <c r="E760" s="3" t="s">
        <v>191</v>
      </c>
      <c r="F760" s="3" t="s">
        <v>2422</v>
      </c>
      <c r="G760" s="3" t="s">
        <v>11</v>
      </c>
      <c r="H760" s="3" t="s">
        <v>2318</v>
      </c>
      <c r="I760" s="33">
        <v>38707</v>
      </c>
      <c r="J760" s="3" t="s">
        <v>4056</v>
      </c>
      <c r="K760" s="3" t="s">
        <v>3743</v>
      </c>
      <c r="L760" s="3">
        <v>20010102</v>
      </c>
      <c r="M760" s="17"/>
      <c r="N760" s="37">
        <f t="shared" si="33"/>
        <v>0</v>
      </c>
      <c r="O760" s="55">
        <f t="shared" si="34"/>
        <v>3870700</v>
      </c>
      <c r="P760" s="55" t="s">
        <v>7341</v>
      </c>
      <c r="Q760" s="56">
        <f t="shared" si="35"/>
        <v>4.1911856620967188E-4</v>
      </c>
      <c r="R760" s="49"/>
      <c r="S760" s="53"/>
      <c r="T760" s="53"/>
      <c r="U760" s="53"/>
      <c r="V760" s="53"/>
      <c r="W760" s="53"/>
      <c r="X760" s="53"/>
    </row>
    <row r="761" spans="2:24" s="2" customFormat="1" ht="24.5" customHeight="1" x14ac:dyDescent="0.35">
      <c r="B761" s="3">
        <v>746</v>
      </c>
      <c r="C761" s="3" t="s">
        <v>1431</v>
      </c>
      <c r="D761" s="3" t="s">
        <v>1432</v>
      </c>
      <c r="E761" s="3" t="s">
        <v>4024</v>
      </c>
      <c r="F761" s="3" t="s">
        <v>2422</v>
      </c>
      <c r="G761" s="3" t="s">
        <v>11</v>
      </c>
      <c r="H761" s="3" t="s">
        <v>2318</v>
      </c>
      <c r="I761" s="33">
        <v>33999.333333333336</v>
      </c>
      <c r="J761" s="3" t="s">
        <v>3888</v>
      </c>
      <c r="K761" s="3" t="s">
        <v>2512</v>
      </c>
      <c r="L761" s="3">
        <v>20010105</v>
      </c>
      <c r="M761" s="17">
        <v>10973</v>
      </c>
      <c r="N761" s="37">
        <f t="shared" si="33"/>
        <v>11763</v>
      </c>
      <c r="O761" s="55">
        <f t="shared" si="34"/>
        <v>399934158</v>
      </c>
      <c r="P761" s="55" t="s">
        <v>7341</v>
      </c>
      <c r="Q761" s="56">
        <f t="shared" si="35"/>
        <v>4.3304784891423351E-2</v>
      </c>
      <c r="R761" s="49"/>
      <c r="S761" s="53"/>
      <c r="T761" s="53"/>
      <c r="U761" s="53"/>
      <c r="V761" s="53"/>
      <c r="W761" s="53"/>
      <c r="X761" s="53"/>
    </row>
    <row r="762" spans="2:24" s="2" customFormat="1" ht="24.5" customHeight="1" x14ac:dyDescent="0.35">
      <c r="B762" s="3">
        <v>747</v>
      </c>
      <c r="C762" s="3" t="s">
        <v>1431</v>
      </c>
      <c r="D762" s="3" t="s">
        <v>1432</v>
      </c>
      <c r="E762" s="3" t="s">
        <v>26</v>
      </c>
      <c r="F762" s="3" t="s">
        <v>2422</v>
      </c>
      <c r="G762" s="3" t="s">
        <v>11</v>
      </c>
      <c r="H762" s="3" t="s">
        <v>2318</v>
      </c>
      <c r="I762" s="33">
        <v>13371.333333333334</v>
      </c>
      <c r="J762" s="3" t="s">
        <v>4057</v>
      </c>
      <c r="K762" s="3" t="s">
        <v>3741</v>
      </c>
      <c r="L762" s="3">
        <v>20010103</v>
      </c>
      <c r="M762" s="17"/>
      <c r="N762" s="37">
        <f t="shared" si="33"/>
        <v>0</v>
      </c>
      <c r="O762" s="55">
        <f t="shared" si="34"/>
        <v>1337133.3333333335</v>
      </c>
      <c r="P762" s="55" t="s">
        <v>7341</v>
      </c>
      <c r="Q762" s="56">
        <f t="shared" si="35"/>
        <v>1.4478451068226055E-4</v>
      </c>
      <c r="R762" s="49"/>
      <c r="S762" s="53"/>
      <c r="T762" s="53"/>
      <c r="U762" s="53"/>
      <c r="V762" s="53"/>
      <c r="W762" s="53"/>
      <c r="X762" s="53"/>
    </row>
    <row r="763" spans="2:24" s="2" customFormat="1" ht="24.5" customHeight="1" x14ac:dyDescent="0.35">
      <c r="B763" s="3">
        <v>748</v>
      </c>
      <c r="C763" s="3" t="s">
        <v>1431</v>
      </c>
      <c r="D763" s="3" t="s">
        <v>1432</v>
      </c>
      <c r="E763" s="3" t="s">
        <v>26</v>
      </c>
      <c r="F763" s="3" t="s">
        <v>2422</v>
      </c>
      <c r="G763" s="3" t="s">
        <v>11</v>
      </c>
      <c r="H763" s="3" t="s">
        <v>2318</v>
      </c>
      <c r="I763" s="33">
        <v>12288.75</v>
      </c>
      <c r="J763" s="3" t="s">
        <v>4058</v>
      </c>
      <c r="K763" s="3" t="s">
        <v>3739</v>
      </c>
      <c r="L763" s="3">
        <v>20093300</v>
      </c>
      <c r="M763" s="17">
        <v>5487</v>
      </c>
      <c r="N763" s="37">
        <f t="shared" si="33"/>
        <v>5882</v>
      </c>
      <c r="O763" s="55">
        <f t="shared" si="34"/>
        <v>72282427.5</v>
      </c>
      <c r="P763" s="55" t="s">
        <v>7341</v>
      </c>
      <c r="Q763" s="56">
        <f t="shared" si="35"/>
        <v>7.8267257539862446E-3</v>
      </c>
      <c r="R763" s="49"/>
      <c r="S763" s="53"/>
      <c r="T763" s="53"/>
      <c r="U763" s="53"/>
      <c r="V763" s="53"/>
      <c r="W763" s="53"/>
      <c r="X763" s="53"/>
    </row>
    <row r="764" spans="2:24" s="2" customFormat="1" ht="24.5" customHeight="1" x14ac:dyDescent="0.35">
      <c r="B764" s="3">
        <v>749</v>
      </c>
      <c r="C764" s="3" t="s">
        <v>1431</v>
      </c>
      <c r="D764" s="3" t="s">
        <v>1432</v>
      </c>
      <c r="E764" s="3" t="s">
        <v>35</v>
      </c>
      <c r="F764" s="3" t="s">
        <v>2422</v>
      </c>
      <c r="G764" s="3" t="s">
        <v>11</v>
      </c>
      <c r="H764" s="3" t="s">
        <v>2318</v>
      </c>
      <c r="I764" s="33">
        <v>7574</v>
      </c>
      <c r="J764" s="3" t="s">
        <v>4059</v>
      </c>
      <c r="K764" s="3" t="s">
        <v>3742</v>
      </c>
      <c r="L764" s="3">
        <v>20010104</v>
      </c>
      <c r="M764" s="17"/>
      <c r="N764" s="37">
        <f t="shared" si="33"/>
        <v>0</v>
      </c>
      <c r="O764" s="55">
        <f t="shared" si="34"/>
        <v>757400</v>
      </c>
      <c r="P764" s="55" t="s">
        <v>7341</v>
      </c>
      <c r="Q764" s="56">
        <f t="shared" si="35"/>
        <v>8.2011109630610862E-5</v>
      </c>
      <c r="R764" s="49"/>
      <c r="S764" s="53"/>
      <c r="T764" s="53"/>
      <c r="U764" s="53"/>
      <c r="V764" s="53"/>
      <c r="W764" s="53"/>
      <c r="X764" s="53"/>
    </row>
    <row r="765" spans="2:24" s="2" customFormat="1" ht="24.5" customHeight="1" x14ac:dyDescent="0.35">
      <c r="B765" s="3">
        <v>750</v>
      </c>
      <c r="C765" s="3" t="s">
        <v>1431</v>
      </c>
      <c r="D765" s="3" t="s">
        <v>1432</v>
      </c>
      <c r="E765" s="3" t="s">
        <v>4024</v>
      </c>
      <c r="F765" s="3" t="s">
        <v>2422</v>
      </c>
      <c r="G765" s="3" t="s">
        <v>11</v>
      </c>
      <c r="H765" s="3" t="s">
        <v>2318</v>
      </c>
      <c r="I765" s="33">
        <v>65.333333333333329</v>
      </c>
      <c r="J765" s="3" t="s">
        <v>4058</v>
      </c>
      <c r="K765" s="3" t="s">
        <v>3740</v>
      </c>
      <c r="L765" s="3">
        <v>20093302</v>
      </c>
      <c r="M765" s="17">
        <v>10974</v>
      </c>
      <c r="N765" s="37">
        <f t="shared" si="33"/>
        <v>11764</v>
      </c>
      <c r="O765" s="55">
        <f t="shared" si="34"/>
        <v>768581.33333333326</v>
      </c>
      <c r="P765" s="55"/>
      <c r="Q765" s="56">
        <f t="shared" si="35"/>
        <v>8.3221822006919816E-5</v>
      </c>
      <c r="R765" s="49"/>
      <c r="S765" s="53"/>
      <c r="T765" s="53"/>
      <c r="U765" s="53"/>
      <c r="V765" s="53"/>
      <c r="W765" s="53"/>
      <c r="X765" s="53"/>
    </row>
    <row r="766" spans="2:24" s="2" customFormat="1" ht="24.5" customHeight="1" x14ac:dyDescent="0.35">
      <c r="B766" s="3">
        <v>751</v>
      </c>
      <c r="C766" s="3" t="s">
        <v>518</v>
      </c>
      <c r="D766" s="3" t="s">
        <v>3133</v>
      </c>
      <c r="E766" s="3" t="s">
        <v>218</v>
      </c>
      <c r="F766" s="3" t="s">
        <v>3618</v>
      </c>
      <c r="G766" s="3" t="s">
        <v>18</v>
      </c>
      <c r="H766" s="3" t="s">
        <v>3681</v>
      </c>
      <c r="I766" s="33">
        <v>45321</v>
      </c>
      <c r="J766" s="3" t="s">
        <v>3889</v>
      </c>
      <c r="K766" s="3" t="s">
        <v>2785</v>
      </c>
      <c r="L766" s="3">
        <v>32606</v>
      </c>
      <c r="M766" s="17">
        <v>4340</v>
      </c>
      <c r="N766" s="37">
        <f t="shared" si="33"/>
        <v>4652</v>
      </c>
      <c r="O766" s="55">
        <f t="shared" si="34"/>
        <v>210833292</v>
      </c>
      <c r="P766" s="55" t="s">
        <v>7341</v>
      </c>
      <c r="Q766" s="56">
        <f t="shared" si="35"/>
        <v>2.2828983659881955E-2</v>
      </c>
      <c r="R766" s="49"/>
      <c r="S766" s="53"/>
      <c r="T766" s="53"/>
      <c r="U766" s="53"/>
      <c r="V766" s="53"/>
      <c r="W766" s="53"/>
      <c r="X766" s="53"/>
    </row>
    <row r="767" spans="2:24" s="2" customFormat="1" ht="24.5" customHeight="1" x14ac:dyDescent="0.35">
      <c r="B767" s="3">
        <v>752</v>
      </c>
      <c r="C767" s="3" t="s">
        <v>2628</v>
      </c>
      <c r="D767" s="3" t="s">
        <v>4138</v>
      </c>
      <c r="E767" s="3" t="s">
        <v>4214</v>
      </c>
      <c r="F767" s="3" t="s">
        <v>2365</v>
      </c>
      <c r="G767" s="3" t="s">
        <v>11</v>
      </c>
      <c r="H767" s="3" t="s">
        <v>2628</v>
      </c>
      <c r="I767" s="33">
        <v>22</v>
      </c>
      <c r="J767" s="3" t="s">
        <v>4777</v>
      </c>
      <c r="K767" s="3" t="s">
        <v>2628</v>
      </c>
      <c r="L767" s="3">
        <v>20046907</v>
      </c>
      <c r="M767" s="17"/>
      <c r="N767" s="37">
        <f t="shared" si="33"/>
        <v>0</v>
      </c>
      <c r="O767" s="55">
        <f t="shared" si="34"/>
        <v>2200</v>
      </c>
      <c r="P767" s="55"/>
      <c r="Q767" s="56">
        <f t="shared" si="35"/>
        <v>2.3821552836987576E-7</v>
      </c>
      <c r="R767" s="49"/>
      <c r="S767" s="53"/>
      <c r="T767" s="53"/>
      <c r="U767" s="53"/>
      <c r="V767" s="53"/>
      <c r="W767" s="53"/>
      <c r="X767" s="53"/>
    </row>
    <row r="768" spans="2:24" s="2" customFormat="1" ht="24.5" customHeight="1" x14ac:dyDescent="0.35">
      <c r="B768" s="3">
        <v>753</v>
      </c>
      <c r="C768" s="3" t="s">
        <v>2628</v>
      </c>
      <c r="D768" s="3" t="s">
        <v>3134</v>
      </c>
      <c r="E768" s="3" t="s">
        <v>4215</v>
      </c>
      <c r="F768" s="3" t="s">
        <v>3619</v>
      </c>
      <c r="G768" s="3" t="s">
        <v>11</v>
      </c>
      <c r="H768" s="3" t="s">
        <v>2628</v>
      </c>
      <c r="I768" s="33">
        <v>60</v>
      </c>
      <c r="J768" s="3" t="s">
        <v>4778</v>
      </c>
      <c r="K768" s="3" t="s">
        <v>2628</v>
      </c>
      <c r="L768" s="3">
        <v>20138386</v>
      </c>
      <c r="M768" s="17"/>
      <c r="N768" s="37">
        <f t="shared" si="33"/>
        <v>0</v>
      </c>
      <c r="O768" s="55">
        <f t="shared" si="34"/>
        <v>6000</v>
      </c>
      <c r="P768" s="55"/>
      <c r="Q768" s="56">
        <f t="shared" si="35"/>
        <v>6.496787137360248E-7</v>
      </c>
      <c r="R768" s="49"/>
      <c r="S768" s="53"/>
      <c r="T768" s="53"/>
      <c r="U768" s="53"/>
      <c r="V768" s="53"/>
      <c r="W768" s="53"/>
      <c r="X768" s="53"/>
    </row>
    <row r="769" spans="2:24" s="2" customFormat="1" ht="24.5" customHeight="1" x14ac:dyDescent="0.35">
      <c r="B769" s="3">
        <v>754</v>
      </c>
      <c r="C769" s="3" t="s">
        <v>119</v>
      </c>
      <c r="D769" s="3" t="s">
        <v>3135</v>
      </c>
      <c r="E769" s="3" t="s">
        <v>218</v>
      </c>
      <c r="F769" s="3" t="s">
        <v>2383</v>
      </c>
      <c r="G769" s="3" t="s">
        <v>11</v>
      </c>
      <c r="H769" s="3" t="s">
        <v>2628</v>
      </c>
      <c r="I769" s="33">
        <v>150</v>
      </c>
      <c r="J769" s="3" t="s">
        <v>3890</v>
      </c>
      <c r="K769" s="3" t="s">
        <v>119</v>
      </c>
      <c r="L769" s="3">
        <v>20114199</v>
      </c>
      <c r="M769" s="17"/>
      <c r="N769" s="37">
        <f t="shared" si="33"/>
        <v>0</v>
      </c>
      <c r="O769" s="55">
        <f t="shared" si="34"/>
        <v>15000</v>
      </c>
      <c r="P769" s="55"/>
      <c r="Q769" s="56">
        <f t="shared" si="35"/>
        <v>1.6241967843400619E-6</v>
      </c>
      <c r="R769" s="49"/>
      <c r="S769" s="53"/>
      <c r="T769" s="53"/>
      <c r="U769" s="53"/>
      <c r="V769" s="53"/>
      <c r="W769" s="53"/>
      <c r="X769" s="53"/>
    </row>
    <row r="770" spans="2:24" s="2" customFormat="1" ht="24.5" customHeight="1" x14ac:dyDescent="0.35">
      <c r="B770" s="3">
        <v>755</v>
      </c>
      <c r="C770" s="3" t="s">
        <v>342</v>
      </c>
      <c r="D770" s="3" t="s">
        <v>4139</v>
      </c>
      <c r="E770" s="3" t="s">
        <v>218</v>
      </c>
      <c r="F770" s="3" t="s">
        <v>2419</v>
      </c>
      <c r="G770" s="3" t="s">
        <v>11</v>
      </c>
      <c r="H770" s="3" t="s">
        <v>2628</v>
      </c>
      <c r="I770" s="33">
        <v>1</v>
      </c>
      <c r="J770" s="3" t="s">
        <v>4779</v>
      </c>
      <c r="K770" s="3" t="s">
        <v>2628</v>
      </c>
      <c r="L770" s="3">
        <v>20064143</v>
      </c>
      <c r="M770" s="17"/>
      <c r="N770" s="37">
        <f t="shared" si="33"/>
        <v>0</v>
      </c>
      <c r="O770" s="55">
        <f t="shared" si="34"/>
        <v>100</v>
      </c>
      <c r="P770" s="55"/>
      <c r="Q770" s="56">
        <f t="shared" si="35"/>
        <v>1.082797856226708E-8</v>
      </c>
      <c r="R770" s="49"/>
      <c r="S770" s="53"/>
      <c r="T770" s="53"/>
      <c r="U770" s="53"/>
      <c r="V770" s="53"/>
      <c r="W770" s="53"/>
      <c r="X770" s="53"/>
    </row>
    <row r="771" spans="2:24" s="2" customFormat="1" ht="24.5" customHeight="1" x14ac:dyDescent="0.35">
      <c r="B771" s="3">
        <v>756</v>
      </c>
      <c r="C771" s="3" t="s">
        <v>1436</v>
      </c>
      <c r="D771" s="3" t="s">
        <v>1437</v>
      </c>
      <c r="E771" s="3" t="s">
        <v>4216</v>
      </c>
      <c r="F771" s="3" t="s">
        <v>2370</v>
      </c>
      <c r="G771" s="3" t="s">
        <v>11</v>
      </c>
      <c r="H771" s="3" t="s">
        <v>2628</v>
      </c>
      <c r="I771" s="33">
        <v>441548</v>
      </c>
      <c r="J771" s="3" t="s">
        <v>4780</v>
      </c>
      <c r="K771" s="3" t="s">
        <v>2628</v>
      </c>
      <c r="L771" s="3">
        <v>20087761</v>
      </c>
      <c r="M771" s="17">
        <v>24726</v>
      </c>
      <c r="N771" s="37">
        <f t="shared" si="33"/>
        <v>26506</v>
      </c>
      <c r="O771" s="55">
        <f t="shared" si="34"/>
        <v>11703671288</v>
      </c>
      <c r="P771" s="55" t="s">
        <v>7341</v>
      </c>
      <c r="Q771" s="56">
        <f t="shared" si="35"/>
        <v>1.2672710180628475</v>
      </c>
      <c r="R771" s="49"/>
      <c r="S771" s="53"/>
      <c r="T771" s="53"/>
      <c r="U771" s="53"/>
      <c r="V771" s="53"/>
      <c r="W771" s="53"/>
      <c r="X771" s="53"/>
    </row>
    <row r="772" spans="2:24" s="2" customFormat="1" ht="24.5" customHeight="1" x14ac:dyDescent="0.35">
      <c r="B772" s="3">
        <v>757</v>
      </c>
      <c r="C772" s="3" t="s">
        <v>1436</v>
      </c>
      <c r="D772" s="3" t="s">
        <v>1437</v>
      </c>
      <c r="E772" s="3" t="s">
        <v>4216</v>
      </c>
      <c r="F772" s="3" t="s">
        <v>2376</v>
      </c>
      <c r="G772" s="3" t="s">
        <v>11</v>
      </c>
      <c r="H772" s="3" t="s">
        <v>2628</v>
      </c>
      <c r="I772" s="33">
        <v>600</v>
      </c>
      <c r="J772" s="3" t="s">
        <v>4781</v>
      </c>
      <c r="K772" s="3" t="s">
        <v>2628</v>
      </c>
      <c r="L772" s="3">
        <v>38540</v>
      </c>
      <c r="M772" s="17">
        <v>3846</v>
      </c>
      <c r="N772" s="37">
        <f t="shared" si="33"/>
        <v>4123</v>
      </c>
      <c r="O772" s="55">
        <f t="shared" si="34"/>
        <v>2473800</v>
      </c>
      <c r="P772" s="55"/>
      <c r="Q772" s="56">
        <f t="shared" si="35"/>
        <v>2.6786253367336299E-4</v>
      </c>
      <c r="R772" s="49"/>
      <c r="S772" s="53"/>
      <c r="T772" s="53"/>
      <c r="U772" s="53"/>
      <c r="V772" s="53"/>
      <c r="W772" s="53"/>
      <c r="X772" s="53"/>
    </row>
    <row r="773" spans="2:24" s="2" customFormat="1" ht="24.5" customHeight="1" x14ac:dyDescent="0.35">
      <c r="B773" s="3">
        <v>758</v>
      </c>
      <c r="C773" s="3" t="s">
        <v>1444</v>
      </c>
      <c r="D773" s="3" t="s">
        <v>1445</v>
      </c>
      <c r="E773" s="3" t="s">
        <v>26</v>
      </c>
      <c r="F773" s="3" t="s">
        <v>3620</v>
      </c>
      <c r="G773" s="3" t="s">
        <v>11</v>
      </c>
      <c r="H773" s="3" t="s">
        <v>2318</v>
      </c>
      <c r="I773" s="33">
        <v>74877.5</v>
      </c>
      <c r="J773" s="3" t="s">
        <v>3891</v>
      </c>
      <c r="K773" s="3" t="s">
        <v>2786</v>
      </c>
      <c r="L773" s="3">
        <v>215608</v>
      </c>
      <c r="M773" s="17">
        <v>1757.9999999999998</v>
      </c>
      <c r="N773" s="37">
        <f t="shared" si="33"/>
        <v>1885</v>
      </c>
      <c r="O773" s="55">
        <f t="shared" si="34"/>
        <v>141144087.5</v>
      </c>
      <c r="P773" s="55" t="s">
        <v>7341</v>
      </c>
      <c r="Q773" s="56">
        <f t="shared" si="35"/>
        <v>1.5283051536407488E-2</v>
      </c>
      <c r="R773" s="49"/>
      <c r="S773" s="53"/>
      <c r="T773" s="53"/>
      <c r="U773" s="53"/>
      <c r="V773" s="53"/>
      <c r="W773" s="53"/>
      <c r="X773" s="53"/>
    </row>
    <row r="774" spans="2:24" s="2" customFormat="1" ht="24.5" customHeight="1" x14ac:dyDescent="0.35">
      <c r="B774" s="3">
        <v>759</v>
      </c>
      <c r="C774" s="3" t="s">
        <v>1444</v>
      </c>
      <c r="D774" s="3" t="s">
        <v>1445</v>
      </c>
      <c r="E774" s="3" t="s">
        <v>191</v>
      </c>
      <c r="F774" s="3" t="s">
        <v>3620</v>
      </c>
      <c r="G774" s="3" t="s">
        <v>11</v>
      </c>
      <c r="H774" s="3" t="s">
        <v>2318</v>
      </c>
      <c r="I774" s="33">
        <v>5421.818181818182</v>
      </c>
      <c r="J774" s="3" t="s">
        <v>3892</v>
      </c>
      <c r="K774" s="3" t="s">
        <v>2787</v>
      </c>
      <c r="L774" s="3">
        <v>19935908</v>
      </c>
      <c r="M774" s="17">
        <v>878.99999999999989</v>
      </c>
      <c r="N774" s="37">
        <f t="shared" si="33"/>
        <v>942</v>
      </c>
      <c r="O774" s="55">
        <f t="shared" si="34"/>
        <v>5107352.7272727275</v>
      </c>
      <c r="P774" s="55" t="s">
        <v>7341</v>
      </c>
      <c r="Q774" s="56">
        <f t="shared" si="35"/>
        <v>5.5302305840845389E-4</v>
      </c>
      <c r="R774" s="49"/>
      <c r="S774" s="53"/>
      <c r="T774" s="53"/>
      <c r="U774" s="53"/>
      <c r="V774" s="53"/>
      <c r="W774" s="53"/>
      <c r="X774" s="53"/>
    </row>
    <row r="775" spans="2:24" s="2" customFormat="1" ht="24.5" customHeight="1" x14ac:dyDescent="0.35">
      <c r="B775" s="3">
        <v>760</v>
      </c>
      <c r="C775" s="3" t="s">
        <v>1444</v>
      </c>
      <c r="D775" s="3" t="s">
        <v>3136</v>
      </c>
      <c r="E775" s="3" t="s">
        <v>114</v>
      </c>
      <c r="F775" s="3" t="s">
        <v>2422</v>
      </c>
      <c r="G775" s="3" t="s">
        <v>11</v>
      </c>
      <c r="H775" s="3" t="s">
        <v>2318</v>
      </c>
      <c r="I775" s="33">
        <v>181</v>
      </c>
      <c r="J775" s="3" t="s">
        <v>3893</v>
      </c>
      <c r="K775" s="3" t="s">
        <v>2788</v>
      </c>
      <c r="L775" s="3">
        <v>215612</v>
      </c>
      <c r="M775" s="17">
        <v>87.899999999999991</v>
      </c>
      <c r="N775" s="37">
        <f t="shared" si="33"/>
        <v>94</v>
      </c>
      <c r="O775" s="55">
        <f t="shared" si="34"/>
        <v>17014</v>
      </c>
      <c r="P775" s="55"/>
      <c r="Q775" s="56">
        <f t="shared" si="35"/>
        <v>1.8422722725841208E-6</v>
      </c>
      <c r="R775" s="49"/>
      <c r="S775" s="53"/>
      <c r="T775" s="53"/>
      <c r="U775" s="53"/>
      <c r="V775" s="53"/>
      <c r="W775" s="53"/>
      <c r="X775" s="53"/>
    </row>
    <row r="776" spans="2:24" s="2" customFormat="1" ht="24.5" customHeight="1" x14ac:dyDescent="0.35">
      <c r="B776" s="3">
        <v>761</v>
      </c>
      <c r="C776" s="3" t="s">
        <v>1446</v>
      </c>
      <c r="D776" s="3" t="s">
        <v>1447</v>
      </c>
      <c r="E776" s="3" t="s">
        <v>12</v>
      </c>
      <c r="F776" s="3" t="s">
        <v>2473</v>
      </c>
      <c r="G776" s="3" t="s">
        <v>18</v>
      </c>
      <c r="H776" s="3" t="s">
        <v>2356</v>
      </c>
      <c r="I776" s="33">
        <v>55.636363636363633</v>
      </c>
      <c r="J776" s="3" t="s">
        <v>4060</v>
      </c>
      <c r="K776" s="3" t="s">
        <v>2513</v>
      </c>
      <c r="L776" s="3">
        <v>20154566</v>
      </c>
      <c r="M776" s="17">
        <v>38364540.479999997</v>
      </c>
      <c r="N776" s="37">
        <f t="shared" si="33"/>
        <v>41126787</v>
      </c>
      <c r="O776" s="55">
        <f t="shared" si="34"/>
        <v>2288144876.7272725</v>
      </c>
      <c r="P776" s="55" t="s">
        <v>7341</v>
      </c>
      <c r="Q776" s="56">
        <f t="shared" si="35"/>
        <v>0.24775983672564156</v>
      </c>
      <c r="R776" s="49"/>
      <c r="S776" s="53"/>
      <c r="T776" s="53"/>
      <c r="U776" s="53"/>
      <c r="V776" s="53"/>
      <c r="W776" s="53"/>
      <c r="X776" s="53"/>
    </row>
    <row r="777" spans="2:24" s="2" customFormat="1" ht="24.5" customHeight="1" x14ac:dyDescent="0.35">
      <c r="B777" s="3">
        <v>762</v>
      </c>
      <c r="C777" s="3" t="s">
        <v>1448</v>
      </c>
      <c r="D777" s="3" t="s">
        <v>1449</v>
      </c>
      <c r="E777" s="3" t="s">
        <v>881</v>
      </c>
      <c r="F777" s="3" t="s">
        <v>2443</v>
      </c>
      <c r="G777" s="3" t="s">
        <v>18</v>
      </c>
      <c r="H777" s="3" t="s">
        <v>2443</v>
      </c>
      <c r="I777" s="33">
        <v>10</v>
      </c>
      <c r="J777" s="3" t="s">
        <v>4782</v>
      </c>
      <c r="K777" s="3" t="s">
        <v>2628</v>
      </c>
      <c r="L777" s="3">
        <v>19935648</v>
      </c>
      <c r="M777" s="17">
        <v>3374738.0999999996</v>
      </c>
      <c r="N777" s="37">
        <f t="shared" si="33"/>
        <v>3617719</v>
      </c>
      <c r="O777" s="55">
        <f t="shared" si="34"/>
        <v>36177190</v>
      </c>
      <c r="P777" s="55" t="s">
        <v>7341</v>
      </c>
      <c r="Q777" s="56">
        <f t="shared" si="35"/>
        <v>3.9172583776306297E-3</v>
      </c>
      <c r="R777" s="49"/>
      <c r="S777" s="53"/>
      <c r="T777" s="53"/>
      <c r="U777" s="53"/>
      <c r="V777" s="53"/>
      <c r="W777" s="53"/>
      <c r="X777" s="53"/>
    </row>
    <row r="778" spans="2:24" s="2" customFormat="1" ht="24.5" customHeight="1" x14ac:dyDescent="0.35">
      <c r="B778" s="3">
        <v>763</v>
      </c>
      <c r="C778" s="3" t="s">
        <v>1450</v>
      </c>
      <c r="D778" s="3" t="s">
        <v>1451</v>
      </c>
      <c r="E778" s="3" t="s">
        <v>135</v>
      </c>
      <c r="F778" s="3" t="s">
        <v>2324</v>
      </c>
      <c r="G778" s="3" t="s">
        <v>11</v>
      </c>
      <c r="H778" s="3" t="s">
        <v>2628</v>
      </c>
      <c r="I778" s="33">
        <v>245</v>
      </c>
      <c r="J778" s="3" t="s">
        <v>4783</v>
      </c>
      <c r="K778" s="3" t="s">
        <v>2628</v>
      </c>
      <c r="L778" s="3">
        <v>20057384</v>
      </c>
      <c r="M778" s="17"/>
      <c r="N778" s="37">
        <f t="shared" si="33"/>
        <v>0</v>
      </c>
      <c r="O778" s="55">
        <f t="shared" si="34"/>
        <v>24500</v>
      </c>
      <c r="P778" s="55"/>
      <c r="Q778" s="56">
        <f t="shared" si="35"/>
        <v>2.6528547477554347E-6</v>
      </c>
      <c r="R778" s="49"/>
      <c r="S778" s="53"/>
      <c r="T778" s="53"/>
      <c r="U778" s="53"/>
      <c r="V778" s="53"/>
      <c r="W778" s="53"/>
      <c r="X778" s="53"/>
    </row>
    <row r="779" spans="2:24" s="2" customFormat="1" ht="24.5" customHeight="1" x14ac:dyDescent="0.35">
      <c r="B779" s="3">
        <v>764</v>
      </c>
      <c r="C779" s="3" t="s">
        <v>2515</v>
      </c>
      <c r="D779" s="3" t="s">
        <v>1452</v>
      </c>
      <c r="E779" s="3" t="s">
        <v>2516</v>
      </c>
      <c r="F779" s="3" t="s">
        <v>2335</v>
      </c>
      <c r="G779" s="3" t="s">
        <v>11</v>
      </c>
      <c r="H779" s="3" t="s">
        <v>2628</v>
      </c>
      <c r="I779" s="33">
        <v>910</v>
      </c>
      <c r="J779" s="3" t="s">
        <v>4784</v>
      </c>
      <c r="K779" s="3" t="s">
        <v>2628</v>
      </c>
      <c r="L779" s="3">
        <v>19981554</v>
      </c>
      <c r="M779" s="17">
        <v>50887</v>
      </c>
      <c r="N779" s="37">
        <f t="shared" si="33"/>
        <v>54551</v>
      </c>
      <c r="O779" s="55">
        <f t="shared" si="34"/>
        <v>49641410</v>
      </c>
      <c r="P779" s="55" t="s">
        <v>7341</v>
      </c>
      <c r="Q779" s="56">
        <f t="shared" si="35"/>
        <v>5.3751612328071059E-3</v>
      </c>
      <c r="R779" s="49"/>
      <c r="S779" s="53"/>
      <c r="T779" s="53"/>
      <c r="U779" s="53"/>
      <c r="V779" s="53"/>
      <c r="W779" s="53"/>
      <c r="X779" s="53"/>
    </row>
    <row r="780" spans="2:24" s="2" customFormat="1" ht="24.5" customHeight="1" x14ac:dyDescent="0.35">
      <c r="B780" s="3">
        <v>765</v>
      </c>
      <c r="C780" s="3" t="s">
        <v>119</v>
      </c>
      <c r="D780" s="3" t="s">
        <v>1428</v>
      </c>
      <c r="E780" s="3" t="s">
        <v>79</v>
      </c>
      <c r="F780" s="3" t="s">
        <v>2318</v>
      </c>
      <c r="G780" s="3" t="s">
        <v>11</v>
      </c>
      <c r="H780" s="3" t="s">
        <v>2628</v>
      </c>
      <c r="I780" s="33">
        <v>1</v>
      </c>
      <c r="J780" s="3" t="s">
        <v>4785</v>
      </c>
      <c r="K780" s="3" t="s">
        <v>119</v>
      </c>
      <c r="L780" s="3">
        <v>20082573</v>
      </c>
      <c r="M780" s="17">
        <v>1085</v>
      </c>
      <c r="N780" s="37">
        <f t="shared" si="33"/>
        <v>1163</v>
      </c>
      <c r="O780" s="55">
        <f t="shared" si="34"/>
        <v>1163</v>
      </c>
      <c r="P780" s="55"/>
      <c r="Q780" s="56">
        <f t="shared" si="35"/>
        <v>1.2592939067916613E-7</v>
      </c>
      <c r="R780" s="49"/>
      <c r="S780" s="53"/>
      <c r="T780" s="53"/>
      <c r="U780" s="53"/>
      <c r="V780" s="53"/>
      <c r="W780" s="53"/>
      <c r="X780" s="53"/>
    </row>
    <row r="781" spans="2:24" s="2" customFormat="1" ht="24.5" customHeight="1" x14ac:dyDescent="0.35">
      <c r="B781" s="3">
        <v>766</v>
      </c>
      <c r="C781" s="3" t="s">
        <v>2628</v>
      </c>
      <c r="D781" s="3" t="s">
        <v>4140</v>
      </c>
      <c r="E781" s="3" t="s">
        <v>218</v>
      </c>
      <c r="F781" s="3" t="s">
        <v>2376</v>
      </c>
      <c r="G781" s="3" t="s">
        <v>3664</v>
      </c>
      <c r="H781" s="3" t="s">
        <v>2393</v>
      </c>
      <c r="I781" s="33">
        <v>269.83333333333331</v>
      </c>
      <c r="J781" s="3" t="s">
        <v>4786</v>
      </c>
      <c r="K781" s="3" t="s">
        <v>2628</v>
      </c>
      <c r="L781" s="3">
        <v>20127193</v>
      </c>
      <c r="M781" s="17">
        <v>36203</v>
      </c>
      <c r="N781" s="37">
        <f t="shared" si="33"/>
        <v>38810</v>
      </c>
      <c r="O781" s="55">
        <f t="shared" si="34"/>
        <v>10472231.666666666</v>
      </c>
      <c r="P781" s="55"/>
      <c r="Q781" s="56">
        <f t="shared" si="35"/>
        <v>1.1339309998576112E-3</v>
      </c>
      <c r="R781" s="49"/>
      <c r="S781" s="53"/>
      <c r="T781" s="53"/>
      <c r="U781" s="53"/>
      <c r="V781" s="53"/>
      <c r="W781" s="53"/>
      <c r="X781" s="53"/>
    </row>
    <row r="782" spans="2:24" s="2" customFormat="1" ht="24.5" customHeight="1" x14ac:dyDescent="0.35">
      <c r="B782" s="3">
        <v>767</v>
      </c>
      <c r="C782" s="3" t="s">
        <v>1453</v>
      </c>
      <c r="D782" s="3" t="s">
        <v>1454</v>
      </c>
      <c r="E782" s="3" t="s">
        <v>3456</v>
      </c>
      <c r="F782" s="3" t="s">
        <v>2362</v>
      </c>
      <c r="G782" s="3" t="s">
        <v>2357</v>
      </c>
      <c r="H782" s="3" t="s">
        <v>2628</v>
      </c>
      <c r="I782" s="33">
        <v>1</v>
      </c>
      <c r="J782" s="3" t="s">
        <v>4787</v>
      </c>
      <c r="K782" s="3" t="s">
        <v>2628</v>
      </c>
      <c r="L782" s="3">
        <v>19961931</v>
      </c>
      <c r="M782" s="17">
        <v>1574818</v>
      </c>
      <c r="N782" s="37">
        <f t="shared" si="33"/>
        <v>1688205</v>
      </c>
      <c r="O782" s="55">
        <f t="shared" si="34"/>
        <v>1688205</v>
      </c>
      <c r="P782" s="55" t="s">
        <v>7341</v>
      </c>
      <c r="Q782" s="56">
        <f t="shared" si="35"/>
        <v>1.8279847548712094E-4</v>
      </c>
      <c r="R782" s="49"/>
      <c r="S782" s="53"/>
      <c r="T782" s="53"/>
      <c r="U782" s="53"/>
      <c r="V782" s="53"/>
      <c r="W782" s="53"/>
      <c r="X782" s="53"/>
    </row>
    <row r="783" spans="2:24" s="2" customFormat="1" ht="24.5" customHeight="1" x14ac:dyDescent="0.35">
      <c r="B783" s="3">
        <v>768</v>
      </c>
      <c r="C783" s="3" t="s">
        <v>1455</v>
      </c>
      <c r="D783" s="3" t="s">
        <v>1456</v>
      </c>
      <c r="E783" s="3" t="s">
        <v>3702</v>
      </c>
      <c r="F783" s="3" t="s">
        <v>2616</v>
      </c>
      <c r="G783" s="3" t="s">
        <v>3657</v>
      </c>
      <c r="H783" s="3" t="s">
        <v>2490</v>
      </c>
      <c r="I783" s="33">
        <v>3293.541666666667</v>
      </c>
      <c r="J783" s="3" t="s">
        <v>4061</v>
      </c>
      <c r="K783" s="3" t="s">
        <v>3745</v>
      </c>
      <c r="L783" s="3">
        <v>213704</v>
      </c>
      <c r="M783" s="17">
        <v>8268.6845670085113</v>
      </c>
      <c r="N783" s="37">
        <f t="shared" si="33"/>
        <v>8864</v>
      </c>
      <c r="O783" s="55">
        <f t="shared" si="34"/>
        <v>29193953.333333336</v>
      </c>
      <c r="P783" s="55" t="s">
        <v>7341</v>
      </c>
      <c r="Q783" s="56">
        <f t="shared" si="35"/>
        <v>3.1611150084115891E-3</v>
      </c>
      <c r="R783" s="49"/>
      <c r="S783" s="53"/>
      <c r="T783" s="53"/>
      <c r="U783" s="53"/>
      <c r="V783" s="53"/>
      <c r="W783" s="53"/>
      <c r="X783" s="53"/>
    </row>
    <row r="784" spans="2:24" s="2" customFormat="1" ht="24.5" customHeight="1" x14ac:dyDescent="0.35">
      <c r="B784" s="3">
        <v>769</v>
      </c>
      <c r="C784" s="3" t="s">
        <v>1455</v>
      </c>
      <c r="D784" s="3" t="s">
        <v>1456</v>
      </c>
      <c r="E784" s="3" t="s">
        <v>3702</v>
      </c>
      <c r="F784" s="3" t="s">
        <v>2616</v>
      </c>
      <c r="G784" s="3" t="s">
        <v>3657</v>
      </c>
      <c r="H784" s="3" t="s">
        <v>2490</v>
      </c>
      <c r="I784" s="33">
        <v>15</v>
      </c>
      <c r="J784" s="3" t="s">
        <v>4062</v>
      </c>
      <c r="K784" s="3" t="s">
        <v>3744</v>
      </c>
      <c r="L784" s="3">
        <v>20134226</v>
      </c>
      <c r="M784" s="17">
        <v>8268.6845670085113</v>
      </c>
      <c r="N784" s="37">
        <f t="shared" ref="N784:N847" si="36">ROUND((M784*(1+$N$13)),0)</f>
        <v>8864</v>
      </c>
      <c r="O784" s="55">
        <f t="shared" ref="O784:O847" si="37">IF(N784=0,100*I784,I784*N784)</f>
        <v>132960</v>
      </c>
      <c r="P784" s="55"/>
      <c r="Q784" s="56">
        <f t="shared" si="35"/>
        <v>1.4396880296390309E-5</v>
      </c>
      <c r="R784" s="49"/>
      <c r="S784" s="53"/>
      <c r="T784" s="53"/>
      <c r="U784" s="53"/>
      <c r="V784" s="53"/>
      <c r="W784" s="53"/>
      <c r="X784" s="53"/>
    </row>
    <row r="785" spans="2:24" s="2" customFormat="1" ht="24.5" customHeight="1" x14ac:dyDescent="0.35">
      <c r="B785" s="3">
        <v>770</v>
      </c>
      <c r="C785" s="3" t="s">
        <v>1455</v>
      </c>
      <c r="D785" s="3" t="s">
        <v>1456</v>
      </c>
      <c r="E785" s="3">
        <v>5.0000000000000002E-5</v>
      </c>
      <c r="F785" s="3" t="s">
        <v>2394</v>
      </c>
      <c r="G785" s="3" t="s">
        <v>2395</v>
      </c>
      <c r="H785" s="3" t="s">
        <v>2490</v>
      </c>
      <c r="I785" s="33">
        <v>1</v>
      </c>
      <c r="J785" s="3" t="s">
        <v>4788</v>
      </c>
      <c r="K785" s="3" t="s">
        <v>2628</v>
      </c>
      <c r="L785" s="3">
        <v>19947216</v>
      </c>
      <c r="M785" s="17"/>
      <c r="N785" s="37">
        <f t="shared" si="36"/>
        <v>0</v>
      </c>
      <c r="O785" s="55">
        <f t="shared" si="37"/>
        <v>100</v>
      </c>
      <c r="P785" s="55"/>
      <c r="Q785" s="56">
        <f t="shared" ref="Q785:Q848" si="38">(45.5*O785)/SUM($O$16:$O$1436)</f>
        <v>1.082797856226708E-8</v>
      </c>
      <c r="R785" s="49"/>
      <c r="S785" s="53"/>
      <c r="T785" s="53"/>
      <c r="U785" s="53"/>
      <c r="V785" s="53"/>
      <c r="W785" s="53"/>
      <c r="X785" s="53"/>
    </row>
    <row r="786" spans="2:24" s="2" customFormat="1" ht="24.5" customHeight="1" x14ac:dyDescent="0.35">
      <c r="B786" s="3">
        <v>771</v>
      </c>
      <c r="C786" s="3" t="s">
        <v>119</v>
      </c>
      <c r="D786" s="3" t="s">
        <v>3132</v>
      </c>
      <c r="E786" s="3" t="s">
        <v>72</v>
      </c>
      <c r="F786" s="3" t="s">
        <v>2422</v>
      </c>
      <c r="G786" s="3" t="s">
        <v>11</v>
      </c>
      <c r="H786" s="3" t="s">
        <v>2318</v>
      </c>
      <c r="I786" s="33">
        <v>2300</v>
      </c>
      <c r="J786" s="3" t="s">
        <v>4789</v>
      </c>
      <c r="K786" s="3" t="s">
        <v>119</v>
      </c>
      <c r="L786" s="3">
        <v>20060847</v>
      </c>
      <c r="M786" s="17">
        <v>993</v>
      </c>
      <c r="N786" s="37">
        <f t="shared" si="36"/>
        <v>1064</v>
      </c>
      <c r="O786" s="55">
        <f t="shared" si="37"/>
        <v>2447200</v>
      </c>
      <c r="P786" s="55"/>
      <c r="Q786" s="56">
        <f t="shared" si="38"/>
        <v>2.6498229137579998E-4</v>
      </c>
      <c r="R786" s="49"/>
      <c r="S786" s="53"/>
      <c r="T786" s="53"/>
      <c r="U786" s="53"/>
      <c r="V786" s="53"/>
      <c r="W786" s="53"/>
      <c r="X786" s="53"/>
    </row>
    <row r="787" spans="2:24" s="2" customFormat="1" ht="24.5" customHeight="1" x14ac:dyDescent="0.35">
      <c r="B787" s="3">
        <v>772</v>
      </c>
      <c r="C787" s="3" t="s">
        <v>1469</v>
      </c>
      <c r="D787" s="3" t="s">
        <v>3132</v>
      </c>
      <c r="E787" s="3">
        <v>0.1</v>
      </c>
      <c r="F787" s="3" t="s">
        <v>2525</v>
      </c>
      <c r="G787" s="3" t="s">
        <v>11</v>
      </c>
      <c r="H787" s="3" t="s">
        <v>2490</v>
      </c>
      <c r="I787" s="33">
        <v>19</v>
      </c>
      <c r="J787" s="3" t="s">
        <v>4790</v>
      </c>
      <c r="K787" s="3" t="s">
        <v>119</v>
      </c>
      <c r="L787" s="3">
        <v>20105435</v>
      </c>
      <c r="M787" s="17"/>
      <c r="N787" s="37">
        <f t="shared" si="36"/>
        <v>0</v>
      </c>
      <c r="O787" s="55">
        <f t="shared" si="37"/>
        <v>1900</v>
      </c>
      <c r="P787" s="55"/>
      <c r="Q787" s="56">
        <f t="shared" si="38"/>
        <v>2.0573159268307451E-7</v>
      </c>
      <c r="R787" s="49"/>
      <c r="S787" s="53"/>
      <c r="T787" s="53"/>
      <c r="U787" s="53"/>
      <c r="V787" s="53"/>
      <c r="W787" s="53"/>
      <c r="X787" s="53"/>
    </row>
    <row r="788" spans="2:24" s="2" customFormat="1" ht="24.5" customHeight="1" x14ac:dyDescent="0.35">
      <c r="B788" s="3">
        <v>773</v>
      </c>
      <c r="C788" s="3" t="s">
        <v>1469</v>
      </c>
      <c r="D788" s="3" t="s">
        <v>3132</v>
      </c>
      <c r="E788" s="3" t="s">
        <v>22</v>
      </c>
      <c r="F788" s="3" t="s">
        <v>2318</v>
      </c>
      <c r="G788" s="3" t="s">
        <v>11</v>
      </c>
      <c r="H788" s="3" t="s">
        <v>2318</v>
      </c>
      <c r="I788" s="33">
        <v>2</v>
      </c>
      <c r="J788" s="3" t="s">
        <v>4791</v>
      </c>
      <c r="K788" s="3" t="s">
        <v>119</v>
      </c>
      <c r="L788" s="3">
        <v>20032678</v>
      </c>
      <c r="M788" s="17">
        <v>1120</v>
      </c>
      <c r="N788" s="37">
        <f t="shared" si="36"/>
        <v>1201</v>
      </c>
      <c r="O788" s="55">
        <f t="shared" si="37"/>
        <v>2402</v>
      </c>
      <c r="P788" s="55"/>
      <c r="Q788" s="56">
        <f t="shared" si="38"/>
        <v>2.6008804506565527E-7</v>
      </c>
      <c r="R788" s="49"/>
      <c r="S788" s="53"/>
      <c r="T788" s="53"/>
      <c r="U788" s="53"/>
      <c r="V788" s="53"/>
      <c r="W788" s="53"/>
      <c r="X788" s="53"/>
    </row>
    <row r="789" spans="2:24" s="2" customFormat="1" ht="24.5" customHeight="1" x14ac:dyDescent="0.35">
      <c r="B789" s="3">
        <v>774</v>
      </c>
      <c r="C789" s="3" t="s">
        <v>7281</v>
      </c>
      <c r="D789" s="3" t="s">
        <v>1457</v>
      </c>
      <c r="E789" s="3" t="s">
        <v>4025</v>
      </c>
      <c r="F789" s="3" t="s">
        <v>2335</v>
      </c>
      <c r="G789" s="3" t="s">
        <v>11</v>
      </c>
      <c r="H789" s="3" t="s">
        <v>2628</v>
      </c>
      <c r="I789" s="33">
        <v>1</v>
      </c>
      <c r="J789" s="3" t="s">
        <v>3894</v>
      </c>
      <c r="K789" s="3" t="s">
        <v>2789</v>
      </c>
      <c r="L789" s="3">
        <v>20106277</v>
      </c>
      <c r="M789" s="17"/>
      <c r="N789" s="37">
        <f t="shared" si="36"/>
        <v>0</v>
      </c>
      <c r="O789" s="55">
        <f t="shared" si="37"/>
        <v>100</v>
      </c>
      <c r="P789" s="55"/>
      <c r="Q789" s="56">
        <f t="shared" si="38"/>
        <v>1.082797856226708E-8</v>
      </c>
      <c r="R789" s="49"/>
      <c r="S789" s="53"/>
      <c r="T789" s="53"/>
      <c r="U789" s="53"/>
      <c r="V789" s="53"/>
      <c r="W789" s="53"/>
      <c r="X789" s="53"/>
    </row>
    <row r="790" spans="2:24" s="2" customFormat="1" ht="24.5" customHeight="1" x14ac:dyDescent="0.35">
      <c r="B790" s="3">
        <v>775</v>
      </c>
      <c r="C790" s="3" t="s">
        <v>1458</v>
      </c>
      <c r="D790" s="3" t="s">
        <v>1459</v>
      </c>
      <c r="E790" s="3" t="s">
        <v>10</v>
      </c>
      <c r="F790" s="3" t="s">
        <v>2422</v>
      </c>
      <c r="G790" s="3" t="s">
        <v>11</v>
      </c>
      <c r="H790" s="3" t="s">
        <v>2628</v>
      </c>
      <c r="I790" s="3">
        <v>37494</v>
      </c>
      <c r="J790" s="3" t="s">
        <v>3895</v>
      </c>
      <c r="K790" s="3" t="s">
        <v>2790</v>
      </c>
      <c r="L790" s="3">
        <v>19963298</v>
      </c>
      <c r="M790" s="17"/>
      <c r="N790" s="37">
        <f t="shared" si="36"/>
        <v>0</v>
      </c>
      <c r="O790" s="55">
        <f t="shared" si="37"/>
        <v>3749400</v>
      </c>
      <c r="P790" s="55" t="s">
        <v>7341</v>
      </c>
      <c r="Q790" s="56">
        <f t="shared" si="38"/>
        <v>4.0598422821364191E-4</v>
      </c>
      <c r="R790" s="49"/>
      <c r="S790" s="53"/>
      <c r="T790" s="53"/>
      <c r="U790" s="53"/>
      <c r="V790" s="53"/>
      <c r="W790" s="53"/>
      <c r="X790" s="53"/>
    </row>
    <row r="791" spans="2:24" s="2" customFormat="1" ht="24.5" customHeight="1" x14ac:dyDescent="0.35">
      <c r="B791" s="3">
        <v>776</v>
      </c>
      <c r="C791" s="3" t="s">
        <v>1460</v>
      </c>
      <c r="D791" s="3" t="s">
        <v>1461</v>
      </c>
      <c r="E791" s="3" t="s">
        <v>36</v>
      </c>
      <c r="F791" s="3" t="s">
        <v>2324</v>
      </c>
      <c r="G791" s="3" t="s">
        <v>11</v>
      </c>
      <c r="H791" s="3" t="s">
        <v>2628</v>
      </c>
      <c r="I791" s="3">
        <v>1</v>
      </c>
      <c r="J791" s="3" t="s">
        <v>4792</v>
      </c>
      <c r="K791" s="3" t="s">
        <v>2628</v>
      </c>
      <c r="L791" s="3">
        <v>19999700</v>
      </c>
      <c r="M791" s="17"/>
      <c r="N791" s="37">
        <f t="shared" si="36"/>
        <v>0</v>
      </c>
      <c r="O791" s="55">
        <f t="shared" si="37"/>
        <v>100</v>
      </c>
      <c r="P791" s="55"/>
      <c r="Q791" s="56">
        <f t="shared" si="38"/>
        <v>1.082797856226708E-8</v>
      </c>
      <c r="R791" s="49"/>
      <c r="S791" s="53"/>
      <c r="T791" s="53"/>
      <c r="U791" s="53"/>
      <c r="V791" s="53"/>
      <c r="W791" s="53"/>
      <c r="X791" s="53"/>
    </row>
    <row r="792" spans="2:24" s="2" customFormat="1" ht="24.5" customHeight="1" x14ac:dyDescent="0.35">
      <c r="B792" s="3">
        <v>777</v>
      </c>
      <c r="C792" s="3" t="s">
        <v>1460</v>
      </c>
      <c r="D792" s="3" t="s">
        <v>1461</v>
      </c>
      <c r="E792" s="3" t="s">
        <v>114</v>
      </c>
      <c r="F792" s="3" t="s">
        <v>2324</v>
      </c>
      <c r="G792" s="3" t="s">
        <v>11</v>
      </c>
      <c r="H792" s="3" t="s">
        <v>2628</v>
      </c>
      <c r="I792" s="3">
        <v>1</v>
      </c>
      <c r="J792" s="3" t="s">
        <v>4793</v>
      </c>
      <c r="K792" s="3" t="s">
        <v>2628</v>
      </c>
      <c r="L792" s="3">
        <v>19999701</v>
      </c>
      <c r="M792" s="17">
        <v>643371</v>
      </c>
      <c r="N792" s="37">
        <f t="shared" si="36"/>
        <v>689694</v>
      </c>
      <c r="O792" s="55">
        <f t="shared" si="37"/>
        <v>689694</v>
      </c>
      <c r="P792" s="55" t="s">
        <v>7341</v>
      </c>
      <c r="Q792" s="56">
        <f t="shared" si="38"/>
        <v>7.4679918465242318E-5</v>
      </c>
      <c r="R792" s="49"/>
      <c r="S792" s="53"/>
      <c r="T792" s="53"/>
      <c r="U792" s="53"/>
      <c r="V792" s="53"/>
      <c r="W792" s="53"/>
      <c r="X792" s="53"/>
    </row>
    <row r="793" spans="2:24" s="2" customFormat="1" ht="24.5" customHeight="1" x14ac:dyDescent="0.35">
      <c r="B793" s="3">
        <v>778</v>
      </c>
      <c r="C793" s="3" t="s">
        <v>2665</v>
      </c>
      <c r="D793" s="3" t="s">
        <v>3137</v>
      </c>
      <c r="E793" s="3" t="s">
        <v>36</v>
      </c>
      <c r="F793" s="3" t="s">
        <v>2324</v>
      </c>
      <c r="G793" s="3" t="s">
        <v>11</v>
      </c>
      <c r="H793" s="3" t="s">
        <v>2628</v>
      </c>
      <c r="I793" s="3">
        <v>2430</v>
      </c>
      <c r="J793" s="3" t="s">
        <v>3896</v>
      </c>
      <c r="K793" s="3" t="s">
        <v>2791</v>
      </c>
      <c r="L793" s="3">
        <v>20149117</v>
      </c>
      <c r="M793" s="17"/>
      <c r="N793" s="37">
        <f t="shared" si="36"/>
        <v>0</v>
      </c>
      <c r="O793" s="55">
        <f t="shared" si="37"/>
        <v>243000</v>
      </c>
      <c r="P793" s="55"/>
      <c r="Q793" s="56">
        <f t="shared" si="38"/>
        <v>2.6311987906309003E-5</v>
      </c>
      <c r="R793" s="49"/>
      <c r="S793" s="53"/>
      <c r="T793" s="53"/>
      <c r="U793" s="53"/>
      <c r="V793" s="53"/>
      <c r="W793" s="53"/>
      <c r="X793" s="53"/>
    </row>
    <row r="794" spans="2:24" s="2" customFormat="1" ht="24.5" customHeight="1" x14ac:dyDescent="0.35">
      <c r="B794" s="3">
        <v>779</v>
      </c>
      <c r="C794" s="3" t="s">
        <v>2665</v>
      </c>
      <c r="D794" s="3" t="s">
        <v>3137</v>
      </c>
      <c r="E794" s="3" t="s">
        <v>115</v>
      </c>
      <c r="F794" s="3" t="s">
        <v>2324</v>
      </c>
      <c r="G794" s="3" t="s">
        <v>11</v>
      </c>
      <c r="H794" s="3" t="s">
        <v>2628</v>
      </c>
      <c r="I794" s="3">
        <v>2360</v>
      </c>
      <c r="J794" s="3" t="s">
        <v>3897</v>
      </c>
      <c r="K794" s="3" t="s">
        <v>2792</v>
      </c>
      <c r="L794" s="3">
        <v>20165217</v>
      </c>
      <c r="M794" s="17"/>
      <c r="N794" s="37">
        <f t="shared" si="36"/>
        <v>0</v>
      </c>
      <c r="O794" s="55">
        <f t="shared" si="37"/>
        <v>236000</v>
      </c>
      <c r="P794" s="55"/>
      <c r="Q794" s="56">
        <f t="shared" si="38"/>
        <v>2.5554029406950307E-5</v>
      </c>
      <c r="R794" s="49"/>
      <c r="S794" s="53"/>
      <c r="T794" s="53"/>
      <c r="U794" s="53"/>
      <c r="V794" s="53"/>
      <c r="W794" s="53"/>
      <c r="X794" s="53"/>
    </row>
    <row r="795" spans="2:24" s="2" customFormat="1" ht="24.5" customHeight="1" x14ac:dyDescent="0.35">
      <c r="B795" s="3">
        <v>780</v>
      </c>
      <c r="C795" s="3" t="s">
        <v>2666</v>
      </c>
      <c r="D795" s="3" t="s">
        <v>3138</v>
      </c>
      <c r="E795" s="3" t="s">
        <v>875</v>
      </c>
      <c r="F795" s="3" t="s">
        <v>2317</v>
      </c>
      <c r="G795" s="3" t="s">
        <v>11</v>
      </c>
      <c r="H795" s="3" t="s">
        <v>2628</v>
      </c>
      <c r="I795" s="3">
        <v>392</v>
      </c>
      <c r="J795" s="3" t="s">
        <v>4794</v>
      </c>
      <c r="K795" s="3" t="s">
        <v>2628</v>
      </c>
      <c r="L795" s="3">
        <v>20194849</v>
      </c>
      <c r="M795" s="17"/>
      <c r="N795" s="37">
        <f t="shared" si="36"/>
        <v>0</v>
      </c>
      <c r="O795" s="55">
        <f t="shared" si="37"/>
        <v>39200</v>
      </c>
      <c r="P795" s="55"/>
      <c r="Q795" s="56">
        <f t="shared" si="38"/>
        <v>4.2445675964086948E-6</v>
      </c>
      <c r="R795" s="49"/>
      <c r="S795" s="53"/>
      <c r="T795" s="53"/>
      <c r="U795" s="53"/>
      <c r="V795" s="53"/>
      <c r="W795" s="53"/>
      <c r="X795" s="53"/>
    </row>
    <row r="796" spans="2:24" s="2" customFormat="1" ht="24.5" customHeight="1" x14ac:dyDescent="0.35">
      <c r="B796" s="3">
        <v>781</v>
      </c>
      <c r="C796" s="3" t="s">
        <v>1462</v>
      </c>
      <c r="D796" s="3" t="s">
        <v>1463</v>
      </c>
      <c r="E796" s="3" t="s">
        <v>158</v>
      </c>
      <c r="F796" s="3" t="s">
        <v>2317</v>
      </c>
      <c r="G796" s="3" t="s">
        <v>11</v>
      </c>
      <c r="H796" s="3" t="s">
        <v>2628</v>
      </c>
      <c r="I796" s="3">
        <v>420</v>
      </c>
      <c r="J796" s="3" t="s">
        <v>4795</v>
      </c>
      <c r="K796" s="3" t="s">
        <v>2628</v>
      </c>
      <c r="L796" s="3">
        <v>223139</v>
      </c>
      <c r="M796" s="17"/>
      <c r="N796" s="37">
        <f t="shared" si="36"/>
        <v>0</v>
      </c>
      <c r="O796" s="55">
        <f t="shared" si="37"/>
        <v>42000</v>
      </c>
      <c r="P796" s="55"/>
      <c r="Q796" s="56">
        <f t="shared" si="38"/>
        <v>4.5477509961521733E-6</v>
      </c>
      <c r="R796" s="49"/>
      <c r="S796" s="53"/>
      <c r="T796" s="53"/>
      <c r="U796" s="53"/>
      <c r="V796" s="53"/>
      <c r="W796" s="53"/>
      <c r="X796" s="53"/>
    </row>
    <row r="797" spans="2:24" s="2" customFormat="1" ht="24.5" customHeight="1" x14ac:dyDescent="0.35">
      <c r="B797" s="3">
        <v>782</v>
      </c>
      <c r="C797" s="3" t="s">
        <v>1464</v>
      </c>
      <c r="D797" s="3" t="s">
        <v>4141</v>
      </c>
      <c r="E797" s="3" t="s">
        <v>2518</v>
      </c>
      <c r="F797" s="3" t="s">
        <v>3621</v>
      </c>
      <c r="G797" s="3" t="s">
        <v>364</v>
      </c>
      <c r="H797" s="3" t="s">
        <v>2628</v>
      </c>
      <c r="I797" s="3">
        <v>413</v>
      </c>
      <c r="J797" s="3" t="s">
        <v>4796</v>
      </c>
      <c r="K797" s="3" t="s">
        <v>2628</v>
      </c>
      <c r="L797" s="3">
        <v>20032905</v>
      </c>
      <c r="M797" s="17">
        <v>2214720</v>
      </c>
      <c r="N797" s="37">
        <f t="shared" si="36"/>
        <v>2374180</v>
      </c>
      <c r="O797" s="55">
        <f t="shared" si="37"/>
        <v>980536340</v>
      </c>
      <c r="P797" s="55" t="s">
        <v>7341</v>
      </c>
      <c r="Q797" s="56">
        <f t="shared" si="38"/>
        <v>0.10617226469043824</v>
      </c>
      <c r="R797" s="49"/>
      <c r="S797" s="53"/>
      <c r="T797" s="53"/>
      <c r="U797" s="53"/>
      <c r="V797" s="53"/>
      <c r="W797" s="53"/>
      <c r="X797" s="53"/>
    </row>
    <row r="798" spans="2:24" s="2" customFormat="1" ht="24.5" customHeight="1" x14ac:dyDescent="0.35">
      <c r="B798" s="3">
        <v>783</v>
      </c>
      <c r="C798" s="3" t="s">
        <v>1466</v>
      </c>
      <c r="D798" s="3" t="s">
        <v>1467</v>
      </c>
      <c r="E798" s="3" t="s">
        <v>2521</v>
      </c>
      <c r="F798" s="3" t="s">
        <v>2422</v>
      </c>
      <c r="G798" s="3" t="s">
        <v>11</v>
      </c>
      <c r="H798" s="3" t="s">
        <v>2318</v>
      </c>
      <c r="I798" s="3">
        <v>250675.5</v>
      </c>
      <c r="J798" s="3" t="s">
        <v>4063</v>
      </c>
      <c r="K798" s="3" t="s">
        <v>2520</v>
      </c>
      <c r="L798" s="3">
        <v>19936411</v>
      </c>
      <c r="M798" s="17">
        <v>2940</v>
      </c>
      <c r="N798" s="37">
        <f t="shared" si="36"/>
        <v>3152</v>
      </c>
      <c r="O798" s="55">
        <f t="shared" si="37"/>
        <v>790129176</v>
      </c>
      <c r="P798" s="55" t="s">
        <v>7341</v>
      </c>
      <c r="Q798" s="56">
        <f t="shared" si="38"/>
        <v>8.5555017791497517E-2</v>
      </c>
      <c r="R798" s="49"/>
      <c r="S798" s="53"/>
      <c r="T798" s="53"/>
      <c r="U798" s="53"/>
      <c r="V798" s="53"/>
      <c r="W798" s="53"/>
      <c r="X798" s="53"/>
    </row>
    <row r="799" spans="2:24" s="2" customFormat="1" ht="24.5" customHeight="1" x14ac:dyDescent="0.35">
      <c r="B799" s="3">
        <v>784</v>
      </c>
      <c r="C799" s="3" t="s">
        <v>2475</v>
      </c>
      <c r="D799" s="3" t="s">
        <v>1467</v>
      </c>
      <c r="E799" s="3" t="s">
        <v>2521</v>
      </c>
      <c r="F799" s="3" t="s">
        <v>2422</v>
      </c>
      <c r="G799" s="3" t="s">
        <v>11</v>
      </c>
      <c r="H799" s="3" t="s">
        <v>2628</v>
      </c>
      <c r="I799" s="3">
        <v>39178</v>
      </c>
      <c r="J799" s="3" t="s">
        <v>3899</v>
      </c>
      <c r="K799" s="3" t="s">
        <v>2628</v>
      </c>
      <c r="L799" s="3">
        <v>20007895</v>
      </c>
      <c r="M799" s="17">
        <v>2668</v>
      </c>
      <c r="N799" s="37">
        <f t="shared" si="36"/>
        <v>2860</v>
      </c>
      <c r="O799" s="55">
        <f t="shared" si="37"/>
        <v>112049080</v>
      </c>
      <c r="P799" s="55" t="s">
        <v>7341</v>
      </c>
      <c r="Q799" s="56">
        <f t="shared" si="38"/>
        <v>1.2132650361617489E-2</v>
      </c>
      <c r="R799" s="49"/>
      <c r="S799" s="53"/>
      <c r="T799" s="53"/>
      <c r="U799" s="53"/>
      <c r="V799" s="53"/>
      <c r="W799" s="53"/>
      <c r="X799" s="53"/>
    </row>
    <row r="800" spans="2:24" s="2" customFormat="1" ht="24.5" customHeight="1" x14ac:dyDescent="0.35">
      <c r="B800" s="3">
        <v>785</v>
      </c>
      <c r="C800" s="3" t="s">
        <v>1466</v>
      </c>
      <c r="D800" s="3" t="s">
        <v>1467</v>
      </c>
      <c r="E800" s="3" t="s">
        <v>3452</v>
      </c>
      <c r="F800" s="3" t="s">
        <v>2616</v>
      </c>
      <c r="G800" s="3" t="s">
        <v>11</v>
      </c>
      <c r="H800" s="3" t="s">
        <v>2490</v>
      </c>
      <c r="I800" s="3">
        <v>16777</v>
      </c>
      <c r="J800" s="3" t="s">
        <v>2628</v>
      </c>
      <c r="K800" s="3" t="s">
        <v>2519</v>
      </c>
      <c r="L800" s="3">
        <v>19975838</v>
      </c>
      <c r="M800" s="17">
        <v>380</v>
      </c>
      <c r="N800" s="37">
        <f t="shared" si="36"/>
        <v>407</v>
      </c>
      <c r="O800" s="55">
        <f t="shared" si="37"/>
        <v>6828239</v>
      </c>
      <c r="P800" s="55" t="s">
        <v>7341</v>
      </c>
      <c r="Q800" s="56">
        <f t="shared" si="38"/>
        <v>7.3936025510035999E-4</v>
      </c>
      <c r="R800" s="49"/>
      <c r="S800" s="53"/>
      <c r="T800" s="53"/>
      <c r="U800" s="53"/>
      <c r="V800" s="53"/>
      <c r="W800" s="53"/>
      <c r="X800" s="53"/>
    </row>
    <row r="801" spans="2:24" s="2" customFormat="1" ht="24.5" customHeight="1" x14ac:dyDescent="0.35">
      <c r="B801" s="3">
        <v>786</v>
      </c>
      <c r="C801" s="3" t="s">
        <v>1466</v>
      </c>
      <c r="D801" s="3" t="s">
        <v>1467</v>
      </c>
      <c r="E801" s="3" t="s">
        <v>22</v>
      </c>
      <c r="F801" s="3" t="s">
        <v>2422</v>
      </c>
      <c r="G801" s="3" t="s">
        <v>11</v>
      </c>
      <c r="H801" s="3" t="s">
        <v>2318</v>
      </c>
      <c r="I801" s="33">
        <v>2088.5</v>
      </c>
      <c r="J801" s="3" t="s">
        <v>2628</v>
      </c>
      <c r="K801" s="3" t="s">
        <v>2506</v>
      </c>
      <c r="L801" s="3">
        <v>19936412</v>
      </c>
      <c r="M801" s="17">
        <v>1470</v>
      </c>
      <c r="N801" s="37">
        <f t="shared" si="36"/>
        <v>1576</v>
      </c>
      <c r="O801" s="55">
        <f t="shared" si="37"/>
        <v>3291476</v>
      </c>
      <c r="P801" s="55"/>
      <c r="Q801" s="56">
        <f t="shared" si="38"/>
        <v>3.5640031566216599E-4</v>
      </c>
      <c r="R801" s="49"/>
      <c r="S801" s="53"/>
      <c r="T801" s="53"/>
      <c r="U801" s="53"/>
      <c r="V801" s="53"/>
      <c r="W801" s="53"/>
      <c r="X801" s="53"/>
    </row>
    <row r="802" spans="2:24" s="2" customFormat="1" ht="24.5" customHeight="1" x14ac:dyDescent="0.35">
      <c r="B802" s="3">
        <v>787</v>
      </c>
      <c r="C802" s="3" t="s">
        <v>1466</v>
      </c>
      <c r="D802" s="3" t="s">
        <v>1467</v>
      </c>
      <c r="E802" s="3" t="s">
        <v>22</v>
      </c>
      <c r="F802" s="3" t="s">
        <v>2356</v>
      </c>
      <c r="G802" s="3" t="s">
        <v>2357</v>
      </c>
      <c r="H802" s="3" t="s">
        <v>2628</v>
      </c>
      <c r="I802" s="33">
        <v>1939</v>
      </c>
      <c r="J802" s="3" t="s">
        <v>3898</v>
      </c>
      <c r="K802" s="3" t="s">
        <v>2793</v>
      </c>
      <c r="L802" s="3">
        <v>19999765</v>
      </c>
      <c r="M802" s="17">
        <v>1347</v>
      </c>
      <c r="N802" s="37">
        <f t="shared" si="36"/>
        <v>1444</v>
      </c>
      <c r="O802" s="55">
        <f t="shared" si="37"/>
        <v>2799916</v>
      </c>
      <c r="P802" s="55"/>
      <c r="Q802" s="56">
        <f t="shared" si="38"/>
        <v>3.0317430424148592E-4</v>
      </c>
      <c r="R802" s="49"/>
      <c r="S802" s="53"/>
      <c r="T802" s="53"/>
      <c r="U802" s="53"/>
      <c r="V802" s="53"/>
      <c r="W802" s="53"/>
      <c r="X802" s="53"/>
    </row>
    <row r="803" spans="2:24" s="2" customFormat="1" ht="24.5" customHeight="1" x14ac:dyDescent="0.35">
      <c r="B803" s="3">
        <v>788</v>
      </c>
      <c r="C803" s="3" t="s">
        <v>254</v>
      </c>
      <c r="D803" s="3" t="s">
        <v>4142</v>
      </c>
      <c r="E803" s="3" t="s">
        <v>2522</v>
      </c>
      <c r="F803" s="3" t="s">
        <v>2438</v>
      </c>
      <c r="G803" s="3" t="s">
        <v>11</v>
      </c>
      <c r="H803" s="3" t="s">
        <v>2628</v>
      </c>
      <c r="I803" s="33">
        <v>3360</v>
      </c>
      <c r="J803" s="3" t="s">
        <v>4797</v>
      </c>
      <c r="K803" s="3" t="s">
        <v>2628</v>
      </c>
      <c r="L803" s="3">
        <v>20064424</v>
      </c>
      <c r="M803" s="17">
        <v>3690</v>
      </c>
      <c r="N803" s="37">
        <f t="shared" si="36"/>
        <v>3956</v>
      </c>
      <c r="O803" s="55">
        <f t="shared" si="37"/>
        <v>13292160</v>
      </c>
      <c r="P803" s="55" t="s">
        <v>7341</v>
      </c>
      <c r="Q803" s="56">
        <f t="shared" si="38"/>
        <v>1.4392722352622399E-3</v>
      </c>
      <c r="R803" s="49"/>
      <c r="S803" s="53"/>
      <c r="T803" s="53"/>
      <c r="U803" s="53"/>
      <c r="V803" s="53"/>
      <c r="W803" s="53"/>
      <c r="X803" s="53"/>
    </row>
    <row r="804" spans="2:24" s="2" customFormat="1" ht="24.5" customHeight="1" x14ac:dyDescent="0.35">
      <c r="B804" s="3">
        <v>789</v>
      </c>
      <c r="C804" s="3" t="s">
        <v>1471</v>
      </c>
      <c r="D804" s="3" t="s">
        <v>1472</v>
      </c>
      <c r="E804" s="3" t="s">
        <v>3457</v>
      </c>
      <c r="F804" s="3" t="s">
        <v>2435</v>
      </c>
      <c r="G804" s="3" t="s">
        <v>11</v>
      </c>
      <c r="H804" s="3" t="s">
        <v>2490</v>
      </c>
      <c r="I804" s="33">
        <v>14589</v>
      </c>
      <c r="J804" s="3" t="s">
        <v>3901</v>
      </c>
      <c r="K804" s="3" t="s">
        <v>2523</v>
      </c>
      <c r="L804" s="3">
        <v>19987729</v>
      </c>
      <c r="M804" s="17">
        <v>132</v>
      </c>
      <c r="N804" s="37">
        <f t="shared" si="36"/>
        <v>142</v>
      </c>
      <c r="O804" s="55">
        <f t="shared" si="37"/>
        <v>2071638</v>
      </c>
      <c r="P804" s="55" t="s">
        <v>7341</v>
      </c>
      <c r="Q804" s="56">
        <f t="shared" si="38"/>
        <v>2.2431651852777848E-4</v>
      </c>
      <c r="R804" s="49"/>
      <c r="S804" s="53"/>
      <c r="T804" s="53"/>
      <c r="U804" s="53"/>
      <c r="V804" s="53"/>
      <c r="W804" s="53"/>
      <c r="X804" s="53"/>
    </row>
    <row r="805" spans="2:24" s="2" customFormat="1" ht="24.5" customHeight="1" x14ac:dyDescent="0.35">
      <c r="B805" s="3">
        <v>790</v>
      </c>
      <c r="C805" s="3" t="s">
        <v>1471</v>
      </c>
      <c r="D805" s="3" t="s">
        <v>1472</v>
      </c>
      <c r="E805" s="3" t="s">
        <v>2387</v>
      </c>
      <c r="F805" s="3" t="s">
        <v>2422</v>
      </c>
      <c r="G805" s="3" t="s">
        <v>11</v>
      </c>
      <c r="H805" s="3" t="s">
        <v>2318</v>
      </c>
      <c r="I805" s="3">
        <v>300</v>
      </c>
      <c r="J805" s="3" t="s">
        <v>3900</v>
      </c>
      <c r="K805" s="3" t="s">
        <v>2794</v>
      </c>
      <c r="L805" s="3">
        <v>19942300</v>
      </c>
      <c r="M805" s="17">
        <v>3061</v>
      </c>
      <c r="N805" s="37">
        <f t="shared" si="36"/>
        <v>3281</v>
      </c>
      <c r="O805" s="55">
        <f t="shared" si="37"/>
        <v>984300</v>
      </c>
      <c r="P805" s="55"/>
      <c r="Q805" s="56">
        <f t="shared" si="38"/>
        <v>1.0657979298839486E-4</v>
      </c>
      <c r="R805" s="49"/>
      <c r="S805" s="53"/>
      <c r="T805" s="53"/>
      <c r="U805" s="53"/>
      <c r="V805" s="53"/>
      <c r="W805" s="53"/>
      <c r="X805" s="53"/>
    </row>
    <row r="806" spans="2:24" s="2" customFormat="1" ht="24.5" customHeight="1" x14ac:dyDescent="0.35">
      <c r="B806" s="3">
        <v>791</v>
      </c>
      <c r="C806" s="3" t="s">
        <v>1473</v>
      </c>
      <c r="D806" s="3" t="s">
        <v>1474</v>
      </c>
      <c r="E806" s="3" t="s">
        <v>3458</v>
      </c>
      <c r="F806" s="3" t="s">
        <v>2435</v>
      </c>
      <c r="G806" s="3" t="s">
        <v>11</v>
      </c>
      <c r="H806" s="3" t="s">
        <v>2628</v>
      </c>
      <c r="I806" s="3">
        <v>278</v>
      </c>
      <c r="J806" s="3" t="s">
        <v>4798</v>
      </c>
      <c r="K806" s="3" t="s">
        <v>2628</v>
      </c>
      <c r="L806" s="3">
        <v>19903434</v>
      </c>
      <c r="M806" s="17">
        <v>39879</v>
      </c>
      <c r="N806" s="37">
        <f t="shared" si="36"/>
        <v>42750</v>
      </c>
      <c r="O806" s="55">
        <f t="shared" si="37"/>
        <v>11884500</v>
      </c>
      <c r="P806" s="55"/>
      <c r="Q806" s="56">
        <f t="shared" si="38"/>
        <v>1.2868511122326311E-3</v>
      </c>
      <c r="R806" s="49"/>
      <c r="S806" s="53"/>
      <c r="T806" s="53"/>
      <c r="U806" s="53"/>
      <c r="V806" s="53"/>
      <c r="W806" s="53"/>
      <c r="X806" s="53"/>
    </row>
    <row r="807" spans="2:24" s="2" customFormat="1" ht="24.5" customHeight="1" x14ac:dyDescent="0.35">
      <c r="B807" s="3">
        <v>792</v>
      </c>
      <c r="C807" s="3" t="s">
        <v>1475</v>
      </c>
      <c r="D807" s="3" t="s">
        <v>1476</v>
      </c>
      <c r="E807" s="3">
        <v>5.0000000000000001E-3</v>
      </c>
      <c r="F807" s="3" t="s">
        <v>3580</v>
      </c>
      <c r="G807" s="3" t="s">
        <v>2395</v>
      </c>
      <c r="H807" s="3" t="s">
        <v>2628</v>
      </c>
      <c r="I807" s="3">
        <v>3</v>
      </c>
      <c r="J807" s="3" t="s">
        <v>4799</v>
      </c>
      <c r="K807" s="3" t="s">
        <v>2628</v>
      </c>
      <c r="L807" s="3">
        <v>20134443</v>
      </c>
      <c r="M807" s="17"/>
      <c r="N807" s="37">
        <f t="shared" si="36"/>
        <v>0</v>
      </c>
      <c r="O807" s="55">
        <f t="shared" si="37"/>
        <v>300</v>
      </c>
      <c r="P807" s="55"/>
      <c r="Q807" s="56">
        <f t="shared" si="38"/>
        <v>3.2483935686801237E-8</v>
      </c>
      <c r="R807" s="49"/>
      <c r="S807" s="53"/>
      <c r="T807" s="53"/>
      <c r="U807" s="53"/>
      <c r="V807" s="53"/>
      <c r="W807" s="53"/>
      <c r="X807" s="53"/>
    </row>
    <row r="808" spans="2:24" s="2" customFormat="1" ht="24.5" customHeight="1" x14ac:dyDescent="0.35">
      <c r="B808" s="3">
        <v>793</v>
      </c>
      <c r="C808" s="3" t="s">
        <v>1477</v>
      </c>
      <c r="D808" s="3" t="s">
        <v>3139</v>
      </c>
      <c r="E808" s="3" t="s">
        <v>4026</v>
      </c>
      <c r="F808" s="3" t="s">
        <v>2422</v>
      </c>
      <c r="G808" s="3" t="s">
        <v>11</v>
      </c>
      <c r="H808" s="3" t="s">
        <v>2318</v>
      </c>
      <c r="I808" s="3">
        <v>1620</v>
      </c>
      <c r="J808" s="3" t="s">
        <v>4064</v>
      </c>
      <c r="K808" s="3" t="s">
        <v>3746</v>
      </c>
      <c r="L808" s="3">
        <v>19918131</v>
      </c>
      <c r="M808" s="17"/>
      <c r="N808" s="37">
        <f t="shared" si="36"/>
        <v>0</v>
      </c>
      <c r="O808" s="55">
        <f t="shared" si="37"/>
        <v>162000</v>
      </c>
      <c r="P808" s="55"/>
      <c r="Q808" s="56">
        <f t="shared" si="38"/>
        <v>1.7541325270872669E-5</v>
      </c>
      <c r="R808" s="49"/>
      <c r="S808" s="53"/>
      <c r="T808" s="53"/>
      <c r="U808" s="53"/>
      <c r="V808" s="53"/>
      <c r="W808" s="53"/>
      <c r="X808" s="53"/>
    </row>
    <row r="809" spans="2:24" s="2" customFormat="1" ht="24.5" customHeight="1" x14ac:dyDescent="0.35">
      <c r="B809" s="3">
        <v>794</v>
      </c>
      <c r="C809" s="3" t="s">
        <v>1477</v>
      </c>
      <c r="D809" s="3" t="s">
        <v>3139</v>
      </c>
      <c r="E809" s="3" t="s">
        <v>4027</v>
      </c>
      <c r="F809" s="3" t="s">
        <v>2370</v>
      </c>
      <c r="G809" s="3" t="s">
        <v>11</v>
      </c>
      <c r="H809" s="3" t="s">
        <v>2525</v>
      </c>
      <c r="I809" s="3">
        <v>134.5</v>
      </c>
      <c r="J809" s="3" t="s">
        <v>4065</v>
      </c>
      <c r="K809" s="3" t="s">
        <v>2524</v>
      </c>
      <c r="L809" s="3">
        <v>19921589</v>
      </c>
      <c r="M809" s="17">
        <v>52953.57</v>
      </c>
      <c r="N809" s="37">
        <f t="shared" si="36"/>
        <v>56766</v>
      </c>
      <c r="O809" s="55">
        <f t="shared" si="37"/>
        <v>7635027</v>
      </c>
      <c r="P809" s="55" t="s">
        <v>7341</v>
      </c>
      <c r="Q809" s="56">
        <f t="shared" si="38"/>
        <v>8.2671908678330337E-4</v>
      </c>
      <c r="R809" s="49"/>
      <c r="S809" s="53"/>
      <c r="T809" s="53"/>
      <c r="U809" s="53"/>
      <c r="V809" s="53"/>
      <c r="W809" s="53"/>
      <c r="X809" s="53"/>
    </row>
    <row r="810" spans="2:24" s="2" customFormat="1" ht="24.5" customHeight="1" x14ac:dyDescent="0.35">
      <c r="B810" s="3">
        <v>795</v>
      </c>
      <c r="C810" s="3" t="s">
        <v>1490</v>
      </c>
      <c r="D810" s="3" t="s">
        <v>3140</v>
      </c>
      <c r="E810" s="3" t="s">
        <v>7099</v>
      </c>
      <c r="F810" s="3" t="s">
        <v>2422</v>
      </c>
      <c r="G810" s="3" t="s">
        <v>11</v>
      </c>
      <c r="H810" s="3" t="s">
        <v>2318</v>
      </c>
      <c r="I810" s="3">
        <v>471810.90909090912</v>
      </c>
      <c r="J810" s="3" t="s">
        <v>3907</v>
      </c>
      <c r="K810" s="3" t="s">
        <v>2812</v>
      </c>
      <c r="L810" s="3">
        <v>19930433</v>
      </c>
      <c r="M810" s="17">
        <v>1275</v>
      </c>
      <c r="N810" s="37">
        <f t="shared" si="36"/>
        <v>1367</v>
      </c>
      <c r="O810" s="55">
        <f t="shared" si="37"/>
        <v>644965512.72727275</v>
      </c>
      <c r="P810" s="55" t="s">
        <v>7341</v>
      </c>
      <c r="Q810" s="56">
        <f t="shared" si="38"/>
        <v>6.9836727452125047E-2</v>
      </c>
      <c r="R810" s="49"/>
      <c r="S810" s="53"/>
      <c r="T810" s="53"/>
      <c r="U810" s="53"/>
      <c r="V810" s="53"/>
      <c r="W810" s="53"/>
      <c r="X810" s="53"/>
    </row>
    <row r="811" spans="2:24" s="2" customFormat="1" ht="24.5" customHeight="1" x14ac:dyDescent="0.35">
      <c r="B811" s="3">
        <v>796</v>
      </c>
      <c r="C811" s="3" t="s">
        <v>1490</v>
      </c>
      <c r="D811" s="3" t="s">
        <v>3140</v>
      </c>
      <c r="E811" s="3" t="s">
        <v>7099</v>
      </c>
      <c r="F811" s="3" t="s">
        <v>2422</v>
      </c>
      <c r="G811" s="3" t="s">
        <v>11</v>
      </c>
      <c r="H811" s="3" t="s">
        <v>2318</v>
      </c>
      <c r="I811" s="3">
        <v>471810.90909090912</v>
      </c>
      <c r="J811" s="3" t="s">
        <v>3904</v>
      </c>
      <c r="K811" s="3" t="s">
        <v>2798</v>
      </c>
      <c r="L811" s="3">
        <v>20235352</v>
      </c>
      <c r="M811" s="17"/>
      <c r="N811" s="37">
        <f t="shared" si="36"/>
        <v>0</v>
      </c>
      <c r="O811" s="55">
        <f t="shared" si="37"/>
        <v>47181090.909090914</v>
      </c>
      <c r="P811" s="55" t="s">
        <v>7341</v>
      </c>
      <c r="Q811" s="56">
        <f t="shared" si="38"/>
        <v>5.1087584090801063E-3</v>
      </c>
      <c r="R811" s="49"/>
      <c r="S811" s="53"/>
      <c r="T811" s="53"/>
      <c r="U811" s="53"/>
      <c r="V811" s="53"/>
      <c r="W811" s="53"/>
      <c r="X811" s="53"/>
    </row>
    <row r="812" spans="2:24" s="2" customFormat="1" ht="24.5" customHeight="1" x14ac:dyDescent="0.35">
      <c r="B812" s="3">
        <v>797</v>
      </c>
      <c r="C812" s="3" t="s">
        <v>1490</v>
      </c>
      <c r="D812" s="3" t="s">
        <v>3140</v>
      </c>
      <c r="E812" s="3" t="s">
        <v>357</v>
      </c>
      <c r="F812" s="3" t="s">
        <v>2422</v>
      </c>
      <c r="G812" s="3" t="s">
        <v>11</v>
      </c>
      <c r="H812" s="3" t="s">
        <v>2318</v>
      </c>
      <c r="I812" s="3">
        <v>237556.41666666666</v>
      </c>
      <c r="J812" s="3" t="s">
        <v>3902</v>
      </c>
      <c r="K812" s="3" t="s">
        <v>2822</v>
      </c>
      <c r="L812" s="3">
        <v>19976365</v>
      </c>
      <c r="M812" s="17">
        <v>1059</v>
      </c>
      <c r="N812" s="37">
        <f t="shared" si="36"/>
        <v>1135</v>
      </c>
      <c r="O812" s="55">
        <f t="shared" si="37"/>
        <v>269626532.91666663</v>
      </c>
      <c r="P812" s="55" t="s">
        <v>7341</v>
      </c>
      <c r="Q812" s="56">
        <f t="shared" si="38"/>
        <v>2.9195103182400654E-2</v>
      </c>
      <c r="R812" s="49"/>
      <c r="S812" s="53"/>
      <c r="T812" s="53"/>
      <c r="U812" s="53"/>
      <c r="V812" s="53"/>
      <c r="W812" s="53"/>
      <c r="X812" s="53"/>
    </row>
    <row r="813" spans="2:24" s="2" customFormat="1" ht="24.5" customHeight="1" x14ac:dyDescent="0.35">
      <c r="B813" s="3">
        <v>798</v>
      </c>
      <c r="C813" s="3" t="s">
        <v>1490</v>
      </c>
      <c r="D813" s="3" t="s">
        <v>3140</v>
      </c>
      <c r="E813" s="3" t="s">
        <v>7100</v>
      </c>
      <c r="F813" s="3" t="s">
        <v>2318</v>
      </c>
      <c r="G813" s="3" t="s">
        <v>11</v>
      </c>
      <c r="H813" s="3" t="s">
        <v>2318</v>
      </c>
      <c r="I813" s="3">
        <v>145839.91666666666</v>
      </c>
      <c r="J813" s="3" t="s">
        <v>4800</v>
      </c>
      <c r="K813" s="3" t="s">
        <v>2628</v>
      </c>
      <c r="L813" s="3">
        <v>20008603</v>
      </c>
      <c r="M813" s="17">
        <v>336</v>
      </c>
      <c r="N813" s="37">
        <f t="shared" si="36"/>
        <v>360</v>
      </c>
      <c r="O813" s="55">
        <f t="shared" si="37"/>
        <v>52502370</v>
      </c>
      <c r="P813" s="55" t="s">
        <v>7341</v>
      </c>
      <c r="Q813" s="56">
        <f t="shared" si="38"/>
        <v>5.6849453682821429E-3</v>
      </c>
      <c r="R813" s="49"/>
      <c r="S813" s="53"/>
      <c r="T813" s="53"/>
      <c r="U813" s="53"/>
      <c r="V813" s="53"/>
      <c r="W813" s="53"/>
      <c r="X813" s="53"/>
    </row>
    <row r="814" spans="2:24" s="2" customFormat="1" ht="24.5" customHeight="1" x14ac:dyDescent="0.35">
      <c r="B814" s="3">
        <v>799</v>
      </c>
      <c r="C814" s="3" t="s">
        <v>1490</v>
      </c>
      <c r="D814" s="3" t="s">
        <v>3140</v>
      </c>
      <c r="E814" s="3" t="s">
        <v>7101</v>
      </c>
      <c r="F814" s="3" t="s">
        <v>2422</v>
      </c>
      <c r="G814" s="3" t="s">
        <v>11</v>
      </c>
      <c r="H814" s="3" t="s">
        <v>2318</v>
      </c>
      <c r="I814" s="3">
        <v>81010.5</v>
      </c>
      <c r="J814" s="3" t="s">
        <v>3906</v>
      </c>
      <c r="K814" s="3" t="s">
        <v>2800</v>
      </c>
      <c r="L814" s="3">
        <v>19987943</v>
      </c>
      <c r="M814" s="17">
        <v>1953</v>
      </c>
      <c r="N814" s="37">
        <f t="shared" si="36"/>
        <v>2094</v>
      </c>
      <c r="O814" s="55">
        <f t="shared" si="37"/>
        <v>169635987</v>
      </c>
      <c r="P814" s="55" t="s">
        <v>7341</v>
      </c>
      <c r="Q814" s="56">
        <f t="shared" si="38"/>
        <v>1.8368148306250168E-2</v>
      </c>
      <c r="R814" s="49"/>
      <c r="S814" s="53"/>
      <c r="T814" s="53"/>
      <c r="U814" s="53"/>
      <c r="V814" s="53"/>
      <c r="W814" s="53"/>
      <c r="X814" s="53"/>
    </row>
    <row r="815" spans="2:24" s="2" customFormat="1" ht="24.5" customHeight="1" x14ac:dyDescent="0.35">
      <c r="B815" s="3">
        <v>800</v>
      </c>
      <c r="C815" s="3" t="s">
        <v>1490</v>
      </c>
      <c r="D815" s="3" t="s">
        <v>3140</v>
      </c>
      <c r="E815" s="3" t="s">
        <v>7102</v>
      </c>
      <c r="F815" s="3" t="s">
        <v>2422</v>
      </c>
      <c r="G815" s="3" t="s">
        <v>11</v>
      </c>
      <c r="H815" s="3" t="s">
        <v>2318</v>
      </c>
      <c r="I815" s="3">
        <v>39252.666666666664</v>
      </c>
      <c r="J815" s="3" t="s">
        <v>3902</v>
      </c>
      <c r="K815" s="3" t="s">
        <v>2807</v>
      </c>
      <c r="L815" s="3">
        <v>19987947</v>
      </c>
      <c r="M815" s="17">
        <v>1360</v>
      </c>
      <c r="N815" s="37">
        <f t="shared" si="36"/>
        <v>1458</v>
      </c>
      <c r="O815" s="55">
        <f t="shared" si="37"/>
        <v>57230388</v>
      </c>
      <c r="P815" s="55" t="s">
        <v>7341</v>
      </c>
      <c r="Q815" s="56">
        <f t="shared" si="38"/>
        <v>6.1968941437422712E-3</v>
      </c>
      <c r="R815" s="49"/>
      <c r="S815" s="53"/>
      <c r="T815" s="53"/>
      <c r="U815" s="53"/>
      <c r="V815" s="53"/>
      <c r="W815" s="53"/>
      <c r="X815" s="53"/>
    </row>
    <row r="816" spans="2:24" s="2" customFormat="1" ht="24.5" customHeight="1" x14ac:dyDescent="0.35">
      <c r="B816" s="3">
        <v>801</v>
      </c>
      <c r="C816" s="3" t="s">
        <v>1490</v>
      </c>
      <c r="D816" s="3" t="s">
        <v>3140</v>
      </c>
      <c r="E816" s="3" t="s">
        <v>473</v>
      </c>
      <c r="F816" s="3" t="s">
        <v>2422</v>
      </c>
      <c r="G816" s="3" t="s">
        <v>11</v>
      </c>
      <c r="H816" s="3" t="s">
        <v>2318</v>
      </c>
      <c r="I816" s="33">
        <v>3063.9166666666665</v>
      </c>
      <c r="J816" s="3" t="s">
        <v>3902</v>
      </c>
      <c r="K816" s="3" t="s">
        <v>2805</v>
      </c>
      <c r="L816" s="3">
        <v>32602</v>
      </c>
      <c r="M816" s="17">
        <v>1467</v>
      </c>
      <c r="N816" s="37">
        <f t="shared" si="36"/>
        <v>1573</v>
      </c>
      <c r="O816" s="55">
        <f t="shared" si="37"/>
        <v>4819540.916666666</v>
      </c>
      <c r="P816" s="55" t="s">
        <v>7341</v>
      </c>
      <c r="Q816" s="56">
        <f t="shared" si="38"/>
        <v>5.2185885725635687E-4</v>
      </c>
      <c r="R816" s="49"/>
      <c r="S816" s="53"/>
      <c r="T816" s="53"/>
      <c r="U816" s="53"/>
      <c r="V816" s="53"/>
      <c r="W816" s="53"/>
      <c r="X816" s="53"/>
    </row>
    <row r="817" spans="2:24" s="2" customFormat="1" ht="24.5" customHeight="1" x14ac:dyDescent="0.35">
      <c r="B817" s="3">
        <v>802</v>
      </c>
      <c r="C817" s="3" t="s">
        <v>1490</v>
      </c>
      <c r="D817" s="3" t="s">
        <v>3140</v>
      </c>
      <c r="E817" s="3" t="s">
        <v>7103</v>
      </c>
      <c r="F817" s="3" t="s">
        <v>2422</v>
      </c>
      <c r="G817" s="3" t="s">
        <v>11</v>
      </c>
      <c r="H817" s="3" t="s">
        <v>2318</v>
      </c>
      <c r="I817" s="3">
        <v>2298</v>
      </c>
      <c r="J817" s="3" t="s">
        <v>3902</v>
      </c>
      <c r="K817" s="3" t="s">
        <v>2809</v>
      </c>
      <c r="L817" s="3">
        <v>19992452</v>
      </c>
      <c r="M817" s="17">
        <v>2204</v>
      </c>
      <c r="N817" s="37">
        <f t="shared" si="36"/>
        <v>2363</v>
      </c>
      <c r="O817" s="55">
        <f t="shared" si="37"/>
        <v>5430174</v>
      </c>
      <c r="P817" s="55"/>
      <c r="Q817" s="56">
        <f t="shared" si="38"/>
        <v>5.8797807661380077E-4</v>
      </c>
      <c r="R817" s="49"/>
      <c r="S817" s="53"/>
      <c r="T817" s="53"/>
      <c r="U817" s="53"/>
      <c r="V817" s="53"/>
      <c r="W817" s="53"/>
      <c r="X817" s="53"/>
    </row>
    <row r="818" spans="2:24" s="2" customFormat="1" ht="24.5" customHeight="1" x14ac:dyDescent="0.35">
      <c r="B818" s="3">
        <v>803</v>
      </c>
      <c r="C818" s="3" t="s">
        <v>1490</v>
      </c>
      <c r="D818" s="3" t="s">
        <v>3140</v>
      </c>
      <c r="E818" s="3" t="s">
        <v>7103</v>
      </c>
      <c r="F818" s="3" t="s">
        <v>2422</v>
      </c>
      <c r="G818" s="3" t="s">
        <v>11</v>
      </c>
      <c r="H818" s="3" t="s">
        <v>2318</v>
      </c>
      <c r="I818" s="33">
        <v>2298</v>
      </c>
      <c r="J818" s="3" t="s">
        <v>3904</v>
      </c>
      <c r="K818" s="3" t="s">
        <v>2810</v>
      </c>
      <c r="L818" s="3">
        <v>20231326</v>
      </c>
      <c r="M818" s="17"/>
      <c r="N818" s="37">
        <f t="shared" si="36"/>
        <v>0</v>
      </c>
      <c r="O818" s="55">
        <f t="shared" si="37"/>
        <v>229800</v>
      </c>
      <c r="P818" s="55"/>
      <c r="Q818" s="56">
        <f t="shared" si="38"/>
        <v>2.4882694736089749E-5</v>
      </c>
      <c r="R818" s="49"/>
      <c r="S818" s="53"/>
      <c r="T818" s="53"/>
      <c r="U818" s="53"/>
      <c r="V818" s="53"/>
      <c r="W818" s="53"/>
      <c r="X818" s="53"/>
    </row>
    <row r="819" spans="2:24" s="2" customFormat="1" ht="24.5" customHeight="1" x14ac:dyDescent="0.35">
      <c r="B819" s="3">
        <v>804</v>
      </c>
      <c r="C819" s="3" t="s">
        <v>1490</v>
      </c>
      <c r="D819" s="3" t="s">
        <v>3140</v>
      </c>
      <c r="E819" s="3" t="s">
        <v>7104</v>
      </c>
      <c r="F819" s="3" t="s">
        <v>2422</v>
      </c>
      <c r="G819" s="3" t="s">
        <v>11</v>
      </c>
      <c r="H819" s="3" t="s">
        <v>2318</v>
      </c>
      <c r="I819" s="33">
        <v>1875</v>
      </c>
      <c r="J819" s="3" t="s">
        <v>3905</v>
      </c>
      <c r="K819" s="3" t="s">
        <v>2528</v>
      </c>
      <c r="L819" s="3">
        <v>19930432</v>
      </c>
      <c r="M819" s="17">
        <v>1324</v>
      </c>
      <c r="N819" s="37">
        <f t="shared" si="36"/>
        <v>1419</v>
      </c>
      <c r="O819" s="55">
        <f t="shared" si="37"/>
        <v>2660625</v>
      </c>
      <c r="P819" s="55"/>
      <c r="Q819" s="56">
        <f t="shared" si="38"/>
        <v>2.8809190462231849E-4</v>
      </c>
      <c r="R819" s="49"/>
      <c r="S819" s="53"/>
      <c r="T819" s="53"/>
      <c r="U819" s="53"/>
      <c r="V819" s="53"/>
      <c r="W819" s="53"/>
      <c r="X819" s="53"/>
    </row>
    <row r="820" spans="2:24" s="2" customFormat="1" ht="24.5" customHeight="1" x14ac:dyDescent="0.35">
      <c r="B820" s="3">
        <v>805</v>
      </c>
      <c r="C820" s="3" t="s">
        <v>1490</v>
      </c>
      <c r="D820" s="3" t="s">
        <v>3140</v>
      </c>
      <c r="E820" s="3" t="s">
        <v>7104</v>
      </c>
      <c r="F820" s="3" t="s">
        <v>2422</v>
      </c>
      <c r="G820" s="3" t="s">
        <v>11</v>
      </c>
      <c r="H820" s="3" t="s">
        <v>2318</v>
      </c>
      <c r="I820" s="33">
        <v>1875</v>
      </c>
      <c r="J820" s="3" t="s">
        <v>3904</v>
      </c>
      <c r="K820" s="3" t="s">
        <v>2798</v>
      </c>
      <c r="L820" s="3">
        <v>20235352</v>
      </c>
      <c r="M820" s="17"/>
      <c r="N820" s="37">
        <f t="shared" si="36"/>
        <v>0</v>
      </c>
      <c r="O820" s="55">
        <f t="shared" si="37"/>
        <v>187500</v>
      </c>
      <c r="P820" s="55"/>
      <c r="Q820" s="56">
        <f t="shared" si="38"/>
        <v>2.0302459804250775E-5</v>
      </c>
      <c r="R820" s="49"/>
      <c r="S820" s="53"/>
      <c r="T820" s="53"/>
      <c r="U820" s="53"/>
      <c r="V820" s="53"/>
      <c r="W820" s="53"/>
      <c r="X820" s="53"/>
    </row>
    <row r="821" spans="2:24" s="2" customFormat="1" ht="24.5" customHeight="1" x14ac:dyDescent="0.35">
      <c r="B821" s="3">
        <v>806</v>
      </c>
      <c r="C821" s="3" t="s">
        <v>1490</v>
      </c>
      <c r="D821" s="3" t="s">
        <v>3140</v>
      </c>
      <c r="E821" s="3" t="s">
        <v>7099</v>
      </c>
      <c r="F821" s="3" t="s">
        <v>2422</v>
      </c>
      <c r="G821" s="3" t="s">
        <v>11</v>
      </c>
      <c r="H821" s="3" t="s">
        <v>2318</v>
      </c>
      <c r="I821" s="3">
        <v>533.33333333333337</v>
      </c>
      <c r="J821" s="3" t="s">
        <v>3902</v>
      </c>
      <c r="K821" s="3" t="s">
        <v>2808</v>
      </c>
      <c r="L821" s="3">
        <v>206777</v>
      </c>
      <c r="M821" s="17">
        <v>1136</v>
      </c>
      <c r="N821" s="37">
        <f t="shared" si="36"/>
        <v>1218</v>
      </c>
      <c r="O821" s="55">
        <f t="shared" si="37"/>
        <v>649600</v>
      </c>
      <c r="P821" s="55"/>
      <c r="Q821" s="56">
        <f t="shared" si="38"/>
        <v>7.0338548740486945E-5</v>
      </c>
      <c r="R821" s="49"/>
      <c r="S821" s="53"/>
      <c r="T821" s="53"/>
      <c r="U821" s="53"/>
      <c r="V821" s="53"/>
      <c r="W821" s="53"/>
      <c r="X821" s="53"/>
    </row>
    <row r="822" spans="2:24" s="2" customFormat="1" ht="24.5" customHeight="1" x14ac:dyDescent="0.35">
      <c r="B822" s="3">
        <v>807</v>
      </c>
      <c r="C822" s="3" t="s">
        <v>1490</v>
      </c>
      <c r="D822" s="3" t="s">
        <v>3140</v>
      </c>
      <c r="E822" s="3" t="s">
        <v>7104</v>
      </c>
      <c r="F822" s="3" t="s">
        <v>2422</v>
      </c>
      <c r="G822" s="3" t="s">
        <v>11</v>
      </c>
      <c r="H822" s="3" t="s">
        <v>2318</v>
      </c>
      <c r="I822" s="3">
        <v>400</v>
      </c>
      <c r="J822" s="3" t="s">
        <v>3902</v>
      </c>
      <c r="K822" s="3" t="s">
        <v>2526</v>
      </c>
      <c r="L822" s="3">
        <v>19987944</v>
      </c>
      <c r="M822" s="17">
        <v>804</v>
      </c>
      <c r="N822" s="37">
        <f t="shared" si="36"/>
        <v>862</v>
      </c>
      <c r="O822" s="55">
        <f t="shared" si="37"/>
        <v>344800</v>
      </c>
      <c r="P822" s="55"/>
      <c r="Q822" s="56">
        <f t="shared" si="38"/>
        <v>3.7334870082696889E-5</v>
      </c>
      <c r="R822" s="49"/>
      <c r="S822" s="53"/>
      <c r="T822" s="53"/>
      <c r="U822" s="53"/>
      <c r="V822" s="53"/>
      <c r="W822" s="53"/>
      <c r="X822" s="53"/>
    </row>
    <row r="823" spans="2:24" s="2" customFormat="1" ht="24.5" customHeight="1" x14ac:dyDescent="0.35">
      <c r="B823" s="3">
        <v>808</v>
      </c>
      <c r="C823" s="3" t="s">
        <v>1490</v>
      </c>
      <c r="D823" s="3" t="s">
        <v>3140</v>
      </c>
      <c r="E823" s="3" t="s">
        <v>357</v>
      </c>
      <c r="F823" s="3" t="s">
        <v>2422</v>
      </c>
      <c r="G823" s="3" t="s">
        <v>11</v>
      </c>
      <c r="H823" s="3" t="s">
        <v>2318</v>
      </c>
      <c r="I823" s="3">
        <v>220.90909090909091</v>
      </c>
      <c r="J823" s="3" t="s">
        <v>3903</v>
      </c>
      <c r="K823" s="3" t="s">
        <v>2817</v>
      </c>
      <c r="L823" s="3">
        <v>19930428</v>
      </c>
      <c r="M823" s="17">
        <v>1275</v>
      </c>
      <c r="N823" s="37">
        <f t="shared" si="36"/>
        <v>1367</v>
      </c>
      <c r="O823" s="55">
        <f t="shared" si="37"/>
        <v>301982.72727272729</v>
      </c>
      <c r="P823" s="55"/>
      <c r="Q823" s="56">
        <f t="shared" si="38"/>
        <v>3.269862497084037E-5</v>
      </c>
      <c r="R823" s="49"/>
      <c r="S823" s="53"/>
      <c r="T823" s="53"/>
      <c r="U823" s="53"/>
      <c r="V823" s="53"/>
      <c r="W823" s="53"/>
      <c r="X823" s="53"/>
    </row>
    <row r="824" spans="2:24" s="2" customFormat="1" ht="24.5" customHeight="1" x14ac:dyDescent="0.35">
      <c r="B824" s="3">
        <v>809</v>
      </c>
      <c r="C824" s="3" t="s">
        <v>1490</v>
      </c>
      <c r="D824" s="3" t="s">
        <v>3140</v>
      </c>
      <c r="E824" s="3" t="s">
        <v>357</v>
      </c>
      <c r="F824" s="3" t="s">
        <v>2422</v>
      </c>
      <c r="G824" s="3" t="s">
        <v>11</v>
      </c>
      <c r="H824" s="3" t="s">
        <v>2318</v>
      </c>
      <c r="I824" s="33">
        <v>1</v>
      </c>
      <c r="J824" s="3" t="s">
        <v>3904</v>
      </c>
      <c r="K824" s="3" t="s">
        <v>2823</v>
      </c>
      <c r="L824" s="3">
        <v>20233291</v>
      </c>
      <c r="M824" s="17"/>
      <c r="N824" s="37">
        <f t="shared" si="36"/>
        <v>0</v>
      </c>
      <c r="O824" s="55">
        <f t="shared" si="37"/>
        <v>100</v>
      </c>
      <c r="P824" s="55"/>
      <c r="Q824" s="56">
        <f t="shared" si="38"/>
        <v>1.082797856226708E-8</v>
      </c>
      <c r="R824" s="49"/>
      <c r="S824" s="53"/>
      <c r="T824" s="53"/>
      <c r="U824" s="53"/>
      <c r="V824" s="53"/>
      <c r="W824" s="53"/>
      <c r="X824" s="53"/>
    </row>
    <row r="825" spans="2:24" s="2" customFormat="1" ht="24.5" customHeight="1" x14ac:dyDescent="0.35">
      <c r="B825" s="3">
        <v>810</v>
      </c>
      <c r="C825" s="3" t="s">
        <v>1490</v>
      </c>
      <c r="D825" s="3" t="s">
        <v>3140</v>
      </c>
      <c r="E825" s="3" t="s">
        <v>1069</v>
      </c>
      <c r="F825" s="3" t="s">
        <v>2422</v>
      </c>
      <c r="G825" s="3" t="s">
        <v>11</v>
      </c>
      <c r="H825" s="3" t="s">
        <v>2318</v>
      </c>
      <c r="I825" s="3">
        <v>180</v>
      </c>
      <c r="J825" s="3" t="s">
        <v>3903</v>
      </c>
      <c r="K825" s="3" t="s">
        <v>2818</v>
      </c>
      <c r="L825" s="3">
        <v>19930429</v>
      </c>
      <c r="M825" s="17">
        <v>1275</v>
      </c>
      <c r="N825" s="37">
        <f t="shared" si="36"/>
        <v>1367</v>
      </c>
      <c r="O825" s="55">
        <f t="shared" si="37"/>
        <v>246060</v>
      </c>
      <c r="P825" s="55"/>
      <c r="Q825" s="56">
        <f t="shared" si="38"/>
        <v>2.6643324050314376E-5</v>
      </c>
      <c r="R825" s="49"/>
      <c r="S825" s="53"/>
      <c r="T825" s="53"/>
      <c r="U825" s="53"/>
      <c r="V825" s="53"/>
      <c r="W825" s="53"/>
      <c r="X825" s="53"/>
    </row>
    <row r="826" spans="2:24" s="2" customFormat="1" ht="24.5" customHeight="1" x14ac:dyDescent="0.35">
      <c r="B826" s="3">
        <v>811</v>
      </c>
      <c r="C826" s="3" t="s">
        <v>1490</v>
      </c>
      <c r="D826" s="3" t="s">
        <v>3140</v>
      </c>
      <c r="E826" s="3" t="s">
        <v>1069</v>
      </c>
      <c r="F826" s="3" t="s">
        <v>2422</v>
      </c>
      <c r="G826" s="3" t="s">
        <v>11</v>
      </c>
      <c r="H826" s="3" t="s">
        <v>2318</v>
      </c>
      <c r="I826" s="3">
        <v>180</v>
      </c>
      <c r="J826" s="3" t="s">
        <v>3904</v>
      </c>
      <c r="K826" s="3" t="s">
        <v>2819</v>
      </c>
      <c r="L826" s="3">
        <v>20231224</v>
      </c>
      <c r="M826" s="17"/>
      <c r="N826" s="37">
        <f t="shared" si="36"/>
        <v>0</v>
      </c>
      <c r="O826" s="55">
        <f t="shared" si="37"/>
        <v>18000</v>
      </c>
      <c r="P826" s="55"/>
      <c r="Q826" s="56">
        <f t="shared" si="38"/>
        <v>1.9490361412080745E-6</v>
      </c>
      <c r="R826" s="49"/>
      <c r="S826" s="53"/>
      <c r="T826" s="53"/>
      <c r="U826" s="53"/>
      <c r="V826" s="53"/>
      <c r="W826" s="53"/>
      <c r="X826" s="53"/>
    </row>
    <row r="827" spans="2:24" s="2" customFormat="1" ht="24.5" customHeight="1" x14ac:dyDescent="0.35">
      <c r="B827" s="3">
        <v>812</v>
      </c>
      <c r="C827" s="3" t="s">
        <v>1490</v>
      </c>
      <c r="D827" s="3" t="s">
        <v>3140</v>
      </c>
      <c r="E827" s="3" t="s">
        <v>1491</v>
      </c>
      <c r="F827" s="3" t="s">
        <v>2422</v>
      </c>
      <c r="G827" s="3" t="s">
        <v>11</v>
      </c>
      <c r="H827" s="3" t="s">
        <v>2318</v>
      </c>
      <c r="I827" s="3">
        <v>170.45454545454547</v>
      </c>
      <c r="J827" s="3" t="s">
        <v>3902</v>
      </c>
      <c r="K827" s="3" t="s">
        <v>2811</v>
      </c>
      <c r="L827" s="3">
        <v>19980015</v>
      </c>
      <c r="M827" s="17">
        <v>811.48</v>
      </c>
      <c r="N827" s="37">
        <f t="shared" si="36"/>
        <v>870</v>
      </c>
      <c r="O827" s="55">
        <f t="shared" si="37"/>
        <v>148295.45454545456</v>
      </c>
      <c r="P827" s="55"/>
      <c r="Q827" s="56">
        <f t="shared" si="38"/>
        <v>1.6057400026998341E-5</v>
      </c>
      <c r="R827" s="49"/>
      <c r="S827" s="53"/>
      <c r="T827" s="53"/>
      <c r="U827" s="53"/>
      <c r="V827" s="53"/>
      <c r="W827" s="53"/>
      <c r="X827" s="53"/>
    </row>
    <row r="828" spans="2:24" s="2" customFormat="1" ht="24.5" customHeight="1" x14ac:dyDescent="0.35">
      <c r="B828" s="3">
        <v>813</v>
      </c>
      <c r="C828" s="3" t="s">
        <v>1490</v>
      </c>
      <c r="D828" s="3" t="s">
        <v>3140</v>
      </c>
      <c r="E828" s="3" t="s">
        <v>7102</v>
      </c>
      <c r="F828" s="3" t="s">
        <v>2422</v>
      </c>
      <c r="G828" s="3" t="s">
        <v>11</v>
      </c>
      <c r="H828" s="3" t="s">
        <v>2318</v>
      </c>
      <c r="I828" s="33">
        <v>150</v>
      </c>
      <c r="J828" s="3" t="s">
        <v>3903</v>
      </c>
      <c r="K828" s="3" t="s">
        <v>2815</v>
      </c>
      <c r="L828" s="3">
        <v>19930430</v>
      </c>
      <c r="M828" s="17">
        <v>1119</v>
      </c>
      <c r="N828" s="37">
        <f t="shared" si="36"/>
        <v>1200</v>
      </c>
      <c r="O828" s="55">
        <f t="shared" si="37"/>
        <v>180000</v>
      </c>
      <c r="P828" s="55"/>
      <c r="Q828" s="56">
        <f t="shared" si="38"/>
        <v>1.9490361412080742E-5</v>
      </c>
      <c r="R828" s="49"/>
      <c r="S828" s="53"/>
      <c r="T828" s="53"/>
      <c r="U828" s="53"/>
      <c r="V828" s="53"/>
      <c r="W828" s="53"/>
      <c r="X828" s="53"/>
    </row>
    <row r="829" spans="2:24" s="2" customFormat="1" ht="24.5" customHeight="1" x14ac:dyDescent="0.35">
      <c r="B829" s="3">
        <v>814</v>
      </c>
      <c r="C829" s="3" t="s">
        <v>1490</v>
      </c>
      <c r="D829" s="3" t="s">
        <v>3140</v>
      </c>
      <c r="E829" s="3" t="s">
        <v>7102</v>
      </c>
      <c r="F829" s="3" t="s">
        <v>2422</v>
      </c>
      <c r="G829" s="3" t="s">
        <v>11</v>
      </c>
      <c r="H829" s="3" t="s">
        <v>2318</v>
      </c>
      <c r="I829" s="3">
        <v>150</v>
      </c>
      <c r="J829" s="3" t="s">
        <v>3904</v>
      </c>
      <c r="K829" s="3" t="s">
        <v>2816</v>
      </c>
      <c r="L829" s="3">
        <v>20231245</v>
      </c>
      <c r="M829" s="17"/>
      <c r="N829" s="37">
        <f t="shared" si="36"/>
        <v>0</v>
      </c>
      <c r="O829" s="55">
        <f t="shared" si="37"/>
        <v>15000</v>
      </c>
      <c r="P829" s="55"/>
      <c r="Q829" s="56">
        <f t="shared" si="38"/>
        <v>1.6241967843400619E-6</v>
      </c>
      <c r="R829" s="49"/>
      <c r="S829" s="53"/>
      <c r="T829" s="53"/>
      <c r="U829" s="53"/>
      <c r="V829" s="53"/>
      <c r="W829" s="53"/>
      <c r="X829" s="53"/>
    </row>
    <row r="830" spans="2:24" s="2" customFormat="1" ht="24.5" customHeight="1" x14ac:dyDescent="0.35">
      <c r="B830" s="3">
        <v>815</v>
      </c>
      <c r="C830" s="3" t="s">
        <v>1490</v>
      </c>
      <c r="D830" s="3" t="s">
        <v>3140</v>
      </c>
      <c r="E830" s="3" t="s">
        <v>1491</v>
      </c>
      <c r="F830" s="3" t="s">
        <v>2422</v>
      </c>
      <c r="G830" s="3" t="s">
        <v>11</v>
      </c>
      <c r="H830" s="3" t="s">
        <v>2318</v>
      </c>
      <c r="I830" s="3">
        <v>135</v>
      </c>
      <c r="J830" s="3" t="s">
        <v>3903</v>
      </c>
      <c r="K830" s="3" t="s">
        <v>2820</v>
      </c>
      <c r="L830" s="3">
        <v>19930427</v>
      </c>
      <c r="M830" s="17">
        <v>1275</v>
      </c>
      <c r="N830" s="37">
        <f t="shared" si="36"/>
        <v>1367</v>
      </c>
      <c r="O830" s="55">
        <f t="shared" si="37"/>
        <v>184545</v>
      </c>
      <c r="P830" s="55"/>
      <c r="Q830" s="56">
        <f t="shared" si="38"/>
        <v>1.9982493037735783E-5</v>
      </c>
      <c r="R830" s="49"/>
      <c r="S830" s="53"/>
      <c r="T830" s="53"/>
      <c r="U830" s="53"/>
      <c r="V830" s="53"/>
      <c r="W830" s="53"/>
      <c r="X830" s="53"/>
    </row>
    <row r="831" spans="2:24" s="2" customFormat="1" ht="24.5" customHeight="1" x14ac:dyDescent="0.35">
      <c r="B831" s="3">
        <v>816</v>
      </c>
      <c r="C831" s="3" t="s">
        <v>1490</v>
      </c>
      <c r="D831" s="3" t="s">
        <v>3140</v>
      </c>
      <c r="E831" s="3" t="s">
        <v>473</v>
      </c>
      <c r="F831" s="3" t="s">
        <v>2422</v>
      </c>
      <c r="G831" s="3" t="s">
        <v>11</v>
      </c>
      <c r="H831" s="3" t="s">
        <v>2318</v>
      </c>
      <c r="I831" s="3">
        <v>117</v>
      </c>
      <c r="J831" s="3" t="s">
        <v>3903</v>
      </c>
      <c r="K831" s="3" t="s">
        <v>2813</v>
      </c>
      <c r="L831" s="3">
        <v>19930431</v>
      </c>
      <c r="M831" s="17">
        <v>1275</v>
      </c>
      <c r="N831" s="37">
        <f t="shared" si="36"/>
        <v>1367</v>
      </c>
      <c r="O831" s="55">
        <f t="shared" si="37"/>
        <v>159939</v>
      </c>
      <c r="P831" s="55"/>
      <c r="Q831" s="56">
        <f t="shared" si="38"/>
        <v>1.7318160632704345E-5</v>
      </c>
      <c r="R831" s="49"/>
      <c r="S831" s="53"/>
      <c r="T831" s="53"/>
      <c r="U831" s="53"/>
      <c r="V831" s="53"/>
      <c r="W831" s="53"/>
      <c r="X831" s="53"/>
    </row>
    <row r="832" spans="2:24" s="2" customFormat="1" ht="24.5" customHeight="1" x14ac:dyDescent="0.35">
      <c r="B832" s="3">
        <v>817</v>
      </c>
      <c r="C832" s="3" t="s">
        <v>1490</v>
      </c>
      <c r="D832" s="3" t="s">
        <v>3140</v>
      </c>
      <c r="E832" s="3" t="s">
        <v>474</v>
      </c>
      <c r="F832" s="3" t="s">
        <v>2422</v>
      </c>
      <c r="G832" s="3" t="s">
        <v>11</v>
      </c>
      <c r="H832" s="3" t="s">
        <v>2318</v>
      </c>
      <c r="I832" s="33">
        <v>1</v>
      </c>
      <c r="J832" s="3" t="s">
        <v>3902</v>
      </c>
      <c r="K832" s="3" t="s">
        <v>2795</v>
      </c>
      <c r="L832" s="3">
        <v>20030795</v>
      </c>
      <c r="M832" s="17">
        <v>2773</v>
      </c>
      <c r="N832" s="37">
        <f t="shared" si="36"/>
        <v>2973</v>
      </c>
      <c r="O832" s="55">
        <f t="shared" si="37"/>
        <v>2973</v>
      </c>
      <c r="P832" s="55"/>
      <c r="Q832" s="56">
        <f t="shared" si="38"/>
        <v>3.2191580265620027E-7</v>
      </c>
      <c r="R832" s="49"/>
      <c r="S832" s="53"/>
      <c r="T832" s="53"/>
      <c r="U832" s="53"/>
      <c r="V832" s="53"/>
      <c r="W832" s="53"/>
      <c r="X832" s="53"/>
    </row>
    <row r="833" spans="2:24" s="2" customFormat="1" ht="24.5" customHeight="1" x14ac:dyDescent="0.35">
      <c r="B833" s="3">
        <v>818</v>
      </c>
      <c r="C833" s="3" t="s">
        <v>1490</v>
      </c>
      <c r="D833" s="3" t="s">
        <v>3140</v>
      </c>
      <c r="E833" s="3" t="s">
        <v>474</v>
      </c>
      <c r="F833" s="3" t="s">
        <v>2422</v>
      </c>
      <c r="G833" s="3" t="s">
        <v>11</v>
      </c>
      <c r="H833" s="3" t="s">
        <v>2318</v>
      </c>
      <c r="I833" s="33">
        <v>1</v>
      </c>
      <c r="J833" s="3" t="s">
        <v>3903</v>
      </c>
      <c r="K833" s="3" t="s">
        <v>2796</v>
      </c>
      <c r="L833" s="3">
        <v>20031838</v>
      </c>
      <c r="M833" s="17">
        <v>1350</v>
      </c>
      <c r="N833" s="37">
        <f t="shared" si="36"/>
        <v>1447</v>
      </c>
      <c r="O833" s="55">
        <f t="shared" si="37"/>
        <v>1447</v>
      </c>
      <c r="P833" s="55"/>
      <c r="Q833" s="56">
        <f t="shared" si="38"/>
        <v>1.5668084979600465E-7</v>
      </c>
      <c r="R833" s="49"/>
      <c r="S833" s="53"/>
      <c r="T833" s="53"/>
      <c r="U833" s="53"/>
      <c r="V833" s="53"/>
      <c r="W833" s="53"/>
      <c r="X833" s="53"/>
    </row>
    <row r="834" spans="2:24" s="2" customFormat="1" ht="24.5" customHeight="1" x14ac:dyDescent="0.35">
      <c r="B834" s="3">
        <v>819</v>
      </c>
      <c r="C834" s="3" t="s">
        <v>1490</v>
      </c>
      <c r="D834" s="3" t="s">
        <v>3140</v>
      </c>
      <c r="E834" s="3" t="s">
        <v>474</v>
      </c>
      <c r="F834" s="3" t="s">
        <v>2422</v>
      </c>
      <c r="G834" s="3" t="s">
        <v>11</v>
      </c>
      <c r="H834" s="3" t="s">
        <v>2318</v>
      </c>
      <c r="I834" s="33">
        <v>1</v>
      </c>
      <c r="J834" s="3" t="s">
        <v>3904</v>
      </c>
      <c r="K834" s="3" t="s">
        <v>2797</v>
      </c>
      <c r="L834" s="3">
        <v>20234895</v>
      </c>
      <c r="M834" s="17"/>
      <c r="N834" s="37">
        <f t="shared" si="36"/>
        <v>0</v>
      </c>
      <c r="O834" s="55">
        <f t="shared" si="37"/>
        <v>100</v>
      </c>
      <c r="P834" s="55"/>
      <c r="Q834" s="56">
        <f t="shared" si="38"/>
        <v>1.082797856226708E-8</v>
      </c>
      <c r="R834" s="49"/>
      <c r="S834" s="53"/>
      <c r="T834" s="53"/>
      <c r="U834" s="53"/>
      <c r="V834" s="53"/>
      <c r="W834" s="53"/>
      <c r="X834" s="53"/>
    </row>
    <row r="835" spans="2:24" s="2" customFormat="1" ht="24.5" customHeight="1" x14ac:dyDescent="0.35">
      <c r="B835" s="3">
        <v>820</v>
      </c>
      <c r="C835" s="3" t="s">
        <v>1490</v>
      </c>
      <c r="D835" s="3" t="s">
        <v>3140</v>
      </c>
      <c r="E835" s="3" t="s">
        <v>7105</v>
      </c>
      <c r="F835" s="3" t="s">
        <v>2422</v>
      </c>
      <c r="G835" s="3" t="s">
        <v>11</v>
      </c>
      <c r="H835" s="3" t="s">
        <v>2318</v>
      </c>
      <c r="I835" s="33">
        <v>1</v>
      </c>
      <c r="J835" s="3" t="s">
        <v>3902</v>
      </c>
      <c r="K835" s="3" t="s">
        <v>2799</v>
      </c>
      <c r="L835" s="3">
        <v>20030796</v>
      </c>
      <c r="M835" s="17">
        <v>1958</v>
      </c>
      <c r="N835" s="37">
        <f t="shared" si="36"/>
        <v>2099</v>
      </c>
      <c r="O835" s="55">
        <f t="shared" si="37"/>
        <v>2099</v>
      </c>
      <c r="P835" s="55"/>
      <c r="Q835" s="56">
        <f t="shared" si="38"/>
        <v>2.2727927002198599E-7</v>
      </c>
      <c r="R835" s="49"/>
      <c r="S835" s="53"/>
      <c r="T835" s="53"/>
      <c r="U835" s="53"/>
      <c r="V835" s="53"/>
      <c r="W835" s="53"/>
      <c r="X835" s="53"/>
    </row>
    <row r="836" spans="2:24" s="2" customFormat="1" ht="24.5" customHeight="1" x14ac:dyDescent="0.35">
      <c r="B836" s="3">
        <v>821</v>
      </c>
      <c r="C836" s="3" t="s">
        <v>1490</v>
      </c>
      <c r="D836" s="3" t="s">
        <v>3140</v>
      </c>
      <c r="E836" s="3" t="s">
        <v>7103</v>
      </c>
      <c r="F836" s="3" t="s">
        <v>2422</v>
      </c>
      <c r="G836" s="3" t="s">
        <v>11</v>
      </c>
      <c r="H836" s="3" t="s">
        <v>2318</v>
      </c>
      <c r="I836" s="33">
        <v>1</v>
      </c>
      <c r="J836" s="3" t="s">
        <v>3903</v>
      </c>
      <c r="K836" s="3" t="s">
        <v>2801</v>
      </c>
      <c r="L836" s="3">
        <v>19930434</v>
      </c>
      <c r="M836" s="17">
        <v>1275</v>
      </c>
      <c r="N836" s="37">
        <f t="shared" si="36"/>
        <v>1367</v>
      </c>
      <c r="O836" s="55">
        <f t="shared" si="37"/>
        <v>1367</v>
      </c>
      <c r="P836" s="55"/>
      <c r="Q836" s="56">
        <f t="shared" si="38"/>
        <v>1.4801846694619098E-7</v>
      </c>
      <c r="R836" s="49"/>
      <c r="S836" s="53"/>
      <c r="T836" s="53"/>
      <c r="U836" s="53"/>
      <c r="V836" s="53"/>
      <c r="W836" s="53"/>
      <c r="X836" s="53"/>
    </row>
    <row r="837" spans="2:24" s="2" customFormat="1" ht="24.5" customHeight="1" x14ac:dyDescent="0.35">
      <c r="B837" s="3">
        <v>822</v>
      </c>
      <c r="C837" s="3" t="s">
        <v>1490</v>
      </c>
      <c r="D837" s="3" t="s">
        <v>3140</v>
      </c>
      <c r="E837" s="3" t="s">
        <v>7101</v>
      </c>
      <c r="F837" s="3" t="s">
        <v>2422</v>
      </c>
      <c r="G837" s="3" t="s">
        <v>11</v>
      </c>
      <c r="H837" s="3" t="s">
        <v>2318</v>
      </c>
      <c r="I837" s="33">
        <v>1</v>
      </c>
      <c r="J837" s="3" t="s">
        <v>3903</v>
      </c>
      <c r="K837" s="3" t="s">
        <v>2802</v>
      </c>
      <c r="L837" s="3">
        <v>20027722</v>
      </c>
      <c r="M837" s="17">
        <v>1747.34</v>
      </c>
      <c r="N837" s="37">
        <f t="shared" si="36"/>
        <v>1873</v>
      </c>
      <c r="O837" s="55">
        <f t="shared" si="37"/>
        <v>1873</v>
      </c>
      <c r="P837" s="55"/>
      <c r="Q837" s="56">
        <f t="shared" si="38"/>
        <v>2.028080384712624E-7</v>
      </c>
      <c r="R837" s="49"/>
      <c r="S837" s="53"/>
      <c r="T837" s="53"/>
      <c r="U837" s="53"/>
      <c r="V837" s="53"/>
      <c r="W837" s="53"/>
      <c r="X837" s="53"/>
    </row>
    <row r="838" spans="2:24" s="2" customFormat="1" ht="24.5" customHeight="1" x14ac:dyDescent="0.35">
      <c r="B838" s="3">
        <v>823</v>
      </c>
      <c r="C838" s="3" t="s">
        <v>1490</v>
      </c>
      <c r="D838" s="3" t="s">
        <v>3140</v>
      </c>
      <c r="E838" s="3" t="s">
        <v>7105</v>
      </c>
      <c r="F838" s="3" t="s">
        <v>2422</v>
      </c>
      <c r="G838" s="3" t="s">
        <v>11</v>
      </c>
      <c r="H838" s="3" t="s">
        <v>2318</v>
      </c>
      <c r="I838" s="33">
        <v>1</v>
      </c>
      <c r="J838" s="3" t="s">
        <v>3903</v>
      </c>
      <c r="K838" s="3" t="s">
        <v>2803</v>
      </c>
      <c r="L838" s="3">
        <v>20031721</v>
      </c>
      <c r="M838" s="17">
        <v>1280</v>
      </c>
      <c r="N838" s="37">
        <f t="shared" si="36"/>
        <v>1372</v>
      </c>
      <c r="O838" s="55">
        <f t="shared" si="37"/>
        <v>1372</v>
      </c>
      <c r="P838" s="55"/>
      <c r="Q838" s="56">
        <f t="shared" si="38"/>
        <v>1.4855986587430433E-7</v>
      </c>
      <c r="R838" s="49"/>
      <c r="S838" s="53"/>
      <c r="T838" s="53"/>
      <c r="U838" s="53"/>
      <c r="V838" s="53"/>
      <c r="W838" s="53"/>
      <c r="X838" s="53"/>
    </row>
    <row r="839" spans="2:24" s="2" customFormat="1" ht="24.5" customHeight="1" x14ac:dyDescent="0.35">
      <c r="B839" s="3">
        <v>824</v>
      </c>
      <c r="C839" s="3" t="s">
        <v>1490</v>
      </c>
      <c r="D839" s="3" t="s">
        <v>3140</v>
      </c>
      <c r="E839" s="3" t="s">
        <v>7105</v>
      </c>
      <c r="F839" s="3" t="s">
        <v>2422</v>
      </c>
      <c r="G839" s="3" t="s">
        <v>11</v>
      </c>
      <c r="H839" s="3" t="s">
        <v>2318</v>
      </c>
      <c r="I839" s="33">
        <v>1</v>
      </c>
      <c r="J839" s="3" t="s">
        <v>3904</v>
      </c>
      <c r="K839" s="3" t="s">
        <v>2804</v>
      </c>
      <c r="L839" s="3">
        <v>20235357</v>
      </c>
      <c r="M839" s="17"/>
      <c r="N839" s="37">
        <f t="shared" si="36"/>
        <v>0</v>
      </c>
      <c r="O839" s="55">
        <f t="shared" si="37"/>
        <v>100</v>
      </c>
      <c r="P839" s="55"/>
      <c r="Q839" s="56">
        <f t="shared" si="38"/>
        <v>1.082797856226708E-8</v>
      </c>
      <c r="R839" s="49"/>
      <c r="S839" s="53"/>
      <c r="T839" s="53"/>
      <c r="U839" s="53"/>
      <c r="V839" s="53"/>
      <c r="W839" s="53"/>
      <c r="X839" s="53"/>
    </row>
    <row r="840" spans="2:24" s="2" customFormat="1" ht="24.5" customHeight="1" x14ac:dyDescent="0.35">
      <c r="B840" s="3">
        <v>825</v>
      </c>
      <c r="C840" s="3" t="s">
        <v>1490</v>
      </c>
      <c r="D840" s="3" t="s">
        <v>3140</v>
      </c>
      <c r="E840" s="3" t="s">
        <v>1069</v>
      </c>
      <c r="F840" s="3" t="s">
        <v>2422</v>
      </c>
      <c r="G840" s="3" t="s">
        <v>11</v>
      </c>
      <c r="H840" s="3" t="s">
        <v>2318</v>
      </c>
      <c r="I840" s="33">
        <v>1</v>
      </c>
      <c r="J840" s="3" t="s">
        <v>3902</v>
      </c>
      <c r="K840" s="3" t="s">
        <v>2806</v>
      </c>
      <c r="L840" s="3">
        <v>206776</v>
      </c>
      <c r="M840" s="17">
        <v>1096</v>
      </c>
      <c r="N840" s="37">
        <f t="shared" si="36"/>
        <v>1175</v>
      </c>
      <c r="O840" s="55">
        <f t="shared" si="37"/>
        <v>1175</v>
      </c>
      <c r="P840" s="55"/>
      <c r="Q840" s="56">
        <f t="shared" si="38"/>
        <v>1.2722874810663819E-7</v>
      </c>
      <c r="R840" s="49"/>
      <c r="S840" s="53"/>
      <c r="T840" s="53"/>
      <c r="U840" s="53"/>
      <c r="V840" s="53"/>
      <c r="W840" s="53"/>
      <c r="X840" s="53"/>
    </row>
    <row r="841" spans="2:24" s="2" customFormat="1" ht="24.5" customHeight="1" x14ac:dyDescent="0.35">
      <c r="B841" s="3">
        <v>826</v>
      </c>
      <c r="C841" s="3" t="s">
        <v>1490</v>
      </c>
      <c r="D841" s="3" t="s">
        <v>3140</v>
      </c>
      <c r="E841" s="3" t="s">
        <v>473</v>
      </c>
      <c r="F841" s="3" t="s">
        <v>2422</v>
      </c>
      <c r="G841" s="3" t="s">
        <v>11</v>
      </c>
      <c r="H841" s="3" t="s">
        <v>2318</v>
      </c>
      <c r="I841" s="33">
        <v>1</v>
      </c>
      <c r="J841" s="3" t="s">
        <v>3904</v>
      </c>
      <c r="K841" s="3" t="s">
        <v>2814</v>
      </c>
      <c r="L841" s="3">
        <v>20233288</v>
      </c>
      <c r="M841" s="17"/>
      <c r="N841" s="37">
        <f t="shared" si="36"/>
        <v>0</v>
      </c>
      <c r="O841" s="55">
        <f t="shared" si="37"/>
        <v>100</v>
      </c>
      <c r="P841" s="55"/>
      <c r="Q841" s="56">
        <f t="shared" si="38"/>
        <v>1.082797856226708E-8</v>
      </c>
      <c r="R841" s="49"/>
      <c r="S841" s="53"/>
      <c r="T841" s="53"/>
      <c r="U841" s="53"/>
      <c r="V841" s="53"/>
      <c r="W841" s="53"/>
      <c r="X841" s="53"/>
    </row>
    <row r="842" spans="2:24" s="2" customFormat="1" ht="24.5" customHeight="1" x14ac:dyDescent="0.35">
      <c r="B842" s="3">
        <v>827</v>
      </c>
      <c r="C842" s="3" t="s">
        <v>1490</v>
      </c>
      <c r="D842" s="3" t="s">
        <v>3140</v>
      </c>
      <c r="E842" s="3" t="s">
        <v>1491</v>
      </c>
      <c r="F842" s="3" t="s">
        <v>2422</v>
      </c>
      <c r="G842" s="3" t="s">
        <v>11</v>
      </c>
      <c r="H842" s="3" t="s">
        <v>2318</v>
      </c>
      <c r="I842" s="33">
        <v>1</v>
      </c>
      <c r="J842" s="3" t="s">
        <v>3904</v>
      </c>
      <c r="K842" s="3" t="s">
        <v>2821</v>
      </c>
      <c r="L842" s="3">
        <v>20231220</v>
      </c>
      <c r="M842" s="17"/>
      <c r="N842" s="37">
        <f t="shared" si="36"/>
        <v>0</v>
      </c>
      <c r="O842" s="55">
        <f t="shared" si="37"/>
        <v>100</v>
      </c>
      <c r="P842" s="55"/>
      <c r="Q842" s="56">
        <f t="shared" si="38"/>
        <v>1.082797856226708E-8</v>
      </c>
      <c r="R842" s="49"/>
      <c r="S842" s="53"/>
      <c r="T842" s="53"/>
      <c r="U842" s="53"/>
      <c r="V842" s="53"/>
      <c r="W842" s="53"/>
      <c r="X842" s="53"/>
    </row>
    <row r="843" spans="2:24" s="2" customFormat="1" ht="24.5" customHeight="1" x14ac:dyDescent="0.35">
      <c r="B843" s="3">
        <v>828</v>
      </c>
      <c r="C843" s="3" t="s">
        <v>1490</v>
      </c>
      <c r="D843" s="3" t="s">
        <v>3140</v>
      </c>
      <c r="E843" s="3" t="s">
        <v>473</v>
      </c>
      <c r="F843" s="3" t="s">
        <v>2317</v>
      </c>
      <c r="G843" s="3" t="s">
        <v>11</v>
      </c>
      <c r="H843" s="3" t="s">
        <v>2317</v>
      </c>
      <c r="I843" s="33">
        <v>1</v>
      </c>
      <c r="J843" s="3" t="s">
        <v>7148</v>
      </c>
      <c r="K843" s="3" t="s">
        <v>7226</v>
      </c>
      <c r="L843" s="3">
        <v>42722</v>
      </c>
      <c r="M843" s="17"/>
      <c r="N843" s="37">
        <f t="shared" si="36"/>
        <v>0</v>
      </c>
      <c r="O843" s="55">
        <f t="shared" si="37"/>
        <v>100</v>
      </c>
      <c r="P843" s="55"/>
      <c r="Q843" s="56">
        <f t="shared" si="38"/>
        <v>1.082797856226708E-8</v>
      </c>
      <c r="R843" s="49"/>
      <c r="S843" s="53"/>
      <c r="T843" s="53"/>
      <c r="U843" s="53"/>
      <c r="V843" s="53"/>
      <c r="W843" s="53"/>
      <c r="X843" s="53"/>
    </row>
    <row r="844" spans="2:24" s="2" customFormat="1" ht="24.5" customHeight="1" x14ac:dyDescent="0.35">
      <c r="B844" s="3">
        <v>829</v>
      </c>
      <c r="C844" s="3" t="s">
        <v>1490</v>
      </c>
      <c r="D844" s="3" t="s">
        <v>3140</v>
      </c>
      <c r="E844" s="3" t="s">
        <v>357</v>
      </c>
      <c r="F844" s="3" t="s">
        <v>2317</v>
      </c>
      <c r="G844" s="3" t="s">
        <v>11</v>
      </c>
      <c r="H844" s="3" t="s">
        <v>2317</v>
      </c>
      <c r="I844" s="33">
        <v>1</v>
      </c>
      <c r="J844" s="3" t="s">
        <v>7148</v>
      </c>
      <c r="K844" s="3" t="s">
        <v>7227</v>
      </c>
      <c r="L844" s="3">
        <v>19960116</v>
      </c>
      <c r="M844" s="17"/>
      <c r="N844" s="37">
        <f t="shared" si="36"/>
        <v>0</v>
      </c>
      <c r="O844" s="55">
        <f t="shared" si="37"/>
        <v>100</v>
      </c>
      <c r="P844" s="55"/>
      <c r="Q844" s="56">
        <f t="shared" si="38"/>
        <v>1.082797856226708E-8</v>
      </c>
      <c r="R844" s="49"/>
      <c r="S844" s="53"/>
      <c r="T844" s="53"/>
      <c r="U844" s="53"/>
      <c r="V844" s="53"/>
      <c r="W844" s="53"/>
      <c r="X844" s="53"/>
    </row>
    <row r="845" spans="2:24" s="2" customFormat="1" ht="24.5" customHeight="1" x14ac:dyDescent="0.35">
      <c r="B845" s="3">
        <v>830</v>
      </c>
      <c r="C845" s="3" t="s">
        <v>1492</v>
      </c>
      <c r="D845" s="3" t="s">
        <v>1493</v>
      </c>
      <c r="E845" s="3">
        <v>0.05</v>
      </c>
      <c r="F845" s="3" t="s">
        <v>2529</v>
      </c>
      <c r="G845" s="3" t="s">
        <v>76</v>
      </c>
      <c r="H845" s="3" t="s">
        <v>2628</v>
      </c>
      <c r="I845" s="3">
        <v>421892</v>
      </c>
      <c r="J845" s="3" t="s">
        <v>4801</v>
      </c>
      <c r="K845" s="3" t="s">
        <v>2628</v>
      </c>
      <c r="L845" s="3">
        <v>19982562</v>
      </c>
      <c r="M845" s="17">
        <v>40775</v>
      </c>
      <c r="N845" s="37">
        <f t="shared" si="36"/>
        <v>43711</v>
      </c>
      <c r="O845" s="55">
        <f t="shared" si="37"/>
        <v>18441321212</v>
      </c>
      <c r="P845" s="55" t="s">
        <v>7341</v>
      </c>
      <c r="Q845" s="56">
        <f t="shared" si="38"/>
        <v>1.9968223074341716</v>
      </c>
      <c r="R845" s="49"/>
      <c r="S845" s="53"/>
      <c r="T845" s="53"/>
      <c r="U845" s="53"/>
      <c r="V845" s="53"/>
      <c r="W845" s="53"/>
      <c r="X845" s="53"/>
    </row>
    <row r="846" spans="2:24" s="2" customFormat="1" ht="24.5" customHeight="1" x14ac:dyDescent="0.35">
      <c r="B846" s="3">
        <v>831</v>
      </c>
      <c r="C846" s="3" t="s">
        <v>1492</v>
      </c>
      <c r="D846" s="3" t="s">
        <v>1493</v>
      </c>
      <c r="E846" s="3">
        <v>0.04</v>
      </c>
      <c r="F846" s="3" t="s">
        <v>3592</v>
      </c>
      <c r="G846" s="3" t="s">
        <v>76</v>
      </c>
      <c r="H846" s="3" t="s">
        <v>2628</v>
      </c>
      <c r="I846" s="3">
        <v>3</v>
      </c>
      <c r="J846" s="3" t="s">
        <v>4802</v>
      </c>
      <c r="K846" s="3" t="s">
        <v>2628</v>
      </c>
      <c r="L846" s="3">
        <v>20021553</v>
      </c>
      <c r="M846" s="17"/>
      <c r="N846" s="37">
        <f t="shared" si="36"/>
        <v>0</v>
      </c>
      <c r="O846" s="55">
        <f t="shared" si="37"/>
        <v>300</v>
      </c>
      <c r="P846" s="55"/>
      <c r="Q846" s="56">
        <f t="shared" si="38"/>
        <v>3.2483935686801237E-8</v>
      </c>
      <c r="R846" s="49"/>
      <c r="S846" s="53"/>
      <c r="T846" s="53"/>
      <c r="U846" s="53"/>
      <c r="V846" s="53"/>
      <c r="W846" s="53"/>
      <c r="X846" s="53"/>
    </row>
    <row r="847" spans="2:24" s="2" customFormat="1" ht="24.5" customHeight="1" x14ac:dyDescent="0.35">
      <c r="B847" s="3">
        <v>832</v>
      </c>
      <c r="C847" s="3" t="s">
        <v>2706</v>
      </c>
      <c r="D847" s="3" t="s">
        <v>4143</v>
      </c>
      <c r="E847" s="3" t="s">
        <v>4217</v>
      </c>
      <c r="F847" s="3" t="s">
        <v>3592</v>
      </c>
      <c r="G847" s="3" t="s">
        <v>379</v>
      </c>
      <c r="H847" s="3" t="s">
        <v>2628</v>
      </c>
      <c r="I847" s="3">
        <v>3</v>
      </c>
      <c r="J847" s="3" t="s">
        <v>4803</v>
      </c>
      <c r="K847" s="3" t="s">
        <v>2628</v>
      </c>
      <c r="L847" s="3">
        <v>22916</v>
      </c>
      <c r="M847" s="17"/>
      <c r="N847" s="37">
        <f t="shared" si="36"/>
        <v>0</v>
      </c>
      <c r="O847" s="55">
        <f t="shared" si="37"/>
        <v>300</v>
      </c>
      <c r="P847" s="55"/>
      <c r="Q847" s="56">
        <f t="shared" si="38"/>
        <v>3.2483935686801237E-8</v>
      </c>
      <c r="R847" s="49"/>
      <c r="S847" s="53"/>
      <c r="T847" s="53"/>
      <c r="U847" s="53"/>
      <c r="V847" s="53"/>
      <c r="W847" s="53"/>
      <c r="X847" s="53"/>
    </row>
    <row r="848" spans="2:24" s="2" customFormat="1" ht="24.5" customHeight="1" x14ac:dyDescent="0.35">
      <c r="B848" s="3">
        <v>833</v>
      </c>
      <c r="C848" s="3" t="s">
        <v>2628</v>
      </c>
      <c r="D848" s="3" t="s">
        <v>4143</v>
      </c>
      <c r="E848" s="3" t="s">
        <v>3465</v>
      </c>
      <c r="F848" s="3" t="s">
        <v>3622</v>
      </c>
      <c r="G848" s="3" t="s">
        <v>379</v>
      </c>
      <c r="H848" s="3" t="s">
        <v>2628</v>
      </c>
      <c r="I848" s="3">
        <v>1</v>
      </c>
      <c r="J848" s="3" t="s">
        <v>4804</v>
      </c>
      <c r="K848" s="3" t="s">
        <v>2628</v>
      </c>
      <c r="L848" s="3">
        <v>227028</v>
      </c>
      <c r="M848" s="17"/>
      <c r="N848" s="37">
        <f t="shared" ref="N848:N911" si="39">ROUND((M848*(1+$N$13)),0)</f>
        <v>0</v>
      </c>
      <c r="O848" s="55">
        <f t="shared" ref="O848:O911" si="40">IF(N848=0,100*I848,I848*N848)</f>
        <v>100</v>
      </c>
      <c r="P848" s="55"/>
      <c r="Q848" s="56">
        <f t="shared" si="38"/>
        <v>1.082797856226708E-8</v>
      </c>
      <c r="R848" s="49"/>
      <c r="S848" s="53"/>
      <c r="T848" s="53"/>
      <c r="U848" s="53"/>
      <c r="V848" s="53"/>
      <c r="W848" s="53"/>
      <c r="X848" s="53"/>
    </row>
    <row r="849" spans="2:24" s="2" customFormat="1" ht="24.5" customHeight="1" x14ac:dyDescent="0.35">
      <c r="B849" s="3">
        <v>834</v>
      </c>
      <c r="C849" s="3" t="s">
        <v>1494</v>
      </c>
      <c r="D849" s="3" t="s">
        <v>5576</v>
      </c>
      <c r="E849" s="3">
        <v>0.02</v>
      </c>
      <c r="F849" s="3" t="s">
        <v>2362</v>
      </c>
      <c r="G849" s="3" t="s">
        <v>7119</v>
      </c>
      <c r="H849" s="3" t="s">
        <v>7126</v>
      </c>
      <c r="I849" s="33">
        <v>1</v>
      </c>
      <c r="J849" s="3" t="s">
        <v>7149</v>
      </c>
      <c r="K849" s="3" t="s">
        <v>7228</v>
      </c>
      <c r="L849" s="3">
        <v>19929371</v>
      </c>
      <c r="M849" s="17"/>
      <c r="N849" s="37">
        <f t="shared" si="39"/>
        <v>0</v>
      </c>
      <c r="O849" s="55">
        <f t="shared" si="40"/>
        <v>100</v>
      </c>
      <c r="P849" s="55"/>
      <c r="Q849" s="56">
        <f t="shared" ref="Q849:Q912" si="41">(45.5*O849)/SUM($O$16:$O$1436)</f>
        <v>1.082797856226708E-8</v>
      </c>
      <c r="R849" s="49"/>
      <c r="S849" s="53"/>
      <c r="T849" s="53"/>
      <c r="U849" s="53"/>
      <c r="V849" s="53"/>
      <c r="W849" s="53"/>
      <c r="X849" s="53"/>
    </row>
    <row r="850" spans="2:24" s="2" customFormat="1" ht="24.5" customHeight="1" x14ac:dyDescent="0.35">
      <c r="B850" s="3">
        <v>835</v>
      </c>
      <c r="C850" s="3" t="s">
        <v>1494</v>
      </c>
      <c r="D850" s="3" t="s">
        <v>5576</v>
      </c>
      <c r="E850" s="3">
        <v>0.02</v>
      </c>
      <c r="F850" s="3" t="s">
        <v>2362</v>
      </c>
      <c r="G850" s="3" t="s">
        <v>7119</v>
      </c>
      <c r="H850" s="3" t="s">
        <v>7127</v>
      </c>
      <c r="I850" s="33">
        <v>1</v>
      </c>
      <c r="J850" s="3" t="s">
        <v>7149</v>
      </c>
      <c r="K850" s="3" t="s">
        <v>7229</v>
      </c>
      <c r="L850" s="3">
        <v>19929371</v>
      </c>
      <c r="M850" s="17"/>
      <c r="N850" s="37">
        <f t="shared" si="39"/>
        <v>0</v>
      </c>
      <c r="O850" s="55">
        <f t="shared" si="40"/>
        <v>100</v>
      </c>
      <c r="P850" s="55"/>
      <c r="Q850" s="56">
        <f t="shared" si="41"/>
        <v>1.082797856226708E-8</v>
      </c>
      <c r="R850" s="49"/>
      <c r="S850" s="53"/>
      <c r="T850" s="53"/>
      <c r="U850" s="53"/>
      <c r="V850" s="53"/>
      <c r="W850" s="53"/>
      <c r="X850" s="53"/>
    </row>
    <row r="851" spans="2:24" s="2" customFormat="1" ht="24.5" customHeight="1" x14ac:dyDescent="0.35">
      <c r="B851" s="3">
        <v>836</v>
      </c>
      <c r="C851" s="3" t="s">
        <v>1494</v>
      </c>
      <c r="D851" s="3" t="s">
        <v>7067</v>
      </c>
      <c r="E851" s="3">
        <v>0.02</v>
      </c>
      <c r="F851" s="3" t="s">
        <v>2362</v>
      </c>
      <c r="G851" s="3" t="s">
        <v>7119</v>
      </c>
      <c r="H851" s="3" t="s">
        <v>7127</v>
      </c>
      <c r="I851" s="33">
        <v>1</v>
      </c>
      <c r="J851" s="3" t="s">
        <v>7150</v>
      </c>
      <c r="K851" s="3" t="s">
        <v>7230</v>
      </c>
      <c r="L851" s="3">
        <v>19927232</v>
      </c>
      <c r="M851" s="17"/>
      <c r="N851" s="37">
        <f t="shared" si="39"/>
        <v>0</v>
      </c>
      <c r="O851" s="55">
        <f t="shared" si="40"/>
        <v>100</v>
      </c>
      <c r="P851" s="55"/>
      <c r="Q851" s="56">
        <f t="shared" si="41"/>
        <v>1.082797856226708E-8</v>
      </c>
      <c r="R851" s="49"/>
      <c r="S851" s="53"/>
      <c r="T851" s="53"/>
      <c r="U851" s="53"/>
      <c r="V851" s="53"/>
      <c r="W851" s="53"/>
      <c r="X851" s="53"/>
    </row>
    <row r="852" spans="2:24" s="2" customFormat="1" ht="24.5" customHeight="1" x14ac:dyDescent="0.35">
      <c r="B852" s="3">
        <v>837</v>
      </c>
      <c r="C852" s="3" t="s">
        <v>1494</v>
      </c>
      <c r="D852" s="3" t="s">
        <v>7067</v>
      </c>
      <c r="E852" s="3">
        <v>0.02</v>
      </c>
      <c r="F852" s="3" t="s">
        <v>2362</v>
      </c>
      <c r="G852" s="3" t="s">
        <v>7119</v>
      </c>
      <c r="H852" s="3" t="s">
        <v>7126</v>
      </c>
      <c r="I852" s="33">
        <v>1</v>
      </c>
      <c r="J852" s="3" t="s">
        <v>7150</v>
      </c>
      <c r="K852" s="3" t="s">
        <v>7231</v>
      </c>
      <c r="L852" s="3">
        <v>19927232</v>
      </c>
      <c r="M852" s="17"/>
      <c r="N852" s="37">
        <f t="shared" si="39"/>
        <v>0</v>
      </c>
      <c r="O852" s="55">
        <f t="shared" si="40"/>
        <v>100</v>
      </c>
      <c r="P852" s="55"/>
      <c r="Q852" s="56">
        <f t="shared" si="41"/>
        <v>1.082797856226708E-8</v>
      </c>
      <c r="R852" s="49"/>
      <c r="S852" s="53"/>
      <c r="T852" s="53"/>
      <c r="U852" s="53"/>
      <c r="V852" s="53"/>
      <c r="W852" s="53"/>
      <c r="X852" s="53"/>
    </row>
    <row r="853" spans="2:24" s="2" customFormat="1" ht="24.5" customHeight="1" x14ac:dyDescent="0.35">
      <c r="B853" s="3">
        <v>838</v>
      </c>
      <c r="C853" s="3" t="s">
        <v>119</v>
      </c>
      <c r="D853" s="3" t="s">
        <v>3141</v>
      </c>
      <c r="E853" s="3" t="s">
        <v>218</v>
      </c>
      <c r="F853" s="3" t="s">
        <v>2392</v>
      </c>
      <c r="G853" s="3" t="s">
        <v>76</v>
      </c>
      <c r="H853" s="3" t="s">
        <v>2628</v>
      </c>
      <c r="I853" s="3">
        <v>3</v>
      </c>
      <c r="J853" s="3" t="s">
        <v>4805</v>
      </c>
      <c r="K853" s="3" t="s">
        <v>119</v>
      </c>
      <c r="L853" s="3">
        <v>20029851</v>
      </c>
      <c r="M853" s="17">
        <v>112656</v>
      </c>
      <c r="N853" s="37">
        <f t="shared" si="39"/>
        <v>120767</v>
      </c>
      <c r="O853" s="55">
        <f t="shared" si="40"/>
        <v>362301</v>
      </c>
      <c r="P853" s="55" t="s">
        <v>7341</v>
      </c>
      <c r="Q853" s="56">
        <f t="shared" si="41"/>
        <v>3.9229874610879251E-5</v>
      </c>
      <c r="R853" s="49"/>
      <c r="S853" s="53"/>
      <c r="T853" s="53"/>
      <c r="U853" s="53"/>
      <c r="V853" s="53"/>
      <c r="W853" s="53"/>
      <c r="X853" s="53"/>
    </row>
    <row r="854" spans="2:24" s="2" customFormat="1" ht="24.5" customHeight="1" x14ac:dyDescent="0.35">
      <c r="B854" s="3">
        <v>839</v>
      </c>
      <c r="C854" s="3" t="s">
        <v>119</v>
      </c>
      <c r="D854" s="3" t="s">
        <v>4144</v>
      </c>
      <c r="E854" s="3" t="s">
        <v>218</v>
      </c>
      <c r="F854" s="3" t="s">
        <v>3580</v>
      </c>
      <c r="G854" s="3" t="s">
        <v>76</v>
      </c>
      <c r="H854" s="3" t="s">
        <v>2628</v>
      </c>
      <c r="I854" s="3">
        <v>12</v>
      </c>
      <c r="J854" s="3" t="s">
        <v>4806</v>
      </c>
      <c r="K854" s="3" t="s">
        <v>119</v>
      </c>
      <c r="L854" s="3">
        <v>20112102</v>
      </c>
      <c r="M854" s="17"/>
      <c r="N854" s="37">
        <f t="shared" si="39"/>
        <v>0</v>
      </c>
      <c r="O854" s="55">
        <f t="shared" si="40"/>
        <v>1200</v>
      </c>
      <c r="P854" s="55"/>
      <c r="Q854" s="56">
        <f t="shared" si="41"/>
        <v>1.2993574274720495E-7</v>
      </c>
      <c r="R854" s="49"/>
      <c r="S854" s="53"/>
      <c r="T854" s="53"/>
      <c r="U854" s="53"/>
      <c r="V854" s="53"/>
      <c r="W854" s="53"/>
      <c r="X854" s="53"/>
    </row>
    <row r="855" spans="2:24" s="2" customFormat="1" ht="24.5" customHeight="1" x14ac:dyDescent="0.35">
      <c r="B855" s="3">
        <v>840</v>
      </c>
      <c r="C855" s="3" t="s">
        <v>119</v>
      </c>
      <c r="D855" s="3" t="s">
        <v>4145</v>
      </c>
      <c r="E855" s="3" t="s">
        <v>218</v>
      </c>
      <c r="F855" s="3" t="s">
        <v>2359</v>
      </c>
      <c r="G855" s="3" t="s">
        <v>76</v>
      </c>
      <c r="H855" s="3" t="s">
        <v>2628</v>
      </c>
      <c r="I855" s="3">
        <v>14</v>
      </c>
      <c r="J855" s="3" t="s">
        <v>4807</v>
      </c>
      <c r="K855" s="3" t="s">
        <v>119</v>
      </c>
      <c r="L855" s="3">
        <v>20018611</v>
      </c>
      <c r="M855" s="17"/>
      <c r="N855" s="37">
        <f t="shared" si="39"/>
        <v>0</v>
      </c>
      <c r="O855" s="55">
        <f t="shared" si="40"/>
        <v>1400</v>
      </c>
      <c r="P855" s="55"/>
      <c r="Q855" s="56">
        <f t="shared" si="41"/>
        <v>1.5159169987173912E-7</v>
      </c>
      <c r="R855" s="49"/>
      <c r="S855" s="53"/>
      <c r="T855" s="53"/>
      <c r="U855" s="53"/>
      <c r="V855" s="53"/>
      <c r="W855" s="53"/>
      <c r="X855" s="53"/>
    </row>
    <row r="856" spans="2:24" s="2" customFormat="1" ht="24.5" customHeight="1" x14ac:dyDescent="0.35">
      <c r="B856" s="3">
        <v>841</v>
      </c>
      <c r="C856" s="3" t="s">
        <v>119</v>
      </c>
      <c r="D856" s="3" t="s">
        <v>3142</v>
      </c>
      <c r="E856" s="3" t="s">
        <v>218</v>
      </c>
      <c r="F856" s="3" t="s">
        <v>3580</v>
      </c>
      <c r="G856" s="3" t="s">
        <v>76</v>
      </c>
      <c r="H856" s="3" t="s">
        <v>2628</v>
      </c>
      <c r="I856" s="33">
        <v>54</v>
      </c>
      <c r="J856" s="3" t="s">
        <v>4808</v>
      </c>
      <c r="K856" s="3" t="s">
        <v>119</v>
      </c>
      <c r="L856" s="3">
        <v>20066224</v>
      </c>
      <c r="M856" s="17">
        <v>29046</v>
      </c>
      <c r="N856" s="37">
        <f t="shared" si="39"/>
        <v>31137</v>
      </c>
      <c r="O856" s="55">
        <f t="shared" si="40"/>
        <v>1681398</v>
      </c>
      <c r="P856" s="55"/>
      <c r="Q856" s="56">
        <f t="shared" si="41"/>
        <v>1.8206141498638742E-4</v>
      </c>
      <c r="R856" s="49"/>
      <c r="S856" s="53"/>
      <c r="T856" s="53"/>
      <c r="U856" s="53"/>
      <c r="V856" s="53"/>
      <c r="W856" s="53"/>
      <c r="X856" s="53"/>
    </row>
    <row r="857" spans="2:24" s="2" customFormat="1" ht="24.5" customHeight="1" x14ac:dyDescent="0.35">
      <c r="B857" s="3">
        <v>842</v>
      </c>
      <c r="C857" s="3" t="s">
        <v>119</v>
      </c>
      <c r="D857" s="3" t="s">
        <v>3143</v>
      </c>
      <c r="E857" s="3" t="s">
        <v>218</v>
      </c>
      <c r="F857" s="3" t="s">
        <v>2390</v>
      </c>
      <c r="G857" s="3" t="s">
        <v>76</v>
      </c>
      <c r="H857" s="3" t="s">
        <v>2628</v>
      </c>
      <c r="I857" s="33">
        <v>38</v>
      </c>
      <c r="J857" s="3" t="s">
        <v>4809</v>
      </c>
      <c r="K857" s="3" t="s">
        <v>119</v>
      </c>
      <c r="L857" s="3">
        <v>53444</v>
      </c>
      <c r="M857" s="17">
        <v>87386</v>
      </c>
      <c r="N857" s="37">
        <f t="shared" si="39"/>
        <v>93678</v>
      </c>
      <c r="O857" s="55">
        <f t="shared" si="40"/>
        <v>3559764</v>
      </c>
      <c r="P857" s="55" t="s">
        <v>7341</v>
      </c>
      <c r="Q857" s="56">
        <f t="shared" si="41"/>
        <v>3.8545048278730109E-4</v>
      </c>
      <c r="R857" s="49"/>
      <c r="S857" s="53"/>
      <c r="T857" s="53"/>
      <c r="U857" s="53"/>
      <c r="V857" s="53"/>
      <c r="W857" s="53"/>
      <c r="X857" s="53"/>
    </row>
    <row r="858" spans="2:24" s="2" customFormat="1" ht="24.5" customHeight="1" x14ac:dyDescent="0.35">
      <c r="B858" s="3">
        <v>843</v>
      </c>
      <c r="C858" s="3" t="s">
        <v>119</v>
      </c>
      <c r="D858" s="3" t="s">
        <v>3144</v>
      </c>
      <c r="E858" s="3" t="s">
        <v>218</v>
      </c>
      <c r="F858" s="3" t="s">
        <v>2392</v>
      </c>
      <c r="G858" s="3" t="s">
        <v>76</v>
      </c>
      <c r="H858" s="3" t="s">
        <v>2628</v>
      </c>
      <c r="I858" s="33">
        <v>8</v>
      </c>
      <c r="J858" s="3" t="s">
        <v>4810</v>
      </c>
      <c r="K858" s="3" t="s">
        <v>119</v>
      </c>
      <c r="L858" s="3">
        <v>19931266</v>
      </c>
      <c r="M858" s="17">
        <v>114673</v>
      </c>
      <c r="N858" s="37">
        <f t="shared" si="39"/>
        <v>122929</v>
      </c>
      <c r="O858" s="55">
        <f t="shared" si="40"/>
        <v>983432</v>
      </c>
      <c r="P858" s="55" t="s">
        <v>7341</v>
      </c>
      <c r="Q858" s="56">
        <f t="shared" si="41"/>
        <v>1.0648580613447438E-4</v>
      </c>
      <c r="R858" s="49"/>
      <c r="S858" s="53"/>
      <c r="T858" s="53"/>
      <c r="U858" s="53"/>
      <c r="V858" s="53"/>
      <c r="W858" s="53"/>
      <c r="X858" s="53"/>
    </row>
    <row r="859" spans="2:24" s="2" customFormat="1" ht="24.5" customHeight="1" x14ac:dyDescent="0.35">
      <c r="B859" s="3">
        <v>844</v>
      </c>
      <c r="C859" s="3" t="s">
        <v>7282</v>
      </c>
      <c r="D859" s="3" t="s">
        <v>1506</v>
      </c>
      <c r="E859" s="3" t="s">
        <v>3431</v>
      </c>
      <c r="F859" s="3" t="s">
        <v>2362</v>
      </c>
      <c r="G859" s="3" t="s">
        <v>3670</v>
      </c>
      <c r="H859" s="3" t="s">
        <v>2349</v>
      </c>
      <c r="I859" s="33">
        <v>14355.75</v>
      </c>
      <c r="J859" s="3" t="s">
        <v>3908</v>
      </c>
      <c r="K859" s="3" t="s">
        <v>2532</v>
      </c>
      <c r="L859" s="3">
        <v>20094683</v>
      </c>
      <c r="M859" s="17">
        <v>173609.27999999997</v>
      </c>
      <c r="N859" s="37">
        <f t="shared" si="39"/>
        <v>186109</v>
      </c>
      <c r="O859" s="55">
        <f t="shared" si="40"/>
        <v>2671734276.75</v>
      </c>
      <c r="P859" s="55" t="s">
        <v>7341</v>
      </c>
      <c r="Q859" s="56">
        <f t="shared" si="41"/>
        <v>0.2892948147272314</v>
      </c>
      <c r="R859" s="49"/>
      <c r="S859" s="53"/>
      <c r="T859" s="53"/>
      <c r="U859" s="53"/>
      <c r="V859" s="53"/>
      <c r="W859" s="53"/>
      <c r="X859" s="53"/>
    </row>
    <row r="860" spans="2:24" s="2" customFormat="1" ht="24.5" customHeight="1" x14ac:dyDescent="0.35">
      <c r="B860" s="3">
        <v>845</v>
      </c>
      <c r="C860" s="3" t="s">
        <v>7282</v>
      </c>
      <c r="D860" s="3" t="s">
        <v>1506</v>
      </c>
      <c r="E860" s="3" t="s">
        <v>3431</v>
      </c>
      <c r="F860" s="3" t="s">
        <v>2362</v>
      </c>
      <c r="G860" s="3" t="s">
        <v>3670</v>
      </c>
      <c r="H860" s="3" t="s">
        <v>2349</v>
      </c>
      <c r="I860" s="3">
        <v>7234.916666666667</v>
      </c>
      <c r="J860" s="3" t="s">
        <v>3909</v>
      </c>
      <c r="K860" s="3" t="s">
        <v>2530</v>
      </c>
      <c r="L860" s="3">
        <v>20028798</v>
      </c>
      <c r="M860" s="17">
        <v>173609.27999999997</v>
      </c>
      <c r="N860" s="37">
        <f t="shared" si="39"/>
        <v>186109</v>
      </c>
      <c r="O860" s="55">
        <f t="shared" si="40"/>
        <v>1346483105.9166667</v>
      </c>
      <c r="P860" s="55" t="s">
        <v>7341</v>
      </c>
      <c r="Q860" s="56">
        <f t="shared" si="41"/>
        <v>0.14579690205320461</v>
      </c>
      <c r="R860" s="49"/>
      <c r="S860" s="53"/>
      <c r="T860" s="53"/>
      <c r="U860" s="53"/>
      <c r="V860" s="53"/>
      <c r="W860" s="53"/>
      <c r="X860" s="53"/>
    </row>
    <row r="861" spans="2:24" s="2" customFormat="1" ht="24.5" customHeight="1" x14ac:dyDescent="0.35">
      <c r="B861" s="3">
        <v>846</v>
      </c>
      <c r="C861" s="3" t="s">
        <v>3985</v>
      </c>
      <c r="D861" s="3" t="s">
        <v>3145</v>
      </c>
      <c r="E861" s="3" t="s">
        <v>3352</v>
      </c>
      <c r="F861" s="3" t="s">
        <v>3623</v>
      </c>
      <c r="G861" s="3" t="s">
        <v>11</v>
      </c>
      <c r="H861" s="3" t="s">
        <v>2393</v>
      </c>
      <c r="I861" s="3">
        <v>5720</v>
      </c>
      <c r="J861" s="3" t="s">
        <v>3911</v>
      </c>
      <c r="K861" s="3" t="s">
        <v>2531</v>
      </c>
      <c r="L861" s="3">
        <v>19942558</v>
      </c>
      <c r="M861" s="17"/>
      <c r="N861" s="37">
        <f t="shared" si="39"/>
        <v>0</v>
      </c>
      <c r="O861" s="55">
        <f t="shared" si="40"/>
        <v>572000</v>
      </c>
      <c r="P861" s="55" t="s">
        <v>7341</v>
      </c>
      <c r="Q861" s="56">
        <f t="shared" si="41"/>
        <v>6.1936037376167697E-5</v>
      </c>
      <c r="R861" s="49"/>
      <c r="S861" s="53"/>
      <c r="T861" s="53"/>
      <c r="U861" s="53"/>
      <c r="V861" s="53"/>
      <c r="W861" s="53"/>
      <c r="X861" s="53"/>
    </row>
    <row r="862" spans="2:24" s="2" customFormat="1" ht="24.5" customHeight="1" x14ac:dyDescent="0.35">
      <c r="B862" s="3">
        <v>847</v>
      </c>
      <c r="C862" s="3" t="s">
        <v>1507</v>
      </c>
      <c r="D862" s="3" t="s">
        <v>3145</v>
      </c>
      <c r="E862" s="3" t="s">
        <v>3352</v>
      </c>
      <c r="F862" s="3" t="s">
        <v>2422</v>
      </c>
      <c r="G862" s="3" t="s">
        <v>11</v>
      </c>
      <c r="H862" s="3" t="s">
        <v>2320</v>
      </c>
      <c r="I862" s="3">
        <v>191</v>
      </c>
      <c r="J862" s="3" t="s">
        <v>3910</v>
      </c>
      <c r="K862" s="3" t="s">
        <v>2824</v>
      </c>
      <c r="L862" s="3">
        <v>24275</v>
      </c>
      <c r="M862" s="17">
        <v>10300</v>
      </c>
      <c r="N862" s="37">
        <f t="shared" si="39"/>
        <v>11042</v>
      </c>
      <c r="O862" s="55">
        <f t="shared" si="40"/>
        <v>2109022</v>
      </c>
      <c r="P862" s="55"/>
      <c r="Q862" s="56">
        <f t="shared" si="41"/>
        <v>2.2836445003349641E-4</v>
      </c>
      <c r="R862" s="49"/>
      <c r="S862" s="53"/>
      <c r="T862" s="53"/>
      <c r="U862" s="53"/>
      <c r="V862" s="53"/>
      <c r="W862" s="53"/>
      <c r="X862" s="53"/>
    </row>
    <row r="863" spans="2:24" s="2" customFormat="1" ht="24.5" customHeight="1" x14ac:dyDescent="0.35">
      <c r="B863" s="3">
        <v>848</v>
      </c>
      <c r="C863" s="3" t="s">
        <v>3985</v>
      </c>
      <c r="D863" s="3" t="s">
        <v>3145</v>
      </c>
      <c r="E863" s="3" t="s">
        <v>1508</v>
      </c>
      <c r="F863" s="3" t="s">
        <v>2422</v>
      </c>
      <c r="G863" s="3" t="s">
        <v>11</v>
      </c>
      <c r="H863" s="3" t="s">
        <v>2320</v>
      </c>
      <c r="I863" s="33">
        <v>120</v>
      </c>
      <c r="J863" s="3" t="s">
        <v>4811</v>
      </c>
      <c r="K863" s="3" t="s">
        <v>2628</v>
      </c>
      <c r="L863" s="3">
        <v>5581</v>
      </c>
      <c r="M863" s="17"/>
      <c r="N863" s="37">
        <f t="shared" si="39"/>
        <v>0</v>
      </c>
      <c r="O863" s="55">
        <f t="shared" si="40"/>
        <v>12000</v>
      </c>
      <c r="P863" s="55"/>
      <c r="Q863" s="56">
        <f t="shared" si="41"/>
        <v>1.2993574274720496E-6</v>
      </c>
      <c r="R863" s="49"/>
      <c r="S863" s="53"/>
      <c r="T863" s="53"/>
      <c r="U863" s="53"/>
      <c r="V863" s="53"/>
      <c r="W863" s="53"/>
      <c r="X863" s="53"/>
    </row>
    <row r="864" spans="2:24" s="2" customFormat="1" ht="24.5" customHeight="1" x14ac:dyDescent="0.35">
      <c r="B864" s="3">
        <v>849</v>
      </c>
      <c r="C864" s="3" t="s">
        <v>2628</v>
      </c>
      <c r="D864" s="3" t="s">
        <v>1510</v>
      </c>
      <c r="E864" s="3" t="s">
        <v>191</v>
      </c>
      <c r="F864" s="3" t="s">
        <v>2324</v>
      </c>
      <c r="G864" s="3" t="s">
        <v>11</v>
      </c>
      <c r="H864" s="3" t="s">
        <v>2628</v>
      </c>
      <c r="I864" s="33">
        <v>450</v>
      </c>
      <c r="J864" s="3" t="s">
        <v>4812</v>
      </c>
      <c r="K864" s="3" t="s">
        <v>2628</v>
      </c>
      <c r="L864" s="3">
        <v>20068384</v>
      </c>
      <c r="M864" s="17">
        <v>11139</v>
      </c>
      <c r="N864" s="37">
        <f t="shared" si="39"/>
        <v>11941</v>
      </c>
      <c r="O864" s="55">
        <f t="shared" si="40"/>
        <v>5373450</v>
      </c>
      <c r="P864" s="55"/>
      <c r="Q864" s="56">
        <f t="shared" si="41"/>
        <v>5.8183601405414041E-4</v>
      </c>
      <c r="R864" s="49"/>
      <c r="S864" s="53"/>
      <c r="T864" s="53"/>
      <c r="U864" s="53"/>
      <c r="V864" s="53"/>
      <c r="W864" s="53"/>
      <c r="X864" s="53"/>
    </row>
    <row r="865" spans="2:24" s="2" customFormat="1" ht="24.5" customHeight="1" x14ac:dyDescent="0.35">
      <c r="B865" s="3">
        <v>850</v>
      </c>
      <c r="C865" s="3" t="s">
        <v>1509</v>
      </c>
      <c r="D865" s="3" t="s">
        <v>1510</v>
      </c>
      <c r="E865" s="3" t="s">
        <v>135</v>
      </c>
      <c r="F865" s="3" t="s">
        <v>2324</v>
      </c>
      <c r="G865" s="3" t="s">
        <v>11</v>
      </c>
      <c r="H865" s="3" t="s">
        <v>2628</v>
      </c>
      <c r="I865" s="3">
        <v>1</v>
      </c>
      <c r="J865" s="3" t="s">
        <v>4813</v>
      </c>
      <c r="K865" s="3" t="s">
        <v>2628</v>
      </c>
      <c r="L865" s="3">
        <v>20083500</v>
      </c>
      <c r="M865" s="17"/>
      <c r="N865" s="37">
        <f t="shared" si="39"/>
        <v>0</v>
      </c>
      <c r="O865" s="55">
        <f t="shared" si="40"/>
        <v>100</v>
      </c>
      <c r="P865" s="55"/>
      <c r="Q865" s="56">
        <f t="shared" si="41"/>
        <v>1.082797856226708E-8</v>
      </c>
      <c r="R865" s="49"/>
      <c r="S865" s="53"/>
      <c r="T865" s="53"/>
      <c r="U865" s="53"/>
      <c r="V865" s="53"/>
      <c r="W865" s="53"/>
      <c r="X865" s="53"/>
    </row>
    <row r="866" spans="2:24" s="2" customFormat="1" ht="24.5" customHeight="1" x14ac:dyDescent="0.35">
      <c r="B866" s="3">
        <v>851</v>
      </c>
      <c r="C866" s="3" t="s">
        <v>2628</v>
      </c>
      <c r="D866" s="3" t="s">
        <v>1510</v>
      </c>
      <c r="E866" s="3" t="s">
        <v>191</v>
      </c>
      <c r="F866" s="3" t="s">
        <v>2324</v>
      </c>
      <c r="G866" s="3" t="s">
        <v>11</v>
      </c>
      <c r="H866" s="3" t="s">
        <v>2628</v>
      </c>
      <c r="I866" s="3">
        <v>1</v>
      </c>
      <c r="J866" s="3" t="s">
        <v>4814</v>
      </c>
      <c r="K866" s="3" t="s">
        <v>2628</v>
      </c>
      <c r="L866" s="3">
        <v>20154028</v>
      </c>
      <c r="M866" s="17"/>
      <c r="N866" s="37">
        <f t="shared" si="39"/>
        <v>0</v>
      </c>
      <c r="O866" s="55">
        <f t="shared" si="40"/>
        <v>100</v>
      </c>
      <c r="P866" s="55"/>
      <c r="Q866" s="56">
        <f t="shared" si="41"/>
        <v>1.082797856226708E-8</v>
      </c>
      <c r="R866" s="49"/>
      <c r="S866" s="53"/>
      <c r="T866" s="53"/>
      <c r="U866" s="53"/>
      <c r="V866" s="53"/>
      <c r="W866" s="53"/>
      <c r="X866" s="53"/>
    </row>
    <row r="867" spans="2:24" s="2" customFormat="1" ht="24.5" customHeight="1" x14ac:dyDescent="0.35">
      <c r="B867" s="3">
        <v>852</v>
      </c>
      <c r="C867" s="3" t="s">
        <v>119</v>
      </c>
      <c r="D867" s="3" t="s">
        <v>3146</v>
      </c>
      <c r="E867" s="3" t="s">
        <v>218</v>
      </c>
      <c r="F867" s="3" t="s">
        <v>2390</v>
      </c>
      <c r="G867" s="3" t="s">
        <v>76</v>
      </c>
      <c r="H867" s="3" t="s">
        <v>2628</v>
      </c>
      <c r="I867" s="3">
        <v>1</v>
      </c>
      <c r="J867" s="3" t="s">
        <v>4815</v>
      </c>
      <c r="K867" s="3" t="s">
        <v>119</v>
      </c>
      <c r="L867" s="3">
        <v>20167065</v>
      </c>
      <c r="M867" s="17"/>
      <c r="N867" s="37">
        <f t="shared" si="39"/>
        <v>0</v>
      </c>
      <c r="O867" s="55">
        <f t="shared" si="40"/>
        <v>100</v>
      </c>
      <c r="P867" s="55"/>
      <c r="Q867" s="56">
        <f t="shared" si="41"/>
        <v>1.082797856226708E-8</v>
      </c>
      <c r="R867" s="49"/>
      <c r="S867" s="53"/>
      <c r="T867" s="53"/>
      <c r="U867" s="53"/>
      <c r="V867" s="53"/>
      <c r="W867" s="53"/>
      <c r="X867" s="53"/>
    </row>
    <row r="868" spans="2:24" s="2" customFormat="1" ht="24.5" customHeight="1" x14ac:dyDescent="0.35">
      <c r="B868" s="3">
        <v>853</v>
      </c>
      <c r="C868" s="3" t="s">
        <v>119</v>
      </c>
      <c r="D868" s="3" t="s">
        <v>3147</v>
      </c>
      <c r="E868" s="3" t="s">
        <v>218</v>
      </c>
      <c r="F868" s="3" t="s">
        <v>2390</v>
      </c>
      <c r="G868" s="3" t="s">
        <v>76</v>
      </c>
      <c r="H868" s="3" t="s">
        <v>2628</v>
      </c>
      <c r="I868" s="3">
        <v>26</v>
      </c>
      <c r="J868" s="3" t="s">
        <v>4816</v>
      </c>
      <c r="K868" s="3" t="s">
        <v>119</v>
      </c>
      <c r="L868" s="3">
        <v>19936874</v>
      </c>
      <c r="M868" s="17">
        <v>124045</v>
      </c>
      <c r="N868" s="37">
        <f t="shared" si="39"/>
        <v>132976</v>
      </c>
      <c r="O868" s="55">
        <f t="shared" si="40"/>
        <v>3457376</v>
      </c>
      <c r="P868" s="55" t="s">
        <v>7341</v>
      </c>
      <c r="Q868" s="56">
        <f t="shared" si="41"/>
        <v>3.7436393209696705E-4</v>
      </c>
      <c r="R868" s="49"/>
      <c r="S868" s="53"/>
      <c r="T868" s="53"/>
      <c r="U868" s="53"/>
      <c r="V868" s="53"/>
      <c r="W868" s="53"/>
      <c r="X868" s="53"/>
    </row>
    <row r="869" spans="2:24" s="2" customFormat="1" ht="24.5" customHeight="1" x14ac:dyDescent="0.35">
      <c r="B869" s="3">
        <v>854</v>
      </c>
      <c r="C869" s="3" t="s">
        <v>119</v>
      </c>
      <c r="D869" s="3" t="s">
        <v>3147</v>
      </c>
      <c r="E869" s="3" t="s">
        <v>218</v>
      </c>
      <c r="F869" s="3" t="s">
        <v>2390</v>
      </c>
      <c r="G869" s="3" t="s">
        <v>76</v>
      </c>
      <c r="H869" s="3" t="s">
        <v>2628</v>
      </c>
      <c r="I869" s="3">
        <v>12</v>
      </c>
      <c r="J869" s="3" t="s">
        <v>4817</v>
      </c>
      <c r="K869" s="3" t="s">
        <v>119</v>
      </c>
      <c r="L869" s="3">
        <v>20055197</v>
      </c>
      <c r="M869" s="17"/>
      <c r="N869" s="37">
        <f t="shared" si="39"/>
        <v>0</v>
      </c>
      <c r="O869" s="55">
        <f t="shared" si="40"/>
        <v>1200</v>
      </c>
      <c r="P869" s="55"/>
      <c r="Q869" s="56">
        <f t="shared" si="41"/>
        <v>1.2993574274720495E-7</v>
      </c>
      <c r="R869" s="49"/>
      <c r="S869" s="53"/>
      <c r="T869" s="53"/>
      <c r="U869" s="53"/>
      <c r="V869" s="53"/>
      <c r="W869" s="53"/>
      <c r="X869" s="53"/>
    </row>
    <row r="870" spans="2:24" s="2" customFormat="1" ht="24.5" customHeight="1" x14ac:dyDescent="0.35">
      <c r="B870" s="3">
        <v>855</v>
      </c>
      <c r="C870" s="3" t="s">
        <v>119</v>
      </c>
      <c r="D870" s="3" t="s">
        <v>4146</v>
      </c>
      <c r="E870" s="3" t="s">
        <v>218</v>
      </c>
      <c r="F870" s="3" t="s">
        <v>2390</v>
      </c>
      <c r="G870" s="3" t="s">
        <v>76</v>
      </c>
      <c r="H870" s="3" t="s">
        <v>2628</v>
      </c>
      <c r="I870" s="3">
        <v>1</v>
      </c>
      <c r="J870" s="3" t="s">
        <v>4818</v>
      </c>
      <c r="K870" s="3" t="s">
        <v>119</v>
      </c>
      <c r="L870" s="3">
        <v>20174949</v>
      </c>
      <c r="M870" s="17"/>
      <c r="N870" s="37">
        <f t="shared" si="39"/>
        <v>0</v>
      </c>
      <c r="O870" s="55">
        <f t="shared" si="40"/>
        <v>100</v>
      </c>
      <c r="P870" s="55"/>
      <c r="Q870" s="56">
        <f t="shared" si="41"/>
        <v>1.082797856226708E-8</v>
      </c>
      <c r="R870" s="49"/>
      <c r="S870" s="53"/>
      <c r="T870" s="53"/>
      <c r="U870" s="53"/>
      <c r="V870" s="53"/>
      <c r="W870" s="53"/>
      <c r="X870" s="53"/>
    </row>
    <row r="871" spans="2:24" s="2" customFormat="1" ht="24.5" customHeight="1" x14ac:dyDescent="0.35">
      <c r="B871" s="3">
        <v>856</v>
      </c>
      <c r="C871" s="3" t="s">
        <v>119</v>
      </c>
      <c r="D871" s="3" t="s">
        <v>4147</v>
      </c>
      <c r="E871" s="3" t="s">
        <v>218</v>
      </c>
      <c r="F871" s="3" t="s">
        <v>2390</v>
      </c>
      <c r="G871" s="3" t="s">
        <v>76</v>
      </c>
      <c r="H871" s="3" t="s">
        <v>2628</v>
      </c>
      <c r="I871" s="3">
        <v>51</v>
      </c>
      <c r="J871" s="3" t="s">
        <v>4819</v>
      </c>
      <c r="K871" s="3" t="s">
        <v>119</v>
      </c>
      <c r="L871" s="3">
        <v>19984950</v>
      </c>
      <c r="M871" s="17">
        <v>142227</v>
      </c>
      <c r="N871" s="37">
        <f t="shared" si="39"/>
        <v>152467</v>
      </c>
      <c r="O871" s="55">
        <f t="shared" si="40"/>
        <v>7775817</v>
      </c>
      <c r="P871" s="55" t="s">
        <v>7341</v>
      </c>
      <c r="Q871" s="56">
        <f t="shared" si="41"/>
        <v>8.4196379780111916E-4</v>
      </c>
      <c r="R871" s="49"/>
      <c r="S871" s="53"/>
      <c r="T871" s="53"/>
      <c r="U871" s="53"/>
      <c r="V871" s="53"/>
      <c r="W871" s="53"/>
      <c r="X871" s="53"/>
    </row>
    <row r="872" spans="2:24" s="2" customFormat="1" ht="24.5" customHeight="1" x14ac:dyDescent="0.35">
      <c r="B872" s="3">
        <v>857</v>
      </c>
      <c r="C872" s="3" t="s">
        <v>1517</v>
      </c>
      <c r="D872" s="3" t="s">
        <v>3148</v>
      </c>
      <c r="E872" s="3" t="s">
        <v>3466</v>
      </c>
      <c r="F872" s="3" t="s">
        <v>2317</v>
      </c>
      <c r="G872" s="3" t="s">
        <v>11</v>
      </c>
      <c r="H872" s="3" t="s">
        <v>2628</v>
      </c>
      <c r="I872" s="3">
        <v>15612</v>
      </c>
      <c r="J872" s="3" t="s">
        <v>4820</v>
      </c>
      <c r="K872" s="3" t="s">
        <v>2628</v>
      </c>
      <c r="L872" s="3">
        <v>19924345</v>
      </c>
      <c r="M872" s="17">
        <v>851</v>
      </c>
      <c r="N872" s="37">
        <f t="shared" si="39"/>
        <v>912</v>
      </c>
      <c r="O872" s="55">
        <f t="shared" si="40"/>
        <v>14238144</v>
      </c>
      <c r="P872" s="55" t="s">
        <v>7341</v>
      </c>
      <c r="Q872" s="56">
        <f t="shared" si="41"/>
        <v>1.5417031799847165E-3</v>
      </c>
      <c r="R872" s="49"/>
      <c r="S872" s="53"/>
      <c r="T872" s="53"/>
      <c r="U872" s="53"/>
      <c r="V872" s="53"/>
      <c r="W872" s="53"/>
      <c r="X872" s="53"/>
    </row>
    <row r="873" spans="2:24" s="2" customFormat="1" ht="24.5" customHeight="1" x14ac:dyDescent="0.35">
      <c r="B873" s="3">
        <v>858</v>
      </c>
      <c r="C873" s="3" t="s">
        <v>1522</v>
      </c>
      <c r="D873" s="3" t="s">
        <v>1523</v>
      </c>
      <c r="E873" s="3" t="s">
        <v>2451</v>
      </c>
      <c r="F873" s="3" t="s">
        <v>2317</v>
      </c>
      <c r="G873" s="3" t="s">
        <v>11</v>
      </c>
      <c r="H873" s="3" t="s">
        <v>2628</v>
      </c>
      <c r="I873" s="33">
        <v>85732</v>
      </c>
      <c r="J873" s="3" t="s">
        <v>4821</v>
      </c>
      <c r="K873" s="3" t="s">
        <v>2628</v>
      </c>
      <c r="L873" s="3">
        <v>19902389</v>
      </c>
      <c r="M873" s="17"/>
      <c r="N873" s="37">
        <f t="shared" si="39"/>
        <v>0</v>
      </c>
      <c r="O873" s="55">
        <f t="shared" si="40"/>
        <v>8573200</v>
      </c>
      <c r="P873" s="55" t="s">
        <v>7341</v>
      </c>
      <c r="Q873" s="56">
        <f t="shared" si="41"/>
        <v>9.2830425810028129E-4</v>
      </c>
      <c r="R873" s="49"/>
      <c r="S873" s="53"/>
      <c r="T873" s="53"/>
      <c r="U873" s="53"/>
      <c r="V873" s="53"/>
      <c r="W873" s="53"/>
      <c r="X873" s="53"/>
    </row>
    <row r="874" spans="2:24" s="2" customFormat="1" ht="24.5" customHeight="1" x14ac:dyDescent="0.35">
      <c r="B874" s="3">
        <v>859</v>
      </c>
      <c r="C874" s="3" t="s">
        <v>3986</v>
      </c>
      <c r="D874" s="3" t="s">
        <v>3149</v>
      </c>
      <c r="E874" s="3" t="s">
        <v>146</v>
      </c>
      <c r="F874" s="3" t="s">
        <v>2335</v>
      </c>
      <c r="G874" s="3" t="s">
        <v>11</v>
      </c>
      <c r="H874" s="3" t="s">
        <v>2628</v>
      </c>
      <c r="I874" s="33">
        <v>1440</v>
      </c>
      <c r="J874" s="3" t="s">
        <v>4822</v>
      </c>
      <c r="K874" s="3" t="s">
        <v>2628</v>
      </c>
      <c r="L874" s="3">
        <v>20210581</v>
      </c>
      <c r="M874" s="17"/>
      <c r="N874" s="37">
        <f t="shared" si="39"/>
        <v>0</v>
      </c>
      <c r="O874" s="55">
        <f t="shared" si="40"/>
        <v>144000</v>
      </c>
      <c r="P874" s="55"/>
      <c r="Q874" s="56">
        <f t="shared" si="41"/>
        <v>1.5592289129664596E-5</v>
      </c>
      <c r="R874" s="49"/>
      <c r="S874" s="53"/>
      <c r="T874" s="53"/>
      <c r="U874" s="53"/>
      <c r="V874" s="53"/>
      <c r="W874" s="53"/>
      <c r="X874" s="53"/>
    </row>
    <row r="875" spans="2:24" s="2" customFormat="1" ht="24.5" customHeight="1" x14ac:dyDescent="0.35">
      <c r="B875" s="3">
        <v>860</v>
      </c>
      <c r="C875" s="3" t="s">
        <v>3986</v>
      </c>
      <c r="D875" s="3" t="s">
        <v>3149</v>
      </c>
      <c r="E875" s="3" t="s">
        <v>2401</v>
      </c>
      <c r="F875" s="3" t="s">
        <v>2422</v>
      </c>
      <c r="G875" s="3" t="s">
        <v>11</v>
      </c>
      <c r="H875" s="3" t="s">
        <v>2318</v>
      </c>
      <c r="I875" s="33">
        <v>1262</v>
      </c>
      <c r="J875" s="3" t="s">
        <v>3912</v>
      </c>
      <c r="K875" s="3" t="s">
        <v>2825</v>
      </c>
      <c r="L875" s="3">
        <v>20209759</v>
      </c>
      <c r="M875" s="17"/>
      <c r="N875" s="37">
        <f t="shared" si="39"/>
        <v>0</v>
      </c>
      <c r="O875" s="55">
        <f t="shared" si="40"/>
        <v>126200</v>
      </c>
      <c r="P875" s="55"/>
      <c r="Q875" s="56">
        <f t="shared" si="41"/>
        <v>1.3664908945581055E-5</v>
      </c>
      <c r="R875" s="49"/>
      <c r="S875" s="53"/>
      <c r="T875" s="53"/>
      <c r="U875" s="53"/>
      <c r="V875" s="53"/>
      <c r="W875" s="53"/>
      <c r="X875" s="53"/>
    </row>
    <row r="876" spans="2:24" s="2" customFormat="1" ht="24.5" customHeight="1" x14ac:dyDescent="0.35">
      <c r="B876" s="3">
        <v>861</v>
      </c>
      <c r="C876" s="3" t="s">
        <v>1429</v>
      </c>
      <c r="D876" s="3" t="s">
        <v>4005</v>
      </c>
      <c r="E876" s="3" t="s">
        <v>4028</v>
      </c>
      <c r="F876" s="3" t="s">
        <v>2540</v>
      </c>
      <c r="G876" s="3" t="s">
        <v>11</v>
      </c>
      <c r="H876" s="3" t="s">
        <v>2628</v>
      </c>
      <c r="I876" s="3">
        <v>10378</v>
      </c>
      <c r="J876" s="3" t="s">
        <v>3887</v>
      </c>
      <c r="K876" s="3" t="s">
        <v>2533</v>
      </c>
      <c r="L876" s="3">
        <v>19900270</v>
      </c>
      <c r="M876" s="17">
        <v>6112</v>
      </c>
      <c r="N876" s="37">
        <f t="shared" si="39"/>
        <v>6552</v>
      </c>
      <c r="O876" s="55">
        <f t="shared" si="40"/>
        <v>67996656</v>
      </c>
      <c r="P876" s="55" t="s">
        <v>7341</v>
      </c>
      <c r="Q876" s="56">
        <f t="shared" si="41"/>
        <v>7.3626633347384923E-3</v>
      </c>
      <c r="R876" s="49"/>
      <c r="S876" s="53"/>
      <c r="T876" s="53"/>
      <c r="U876" s="53"/>
      <c r="V876" s="53"/>
      <c r="W876" s="53"/>
      <c r="X876" s="53"/>
    </row>
    <row r="877" spans="2:24" s="2" customFormat="1" ht="24.5" customHeight="1" x14ac:dyDescent="0.35">
      <c r="B877" s="3">
        <v>862</v>
      </c>
      <c r="C877" s="3" t="s">
        <v>1524</v>
      </c>
      <c r="D877" s="3" t="s">
        <v>3150</v>
      </c>
      <c r="E877" s="3" t="s">
        <v>191</v>
      </c>
      <c r="F877" s="3" t="s">
        <v>2335</v>
      </c>
      <c r="G877" s="3" t="s">
        <v>11</v>
      </c>
      <c r="H877" s="3" t="s">
        <v>2628</v>
      </c>
      <c r="I877" s="3">
        <v>2790</v>
      </c>
      <c r="J877" s="3" t="s">
        <v>3913</v>
      </c>
      <c r="K877" s="3" t="s">
        <v>2628</v>
      </c>
      <c r="L877" s="3">
        <v>59606</v>
      </c>
      <c r="M877" s="17">
        <v>4749</v>
      </c>
      <c r="N877" s="37">
        <f t="shared" si="39"/>
        <v>5091</v>
      </c>
      <c r="O877" s="55">
        <f t="shared" si="40"/>
        <v>14203890</v>
      </c>
      <c r="P877" s="55"/>
      <c r="Q877" s="56">
        <f t="shared" si="41"/>
        <v>1.5379941642079975E-3</v>
      </c>
      <c r="R877" s="49"/>
      <c r="S877" s="53"/>
      <c r="T877" s="53"/>
      <c r="U877" s="53"/>
      <c r="V877" s="53"/>
      <c r="W877" s="53"/>
      <c r="X877" s="53"/>
    </row>
    <row r="878" spans="2:24" s="2" customFormat="1" ht="24.5" customHeight="1" x14ac:dyDescent="0.35">
      <c r="B878" s="3">
        <v>863</v>
      </c>
      <c r="C878" s="3" t="s">
        <v>1524</v>
      </c>
      <c r="D878" s="3" t="s">
        <v>3150</v>
      </c>
      <c r="E878" s="3" t="s">
        <v>26</v>
      </c>
      <c r="F878" s="3" t="s">
        <v>2335</v>
      </c>
      <c r="G878" s="3" t="s">
        <v>11</v>
      </c>
      <c r="H878" s="3" t="s">
        <v>2628</v>
      </c>
      <c r="I878" s="3">
        <v>780</v>
      </c>
      <c r="J878" s="3" t="s">
        <v>3913</v>
      </c>
      <c r="K878" s="3" t="s">
        <v>2628</v>
      </c>
      <c r="L878" s="3">
        <v>59605</v>
      </c>
      <c r="M878" s="17"/>
      <c r="N878" s="37">
        <f t="shared" si="39"/>
        <v>0</v>
      </c>
      <c r="O878" s="55">
        <f t="shared" si="40"/>
        <v>78000</v>
      </c>
      <c r="P878" s="55"/>
      <c r="Q878" s="56">
        <f t="shared" si="41"/>
        <v>8.4458232785683223E-6</v>
      </c>
      <c r="R878" s="49"/>
      <c r="S878" s="53"/>
      <c r="T878" s="53"/>
      <c r="U878" s="53"/>
      <c r="V878" s="53"/>
      <c r="W878" s="53"/>
      <c r="X878" s="53"/>
    </row>
    <row r="879" spans="2:24" s="2" customFormat="1" ht="24.5" customHeight="1" x14ac:dyDescent="0.35">
      <c r="B879" s="3">
        <v>864</v>
      </c>
      <c r="C879" s="3" t="s">
        <v>1524</v>
      </c>
      <c r="D879" s="3" t="s">
        <v>3150</v>
      </c>
      <c r="E879" s="3" t="s">
        <v>191</v>
      </c>
      <c r="F879" s="3" t="s">
        <v>2317</v>
      </c>
      <c r="G879" s="3" t="s">
        <v>11</v>
      </c>
      <c r="H879" s="3" t="s">
        <v>2628</v>
      </c>
      <c r="I879" s="3">
        <v>660</v>
      </c>
      <c r="J879" s="3" t="s">
        <v>4823</v>
      </c>
      <c r="K879" s="3" t="s">
        <v>2628</v>
      </c>
      <c r="L879" s="3">
        <v>20003175</v>
      </c>
      <c r="M879" s="17"/>
      <c r="N879" s="37">
        <f t="shared" si="39"/>
        <v>0</v>
      </c>
      <c r="O879" s="55">
        <f t="shared" si="40"/>
        <v>66000</v>
      </c>
      <c r="P879" s="55"/>
      <c r="Q879" s="56">
        <f t="shared" si="41"/>
        <v>7.1464658510962729E-6</v>
      </c>
      <c r="R879" s="49"/>
      <c r="S879" s="53"/>
      <c r="T879" s="53"/>
      <c r="U879" s="53"/>
      <c r="V879" s="53"/>
      <c r="W879" s="53"/>
      <c r="X879" s="53"/>
    </row>
    <row r="880" spans="2:24" s="2" customFormat="1" ht="24.5" customHeight="1" x14ac:dyDescent="0.35">
      <c r="B880" s="3">
        <v>865</v>
      </c>
      <c r="C880" s="3" t="s">
        <v>1524</v>
      </c>
      <c r="D880" s="3" t="s">
        <v>3150</v>
      </c>
      <c r="E880" s="3" t="s">
        <v>2401</v>
      </c>
      <c r="F880" s="3" t="s">
        <v>2422</v>
      </c>
      <c r="G880" s="3" t="s">
        <v>11</v>
      </c>
      <c r="H880" s="3" t="s">
        <v>2318</v>
      </c>
      <c r="I880" s="3">
        <v>32.727272727272727</v>
      </c>
      <c r="J880" s="3" t="s">
        <v>3913</v>
      </c>
      <c r="K880" s="3" t="s">
        <v>2826</v>
      </c>
      <c r="L880" s="3">
        <v>59605</v>
      </c>
      <c r="M880" s="17">
        <v>89</v>
      </c>
      <c r="N880" s="37">
        <f t="shared" si="39"/>
        <v>95</v>
      </c>
      <c r="O880" s="55">
        <f t="shared" si="40"/>
        <v>3109.090909090909</v>
      </c>
      <c r="P880" s="55"/>
      <c r="Q880" s="56">
        <f t="shared" si="41"/>
        <v>3.3665169711775828E-7</v>
      </c>
      <c r="R880" s="49"/>
      <c r="S880" s="53"/>
      <c r="T880" s="53"/>
      <c r="U880" s="53"/>
      <c r="V880" s="53"/>
      <c r="W880" s="53"/>
      <c r="X880" s="53"/>
    </row>
    <row r="881" spans="2:24" s="2" customFormat="1" ht="24.5" customHeight="1" x14ac:dyDescent="0.35">
      <c r="B881" s="3">
        <v>866</v>
      </c>
      <c r="C881" s="3" t="s">
        <v>1524</v>
      </c>
      <c r="D881" s="3" t="s">
        <v>3150</v>
      </c>
      <c r="E881" s="3" t="s">
        <v>2355</v>
      </c>
      <c r="F881" s="3" t="s">
        <v>2422</v>
      </c>
      <c r="G881" s="3" t="s">
        <v>11</v>
      </c>
      <c r="H881" s="3" t="s">
        <v>2318</v>
      </c>
      <c r="I881" s="3">
        <v>30</v>
      </c>
      <c r="J881" s="3" t="s">
        <v>3913</v>
      </c>
      <c r="K881" s="3" t="s">
        <v>2827</v>
      </c>
      <c r="L881" s="3">
        <v>59606</v>
      </c>
      <c r="M881" s="17">
        <v>53</v>
      </c>
      <c r="N881" s="37">
        <f t="shared" si="39"/>
        <v>57</v>
      </c>
      <c r="O881" s="55">
        <f t="shared" si="40"/>
        <v>1710</v>
      </c>
      <c r="P881" s="55"/>
      <c r="Q881" s="56">
        <f t="shared" si="41"/>
        <v>1.8515843341476705E-7</v>
      </c>
      <c r="R881" s="49"/>
      <c r="S881" s="53"/>
      <c r="T881" s="53"/>
      <c r="U881" s="53"/>
      <c r="V881" s="53"/>
      <c r="W881" s="53"/>
      <c r="X881" s="53"/>
    </row>
    <row r="882" spans="2:24" s="2" customFormat="1" ht="24.5" customHeight="1" x14ac:dyDescent="0.35">
      <c r="B882" s="3">
        <v>867</v>
      </c>
      <c r="C882" s="3" t="s">
        <v>1524</v>
      </c>
      <c r="D882" s="3" t="s">
        <v>3150</v>
      </c>
      <c r="E882" s="3" t="s">
        <v>26</v>
      </c>
      <c r="F882" s="3" t="s">
        <v>2335</v>
      </c>
      <c r="G882" s="3" t="s">
        <v>11</v>
      </c>
      <c r="H882" s="3" t="s">
        <v>2628</v>
      </c>
      <c r="I882" s="3">
        <v>1</v>
      </c>
      <c r="J882" s="3" t="s">
        <v>4824</v>
      </c>
      <c r="K882" s="3" t="s">
        <v>2628</v>
      </c>
      <c r="L882" s="3">
        <v>19980115</v>
      </c>
      <c r="M882" s="17"/>
      <c r="N882" s="37">
        <f t="shared" si="39"/>
        <v>0</v>
      </c>
      <c r="O882" s="55">
        <f t="shared" si="40"/>
        <v>100</v>
      </c>
      <c r="P882" s="55"/>
      <c r="Q882" s="56">
        <f t="shared" si="41"/>
        <v>1.082797856226708E-8</v>
      </c>
      <c r="R882" s="49"/>
      <c r="S882" s="53"/>
      <c r="T882" s="53"/>
      <c r="U882" s="53"/>
      <c r="V882" s="53"/>
      <c r="W882" s="53"/>
      <c r="X882" s="53"/>
    </row>
    <row r="883" spans="2:24" s="2" customFormat="1" ht="24.5" customHeight="1" x14ac:dyDescent="0.35">
      <c r="B883" s="3">
        <v>868</v>
      </c>
      <c r="C883" s="3" t="s">
        <v>255</v>
      </c>
      <c r="D883" s="3" t="s">
        <v>4148</v>
      </c>
      <c r="E883" s="3" t="s">
        <v>3467</v>
      </c>
      <c r="F883" s="3" t="s">
        <v>2422</v>
      </c>
      <c r="G883" s="3" t="s">
        <v>11</v>
      </c>
      <c r="H883" s="3" t="s">
        <v>2628</v>
      </c>
      <c r="I883" s="33">
        <v>63100</v>
      </c>
      <c r="J883" s="3" t="s">
        <v>4825</v>
      </c>
      <c r="K883" s="3" t="s">
        <v>2628</v>
      </c>
      <c r="L883" s="3">
        <v>19999985</v>
      </c>
      <c r="M883" s="17"/>
      <c r="N883" s="37">
        <f t="shared" si="39"/>
        <v>0</v>
      </c>
      <c r="O883" s="55">
        <f t="shared" si="40"/>
        <v>6310000</v>
      </c>
      <c r="P883" s="55" t="s">
        <v>7341</v>
      </c>
      <c r="Q883" s="56">
        <f t="shared" si="41"/>
        <v>6.8324544727905274E-4</v>
      </c>
      <c r="R883" s="49"/>
      <c r="S883" s="53"/>
      <c r="T883" s="53"/>
      <c r="U883" s="53"/>
      <c r="V883" s="53"/>
      <c r="W883" s="53"/>
      <c r="X883" s="53"/>
    </row>
    <row r="884" spans="2:24" s="2" customFormat="1" ht="24.5" customHeight="1" x14ac:dyDescent="0.35">
      <c r="B884" s="3">
        <v>869</v>
      </c>
      <c r="C884" s="3" t="s">
        <v>256</v>
      </c>
      <c r="D884" s="3" t="s">
        <v>4148</v>
      </c>
      <c r="E884" s="3" t="s">
        <v>2534</v>
      </c>
      <c r="F884" s="3" t="s">
        <v>2335</v>
      </c>
      <c r="G884" s="3" t="s">
        <v>11</v>
      </c>
      <c r="H884" s="3" t="s">
        <v>2628</v>
      </c>
      <c r="I884" s="33">
        <v>1</v>
      </c>
      <c r="J884" s="3" t="s">
        <v>4826</v>
      </c>
      <c r="K884" s="3" t="s">
        <v>2628</v>
      </c>
      <c r="L884" s="3">
        <v>20029657</v>
      </c>
      <c r="M884" s="17">
        <v>2196</v>
      </c>
      <c r="N884" s="37">
        <f t="shared" si="39"/>
        <v>2354</v>
      </c>
      <c r="O884" s="55">
        <f t="shared" si="40"/>
        <v>2354</v>
      </c>
      <c r="P884" s="55"/>
      <c r="Q884" s="56">
        <f t="shared" si="41"/>
        <v>2.5489061535576706E-7</v>
      </c>
      <c r="R884" s="49"/>
      <c r="S884" s="53"/>
      <c r="T884" s="53"/>
      <c r="U884" s="53"/>
      <c r="V884" s="53"/>
      <c r="W884" s="53"/>
      <c r="X884" s="53"/>
    </row>
    <row r="885" spans="2:24" s="2" customFormat="1" ht="24.5" customHeight="1" x14ac:dyDescent="0.35">
      <c r="B885" s="3">
        <v>870</v>
      </c>
      <c r="C885" s="3" t="s">
        <v>1278</v>
      </c>
      <c r="D885" s="3" t="s">
        <v>4149</v>
      </c>
      <c r="E885" s="3" t="s">
        <v>2535</v>
      </c>
      <c r="F885" s="3" t="s">
        <v>2438</v>
      </c>
      <c r="G885" s="3" t="s">
        <v>11</v>
      </c>
      <c r="H885" s="3" t="s">
        <v>2628</v>
      </c>
      <c r="I885" s="33">
        <v>1</v>
      </c>
      <c r="J885" s="3" t="s">
        <v>4827</v>
      </c>
      <c r="K885" s="3" t="s">
        <v>2628</v>
      </c>
      <c r="L885" s="3">
        <v>217467</v>
      </c>
      <c r="M885" s="17">
        <v>4402</v>
      </c>
      <c r="N885" s="37">
        <f t="shared" si="39"/>
        <v>4719</v>
      </c>
      <c r="O885" s="55">
        <f t="shared" si="40"/>
        <v>4719</v>
      </c>
      <c r="P885" s="55"/>
      <c r="Q885" s="56">
        <f t="shared" si="41"/>
        <v>5.1097230835338351E-7</v>
      </c>
      <c r="R885" s="49"/>
      <c r="S885" s="53"/>
      <c r="T885" s="53"/>
      <c r="U885" s="53"/>
      <c r="V885" s="53"/>
      <c r="W885" s="53"/>
      <c r="X885" s="53"/>
    </row>
    <row r="886" spans="2:24" s="2" customFormat="1" ht="24.5" customHeight="1" x14ac:dyDescent="0.35">
      <c r="B886" s="3">
        <v>871</v>
      </c>
      <c r="C886" s="3" t="s">
        <v>1525</v>
      </c>
      <c r="D886" s="3" t="s">
        <v>1526</v>
      </c>
      <c r="E886" s="3" t="s">
        <v>3468</v>
      </c>
      <c r="F886" s="3" t="s">
        <v>2326</v>
      </c>
      <c r="G886" s="3" t="s">
        <v>2328</v>
      </c>
      <c r="H886" s="3" t="s">
        <v>2628</v>
      </c>
      <c r="I886" s="33">
        <v>326</v>
      </c>
      <c r="J886" s="3" t="s">
        <v>4828</v>
      </c>
      <c r="K886" s="3" t="s">
        <v>2628</v>
      </c>
      <c r="L886" s="3">
        <v>20051434</v>
      </c>
      <c r="M886" s="17">
        <v>21429</v>
      </c>
      <c r="N886" s="37">
        <f t="shared" si="39"/>
        <v>22972</v>
      </c>
      <c r="O886" s="55">
        <f t="shared" si="40"/>
        <v>7488872</v>
      </c>
      <c r="P886" s="55"/>
      <c r="Q886" s="56">
        <f t="shared" si="41"/>
        <v>8.1089345471562185E-4</v>
      </c>
      <c r="R886" s="49"/>
      <c r="S886" s="53"/>
      <c r="T886" s="53"/>
      <c r="U886" s="53"/>
      <c r="V886" s="53"/>
      <c r="W886" s="53"/>
      <c r="X886" s="53"/>
    </row>
    <row r="887" spans="2:24" s="2" customFormat="1" ht="24.5" customHeight="1" x14ac:dyDescent="0.35">
      <c r="B887" s="3">
        <v>872</v>
      </c>
      <c r="C887" s="3" t="s">
        <v>1525</v>
      </c>
      <c r="D887" s="3" t="s">
        <v>1526</v>
      </c>
      <c r="E887" s="3" t="s">
        <v>3468</v>
      </c>
      <c r="F887" s="3" t="s">
        <v>2326</v>
      </c>
      <c r="G887" s="3" t="s">
        <v>2328</v>
      </c>
      <c r="H887" s="3" t="s">
        <v>2628</v>
      </c>
      <c r="I887" s="33">
        <v>1</v>
      </c>
      <c r="J887" s="3" t="s">
        <v>3914</v>
      </c>
      <c r="K887" s="3" t="s">
        <v>2828</v>
      </c>
      <c r="L887" s="3">
        <v>20212627</v>
      </c>
      <c r="M887" s="17">
        <v>44983</v>
      </c>
      <c r="N887" s="37">
        <f t="shared" si="39"/>
        <v>48222</v>
      </c>
      <c r="O887" s="55">
        <f t="shared" si="40"/>
        <v>48222</v>
      </c>
      <c r="P887" s="55"/>
      <c r="Q887" s="56">
        <f t="shared" si="41"/>
        <v>5.2214678222964313E-6</v>
      </c>
      <c r="R887" s="49"/>
      <c r="S887" s="53"/>
      <c r="T887" s="53"/>
      <c r="U887" s="53"/>
      <c r="V887" s="53"/>
      <c r="W887" s="53"/>
      <c r="X887" s="53"/>
    </row>
    <row r="888" spans="2:24" s="2" customFormat="1" ht="24.5" customHeight="1" x14ac:dyDescent="0.35">
      <c r="B888" s="3">
        <v>873</v>
      </c>
      <c r="C888" s="3" t="s">
        <v>2669</v>
      </c>
      <c r="D888" s="3" t="s">
        <v>3151</v>
      </c>
      <c r="E888" s="3" t="s">
        <v>68</v>
      </c>
      <c r="F888" s="3" t="s">
        <v>2335</v>
      </c>
      <c r="G888" s="3" t="s">
        <v>11</v>
      </c>
      <c r="H888" s="3" t="s">
        <v>2628</v>
      </c>
      <c r="I888" s="3">
        <v>6450</v>
      </c>
      <c r="J888" s="3" t="s">
        <v>4829</v>
      </c>
      <c r="K888" s="3" t="s">
        <v>2628</v>
      </c>
      <c r="L888" s="3">
        <v>20167332</v>
      </c>
      <c r="M888" s="17"/>
      <c r="N888" s="37">
        <f t="shared" si="39"/>
        <v>0</v>
      </c>
      <c r="O888" s="55">
        <f t="shared" si="40"/>
        <v>645000</v>
      </c>
      <c r="P888" s="55" t="s">
        <v>7341</v>
      </c>
      <c r="Q888" s="56">
        <f t="shared" si="41"/>
        <v>6.9840461726622657E-5</v>
      </c>
      <c r="R888" s="49"/>
      <c r="S888" s="53"/>
      <c r="T888" s="53"/>
      <c r="U888" s="53"/>
      <c r="V888" s="53"/>
      <c r="W888" s="53"/>
      <c r="X888" s="53"/>
    </row>
    <row r="889" spans="2:24" s="2" customFormat="1" ht="24.5" customHeight="1" x14ac:dyDescent="0.35">
      <c r="B889" s="3">
        <v>874</v>
      </c>
      <c r="C889" s="3" t="s">
        <v>2669</v>
      </c>
      <c r="D889" s="3" t="s">
        <v>3151</v>
      </c>
      <c r="E889" s="3" t="s">
        <v>10</v>
      </c>
      <c r="F889" s="3" t="s">
        <v>2335</v>
      </c>
      <c r="G889" s="3" t="s">
        <v>11</v>
      </c>
      <c r="H889" s="3" t="s">
        <v>2628</v>
      </c>
      <c r="I889" s="3">
        <v>600</v>
      </c>
      <c r="J889" s="3" t="s">
        <v>4830</v>
      </c>
      <c r="K889" s="3" t="s">
        <v>2628</v>
      </c>
      <c r="L889" s="3">
        <v>20192656</v>
      </c>
      <c r="M889" s="17"/>
      <c r="N889" s="37">
        <f t="shared" si="39"/>
        <v>0</v>
      </c>
      <c r="O889" s="55">
        <f t="shared" si="40"/>
        <v>60000</v>
      </c>
      <c r="P889" s="55"/>
      <c r="Q889" s="56">
        <f t="shared" si="41"/>
        <v>6.4967871373602478E-6</v>
      </c>
      <c r="R889" s="49"/>
      <c r="S889" s="53"/>
      <c r="T889" s="53"/>
      <c r="U889" s="53"/>
      <c r="V889" s="53"/>
      <c r="W889" s="53"/>
      <c r="X889" s="53"/>
    </row>
    <row r="890" spans="2:24" s="2" customFormat="1" ht="24.5" customHeight="1" x14ac:dyDescent="0.35">
      <c r="B890" s="3">
        <v>875</v>
      </c>
      <c r="C890" s="3" t="s">
        <v>2669</v>
      </c>
      <c r="D890" s="3" t="s">
        <v>3152</v>
      </c>
      <c r="E890" s="3" t="s">
        <v>308</v>
      </c>
      <c r="F890" s="3" t="s">
        <v>2317</v>
      </c>
      <c r="G890" s="3" t="s">
        <v>11</v>
      </c>
      <c r="H890" s="3" t="s">
        <v>2628</v>
      </c>
      <c r="I890" s="33">
        <v>600</v>
      </c>
      <c r="J890" s="3" t="s">
        <v>4831</v>
      </c>
      <c r="K890" s="3" t="s">
        <v>2628</v>
      </c>
      <c r="L890" s="3">
        <v>20192656</v>
      </c>
      <c r="M890" s="17"/>
      <c r="N890" s="37">
        <f t="shared" si="39"/>
        <v>0</v>
      </c>
      <c r="O890" s="55">
        <f t="shared" si="40"/>
        <v>60000</v>
      </c>
      <c r="P890" s="55"/>
      <c r="Q890" s="56">
        <f t="shared" si="41"/>
        <v>6.4967871373602478E-6</v>
      </c>
      <c r="R890" s="49"/>
      <c r="S890" s="53"/>
      <c r="T890" s="53"/>
      <c r="U890" s="53"/>
      <c r="V890" s="53"/>
      <c r="W890" s="53"/>
      <c r="X890" s="53"/>
    </row>
    <row r="891" spans="2:24" s="2" customFormat="1" ht="24.5" customHeight="1" x14ac:dyDescent="0.35">
      <c r="B891" s="3">
        <v>876</v>
      </c>
      <c r="C891" s="3" t="s">
        <v>4103</v>
      </c>
      <c r="D891" s="3" t="s">
        <v>3153</v>
      </c>
      <c r="E891" s="3" t="s">
        <v>146</v>
      </c>
      <c r="F891" s="3" t="s">
        <v>2604</v>
      </c>
      <c r="G891" s="3" t="s">
        <v>364</v>
      </c>
      <c r="H891" s="3" t="s">
        <v>2628</v>
      </c>
      <c r="I891" s="33">
        <v>70</v>
      </c>
      <c r="J891" s="3" t="s">
        <v>4832</v>
      </c>
      <c r="K891" s="3" t="s">
        <v>2628</v>
      </c>
      <c r="L891" s="3">
        <v>20204201</v>
      </c>
      <c r="M891" s="17"/>
      <c r="N891" s="37">
        <f t="shared" si="39"/>
        <v>0</v>
      </c>
      <c r="O891" s="55">
        <f t="shared" si="40"/>
        <v>7000</v>
      </c>
      <c r="P891" s="55"/>
      <c r="Q891" s="56">
        <f t="shared" si="41"/>
        <v>7.5795849935869558E-7</v>
      </c>
      <c r="R891" s="49"/>
      <c r="S891" s="53"/>
      <c r="T891" s="53"/>
      <c r="U891" s="53"/>
      <c r="V891" s="53"/>
      <c r="W891" s="53"/>
      <c r="X891" s="53"/>
    </row>
    <row r="892" spans="2:24" s="2" customFormat="1" ht="24.5" customHeight="1" x14ac:dyDescent="0.35">
      <c r="B892" s="3">
        <v>877</v>
      </c>
      <c r="C892" s="3" t="s">
        <v>164</v>
      </c>
      <c r="D892" s="3" t="s">
        <v>4150</v>
      </c>
      <c r="E892" s="3" t="s">
        <v>3469</v>
      </c>
      <c r="F892" s="3" t="s">
        <v>2394</v>
      </c>
      <c r="G892" s="3" t="s">
        <v>76</v>
      </c>
      <c r="H892" s="3" t="s">
        <v>2628</v>
      </c>
      <c r="I892" s="3">
        <v>300</v>
      </c>
      <c r="J892" s="3" t="s">
        <v>4833</v>
      </c>
      <c r="K892" s="3" t="s">
        <v>2628</v>
      </c>
      <c r="L892" s="3">
        <v>20047090</v>
      </c>
      <c r="M892" s="17">
        <v>29524</v>
      </c>
      <c r="N892" s="37">
        <f t="shared" si="39"/>
        <v>31650</v>
      </c>
      <c r="O892" s="55">
        <f t="shared" si="40"/>
        <v>9495000</v>
      </c>
      <c r="P892" s="55"/>
      <c r="Q892" s="56">
        <f t="shared" si="41"/>
        <v>1.0281165644872592E-3</v>
      </c>
      <c r="R892" s="49"/>
      <c r="S892" s="53"/>
      <c r="T892" s="53"/>
      <c r="U892" s="53"/>
      <c r="V892" s="53"/>
      <c r="W892" s="53"/>
      <c r="X892" s="53"/>
    </row>
    <row r="893" spans="2:24" s="2" customFormat="1" ht="24.5" customHeight="1" x14ac:dyDescent="0.35">
      <c r="B893" s="3">
        <v>878</v>
      </c>
      <c r="C893" s="3" t="s">
        <v>2628</v>
      </c>
      <c r="D893" s="3" t="s">
        <v>4006</v>
      </c>
      <c r="E893" s="3" t="s">
        <v>2538</v>
      </c>
      <c r="F893" s="3" t="s">
        <v>2499</v>
      </c>
      <c r="G893" s="3" t="s">
        <v>11</v>
      </c>
      <c r="H893" s="3" t="s">
        <v>2628</v>
      </c>
      <c r="I893" s="3">
        <v>1043</v>
      </c>
      <c r="J893" s="3" t="s">
        <v>4834</v>
      </c>
      <c r="K893" s="3" t="s">
        <v>2628</v>
      </c>
      <c r="L893" s="3">
        <v>20038780</v>
      </c>
      <c r="M893" s="17"/>
      <c r="N893" s="37">
        <f t="shared" si="39"/>
        <v>0</v>
      </c>
      <c r="O893" s="55">
        <f t="shared" si="40"/>
        <v>104300</v>
      </c>
      <c r="P893" s="55"/>
      <c r="Q893" s="56">
        <f t="shared" si="41"/>
        <v>1.1293581640444564E-5</v>
      </c>
      <c r="R893" s="49"/>
      <c r="S893" s="53"/>
      <c r="T893" s="53"/>
      <c r="U893" s="53"/>
      <c r="V893" s="53"/>
      <c r="W893" s="53"/>
      <c r="X893" s="53"/>
    </row>
    <row r="894" spans="2:24" s="2" customFormat="1" ht="24.5" customHeight="1" x14ac:dyDescent="0.35">
      <c r="B894" s="3">
        <v>879</v>
      </c>
      <c r="C894" s="3" t="s">
        <v>943</v>
      </c>
      <c r="D894" s="3" t="s">
        <v>4006</v>
      </c>
      <c r="E894" s="3" t="s">
        <v>2538</v>
      </c>
      <c r="F894" s="3" t="s">
        <v>2499</v>
      </c>
      <c r="G894" s="3" t="s">
        <v>11</v>
      </c>
      <c r="H894" s="3" t="s">
        <v>2628</v>
      </c>
      <c r="I894" s="3">
        <v>524</v>
      </c>
      <c r="J894" s="3" t="s">
        <v>4835</v>
      </c>
      <c r="K894" s="3" t="s">
        <v>2628</v>
      </c>
      <c r="L894" s="3">
        <v>20126621</v>
      </c>
      <c r="M894" s="17"/>
      <c r="N894" s="37">
        <f t="shared" si="39"/>
        <v>0</v>
      </c>
      <c r="O894" s="55">
        <f t="shared" si="40"/>
        <v>52400</v>
      </c>
      <c r="P894" s="55"/>
      <c r="Q894" s="56">
        <f t="shared" si="41"/>
        <v>5.6738607666279498E-6</v>
      </c>
      <c r="R894" s="49"/>
      <c r="S894" s="53"/>
      <c r="T894" s="53"/>
      <c r="U894" s="53"/>
      <c r="V894" s="53"/>
      <c r="W894" s="53"/>
      <c r="X894" s="53"/>
    </row>
    <row r="895" spans="2:24" s="2" customFormat="1" ht="24.5" customHeight="1" x14ac:dyDescent="0.35">
      <c r="B895" s="3">
        <v>880</v>
      </c>
      <c r="C895" s="3" t="s">
        <v>943</v>
      </c>
      <c r="D895" s="3" t="s">
        <v>4006</v>
      </c>
      <c r="E895" s="3" t="s">
        <v>2538</v>
      </c>
      <c r="F895" s="3" t="s">
        <v>3623</v>
      </c>
      <c r="G895" s="3" t="s">
        <v>11</v>
      </c>
      <c r="H895" s="3" t="s">
        <v>2334</v>
      </c>
      <c r="I895" s="33">
        <v>308.16666666666669</v>
      </c>
      <c r="J895" s="3" t="s">
        <v>4066</v>
      </c>
      <c r="K895" s="3" t="s">
        <v>2537</v>
      </c>
      <c r="L895" s="3">
        <v>20038780</v>
      </c>
      <c r="M895" s="17">
        <v>49405</v>
      </c>
      <c r="N895" s="37">
        <f t="shared" si="39"/>
        <v>52962</v>
      </c>
      <c r="O895" s="55">
        <f t="shared" si="40"/>
        <v>16321123.000000002</v>
      </c>
      <c r="P895" s="55" t="s">
        <v>7341</v>
      </c>
      <c r="Q895" s="56">
        <f t="shared" si="41"/>
        <v>1.7672476995612418E-3</v>
      </c>
      <c r="R895" s="49"/>
      <c r="S895" s="53"/>
      <c r="T895" s="53"/>
      <c r="U895" s="53"/>
      <c r="V895" s="53"/>
      <c r="W895" s="53"/>
      <c r="X895" s="53"/>
    </row>
    <row r="896" spans="2:24" s="2" customFormat="1" ht="24.5" customHeight="1" x14ac:dyDescent="0.35">
      <c r="B896" s="3">
        <v>881</v>
      </c>
      <c r="C896" s="3" t="s">
        <v>943</v>
      </c>
      <c r="D896" s="3" t="s">
        <v>4006</v>
      </c>
      <c r="E896" s="3" t="s">
        <v>1866</v>
      </c>
      <c r="F896" s="3" t="s">
        <v>2536</v>
      </c>
      <c r="G896" s="3" t="s">
        <v>11</v>
      </c>
      <c r="H896" s="3" t="s">
        <v>2628</v>
      </c>
      <c r="I896" s="3">
        <v>1</v>
      </c>
      <c r="J896" s="3" t="s">
        <v>4836</v>
      </c>
      <c r="K896" s="3" t="s">
        <v>2628</v>
      </c>
      <c r="L896" s="3">
        <v>20017916</v>
      </c>
      <c r="M896" s="17">
        <v>3034</v>
      </c>
      <c r="N896" s="37">
        <f t="shared" si="39"/>
        <v>3252</v>
      </c>
      <c r="O896" s="55">
        <f t="shared" si="40"/>
        <v>3252</v>
      </c>
      <c r="P896" s="55"/>
      <c r="Q896" s="56">
        <f t="shared" si="41"/>
        <v>3.5212586284492541E-7</v>
      </c>
      <c r="R896" s="49"/>
      <c r="S896" s="53"/>
      <c r="T896" s="53"/>
      <c r="U896" s="53"/>
      <c r="V896" s="53"/>
      <c r="W896" s="53"/>
      <c r="X896" s="53"/>
    </row>
    <row r="897" spans="2:24" s="2" customFormat="1" ht="24.5" customHeight="1" x14ac:dyDescent="0.35">
      <c r="B897" s="3">
        <v>882</v>
      </c>
      <c r="C897" s="3" t="s">
        <v>187</v>
      </c>
      <c r="D897" s="3" t="s">
        <v>3154</v>
      </c>
      <c r="E897" s="3" t="s">
        <v>3470</v>
      </c>
      <c r="F897" s="3" t="s">
        <v>2365</v>
      </c>
      <c r="G897" s="3" t="s">
        <v>11</v>
      </c>
      <c r="H897" s="3" t="s">
        <v>2628</v>
      </c>
      <c r="I897" s="33">
        <v>20794</v>
      </c>
      <c r="J897" s="3" t="s">
        <v>4837</v>
      </c>
      <c r="K897" s="3" t="s">
        <v>2628</v>
      </c>
      <c r="L897" s="3">
        <v>20168919</v>
      </c>
      <c r="M897" s="17"/>
      <c r="N897" s="37">
        <f t="shared" si="39"/>
        <v>0</v>
      </c>
      <c r="O897" s="55">
        <f t="shared" si="40"/>
        <v>2079400</v>
      </c>
      <c r="P897" s="55" t="s">
        <v>7341</v>
      </c>
      <c r="Q897" s="56">
        <f t="shared" si="41"/>
        <v>2.2515698622378166E-4</v>
      </c>
      <c r="R897" s="49"/>
      <c r="S897" s="53"/>
      <c r="T897" s="53"/>
      <c r="U897" s="53"/>
      <c r="V897" s="53"/>
      <c r="W897" s="53"/>
      <c r="X897" s="53"/>
    </row>
    <row r="898" spans="2:24" s="2" customFormat="1" ht="24.5" customHeight="1" x14ac:dyDescent="0.35">
      <c r="B898" s="3">
        <v>883</v>
      </c>
      <c r="C898" s="3" t="s">
        <v>2628</v>
      </c>
      <c r="D898" s="3" t="s">
        <v>1534</v>
      </c>
      <c r="E898" s="3" t="s">
        <v>2423</v>
      </c>
      <c r="F898" s="3" t="s">
        <v>3578</v>
      </c>
      <c r="G898" s="3" t="s">
        <v>11</v>
      </c>
      <c r="H898" s="3" t="s">
        <v>2628</v>
      </c>
      <c r="I898" s="3">
        <v>3000</v>
      </c>
      <c r="J898" s="3" t="s">
        <v>4838</v>
      </c>
      <c r="K898" s="3" t="s">
        <v>2628</v>
      </c>
      <c r="L898" s="3">
        <v>20091117</v>
      </c>
      <c r="M898" s="17">
        <v>634</v>
      </c>
      <c r="N898" s="37">
        <f t="shared" si="39"/>
        <v>680</v>
      </c>
      <c r="O898" s="55">
        <f t="shared" si="40"/>
        <v>2040000</v>
      </c>
      <c r="P898" s="55"/>
      <c r="Q898" s="56">
        <f t="shared" si="41"/>
        <v>2.2089076267024841E-4</v>
      </c>
      <c r="R898" s="49"/>
      <c r="S898" s="53"/>
      <c r="T898" s="53"/>
      <c r="U898" s="53"/>
      <c r="V898" s="53"/>
      <c r="W898" s="53"/>
      <c r="X898" s="53"/>
    </row>
    <row r="899" spans="2:24" s="2" customFormat="1" ht="24.5" customHeight="1" x14ac:dyDescent="0.35">
      <c r="B899" s="3">
        <v>884</v>
      </c>
      <c r="C899" s="3" t="s">
        <v>2628</v>
      </c>
      <c r="D899" s="3" t="s">
        <v>1534</v>
      </c>
      <c r="E899" s="3" t="s">
        <v>17</v>
      </c>
      <c r="F899" s="3" t="s">
        <v>2317</v>
      </c>
      <c r="G899" s="3" t="s">
        <v>11</v>
      </c>
      <c r="H899" s="3" t="s">
        <v>2628</v>
      </c>
      <c r="I899" s="3">
        <v>1</v>
      </c>
      <c r="J899" s="3" t="s">
        <v>4839</v>
      </c>
      <c r="K899" s="3" t="s">
        <v>2628</v>
      </c>
      <c r="L899" s="3">
        <v>19971756</v>
      </c>
      <c r="M899" s="17"/>
      <c r="N899" s="37">
        <f t="shared" si="39"/>
        <v>0</v>
      </c>
      <c r="O899" s="55">
        <f t="shared" si="40"/>
        <v>100</v>
      </c>
      <c r="P899" s="55"/>
      <c r="Q899" s="56">
        <f t="shared" si="41"/>
        <v>1.082797856226708E-8</v>
      </c>
      <c r="R899" s="49"/>
      <c r="S899" s="53"/>
      <c r="T899" s="53"/>
      <c r="U899" s="53"/>
      <c r="V899" s="53"/>
      <c r="W899" s="53"/>
      <c r="X899" s="53"/>
    </row>
    <row r="900" spans="2:24" s="2" customFormat="1" ht="24.5" customHeight="1" x14ac:dyDescent="0.35">
      <c r="B900" s="3">
        <v>885</v>
      </c>
      <c r="C900" s="3" t="s">
        <v>1546</v>
      </c>
      <c r="D900" s="3" t="s">
        <v>4007</v>
      </c>
      <c r="E900" s="3" t="s">
        <v>25</v>
      </c>
      <c r="F900" s="3" t="s">
        <v>2330</v>
      </c>
      <c r="G900" s="3" t="s">
        <v>11</v>
      </c>
      <c r="H900" s="3" t="s">
        <v>2628</v>
      </c>
      <c r="I900" s="33">
        <v>11740</v>
      </c>
      <c r="J900" s="3" t="s">
        <v>4840</v>
      </c>
      <c r="K900" s="3" t="s">
        <v>2628</v>
      </c>
      <c r="L900" s="3">
        <v>19966737</v>
      </c>
      <c r="M900" s="17">
        <v>2407</v>
      </c>
      <c r="N900" s="37">
        <f t="shared" si="39"/>
        <v>2580</v>
      </c>
      <c r="O900" s="55">
        <f t="shared" si="40"/>
        <v>30289200</v>
      </c>
      <c r="P900" s="55" t="s">
        <v>7341</v>
      </c>
      <c r="Q900" s="56">
        <f t="shared" si="41"/>
        <v>3.2797080826822002E-3</v>
      </c>
      <c r="R900" s="49"/>
      <c r="S900" s="53"/>
      <c r="T900" s="53"/>
      <c r="U900" s="53"/>
      <c r="V900" s="53"/>
      <c r="W900" s="53"/>
      <c r="X900" s="53"/>
    </row>
    <row r="901" spans="2:24" s="2" customFormat="1" ht="24.5" customHeight="1" x14ac:dyDescent="0.35">
      <c r="B901" s="3">
        <v>886</v>
      </c>
      <c r="C901" s="3" t="s">
        <v>1546</v>
      </c>
      <c r="D901" s="3" t="s">
        <v>4007</v>
      </c>
      <c r="E901" s="3" t="s">
        <v>25</v>
      </c>
      <c r="F901" s="3" t="s">
        <v>3613</v>
      </c>
      <c r="G901" s="3" t="s">
        <v>11</v>
      </c>
      <c r="H901" s="3" t="s">
        <v>2318</v>
      </c>
      <c r="I901" s="33">
        <v>726.66666666666663</v>
      </c>
      <c r="J901" s="3" t="s">
        <v>4067</v>
      </c>
      <c r="K901" s="3" t="s">
        <v>3747</v>
      </c>
      <c r="L901" s="3">
        <v>19902103</v>
      </c>
      <c r="M901" s="17">
        <v>2407</v>
      </c>
      <c r="N901" s="37">
        <f t="shared" si="39"/>
        <v>2580</v>
      </c>
      <c r="O901" s="55">
        <f t="shared" si="40"/>
        <v>1874800</v>
      </c>
      <c r="P901" s="55"/>
      <c r="Q901" s="56">
        <f t="shared" si="41"/>
        <v>2.0300294208538321E-4</v>
      </c>
      <c r="R901" s="49"/>
      <c r="S901" s="53"/>
      <c r="T901" s="53"/>
      <c r="U901" s="53"/>
      <c r="V901" s="53"/>
      <c r="W901" s="53"/>
      <c r="X901" s="53"/>
    </row>
    <row r="902" spans="2:24" s="2" customFormat="1" ht="24.5" customHeight="1" x14ac:dyDescent="0.35">
      <c r="B902" s="3">
        <v>887</v>
      </c>
      <c r="C902" s="3" t="s">
        <v>3987</v>
      </c>
      <c r="D902" s="3" t="s">
        <v>4008</v>
      </c>
      <c r="E902" s="3" t="s">
        <v>3704</v>
      </c>
      <c r="F902" s="3" t="s">
        <v>2356</v>
      </c>
      <c r="G902" s="3" t="s">
        <v>18</v>
      </c>
      <c r="H902" s="3" t="s">
        <v>2490</v>
      </c>
      <c r="I902" s="3">
        <v>200</v>
      </c>
      <c r="J902" s="3" t="s">
        <v>4068</v>
      </c>
      <c r="K902" s="3" t="s">
        <v>3748</v>
      </c>
      <c r="L902" s="3">
        <v>19999096</v>
      </c>
      <c r="M902" s="17">
        <v>1405.0625579999999</v>
      </c>
      <c r="N902" s="37">
        <f t="shared" si="39"/>
        <v>1506</v>
      </c>
      <c r="O902" s="55">
        <f t="shared" si="40"/>
        <v>301200</v>
      </c>
      <c r="P902" s="55"/>
      <c r="Q902" s="56">
        <f t="shared" si="41"/>
        <v>3.2613871429548443E-5</v>
      </c>
      <c r="R902" s="49"/>
      <c r="S902" s="53"/>
      <c r="T902" s="53"/>
      <c r="U902" s="53"/>
      <c r="V902" s="53"/>
      <c r="W902" s="53"/>
      <c r="X902" s="53"/>
    </row>
    <row r="903" spans="2:24" s="2" customFormat="1" ht="24.5" customHeight="1" x14ac:dyDescent="0.35">
      <c r="B903" s="3">
        <v>888</v>
      </c>
      <c r="C903" s="3" t="s">
        <v>1558</v>
      </c>
      <c r="D903" s="3" t="s">
        <v>3155</v>
      </c>
      <c r="E903" s="3" t="s">
        <v>2323</v>
      </c>
      <c r="F903" s="3" t="s">
        <v>2317</v>
      </c>
      <c r="G903" s="3" t="s">
        <v>11</v>
      </c>
      <c r="H903" s="3" t="s">
        <v>2628</v>
      </c>
      <c r="I903" s="3">
        <v>84</v>
      </c>
      <c r="J903" s="3" t="s">
        <v>4841</v>
      </c>
      <c r="K903" s="3" t="s">
        <v>2628</v>
      </c>
      <c r="L903" s="3">
        <v>40914</v>
      </c>
      <c r="M903" s="17"/>
      <c r="N903" s="37">
        <f t="shared" si="39"/>
        <v>0</v>
      </c>
      <c r="O903" s="55">
        <f t="shared" si="40"/>
        <v>8400</v>
      </c>
      <c r="P903" s="55"/>
      <c r="Q903" s="56">
        <f t="shared" si="41"/>
        <v>9.095501992304347E-7</v>
      </c>
      <c r="R903" s="49"/>
      <c r="S903" s="53"/>
      <c r="T903" s="53"/>
      <c r="U903" s="53"/>
      <c r="V903" s="53"/>
      <c r="W903" s="53"/>
      <c r="X903" s="53"/>
    </row>
    <row r="904" spans="2:24" s="2" customFormat="1" ht="24.5" customHeight="1" x14ac:dyDescent="0.35">
      <c r="B904" s="3">
        <v>889</v>
      </c>
      <c r="C904" s="3" t="s">
        <v>41</v>
      </c>
      <c r="D904" s="3" t="s">
        <v>1567</v>
      </c>
      <c r="E904" s="3" t="s">
        <v>2406</v>
      </c>
      <c r="F904" s="3" t="s">
        <v>2422</v>
      </c>
      <c r="G904" s="3" t="s">
        <v>11</v>
      </c>
      <c r="H904" s="3" t="s">
        <v>2628</v>
      </c>
      <c r="I904" s="3">
        <v>280440</v>
      </c>
      <c r="J904" s="3" t="s">
        <v>4842</v>
      </c>
      <c r="K904" s="3" t="s">
        <v>2628</v>
      </c>
      <c r="L904" s="3">
        <v>20087834</v>
      </c>
      <c r="M904" s="17"/>
      <c r="N904" s="37">
        <f t="shared" si="39"/>
        <v>0</v>
      </c>
      <c r="O904" s="55">
        <f t="shared" si="40"/>
        <v>28044000</v>
      </c>
      <c r="P904" s="55" t="s">
        <v>7341</v>
      </c>
      <c r="Q904" s="56">
        <f t="shared" si="41"/>
        <v>3.0365983080021799E-3</v>
      </c>
      <c r="R904" s="49"/>
      <c r="S904" s="53"/>
      <c r="T904" s="53"/>
      <c r="U904" s="53"/>
      <c r="V904" s="53"/>
      <c r="W904" s="53"/>
      <c r="X904" s="53"/>
    </row>
    <row r="905" spans="2:24" s="2" customFormat="1" ht="24.5" customHeight="1" x14ac:dyDescent="0.35">
      <c r="B905" s="3">
        <v>890</v>
      </c>
      <c r="C905" s="3" t="s">
        <v>1568</v>
      </c>
      <c r="D905" s="3" t="s">
        <v>1567</v>
      </c>
      <c r="E905" s="3" t="s">
        <v>2406</v>
      </c>
      <c r="F905" s="3" t="s">
        <v>2375</v>
      </c>
      <c r="G905" s="3" t="s">
        <v>11</v>
      </c>
      <c r="H905" s="3" t="s">
        <v>2628</v>
      </c>
      <c r="I905" s="33">
        <v>207360</v>
      </c>
      <c r="J905" s="3" t="s">
        <v>4843</v>
      </c>
      <c r="K905" s="3" t="s">
        <v>2628</v>
      </c>
      <c r="L905" s="3">
        <v>20086893</v>
      </c>
      <c r="M905" s="17">
        <v>361</v>
      </c>
      <c r="N905" s="37">
        <f t="shared" si="39"/>
        <v>387</v>
      </c>
      <c r="O905" s="55">
        <f t="shared" si="40"/>
        <v>80248320</v>
      </c>
      <c r="P905" s="55" t="s">
        <v>7341</v>
      </c>
      <c r="Q905" s="56">
        <f t="shared" si="41"/>
        <v>8.6892708861794846E-3</v>
      </c>
      <c r="R905" s="49"/>
      <c r="S905" s="53"/>
      <c r="T905" s="53"/>
      <c r="U905" s="53"/>
      <c r="V905" s="53"/>
      <c r="W905" s="53"/>
      <c r="X905" s="53"/>
    </row>
    <row r="906" spans="2:24" s="2" customFormat="1" ht="24.5" customHeight="1" x14ac:dyDescent="0.35">
      <c r="B906" s="3">
        <v>891</v>
      </c>
      <c r="C906" s="3" t="s">
        <v>1568</v>
      </c>
      <c r="D906" s="3" t="s">
        <v>1567</v>
      </c>
      <c r="E906" s="3" t="s">
        <v>2406</v>
      </c>
      <c r="F906" s="3" t="s">
        <v>2317</v>
      </c>
      <c r="G906" s="3" t="s">
        <v>11</v>
      </c>
      <c r="H906" s="3" t="s">
        <v>2628</v>
      </c>
      <c r="I906" s="33">
        <v>120</v>
      </c>
      <c r="J906" s="3" t="s">
        <v>4844</v>
      </c>
      <c r="K906" s="3" t="s">
        <v>2628</v>
      </c>
      <c r="L906" s="3">
        <v>20001340</v>
      </c>
      <c r="M906" s="17">
        <v>695</v>
      </c>
      <c r="N906" s="37">
        <f t="shared" si="39"/>
        <v>745</v>
      </c>
      <c r="O906" s="55">
        <f t="shared" si="40"/>
        <v>89400</v>
      </c>
      <c r="P906" s="55"/>
      <c r="Q906" s="56">
        <f t="shared" si="41"/>
        <v>9.6802128346667698E-6</v>
      </c>
      <c r="R906" s="49"/>
      <c r="S906" s="53"/>
      <c r="T906" s="53"/>
      <c r="U906" s="53"/>
      <c r="V906" s="53"/>
      <c r="W906" s="53"/>
      <c r="X906" s="53"/>
    </row>
    <row r="907" spans="2:24" s="2" customFormat="1" ht="24.5" customHeight="1" x14ac:dyDescent="0.35">
      <c r="B907" s="3">
        <v>892</v>
      </c>
      <c r="C907" s="3" t="s">
        <v>1571</v>
      </c>
      <c r="D907" s="3" t="s">
        <v>1572</v>
      </c>
      <c r="E907" s="3" t="s">
        <v>290</v>
      </c>
      <c r="F907" s="3" t="s">
        <v>2317</v>
      </c>
      <c r="G907" s="3" t="s">
        <v>11</v>
      </c>
      <c r="H907" s="3" t="s">
        <v>2628</v>
      </c>
      <c r="I907" s="33">
        <v>1</v>
      </c>
      <c r="J907" s="3" t="s">
        <v>4845</v>
      </c>
      <c r="K907" s="3" t="s">
        <v>2628</v>
      </c>
      <c r="L907" s="3">
        <v>204236</v>
      </c>
      <c r="M907" s="17">
        <v>94</v>
      </c>
      <c r="N907" s="37">
        <f t="shared" si="39"/>
        <v>101</v>
      </c>
      <c r="O907" s="55">
        <f t="shared" si="40"/>
        <v>101</v>
      </c>
      <c r="P907" s="55"/>
      <c r="Q907" s="56">
        <f t="shared" si="41"/>
        <v>1.093625834788975E-8</v>
      </c>
      <c r="R907" s="49"/>
      <c r="S907" s="53"/>
      <c r="T907" s="53"/>
      <c r="U907" s="53"/>
      <c r="V907" s="53"/>
      <c r="W907" s="53"/>
      <c r="X907" s="53"/>
    </row>
    <row r="908" spans="2:24" s="2" customFormat="1" ht="24.5" customHeight="1" x14ac:dyDescent="0.35">
      <c r="B908" s="3">
        <v>893</v>
      </c>
      <c r="C908" s="3" t="s">
        <v>1573</v>
      </c>
      <c r="D908" s="3" t="s">
        <v>1574</v>
      </c>
      <c r="E908" s="3" t="s">
        <v>10</v>
      </c>
      <c r="F908" s="3" t="s">
        <v>2438</v>
      </c>
      <c r="G908" s="3" t="s">
        <v>11</v>
      </c>
      <c r="H908" s="3" t="s">
        <v>2628</v>
      </c>
      <c r="I908" s="3">
        <v>938</v>
      </c>
      <c r="J908" s="3" t="s">
        <v>4846</v>
      </c>
      <c r="K908" s="3" t="s">
        <v>2628</v>
      </c>
      <c r="L908" s="3">
        <v>20008985</v>
      </c>
      <c r="M908" s="17">
        <v>2583</v>
      </c>
      <c r="N908" s="37">
        <f t="shared" si="39"/>
        <v>2769</v>
      </c>
      <c r="O908" s="55">
        <f t="shared" si="40"/>
        <v>2597322</v>
      </c>
      <c r="P908" s="55"/>
      <c r="Q908" s="56">
        <f t="shared" si="41"/>
        <v>2.8123746935304655E-4</v>
      </c>
      <c r="R908" s="49"/>
      <c r="S908" s="53"/>
      <c r="T908" s="53"/>
      <c r="U908" s="53"/>
      <c r="V908" s="53"/>
      <c r="W908" s="53"/>
      <c r="X908" s="53"/>
    </row>
    <row r="909" spans="2:24" s="2" customFormat="1" ht="24.5" customHeight="1" x14ac:dyDescent="0.35">
      <c r="B909" s="3">
        <v>894</v>
      </c>
      <c r="C909" s="3" t="s">
        <v>1573</v>
      </c>
      <c r="D909" s="3" t="s">
        <v>1574</v>
      </c>
      <c r="E909" s="3" t="s">
        <v>2323</v>
      </c>
      <c r="F909" s="3" t="s">
        <v>2335</v>
      </c>
      <c r="G909" s="3" t="s">
        <v>11</v>
      </c>
      <c r="H909" s="3" t="s">
        <v>2628</v>
      </c>
      <c r="I909" s="33">
        <v>1</v>
      </c>
      <c r="J909" s="3" t="s">
        <v>4847</v>
      </c>
      <c r="K909" s="3" t="s">
        <v>2628</v>
      </c>
      <c r="L909" s="3">
        <v>20059782</v>
      </c>
      <c r="M909" s="17">
        <v>203</v>
      </c>
      <c r="N909" s="37">
        <f t="shared" si="39"/>
        <v>218</v>
      </c>
      <c r="O909" s="55">
        <f t="shared" si="40"/>
        <v>218</v>
      </c>
      <c r="P909" s="55"/>
      <c r="Q909" s="56">
        <f t="shared" si="41"/>
        <v>2.3604993265742234E-8</v>
      </c>
      <c r="R909" s="49"/>
      <c r="S909" s="53"/>
      <c r="T909" s="53"/>
      <c r="U909" s="53"/>
      <c r="V909" s="53"/>
      <c r="W909" s="53"/>
      <c r="X909" s="53"/>
    </row>
    <row r="910" spans="2:24" s="2" customFormat="1" ht="24.5" customHeight="1" x14ac:dyDescent="0.35">
      <c r="B910" s="3">
        <v>895</v>
      </c>
      <c r="C910" s="3" t="s">
        <v>1573</v>
      </c>
      <c r="D910" s="3" t="s">
        <v>1574</v>
      </c>
      <c r="E910" s="3" t="s">
        <v>36</v>
      </c>
      <c r="F910" s="3" t="s">
        <v>2438</v>
      </c>
      <c r="G910" s="3" t="s">
        <v>11</v>
      </c>
      <c r="H910" s="3" t="s">
        <v>2628</v>
      </c>
      <c r="I910" s="33">
        <v>1</v>
      </c>
      <c r="J910" s="3" t="s">
        <v>4848</v>
      </c>
      <c r="K910" s="3" t="s">
        <v>2628</v>
      </c>
      <c r="L910" s="3">
        <v>20008987</v>
      </c>
      <c r="M910" s="17">
        <v>2145</v>
      </c>
      <c r="N910" s="37">
        <f t="shared" si="39"/>
        <v>2299</v>
      </c>
      <c r="O910" s="55">
        <f t="shared" si="40"/>
        <v>2299</v>
      </c>
      <c r="P910" s="55"/>
      <c r="Q910" s="56">
        <f t="shared" si="41"/>
        <v>2.4893522714652018E-7</v>
      </c>
      <c r="R910" s="49"/>
      <c r="S910" s="53"/>
      <c r="T910" s="53"/>
      <c r="U910" s="53"/>
      <c r="V910" s="53"/>
      <c r="W910" s="53"/>
      <c r="X910" s="53"/>
    </row>
    <row r="911" spans="2:24" s="2" customFormat="1" ht="24.5" customHeight="1" x14ac:dyDescent="0.35">
      <c r="B911" s="3">
        <v>896</v>
      </c>
      <c r="C911" s="3" t="s">
        <v>1573</v>
      </c>
      <c r="D911" s="3" t="s">
        <v>1574</v>
      </c>
      <c r="E911" s="3" t="s">
        <v>3303</v>
      </c>
      <c r="F911" s="3" t="s">
        <v>2370</v>
      </c>
      <c r="G911" s="3" t="s">
        <v>11</v>
      </c>
      <c r="H911" s="3" t="s">
        <v>2628</v>
      </c>
      <c r="I911" s="33">
        <v>1</v>
      </c>
      <c r="J911" s="3" t="s">
        <v>4849</v>
      </c>
      <c r="K911" s="3" t="s">
        <v>2628</v>
      </c>
      <c r="L911" s="3">
        <v>19977734</v>
      </c>
      <c r="M911" s="17">
        <v>69375</v>
      </c>
      <c r="N911" s="37">
        <f t="shared" si="39"/>
        <v>74370</v>
      </c>
      <c r="O911" s="55">
        <f t="shared" si="40"/>
        <v>74370</v>
      </c>
      <c r="P911" s="55" t="s">
        <v>7341</v>
      </c>
      <c r="Q911" s="56">
        <f t="shared" si="41"/>
        <v>8.0527676567580274E-6</v>
      </c>
      <c r="R911" s="49"/>
      <c r="S911" s="53"/>
      <c r="T911" s="53"/>
      <c r="U911" s="53"/>
      <c r="V911" s="53"/>
      <c r="W911" s="53"/>
      <c r="X911" s="53"/>
    </row>
    <row r="912" spans="2:24" s="2" customFormat="1" ht="24.5" customHeight="1" x14ac:dyDescent="0.35">
      <c r="B912" s="3">
        <v>897</v>
      </c>
      <c r="C912" s="3" t="s">
        <v>2628</v>
      </c>
      <c r="D912" s="3" t="s">
        <v>3156</v>
      </c>
      <c r="E912" s="3" t="s">
        <v>3471</v>
      </c>
      <c r="F912" s="3" t="s">
        <v>2570</v>
      </c>
      <c r="G912" s="3" t="s">
        <v>341</v>
      </c>
      <c r="H912" s="3" t="s">
        <v>2628</v>
      </c>
      <c r="I912" s="3">
        <v>124</v>
      </c>
      <c r="J912" s="3" t="s">
        <v>4850</v>
      </c>
      <c r="K912" s="3" t="s">
        <v>2628</v>
      </c>
      <c r="L912" s="3">
        <v>20211243</v>
      </c>
      <c r="M912" s="17"/>
      <c r="N912" s="37">
        <f t="shared" ref="N912:N975" si="42">ROUND((M912*(1+$N$13)),0)</f>
        <v>0</v>
      </c>
      <c r="O912" s="55">
        <f t="shared" ref="O912:O975" si="43">IF(N912=0,100*I912,I912*N912)</f>
        <v>12400</v>
      </c>
      <c r="P912" s="55"/>
      <c r="Q912" s="56">
        <f t="shared" si="41"/>
        <v>1.3426693417211178E-6</v>
      </c>
      <c r="R912" s="49"/>
      <c r="S912" s="53"/>
      <c r="T912" s="53"/>
      <c r="U912" s="53"/>
      <c r="V912" s="53"/>
      <c r="W912" s="53"/>
      <c r="X912" s="53"/>
    </row>
    <row r="913" spans="2:24" s="2" customFormat="1" ht="24.5" customHeight="1" x14ac:dyDescent="0.35">
      <c r="B913" s="3">
        <v>898</v>
      </c>
      <c r="C913" s="3" t="s">
        <v>2628</v>
      </c>
      <c r="D913" s="3" t="s">
        <v>4151</v>
      </c>
      <c r="E913" s="3" t="s">
        <v>160</v>
      </c>
      <c r="F913" s="3" t="s">
        <v>2501</v>
      </c>
      <c r="G913" s="3" t="s">
        <v>76</v>
      </c>
      <c r="H913" s="3" t="s">
        <v>2628</v>
      </c>
      <c r="I913" s="3">
        <v>477</v>
      </c>
      <c r="J913" s="3" t="s">
        <v>4851</v>
      </c>
      <c r="K913" s="3" t="s">
        <v>2628</v>
      </c>
      <c r="L913" s="3">
        <v>20034742</v>
      </c>
      <c r="M913" s="17"/>
      <c r="N913" s="37">
        <f t="shared" si="42"/>
        <v>0</v>
      </c>
      <c r="O913" s="55">
        <f t="shared" si="43"/>
        <v>47700</v>
      </c>
      <c r="P913" s="55"/>
      <c r="Q913" s="56">
        <f t="shared" ref="Q913:Q976" si="44">(45.5*O913)/SUM($O$16:$O$1436)</f>
        <v>5.164945774201397E-6</v>
      </c>
      <c r="R913" s="49"/>
      <c r="S913" s="53"/>
      <c r="T913" s="53"/>
      <c r="U913" s="53"/>
      <c r="V913" s="53"/>
      <c r="W913" s="53"/>
      <c r="X913" s="53"/>
    </row>
    <row r="914" spans="2:24" s="2" customFormat="1" ht="24.5" customHeight="1" x14ac:dyDescent="0.35">
      <c r="B914" s="3">
        <v>899</v>
      </c>
      <c r="C914" s="3" t="s">
        <v>7283</v>
      </c>
      <c r="D914" s="3" t="s">
        <v>7068</v>
      </c>
      <c r="E914" s="3">
        <v>0.03</v>
      </c>
      <c r="F914" s="3" t="s">
        <v>2362</v>
      </c>
      <c r="G914" s="3" t="s">
        <v>7119</v>
      </c>
      <c r="H914" s="3" t="s">
        <v>7127</v>
      </c>
      <c r="I914" s="33">
        <v>1</v>
      </c>
      <c r="J914" s="3" t="s">
        <v>7151</v>
      </c>
      <c r="K914" s="3" t="s">
        <v>7232</v>
      </c>
      <c r="L914" s="3">
        <v>19935278</v>
      </c>
      <c r="M914" s="17"/>
      <c r="N914" s="37">
        <f t="shared" si="42"/>
        <v>0</v>
      </c>
      <c r="O914" s="55">
        <f t="shared" si="43"/>
        <v>100</v>
      </c>
      <c r="P914" s="55"/>
      <c r="Q914" s="56">
        <f t="shared" si="44"/>
        <v>1.082797856226708E-8</v>
      </c>
      <c r="R914" s="49"/>
      <c r="S914" s="53"/>
      <c r="T914" s="53"/>
      <c r="U914" s="53"/>
      <c r="V914" s="53"/>
      <c r="W914" s="53"/>
      <c r="X914" s="53"/>
    </row>
    <row r="915" spans="2:24" s="2" customFormat="1" ht="24.5" customHeight="1" x14ac:dyDescent="0.35">
      <c r="B915" s="3">
        <v>900</v>
      </c>
      <c r="C915" s="3" t="s">
        <v>7283</v>
      </c>
      <c r="D915" s="3" t="s">
        <v>7069</v>
      </c>
      <c r="E915" s="3">
        <v>0.02</v>
      </c>
      <c r="F915" s="3" t="s">
        <v>2362</v>
      </c>
      <c r="G915" s="3" t="s">
        <v>7119</v>
      </c>
      <c r="H915" s="3" t="s">
        <v>7127</v>
      </c>
      <c r="I915" s="33">
        <v>1</v>
      </c>
      <c r="J915" s="3" t="s">
        <v>7152</v>
      </c>
      <c r="K915" s="3" t="s">
        <v>7233</v>
      </c>
      <c r="L915" s="3">
        <v>19933337</v>
      </c>
      <c r="M915" s="17"/>
      <c r="N915" s="37">
        <f t="shared" si="42"/>
        <v>0</v>
      </c>
      <c r="O915" s="55">
        <f t="shared" si="43"/>
        <v>100</v>
      </c>
      <c r="P915" s="55"/>
      <c r="Q915" s="56">
        <f t="shared" si="44"/>
        <v>1.082797856226708E-8</v>
      </c>
      <c r="R915" s="49"/>
      <c r="S915" s="53"/>
      <c r="T915" s="53"/>
      <c r="U915" s="53"/>
      <c r="V915" s="53"/>
      <c r="W915" s="53"/>
      <c r="X915" s="53"/>
    </row>
    <row r="916" spans="2:24" s="2" customFormat="1" ht="24.5" customHeight="1" x14ac:dyDescent="0.35">
      <c r="B916" s="3">
        <v>901</v>
      </c>
      <c r="C916" s="3" t="s">
        <v>1581</v>
      </c>
      <c r="D916" s="3" t="s">
        <v>1582</v>
      </c>
      <c r="E916" s="3" t="s">
        <v>22</v>
      </c>
      <c r="F916" s="3" t="s">
        <v>2330</v>
      </c>
      <c r="G916" s="3" t="s">
        <v>11</v>
      </c>
      <c r="H916" s="3" t="s">
        <v>2628</v>
      </c>
      <c r="I916" s="3">
        <v>79940</v>
      </c>
      <c r="J916" s="3" t="s">
        <v>3916</v>
      </c>
      <c r="K916" s="3" t="s">
        <v>2830</v>
      </c>
      <c r="L916" s="3">
        <v>207357</v>
      </c>
      <c r="M916" s="17">
        <v>2743</v>
      </c>
      <c r="N916" s="37">
        <f t="shared" si="42"/>
        <v>2940</v>
      </c>
      <c r="O916" s="55">
        <f t="shared" si="43"/>
        <v>235023600</v>
      </c>
      <c r="P916" s="55" t="s">
        <v>7341</v>
      </c>
      <c r="Q916" s="56">
        <f t="shared" si="44"/>
        <v>2.5448305024268331E-2</v>
      </c>
      <c r="R916" s="49"/>
      <c r="S916" s="53"/>
      <c r="T916" s="53"/>
      <c r="U916" s="53"/>
      <c r="V916" s="53"/>
      <c r="W916" s="53"/>
      <c r="X916" s="53"/>
    </row>
    <row r="917" spans="2:24" s="2" customFormat="1" ht="24.5" customHeight="1" x14ac:dyDescent="0.35">
      <c r="B917" s="3">
        <v>902</v>
      </c>
      <c r="C917" s="3" t="s">
        <v>1581</v>
      </c>
      <c r="D917" s="3" t="s">
        <v>1582</v>
      </c>
      <c r="E917" s="3" t="s">
        <v>1585</v>
      </c>
      <c r="F917" s="3" t="s">
        <v>2540</v>
      </c>
      <c r="G917" s="3" t="s">
        <v>11</v>
      </c>
      <c r="H917" s="3" t="s">
        <v>2628</v>
      </c>
      <c r="I917" s="3">
        <v>16638</v>
      </c>
      <c r="J917" s="3" t="s">
        <v>4852</v>
      </c>
      <c r="K917" s="3" t="s">
        <v>2628</v>
      </c>
      <c r="L917" s="3">
        <v>20028520</v>
      </c>
      <c r="M917" s="17">
        <v>5499</v>
      </c>
      <c r="N917" s="37">
        <f t="shared" si="42"/>
        <v>5895</v>
      </c>
      <c r="O917" s="55">
        <f t="shared" si="43"/>
        <v>98081010</v>
      </c>
      <c r="P917" s="55" t="s">
        <v>7341</v>
      </c>
      <c r="Q917" s="56">
        <f t="shared" si="44"/>
        <v>1.062019073645503E-2</v>
      </c>
      <c r="R917" s="49"/>
      <c r="S917" s="53"/>
      <c r="T917" s="53"/>
      <c r="U917" s="53"/>
      <c r="V917" s="53"/>
      <c r="W917" s="53"/>
      <c r="X917" s="53"/>
    </row>
    <row r="918" spans="2:24" s="2" customFormat="1" ht="24.5" customHeight="1" x14ac:dyDescent="0.35">
      <c r="B918" s="3">
        <v>903</v>
      </c>
      <c r="C918" s="3" t="s">
        <v>1581</v>
      </c>
      <c r="D918" s="3" t="s">
        <v>1582</v>
      </c>
      <c r="E918" s="3" t="s">
        <v>79</v>
      </c>
      <c r="F918" s="3" t="s">
        <v>2540</v>
      </c>
      <c r="G918" s="3" t="s">
        <v>11</v>
      </c>
      <c r="H918" s="3" t="s">
        <v>2628</v>
      </c>
      <c r="I918" s="3">
        <v>13694</v>
      </c>
      <c r="J918" s="3" t="s">
        <v>4853</v>
      </c>
      <c r="K918" s="3" t="s">
        <v>2628</v>
      </c>
      <c r="L918" s="3">
        <v>19982968</v>
      </c>
      <c r="M918" s="17">
        <v>2750</v>
      </c>
      <c r="N918" s="37">
        <f t="shared" si="42"/>
        <v>2948</v>
      </c>
      <c r="O918" s="55">
        <f t="shared" si="43"/>
        <v>40369912</v>
      </c>
      <c r="P918" s="55" t="s">
        <v>7341</v>
      </c>
      <c r="Q918" s="56">
        <f t="shared" si="44"/>
        <v>4.3712454169660851E-3</v>
      </c>
      <c r="R918" s="49"/>
      <c r="S918" s="53"/>
      <c r="T918" s="53"/>
      <c r="U918" s="53"/>
      <c r="V918" s="53"/>
      <c r="W918" s="53"/>
      <c r="X918" s="53"/>
    </row>
    <row r="919" spans="2:24" s="2" customFormat="1" ht="24.5" customHeight="1" x14ac:dyDescent="0.35">
      <c r="B919" s="3">
        <v>904</v>
      </c>
      <c r="C919" s="3" t="s">
        <v>1581</v>
      </c>
      <c r="D919" s="3" t="s">
        <v>1582</v>
      </c>
      <c r="E919" s="3" t="s">
        <v>1470</v>
      </c>
      <c r="F919" s="3" t="s">
        <v>2540</v>
      </c>
      <c r="G919" s="3" t="s">
        <v>11</v>
      </c>
      <c r="H919" s="3" t="s">
        <v>2628</v>
      </c>
      <c r="I919" s="3">
        <v>7530</v>
      </c>
      <c r="J919" s="3" t="s">
        <v>3918</v>
      </c>
      <c r="K919" s="3" t="s">
        <v>2541</v>
      </c>
      <c r="L919" s="3">
        <v>19978379</v>
      </c>
      <c r="M919" s="17">
        <v>2749</v>
      </c>
      <c r="N919" s="37">
        <f t="shared" si="42"/>
        <v>2947</v>
      </c>
      <c r="O919" s="55">
        <f t="shared" si="43"/>
        <v>22190910</v>
      </c>
      <c r="P919" s="55" t="s">
        <v>7341</v>
      </c>
      <c r="Q919" s="56">
        <f t="shared" si="44"/>
        <v>2.4028269775719815E-3</v>
      </c>
      <c r="R919" s="49"/>
      <c r="S919" s="53"/>
      <c r="T919" s="53"/>
      <c r="U919" s="53"/>
      <c r="V919" s="53"/>
      <c r="W919" s="53"/>
      <c r="X919" s="53"/>
    </row>
    <row r="920" spans="2:24" s="2" customFormat="1" ht="24.5" customHeight="1" x14ac:dyDescent="0.35">
      <c r="B920" s="3">
        <v>905</v>
      </c>
      <c r="C920" s="3" t="s">
        <v>1581</v>
      </c>
      <c r="D920" s="3" t="s">
        <v>1582</v>
      </c>
      <c r="E920" s="3" t="s">
        <v>1584</v>
      </c>
      <c r="F920" s="3" t="s">
        <v>2540</v>
      </c>
      <c r="G920" s="3" t="s">
        <v>11</v>
      </c>
      <c r="H920" s="3" t="s">
        <v>2628</v>
      </c>
      <c r="I920" s="3">
        <v>2550</v>
      </c>
      <c r="J920" s="3" t="s">
        <v>3917</v>
      </c>
      <c r="K920" s="3" t="s">
        <v>2542</v>
      </c>
      <c r="L920" s="3">
        <v>20041831</v>
      </c>
      <c r="M920" s="17">
        <v>8249</v>
      </c>
      <c r="N920" s="37">
        <f t="shared" si="42"/>
        <v>8843</v>
      </c>
      <c r="O920" s="55">
        <f t="shared" si="43"/>
        <v>22549650</v>
      </c>
      <c r="P920" s="55" t="s">
        <v>7341</v>
      </c>
      <c r="Q920" s="56">
        <f t="shared" si="44"/>
        <v>2.4416712678662585E-3</v>
      </c>
      <c r="R920" s="49"/>
      <c r="S920" s="53"/>
      <c r="T920" s="53"/>
      <c r="U920" s="53"/>
      <c r="V920" s="53"/>
      <c r="W920" s="53"/>
      <c r="X920" s="53"/>
    </row>
    <row r="921" spans="2:24" s="2" customFormat="1" ht="24.5" customHeight="1" x14ac:dyDescent="0.35">
      <c r="B921" s="3">
        <v>906</v>
      </c>
      <c r="C921" s="3" t="s">
        <v>1581</v>
      </c>
      <c r="D921" s="3" t="s">
        <v>1582</v>
      </c>
      <c r="E921" s="3" t="s">
        <v>4029</v>
      </c>
      <c r="F921" s="3" t="s">
        <v>3624</v>
      </c>
      <c r="G921" s="3" t="s">
        <v>3665</v>
      </c>
      <c r="H921" s="3" t="s">
        <v>2628</v>
      </c>
      <c r="I921" s="3">
        <v>315</v>
      </c>
      <c r="J921" s="3" t="s">
        <v>3915</v>
      </c>
      <c r="K921" s="3" t="s">
        <v>2829</v>
      </c>
      <c r="L921" s="3">
        <v>207346</v>
      </c>
      <c r="M921" s="17">
        <v>9551</v>
      </c>
      <c r="N921" s="37">
        <f t="shared" si="42"/>
        <v>10239</v>
      </c>
      <c r="O921" s="55">
        <f t="shared" si="43"/>
        <v>3225285</v>
      </c>
      <c r="P921" s="55"/>
      <c r="Q921" s="56">
        <f t="shared" si="44"/>
        <v>3.4923316837201577E-4</v>
      </c>
      <c r="R921" s="49"/>
      <c r="S921" s="53"/>
      <c r="T921" s="53"/>
      <c r="U921" s="53"/>
      <c r="V921" s="53"/>
      <c r="W921" s="53"/>
      <c r="X921" s="53"/>
    </row>
    <row r="922" spans="2:24" s="2" customFormat="1" ht="24.5" customHeight="1" x14ac:dyDescent="0.35">
      <c r="B922" s="3">
        <v>907</v>
      </c>
      <c r="C922" s="3" t="s">
        <v>1590</v>
      </c>
      <c r="D922" s="3" t="s">
        <v>1589</v>
      </c>
      <c r="E922" s="3" t="s">
        <v>12</v>
      </c>
      <c r="F922" s="3" t="s">
        <v>2362</v>
      </c>
      <c r="G922" s="3" t="s">
        <v>341</v>
      </c>
      <c r="H922" s="3" t="s">
        <v>2628</v>
      </c>
      <c r="I922" s="3">
        <v>1</v>
      </c>
      <c r="J922" s="3" t="s">
        <v>4854</v>
      </c>
      <c r="K922" s="3" t="s">
        <v>2628</v>
      </c>
      <c r="L922" s="3">
        <v>20035989</v>
      </c>
      <c r="M922" s="17">
        <v>36558</v>
      </c>
      <c r="N922" s="37">
        <f t="shared" si="42"/>
        <v>39190</v>
      </c>
      <c r="O922" s="55">
        <f t="shared" si="43"/>
        <v>39190</v>
      </c>
      <c r="P922" s="55"/>
      <c r="Q922" s="56">
        <f t="shared" si="44"/>
        <v>4.2434847985524682E-6</v>
      </c>
      <c r="R922" s="49"/>
      <c r="S922" s="53"/>
      <c r="T922" s="53"/>
      <c r="U922" s="53"/>
      <c r="V922" s="53"/>
      <c r="W922" s="53"/>
      <c r="X922" s="53"/>
    </row>
    <row r="923" spans="2:24" s="2" customFormat="1" ht="24.5" customHeight="1" x14ac:dyDescent="0.35">
      <c r="B923" s="3">
        <v>908</v>
      </c>
      <c r="C923" s="3" t="s">
        <v>1591</v>
      </c>
      <c r="D923" s="3" t="s">
        <v>3157</v>
      </c>
      <c r="E923" s="3" t="s">
        <v>2545</v>
      </c>
      <c r="F923" s="3" t="s">
        <v>2412</v>
      </c>
      <c r="G923" s="3" t="s">
        <v>11</v>
      </c>
      <c r="H923" s="3" t="s">
        <v>2628</v>
      </c>
      <c r="I923" s="3">
        <v>42870</v>
      </c>
      <c r="J923" s="3" t="s">
        <v>4855</v>
      </c>
      <c r="K923" s="3" t="s">
        <v>2628</v>
      </c>
      <c r="L923" s="3">
        <v>19983328</v>
      </c>
      <c r="M923" s="17">
        <v>2798</v>
      </c>
      <c r="N923" s="37">
        <f t="shared" si="42"/>
        <v>2999</v>
      </c>
      <c r="O923" s="55">
        <f t="shared" si="43"/>
        <v>128567130</v>
      </c>
      <c r="P923" s="55" t="s">
        <v>7341</v>
      </c>
      <c r="Q923" s="56">
        <f t="shared" si="44"/>
        <v>1.3921221274522047E-2</v>
      </c>
      <c r="R923" s="49"/>
      <c r="S923" s="53"/>
      <c r="T923" s="53"/>
      <c r="U923" s="53"/>
      <c r="V923" s="53"/>
      <c r="W923" s="53"/>
      <c r="X923" s="53"/>
    </row>
    <row r="924" spans="2:24" s="2" customFormat="1" ht="24.5" customHeight="1" x14ac:dyDescent="0.35">
      <c r="B924" s="3">
        <v>909</v>
      </c>
      <c r="C924" s="3" t="s">
        <v>1591</v>
      </c>
      <c r="D924" s="3" t="s">
        <v>3157</v>
      </c>
      <c r="E924" s="3" t="s">
        <v>79</v>
      </c>
      <c r="F924" s="3" t="s">
        <v>2422</v>
      </c>
      <c r="G924" s="3" t="s">
        <v>11</v>
      </c>
      <c r="H924" s="3" t="s">
        <v>2318</v>
      </c>
      <c r="I924" s="3">
        <v>2360</v>
      </c>
      <c r="J924" s="3" t="s">
        <v>3919</v>
      </c>
      <c r="K924" s="3" t="s">
        <v>2831</v>
      </c>
      <c r="L924" s="3">
        <v>20004233</v>
      </c>
      <c r="M924" s="17"/>
      <c r="N924" s="37">
        <f t="shared" si="42"/>
        <v>0</v>
      </c>
      <c r="O924" s="55">
        <f t="shared" si="43"/>
        <v>236000</v>
      </c>
      <c r="P924" s="55"/>
      <c r="Q924" s="56">
        <f t="shared" si="44"/>
        <v>2.5554029406950307E-5</v>
      </c>
      <c r="R924" s="49"/>
      <c r="S924" s="53"/>
      <c r="T924" s="53"/>
      <c r="U924" s="53"/>
      <c r="V924" s="53"/>
      <c r="W924" s="53"/>
      <c r="X924" s="53"/>
    </row>
    <row r="925" spans="2:24" s="2" customFormat="1" ht="24.5" customHeight="1" x14ac:dyDescent="0.35">
      <c r="B925" s="3">
        <v>910</v>
      </c>
      <c r="C925" s="3" t="s">
        <v>1591</v>
      </c>
      <c r="D925" s="3" t="s">
        <v>3157</v>
      </c>
      <c r="E925" s="3" t="s">
        <v>1592</v>
      </c>
      <c r="F925" s="3" t="s">
        <v>2335</v>
      </c>
      <c r="G925" s="3" t="s">
        <v>11</v>
      </c>
      <c r="H925" s="3" t="s">
        <v>2628</v>
      </c>
      <c r="I925" s="3">
        <v>1170</v>
      </c>
      <c r="J925" s="3" t="s">
        <v>4856</v>
      </c>
      <c r="K925" s="3" t="s">
        <v>2628</v>
      </c>
      <c r="L925" s="3">
        <v>59502</v>
      </c>
      <c r="M925" s="17"/>
      <c r="N925" s="37">
        <f t="shared" si="42"/>
        <v>0</v>
      </c>
      <c r="O925" s="55">
        <f t="shared" si="43"/>
        <v>117000</v>
      </c>
      <c r="P925" s="55"/>
      <c r="Q925" s="56">
        <f t="shared" si="44"/>
        <v>1.2668734917852483E-5</v>
      </c>
      <c r="R925" s="49"/>
      <c r="S925" s="53"/>
      <c r="T925" s="53"/>
      <c r="U925" s="53"/>
      <c r="V925" s="53"/>
      <c r="W925" s="53"/>
      <c r="X925" s="53"/>
    </row>
    <row r="926" spans="2:24" s="2" customFormat="1" ht="24.5" customHeight="1" x14ac:dyDescent="0.35">
      <c r="B926" s="3">
        <v>911</v>
      </c>
      <c r="C926" s="3" t="s">
        <v>1591</v>
      </c>
      <c r="D926" s="3" t="s">
        <v>3157</v>
      </c>
      <c r="E926" s="3" t="s">
        <v>22</v>
      </c>
      <c r="F926" s="3" t="s">
        <v>2412</v>
      </c>
      <c r="G926" s="3" t="s">
        <v>11</v>
      </c>
      <c r="H926" s="3" t="s">
        <v>2628</v>
      </c>
      <c r="I926" s="3">
        <v>750</v>
      </c>
      <c r="J926" s="3" t="s">
        <v>4857</v>
      </c>
      <c r="K926" s="3" t="s">
        <v>2628</v>
      </c>
      <c r="L926" s="3">
        <v>19941292</v>
      </c>
      <c r="M926" s="17"/>
      <c r="N926" s="37">
        <f t="shared" si="42"/>
        <v>0</v>
      </c>
      <c r="O926" s="55">
        <f t="shared" si="43"/>
        <v>75000</v>
      </c>
      <c r="P926" s="55"/>
      <c r="Q926" s="56">
        <f t="shared" si="44"/>
        <v>8.1209839217003102E-6</v>
      </c>
      <c r="R926" s="49"/>
      <c r="S926" s="53"/>
      <c r="T926" s="53"/>
      <c r="U926" s="53"/>
      <c r="V926" s="53"/>
      <c r="W926" s="53"/>
      <c r="X926" s="53"/>
    </row>
    <row r="927" spans="2:24" s="2" customFormat="1" ht="24.5" customHeight="1" x14ac:dyDescent="0.35">
      <c r="B927" s="3">
        <v>912</v>
      </c>
      <c r="C927" s="3" t="s">
        <v>1591</v>
      </c>
      <c r="D927" s="3" t="s">
        <v>3157</v>
      </c>
      <c r="E927" s="3" t="s">
        <v>22</v>
      </c>
      <c r="F927" s="3" t="s">
        <v>2438</v>
      </c>
      <c r="G927" s="3" t="s">
        <v>11</v>
      </c>
      <c r="H927" s="3" t="s">
        <v>2628</v>
      </c>
      <c r="I927" s="3">
        <v>180</v>
      </c>
      <c r="J927" s="3" t="s">
        <v>4858</v>
      </c>
      <c r="K927" s="3" t="s">
        <v>2628</v>
      </c>
      <c r="L927" s="3">
        <v>59501</v>
      </c>
      <c r="M927" s="17"/>
      <c r="N927" s="37">
        <f t="shared" si="42"/>
        <v>0</v>
      </c>
      <c r="O927" s="55">
        <f t="shared" si="43"/>
        <v>18000</v>
      </c>
      <c r="P927" s="55"/>
      <c r="Q927" s="56">
        <f t="shared" si="44"/>
        <v>1.9490361412080745E-6</v>
      </c>
      <c r="R927" s="49"/>
      <c r="S927" s="53"/>
      <c r="T927" s="53"/>
      <c r="U927" s="53"/>
      <c r="V927" s="53"/>
      <c r="W927" s="53"/>
      <c r="X927" s="53"/>
    </row>
    <row r="928" spans="2:24" s="2" customFormat="1" ht="24.5" customHeight="1" x14ac:dyDescent="0.35">
      <c r="B928" s="3">
        <v>913</v>
      </c>
      <c r="C928" s="3" t="s">
        <v>1591</v>
      </c>
      <c r="D928" s="3" t="s">
        <v>3157</v>
      </c>
      <c r="E928" s="3" t="s">
        <v>79</v>
      </c>
      <c r="F928" s="3" t="s">
        <v>2422</v>
      </c>
      <c r="G928" s="3" t="s">
        <v>11</v>
      </c>
      <c r="H928" s="3" t="s">
        <v>2318</v>
      </c>
      <c r="I928" s="3">
        <v>52.5</v>
      </c>
      <c r="J928" s="3" t="s">
        <v>7153</v>
      </c>
      <c r="K928" s="3" t="s">
        <v>3749</v>
      </c>
      <c r="L928" s="3">
        <v>19926882</v>
      </c>
      <c r="M928" s="17"/>
      <c r="N928" s="37">
        <f t="shared" si="42"/>
        <v>0</v>
      </c>
      <c r="O928" s="55">
        <f t="shared" si="43"/>
        <v>5250</v>
      </c>
      <c r="P928" s="55"/>
      <c r="Q928" s="56">
        <f t="shared" si="44"/>
        <v>5.6846887451902166E-7</v>
      </c>
      <c r="R928" s="49"/>
      <c r="S928" s="53"/>
      <c r="T928" s="53"/>
      <c r="U928" s="53"/>
      <c r="V928" s="53"/>
      <c r="W928" s="53"/>
      <c r="X928" s="53"/>
    </row>
    <row r="929" spans="2:24" s="2" customFormat="1" ht="24.5" customHeight="1" x14ac:dyDescent="0.35">
      <c r="B929" s="3">
        <v>914</v>
      </c>
      <c r="C929" s="3" t="s">
        <v>1591</v>
      </c>
      <c r="D929" s="3" t="s">
        <v>3157</v>
      </c>
      <c r="E929" s="3" t="s">
        <v>3473</v>
      </c>
      <c r="F929" s="3" t="s">
        <v>2370</v>
      </c>
      <c r="G929" s="3" t="s">
        <v>11</v>
      </c>
      <c r="H929" s="3" t="s">
        <v>2628</v>
      </c>
      <c r="I929" s="3">
        <v>5</v>
      </c>
      <c r="J929" s="3" t="s">
        <v>4859</v>
      </c>
      <c r="K929" s="3" t="s">
        <v>2628</v>
      </c>
      <c r="L929" s="3">
        <v>20078851</v>
      </c>
      <c r="M929" s="17">
        <v>60563</v>
      </c>
      <c r="N929" s="37">
        <f t="shared" si="42"/>
        <v>64924</v>
      </c>
      <c r="O929" s="55">
        <f t="shared" si="43"/>
        <v>324620</v>
      </c>
      <c r="P929" s="55" t="s">
        <v>7341</v>
      </c>
      <c r="Q929" s="56">
        <f t="shared" si="44"/>
        <v>3.5149784008831392E-5</v>
      </c>
      <c r="R929" s="49"/>
      <c r="S929" s="53"/>
      <c r="T929" s="53"/>
      <c r="U929" s="53"/>
      <c r="V929" s="53"/>
      <c r="W929" s="53"/>
      <c r="X929" s="53"/>
    </row>
    <row r="930" spans="2:24" s="2" customFormat="1" ht="24.5" customHeight="1" x14ac:dyDescent="0.35">
      <c r="B930" s="3">
        <v>915</v>
      </c>
      <c r="C930" s="3" t="s">
        <v>1599</v>
      </c>
      <c r="D930" s="3" t="s">
        <v>1600</v>
      </c>
      <c r="E930" s="3" t="s">
        <v>389</v>
      </c>
      <c r="F930" s="3" t="s">
        <v>2317</v>
      </c>
      <c r="G930" s="3" t="s">
        <v>11</v>
      </c>
      <c r="H930" s="3" t="s">
        <v>2628</v>
      </c>
      <c r="I930" s="3">
        <v>3346</v>
      </c>
      <c r="J930" s="3" t="s">
        <v>4860</v>
      </c>
      <c r="K930" s="3" t="s">
        <v>2628</v>
      </c>
      <c r="L930" s="3">
        <v>46144</v>
      </c>
      <c r="M930" s="17">
        <v>3952</v>
      </c>
      <c r="N930" s="37">
        <f t="shared" si="42"/>
        <v>4237</v>
      </c>
      <c r="O930" s="55">
        <f t="shared" si="43"/>
        <v>14177002</v>
      </c>
      <c r="P930" s="55" t="s">
        <v>7341</v>
      </c>
      <c r="Q930" s="56">
        <f t="shared" si="44"/>
        <v>1.535082737332175E-3</v>
      </c>
      <c r="R930" s="49"/>
      <c r="S930" s="53"/>
      <c r="T930" s="53"/>
      <c r="U930" s="53"/>
      <c r="V930" s="53"/>
      <c r="W930" s="53"/>
      <c r="X930" s="53"/>
    </row>
    <row r="931" spans="2:24" s="2" customFormat="1" ht="24.5" customHeight="1" x14ac:dyDescent="0.35">
      <c r="B931" s="3">
        <v>916</v>
      </c>
      <c r="C931" s="3" t="s">
        <v>1599</v>
      </c>
      <c r="D931" s="3" t="s">
        <v>1600</v>
      </c>
      <c r="E931" s="3" t="s">
        <v>115</v>
      </c>
      <c r="F931" s="3" t="s">
        <v>2317</v>
      </c>
      <c r="G931" s="3" t="s">
        <v>11</v>
      </c>
      <c r="H931" s="3" t="s">
        <v>2628</v>
      </c>
      <c r="I931" s="33">
        <v>1</v>
      </c>
      <c r="J931" s="3" t="s">
        <v>4861</v>
      </c>
      <c r="K931" s="3" t="s">
        <v>2628</v>
      </c>
      <c r="L931" s="3">
        <v>34501</v>
      </c>
      <c r="M931" s="17"/>
      <c r="N931" s="37">
        <f t="shared" si="42"/>
        <v>0</v>
      </c>
      <c r="O931" s="55">
        <f t="shared" si="43"/>
        <v>100</v>
      </c>
      <c r="P931" s="55"/>
      <c r="Q931" s="56">
        <f t="shared" si="44"/>
        <v>1.082797856226708E-8</v>
      </c>
      <c r="R931" s="49"/>
      <c r="S931" s="53"/>
      <c r="T931" s="53"/>
      <c r="U931" s="53"/>
      <c r="V931" s="53"/>
      <c r="W931" s="53"/>
      <c r="X931" s="53"/>
    </row>
    <row r="932" spans="2:24" s="2" customFormat="1" ht="24.5" customHeight="1" x14ac:dyDescent="0.35">
      <c r="B932" s="3">
        <v>917</v>
      </c>
      <c r="C932" s="3" t="s">
        <v>1599</v>
      </c>
      <c r="D932" s="3" t="s">
        <v>7070</v>
      </c>
      <c r="E932" s="3" t="s">
        <v>22</v>
      </c>
      <c r="F932" s="3" t="s">
        <v>2604</v>
      </c>
      <c r="G932" s="3" t="s">
        <v>6993</v>
      </c>
      <c r="H932" s="3" t="s">
        <v>3675</v>
      </c>
      <c r="I932" s="33">
        <v>1</v>
      </c>
      <c r="J932" s="3" t="s">
        <v>2628</v>
      </c>
      <c r="K932" s="3" t="s">
        <v>7234</v>
      </c>
      <c r="L932" s="3">
        <v>19990590</v>
      </c>
      <c r="M932" s="17"/>
      <c r="N932" s="37">
        <f t="shared" si="42"/>
        <v>0</v>
      </c>
      <c r="O932" s="55">
        <f t="shared" si="43"/>
        <v>100</v>
      </c>
      <c r="P932" s="55"/>
      <c r="Q932" s="56">
        <f t="shared" si="44"/>
        <v>1.082797856226708E-8</v>
      </c>
      <c r="R932" s="49"/>
      <c r="S932" s="53"/>
      <c r="T932" s="53"/>
      <c r="U932" s="53"/>
      <c r="V932" s="53"/>
      <c r="W932" s="53"/>
      <c r="X932" s="53"/>
    </row>
    <row r="933" spans="2:24" s="2" customFormat="1" ht="24.5" customHeight="1" x14ac:dyDescent="0.35">
      <c r="B933" s="3">
        <v>918</v>
      </c>
      <c r="C933" s="3" t="s">
        <v>1609</v>
      </c>
      <c r="D933" s="3" t="s">
        <v>7071</v>
      </c>
      <c r="E933" s="3" t="s">
        <v>7106</v>
      </c>
      <c r="F933" s="3" t="s">
        <v>2362</v>
      </c>
      <c r="G933" s="3" t="s">
        <v>6993</v>
      </c>
      <c r="H933" s="3" t="s">
        <v>2402</v>
      </c>
      <c r="I933" s="33">
        <v>1</v>
      </c>
      <c r="J933" s="3" t="s">
        <v>2628</v>
      </c>
      <c r="K933" s="3" t="s">
        <v>7235</v>
      </c>
      <c r="L933" s="3">
        <v>20162259</v>
      </c>
      <c r="M933" s="17"/>
      <c r="N933" s="37">
        <f t="shared" si="42"/>
        <v>0</v>
      </c>
      <c r="O933" s="55">
        <f t="shared" si="43"/>
        <v>100</v>
      </c>
      <c r="P933" s="55"/>
      <c r="Q933" s="56">
        <f t="shared" si="44"/>
        <v>1.082797856226708E-8</v>
      </c>
      <c r="R933" s="49"/>
      <c r="S933" s="53"/>
      <c r="T933" s="53"/>
      <c r="U933" s="53"/>
      <c r="V933" s="53"/>
      <c r="W933" s="53"/>
      <c r="X933" s="53"/>
    </row>
    <row r="934" spans="2:24" s="2" customFormat="1" ht="24.5" customHeight="1" x14ac:dyDescent="0.35">
      <c r="B934" s="3">
        <v>919</v>
      </c>
      <c r="C934" s="3" t="s">
        <v>1615</v>
      </c>
      <c r="D934" s="3" t="s">
        <v>1613</v>
      </c>
      <c r="E934" s="3" t="s">
        <v>4030</v>
      </c>
      <c r="F934" s="3" t="s">
        <v>2362</v>
      </c>
      <c r="G934" s="3" t="s">
        <v>364</v>
      </c>
      <c r="H934" s="3" t="s">
        <v>2628</v>
      </c>
      <c r="I934" s="3">
        <v>5730</v>
      </c>
      <c r="J934" s="3" t="s">
        <v>3922</v>
      </c>
      <c r="K934" s="3" t="s">
        <v>2549</v>
      </c>
      <c r="L934" s="3">
        <v>20029762</v>
      </c>
      <c r="M934" s="17">
        <v>67373</v>
      </c>
      <c r="N934" s="37">
        <f t="shared" si="42"/>
        <v>72224</v>
      </c>
      <c r="O934" s="55">
        <f t="shared" si="43"/>
        <v>413843520</v>
      </c>
      <c r="P934" s="55" t="s">
        <v>7341</v>
      </c>
      <c r="Q934" s="56">
        <f t="shared" si="44"/>
        <v>4.4810887626931473E-2</v>
      </c>
      <c r="R934" s="49"/>
      <c r="S934" s="53"/>
      <c r="T934" s="53"/>
      <c r="U934" s="53"/>
      <c r="V934" s="53"/>
      <c r="W934" s="53"/>
      <c r="X934" s="53"/>
    </row>
    <row r="935" spans="2:24" s="2" customFormat="1" ht="24.5" customHeight="1" x14ac:dyDescent="0.35">
      <c r="B935" s="3">
        <v>920</v>
      </c>
      <c r="C935" s="3" t="s">
        <v>1612</v>
      </c>
      <c r="D935" s="3" t="s">
        <v>1613</v>
      </c>
      <c r="E935" s="3" t="s">
        <v>3474</v>
      </c>
      <c r="F935" s="3" t="s">
        <v>2362</v>
      </c>
      <c r="G935" s="3" t="s">
        <v>364</v>
      </c>
      <c r="H935" s="3" t="s">
        <v>2628</v>
      </c>
      <c r="I935" s="3">
        <v>4407</v>
      </c>
      <c r="J935" s="3" t="s">
        <v>3921</v>
      </c>
      <c r="K935" s="3" t="s">
        <v>2548</v>
      </c>
      <c r="L935" s="3">
        <v>20029777</v>
      </c>
      <c r="M935" s="17">
        <v>89831</v>
      </c>
      <c r="N935" s="37">
        <f t="shared" si="42"/>
        <v>96299</v>
      </c>
      <c r="O935" s="55">
        <f t="shared" si="43"/>
        <v>424389693</v>
      </c>
      <c r="P935" s="55" t="s">
        <v>7341</v>
      </c>
      <c r="Q935" s="56">
        <f t="shared" si="44"/>
        <v>4.5952824978511074E-2</v>
      </c>
      <c r="R935" s="49"/>
      <c r="S935" s="53"/>
      <c r="T935" s="53"/>
      <c r="U935" s="53"/>
      <c r="V935" s="53"/>
      <c r="W935" s="53"/>
      <c r="X935" s="53"/>
    </row>
    <row r="936" spans="2:24" s="2" customFormat="1" ht="24.5" customHeight="1" x14ac:dyDescent="0.35">
      <c r="B936" s="3">
        <v>921</v>
      </c>
      <c r="C936" s="3" t="s">
        <v>1612</v>
      </c>
      <c r="D936" s="3" t="s">
        <v>1613</v>
      </c>
      <c r="E936" s="3" t="s">
        <v>4031</v>
      </c>
      <c r="F936" s="3" t="s">
        <v>2362</v>
      </c>
      <c r="G936" s="3" t="s">
        <v>364</v>
      </c>
      <c r="H936" s="3" t="s">
        <v>2628</v>
      </c>
      <c r="I936" s="3">
        <v>1942</v>
      </c>
      <c r="J936" s="3" t="s">
        <v>3920</v>
      </c>
      <c r="K936" s="3" t="s">
        <v>2547</v>
      </c>
      <c r="L936" s="3">
        <v>20029778</v>
      </c>
      <c r="M936" s="17">
        <v>44915</v>
      </c>
      <c r="N936" s="37">
        <f t="shared" si="42"/>
        <v>48149</v>
      </c>
      <c r="O936" s="55">
        <f t="shared" si="43"/>
        <v>93505358</v>
      </c>
      <c r="P936" s="55" t="s">
        <v>7341</v>
      </c>
      <c r="Q936" s="56">
        <f t="shared" si="44"/>
        <v>1.0124740118811086E-2</v>
      </c>
      <c r="R936" s="49"/>
      <c r="S936" s="53"/>
      <c r="T936" s="53"/>
      <c r="U936" s="53"/>
      <c r="V936" s="53"/>
      <c r="W936" s="53"/>
      <c r="X936" s="53"/>
    </row>
    <row r="937" spans="2:24" s="2" customFormat="1" ht="24.5" customHeight="1" x14ac:dyDescent="0.35">
      <c r="B937" s="3">
        <v>922</v>
      </c>
      <c r="C937" s="3" t="s">
        <v>1615</v>
      </c>
      <c r="D937" s="3" t="s">
        <v>1613</v>
      </c>
      <c r="E937" s="3" t="s">
        <v>4218</v>
      </c>
      <c r="F937" s="3" t="s">
        <v>2362</v>
      </c>
      <c r="G937" s="3" t="s">
        <v>364</v>
      </c>
      <c r="H937" s="3" t="s">
        <v>2628</v>
      </c>
      <c r="I937" s="3">
        <v>1617</v>
      </c>
      <c r="J937" s="3" t="s">
        <v>4862</v>
      </c>
      <c r="K937" s="3" t="s">
        <v>2628</v>
      </c>
      <c r="L937" s="3">
        <v>20029760</v>
      </c>
      <c r="M937" s="17">
        <v>112289</v>
      </c>
      <c r="N937" s="37">
        <f t="shared" si="42"/>
        <v>120374</v>
      </c>
      <c r="O937" s="55">
        <f t="shared" si="43"/>
        <v>194644758</v>
      </c>
      <c r="P937" s="55" t="s">
        <v>7341</v>
      </c>
      <c r="Q937" s="56">
        <f t="shared" si="44"/>
        <v>2.1076092668816635E-2</v>
      </c>
      <c r="R937" s="49"/>
      <c r="S937" s="53"/>
      <c r="T937" s="53"/>
      <c r="U937" s="53"/>
      <c r="V937" s="53"/>
      <c r="W937" s="53"/>
      <c r="X937" s="53"/>
    </row>
    <row r="938" spans="2:24" s="2" customFormat="1" ht="24.5" customHeight="1" x14ac:dyDescent="0.35">
      <c r="B938" s="3">
        <v>923</v>
      </c>
      <c r="C938" s="3" t="s">
        <v>985</v>
      </c>
      <c r="D938" s="3" t="s">
        <v>4152</v>
      </c>
      <c r="E938" s="3" t="s">
        <v>3475</v>
      </c>
      <c r="F938" s="3" t="s">
        <v>2362</v>
      </c>
      <c r="G938" s="3" t="s">
        <v>364</v>
      </c>
      <c r="H938" s="3" t="s">
        <v>2628</v>
      </c>
      <c r="I938" s="33">
        <v>27</v>
      </c>
      <c r="J938" s="3" t="s">
        <v>4863</v>
      </c>
      <c r="K938" s="3" t="s">
        <v>2628</v>
      </c>
      <c r="L938" s="3">
        <v>19988117</v>
      </c>
      <c r="M938" s="17">
        <v>520540</v>
      </c>
      <c r="N938" s="37">
        <f t="shared" si="42"/>
        <v>558019</v>
      </c>
      <c r="O938" s="55">
        <f t="shared" si="43"/>
        <v>15066513</v>
      </c>
      <c r="P938" s="55" t="s">
        <v>7341</v>
      </c>
      <c r="Q938" s="56">
        <f t="shared" si="44"/>
        <v>1.6313987977211826E-3</v>
      </c>
      <c r="R938" s="49"/>
      <c r="S938" s="53"/>
      <c r="T938" s="53"/>
      <c r="U938" s="53"/>
      <c r="V938" s="53"/>
      <c r="W938" s="53"/>
      <c r="X938" s="53"/>
    </row>
    <row r="939" spans="2:24" s="2" customFormat="1" ht="24.5" customHeight="1" x14ac:dyDescent="0.35">
      <c r="B939" s="3">
        <v>924</v>
      </c>
      <c r="C939" s="3" t="s">
        <v>985</v>
      </c>
      <c r="D939" s="3" t="s">
        <v>4152</v>
      </c>
      <c r="E939" s="3" t="s">
        <v>3476</v>
      </c>
      <c r="F939" s="3" t="s">
        <v>2362</v>
      </c>
      <c r="G939" s="3" t="s">
        <v>80</v>
      </c>
      <c r="H939" s="3" t="s">
        <v>2628</v>
      </c>
      <c r="I939" s="33">
        <v>1</v>
      </c>
      <c r="J939" s="3" t="s">
        <v>4864</v>
      </c>
      <c r="K939" s="3" t="s">
        <v>2628</v>
      </c>
      <c r="L939" s="3">
        <v>19988133</v>
      </c>
      <c r="M939" s="17">
        <v>390405</v>
      </c>
      <c r="N939" s="37">
        <f t="shared" si="42"/>
        <v>418514</v>
      </c>
      <c r="O939" s="55">
        <f t="shared" si="43"/>
        <v>418514</v>
      </c>
      <c r="P939" s="55" t="s">
        <v>7341</v>
      </c>
      <c r="Q939" s="56">
        <f t="shared" si="44"/>
        <v>4.5316606200086444E-5</v>
      </c>
      <c r="R939" s="49"/>
      <c r="S939" s="53"/>
      <c r="T939" s="53"/>
      <c r="U939" s="53"/>
      <c r="V939" s="53"/>
      <c r="W939" s="53"/>
      <c r="X939" s="53"/>
    </row>
    <row r="940" spans="2:24" s="2" customFormat="1" ht="24.5" customHeight="1" x14ac:dyDescent="0.35">
      <c r="B940" s="3">
        <v>925</v>
      </c>
      <c r="C940" s="3" t="s">
        <v>1616</v>
      </c>
      <c r="D940" s="3" t="s">
        <v>1617</v>
      </c>
      <c r="E940" s="3" t="s">
        <v>6145</v>
      </c>
      <c r="F940" s="3" t="s">
        <v>2417</v>
      </c>
      <c r="G940" s="3" t="s">
        <v>11</v>
      </c>
      <c r="H940" s="3" t="s">
        <v>2490</v>
      </c>
      <c r="I940" s="33">
        <v>1</v>
      </c>
      <c r="J940" s="3" t="s">
        <v>7154</v>
      </c>
      <c r="K940" s="3" t="s">
        <v>7236</v>
      </c>
      <c r="L940" s="3">
        <v>46578</v>
      </c>
      <c r="M940" s="17"/>
      <c r="N940" s="37">
        <f t="shared" si="42"/>
        <v>0</v>
      </c>
      <c r="O940" s="55">
        <f t="shared" si="43"/>
        <v>100</v>
      </c>
      <c r="P940" s="55"/>
      <c r="Q940" s="56">
        <f t="shared" si="44"/>
        <v>1.082797856226708E-8</v>
      </c>
      <c r="R940" s="49"/>
      <c r="S940" s="53"/>
      <c r="T940" s="53"/>
      <c r="U940" s="53"/>
      <c r="V940" s="53"/>
      <c r="W940" s="53"/>
      <c r="X940" s="53"/>
    </row>
    <row r="941" spans="2:24" s="2" customFormat="1" ht="24.5" customHeight="1" x14ac:dyDescent="0.35">
      <c r="B941" s="3">
        <v>926</v>
      </c>
      <c r="C941" s="3" t="s">
        <v>1616</v>
      </c>
      <c r="D941" s="3" t="s">
        <v>1617</v>
      </c>
      <c r="E941" s="3" t="s">
        <v>6145</v>
      </c>
      <c r="F941" s="3" t="s">
        <v>2417</v>
      </c>
      <c r="G941" s="3" t="s">
        <v>11</v>
      </c>
      <c r="H941" s="3" t="s">
        <v>2490</v>
      </c>
      <c r="I941" s="33">
        <v>1</v>
      </c>
      <c r="J941" s="3" t="s">
        <v>7154</v>
      </c>
      <c r="K941" s="3" t="s">
        <v>7237</v>
      </c>
      <c r="L941" s="3">
        <v>46578</v>
      </c>
      <c r="M941" s="17"/>
      <c r="N941" s="37">
        <f t="shared" si="42"/>
        <v>0</v>
      </c>
      <c r="O941" s="55">
        <f t="shared" si="43"/>
        <v>100</v>
      </c>
      <c r="P941" s="55"/>
      <c r="Q941" s="56">
        <f t="shared" si="44"/>
        <v>1.082797856226708E-8</v>
      </c>
      <c r="R941" s="49"/>
      <c r="S941" s="53"/>
      <c r="T941" s="53"/>
      <c r="U941" s="53"/>
      <c r="V941" s="53"/>
      <c r="W941" s="53"/>
      <c r="X941" s="53"/>
    </row>
    <row r="942" spans="2:24" s="2" customFormat="1" ht="24.5" customHeight="1" x14ac:dyDescent="0.35">
      <c r="B942" s="3">
        <v>927</v>
      </c>
      <c r="C942" s="3" t="s">
        <v>666</v>
      </c>
      <c r="D942" s="3" t="s">
        <v>1625</v>
      </c>
      <c r="E942" s="3" t="s">
        <v>4219</v>
      </c>
      <c r="F942" s="3" t="s">
        <v>2324</v>
      </c>
      <c r="G942" s="3" t="s">
        <v>11</v>
      </c>
      <c r="H942" s="3" t="s">
        <v>2628</v>
      </c>
      <c r="I942" s="3">
        <v>1</v>
      </c>
      <c r="J942" s="3" t="s">
        <v>4865</v>
      </c>
      <c r="K942" s="3" t="s">
        <v>2628</v>
      </c>
      <c r="L942" s="3">
        <v>19964520</v>
      </c>
      <c r="M942" s="17">
        <v>2063</v>
      </c>
      <c r="N942" s="37">
        <f t="shared" si="42"/>
        <v>2212</v>
      </c>
      <c r="O942" s="55">
        <f t="shared" si="43"/>
        <v>2212</v>
      </c>
      <c r="P942" s="55"/>
      <c r="Q942" s="56">
        <f t="shared" si="44"/>
        <v>2.3951488579734779E-7</v>
      </c>
      <c r="R942" s="49"/>
      <c r="S942" s="53"/>
      <c r="T942" s="53"/>
      <c r="U942" s="53"/>
      <c r="V942" s="53"/>
      <c r="W942" s="53"/>
      <c r="X942" s="53"/>
    </row>
    <row r="943" spans="2:24" s="2" customFormat="1" ht="24.5" customHeight="1" x14ac:dyDescent="0.35">
      <c r="B943" s="3">
        <v>928</v>
      </c>
      <c r="C943" s="3" t="s">
        <v>2628</v>
      </c>
      <c r="D943" s="3" t="s">
        <v>4153</v>
      </c>
      <c r="E943" s="3" t="s">
        <v>218</v>
      </c>
      <c r="F943" s="3" t="s">
        <v>3582</v>
      </c>
      <c r="G943" s="3" t="s">
        <v>11</v>
      </c>
      <c r="H943" s="3" t="s">
        <v>2360</v>
      </c>
      <c r="I943" s="3">
        <v>1500</v>
      </c>
      <c r="J943" s="3" t="s">
        <v>4866</v>
      </c>
      <c r="K943" s="3" t="s">
        <v>2628</v>
      </c>
      <c r="L943" s="3">
        <v>20272732</v>
      </c>
      <c r="M943" s="17"/>
      <c r="N943" s="37">
        <f t="shared" si="42"/>
        <v>0</v>
      </c>
      <c r="O943" s="55">
        <f t="shared" si="43"/>
        <v>150000</v>
      </c>
      <c r="P943" s="55"/>
      <c r="Q943" s="56">
        <f t="shared" si="44"/>
        <v>1.624196784340062E-5</v>
      </c>
      <c r="R943" s="49"/>
      <c r="S943" s="53"/>
      <c r="T943" s="53"/>
      <c r="U943" s="53"/>
      <c r="V943" s="53"/>
      <c r="W943" s="53"/>
      <c r="X943" s="53"/>
    </row>
    <row r="944" spans="2:24" s="2" customFormat="1" ht="24.5" customHeight="1" x14ac:dyDescent="0.35">
      <c r="B944" s="3">
        <v>929</v>
      </c>
      <c r="C944" s="3" t="s">
        <v>2628</v>
      </c>
      <c r="D944" s="3" t="s">
        <v>3158</v>
      </c>
      <c r="E944" s="3" t="s">
        <v>218</v>
      </c>
      <c r="F944" s="3" t="s">
        <v>3575</v>
      </c>
      <c r="G944" s="3" t="s">
        <v>11</v>
      </c>
      <c r="H944" s="3" t="s">
        <v>2628</v>
      </c>
      <c r="I944" s="3">
        <v>1</v>
      </c>
      <c r="J944" s="3" t="s">
        <v>4867</v>
      </c>
      <c r="K944" s="3" t="s">
        <v>2628</v>
      </c>
      <c r="L944" s="3">
        <v>20084251</v>
      </c>
      <c r="M944" s="17"/>
      <c r="N944" s="37">
        <f t="shared" si="42"/>
        <v>0</v>
      </c>
      <c r="O944" s="55">
        <f t="shared" si="43"/>
        <v>100</v>
      </c>
      <c r="P944" s="55"/>
      <c r="Q944" s="56">
        <f t="shared" si="44"/>
        <v>1.082797856226708E-8</v>
      </c>
      <c r="R944" s="49"/>
      <c r="S944" s="53"/>
      <c r="T944" s="53"/>
      <c r="U944" s="53"/>
      <c r="V944" s="53"/>
      <c r="W944" s="53"/>
      <c r="X944" s="53"/>
    </row>
    <row r="945" spans="2:24" s="2" customFormat="1" ht="24.5" customHeight="1" x14ac:dyDescent="0.35">
      <c r="B945" s="3">
        <v>930</v>
      </c>
      <c r="C945" s="3" t="s">
        <v>2628</v>
      </c>
      <c r="D945" s="3" t="s">
        <v>4154</v>
      </c>
      <c r="E945" s="3" t="s">
        <v>218</v>
      </c>
      <c r="F945" s="3" t="s">
        <v>3575</v>
      </c>
      <c r="G945" s="3" t="s">
        <v>11</v>
      </c>
      <c r="H945" s="3" t="s">
        <v>2628</v>
      </c>
      <c r="I945" s="3">
        <v>36</v>
      </c>
      <c r="J945" s="3" t="s">
        <v>4868</v>
      </c>
      <c r="K945" s="3" t="s">
        <v>2628</v>
      </c>
      <c r="L945" s="3">
        <v>20084248</v>
      </c>
      <c r="M945" s="17">
        <v>2273513</v>
      </c>
      <c r="N945" s="37">
        <f t="shared" si="42"/>
        <v>2437206</v>
      </c>
      <c r="O945" s="55">
        <f t="shared" si="43"/>
        <v>87739416</v>
      </c>
      <c r="P945" s="55" t="s">
        <v>7341</v>
      </c>
      <c r="Q945" s="56">
        <f t="shared" si="44"/>
        <v>9.5004051551383327E-3</v>
      </c>
      <c r="R945" s="49"/>
      <c r="S945" s="53"/>
      <c r="T945" s="53"/>
      <c r="U945" s="53"/>
      <c r="V945" s="53"/>
      <c r="W945" s="53"/>
      <c r="X945" s="53"/>
    </row>
    <row r="946" spans="2:24" s="2" customFormat="1" ht="24.5" customHeight="1" x14ac:dyDescent="0.35">
      <c r="B946" s="3">
        <v>931</v>
      </c>
      <c r="C946" s="3" t="s">
        <v>1630</v>
      </c>
      <c r="D946" s="3" t="s">
        <v>4009</v>
      </c>
      <c r="E946" s="3" t="s">
        <v>2397</v>
      </c>
      <c r="F946" s="3" t="s">
        <v>2318</v>
      </c>
      <c r="G946" s="3" t="s">
        <v>11</v>
      </c>
      <c r="H946" s="3" t="s">
        <v>2318</v>
      </c>
      <c r="I946" s="33">
        <v>52651.083333333336</v>
      </c>
      <c r="J946" s="3" t="s">
        <v>4069</v>
      </c>
      <c r="K946" s="3" t="s">
        <v>2551</v>
      </c>
      <c r="L946" s="3">
        <v>216049</v>
      </c>
      <c r="M946" s="17">
        <v>7305</v>
      </c>
      <c r="N946" s="37">
        <f t="shared" si="42"/>
        <v>7831</v>
      </c>
      <c r="O946" s="55">
        <f t="shared" si="43"/>
        <v>412310633.58333337</v>
      </c>
      <c r="P946" s="55" t="s">
        <v>7341</v>
      </c>
      <c r="Q946" s="56">
        <f t="shared" si="44"/>
        <v>4.4644907014350907E-2</v>
      </c>
      <c r="R946" s="49"/>
      <c r="S946" s="53"/>
      <c r="T946" s="53"/>
      <c r="U946" s="53"/>
      <c r="V946" s="53"/>
      <c r="W946" s="53"/>
      <c r="X946" s="53"/>
    </row>
    <row r="947" spans="2:24" s="2" customFormat="1" ht="24.5" customHeight="1" x14ac:dyDescent="0.35">
      <c r="B947" s="3">
        <v>932</v>
      </c>
      <c r="C947" s="3" t="s">
        <v>1630</v>
      </c>
      <c r="D947" s="3" t="s">
        <v>4009</v>
      </c>
      <c r="E947" s="3" t="s">
        <v>2516</v>
      </c>
      <c r="F947" s="3" t="s">
        <v>2318</v>
      </c>
      <c r="G947" s="3" t="s">
        <v>11</v>
      </c>
      <c r="H947" s="3" t="s">
        <v>2318</v>
      </c>
      <c r="I947" s="33">
        <v>13995.333333333334</v>
      </c>
      <c r="J947" s="3" t="s">
        <v>4070</v>
      </c>
      <c r="K947" s="3" t="s">
        <v>2550</v>
      </c>
      <c r="L947" s="3">
        <v>204751</v>
      </c>
      <c r="M947" s="17">
        <v>3652.5</v>
      </c>
      <c r="N947" s="37">
        <f t="shared" si="42"/>
        <v>3915</v>
      </c>
      <c r="O947" s="55">
        <f t="shared" si="43"/>
        <v>54791730</v>
      </c>
      <c r="P947" s="55" t="s">
        <v>7341</v>
      </c>
      <c r="Q947" s="56">
        <f t="shared" si="44"/>
        <v>5.9328367782952602E-3</v>
      </c>
      <c r="R947" s="49"/>
      <c r="S947" s="53"/>
      <c r="T947" s="53"/>
      <c r="U947" s="53"/>
      <c r="V947" s="53"/>
      <c r="W947" s="53"/>
      <c r="X947" s="53"/>
    </row>
    <row r="948" spans="2:24" s="2" customFormat="1" ht="24.5" customHeight="1" x14ac:dyDescent="0.35">
      <c r="B948" s="3">
        <v>933</v>
      </c>
      <c r="C948" s="3" t="s">
        <v>228</v>
      </c>
      <c r="D948" s="3" t="s">
        <v>4010</v>
      </c>
      <c r="E948" s="3" t="s">
        <v>218</v>
      </c>
      <c r="F948" s="3" t="s">
        <v>2356</v>
      </c>
      <c r="G948" s="3" t="s">
        <v>18</v>
      </c>
      <c r="H948" s="3" t="s">
        <v>3713</v>
      </c>
      <c r="I948" s="3">
        <v>27.75</v>
      </c>
      <c r="J948" s="3" t="s">
        <v>4071</v>
      </c>
      <c r="K948" s="3" t="s">
        <v>3750</v>
      </c>
      <c r="L948" s="3">
        <v>19939451</v>
      </c>
      <c r="M948" s="17"/>
      <c r="N948" s="37">
        <f t="shared" si="42"/>
        <v>0</v>
      </c>
      <c r="O948" s="55">
        <f t="shared" si="43"/>
        <v>2775</v>
      </c>
      <c r="P948" s="55"/>
      <c r="Q948" s="56">
        <f t="shared" si="44"/>
        <v>3.0047640510291147E-7</v>
      </c>
      <c r="R948" s="49"/>
      <c r="S948" s="53"/>
      <c r="T948" s="53"/>
      <c r="U948" s="53"/>
      <c r="V948" s="53"/>
      <c r="W948" s="53"/>
      <c r="X948" s="53"/>
    </row>
    <row r="949" spans="2:24" s="2" customFormat="1" ht="24.5" customHeight="1" x14ac:dyDescent="0.35">
      <c r="B949" s="3">
        <v>934</v>
      </c>
      <c r="C949" s="3" t="s">
        <v>1634</v>
      </c>
      <c r="D949" s="3" t="s">
        <v>7072</v>
      </c>
      <c r="E949" s="3" t="s">
        <v>6544</v>
      </c>
      <c r="F949" s="3" t="s">
        <v>2362</v>
      </c>
      <c r="G949" s="3" t="s">
        <v>6993</v>
      </c>
      <c r="H949" s="3" t="s">
        <v>2402</v>
      </c>
      <c r="I949" s="33">
        <v>1</v>
      </c>
      <c r="J949" s="3" t="s">
        <v>2628</v>
      </c>
      <c r="K949" s="3" t="s">
        <v>7238</v>
      </c>
      <c r="L949" s="3">
        <v>20057389</v>
      </c>
      <c r="M949" s="17"/>
      <c r="N949" s="37">
        <f t="shared" si="42"/>
        <v>0</v>
      </c>
      <c r="O949" s="55">
        <f t="shared" si="43"/>
        <v>100</v>
      </c>
      <c r="P949" s="55"/>
      <c r="Q949" s="56">
        <f t="shared" si="44"/>
        <v>1.082797856226708E-8</v>
      </c>
      <c r="R949" s="49"/>
      <c r="S949" s="53"/>
      <c r="T949" s="53"/>
      <c r="U949" s="53"/>
      <c r="V949" s="53"/>
      <c r="W949" s="53"/>
      <c r="X949" s="53"/>
    </row>
    <row r="950" spans="2:24" s="2" customFormat="1" ht="24.5" customHeight="1" x14ac:dyDescent="0.35">
      <c r="B950" s="3">
        <v>935</v>
      </c>
      <c r="C950" s="3" t="s">
        <v>1635</v>
      </c>
      <c r="D950" s="3" t="s">
        <v>1636</v>
      </c>
      <c r="E950" s="3" t="s">
        <v>2387</v>
      </c>
      <c r="F950" s="3" t="s">
        <v>2317</v>
      </c>
      <c r="G950" s="3" t="s">
        <v>11</v>
      </c>
      <c r="H950" s="3" t="s">
        <v>2628</v>
      </c>
      <c r="I950" s="3">
        <v>3930</v>
      </c>
      <c r="J950" s="3" t="s">
        <v>3924</v>
      </c>
      <c r="K950" s="3" t="s">
        <v>2833</v>
      </c>
      <c r="L950" s="3">
        <v>20202650</v>
      </c>
      <c r="M950" s="17"/>
      <c r="N950" s="37">
        <f t="shared" si="42"/>
        <v>0</v>
      </c>
      <c r="O950" s="55">
        <f t="shared" si="43"/>
        <v>393000</v>
      </c>
      <c r="P950" s="55" t="s">
        <v>7341</v>
      </c>
      <c r="Q950" s="56">
        <f t="shared" si="44"/>
        <v>4.2553955749709624E-5</v>
      </c>
      <c r="R950" s="49"/>
      <c r="S950" s="53"/>
      <c r="T950" s="53"/>
      <c r="U950" s="53"/>
      <c r="V950" s="53"/>
      <c r="W950" s="53"/>
      <c r="X950" s="53"/>
    </row>
    <row r="951" spans="2:24" s="2" customFormat="1" ht="24.5" customHeight="1" x14ac:dyDescent="0.35">
      <c r="B951" s="3">
        <v>936</v>
      </c>
      <c r="C951" s="3" t="s">
        <v>1635</v>
      </c>
      <c r="D951" s="3" t="s">
        <v>1636</v>
      </c>
      <c r="E951" s="3" t="s">
        <v>2387</v>
      </c>
      <c r="F951" s="3" t="s">
        <v>2335</v>
      </c>
      <c r="G951" s="3" t="s">
        <v>11</v>
      </c>
      <c r="H951" s="3" t="s">
        <v>2628</v>
      </c>
      <c r="I951" s="3">
        <v>1</v>
      </c>
      <c r="J951" s="3" t="s">
        <v>3923</v>
      </c>
      <c r="K951" s="3" t="s">
        <v>2832</v>
      </c>
      <c r="L951" s="3">
        <v>20022446</v>
      </c>
      <c r="M951" s="17">
        <v>10009</v>
      </c>
      <c r="N951" s="37">
        <f t="shared" si="42"/>
        <v>10730</v>
      </c>
      <c r="O951" s="55">
        <f t="shared" si="43"/>
        <v>10730</v>
      </c>
      <c r="P951" s="55"/>
      <c r="Q951" s="56">
        <f t="shared" si="44"/>
        <v>1.1618420997312577E-6</v>
      </c>
      <c r="R951" s="49"/>
      <c r="S951" s="53"/>
      <c r="T951" s="53"/>
      <c r="U951" s="53"/>
      <c r="V951" s="53"/>
      <c r="W951" s="53"/>
      <c r="X951" s="53"/>
    </row>
    <row r="952" spans="2:24" s="2" customFormat="1" ht="24.5" customHeight="1" x14ac:dyDescent="0.35">
      <c r="B952" s="3">
        <v>937</v>
      </c>
      <c r="C952" s="3" t="s">
        <v>2671</v>
      </c>
      <c r="D952" s="3" t="s">
        <v>3159</v>
      </c>
      <c r="E952" s="3" t="s">
        <v>146</v>
      </c>
      <c r="F952" s="3" t="s">
        <v>2375</v>
      </c>
      <c r="G952" s="3" t="s">
        <v>11</v>
      </c>
      <c r="H952" s="3" t="s">
        <v>2628</v>
      </c>
      <c r="I952" s="3">
        <v>1848</v>
      </c>
      <c r="J952" s="3" t="s">
        <v>4869</v>
      </c>
      <c r="K952" s="3" t="s">
        <v>2628</v>
      </c>
      <c r="L952" s="3">
        <v>20117428</v>
      </c>
      <c r="M952" s="17"/>
      <c r="N952" s="37">
        <f t="shared" si="42"/>
        <v>0</v>
      </c>
      <c r="O952" s="55">
        <f t="shared" si="43"/>
        <v>184800</v>
      </c>
      <c r="P952" s="55"/>
      <c r="Q952" s="56">
        <f t="shared" si="44"/>
        <v>2.0010104383069564E-5</v>
      </c>
      <c r="R952" s="49"/>
      <c r="S952" s="53"/>
      <c r="T952" s="53"/>
      <c r="U952" s="53"/>
      <c r="V952" s="53"/>
      <c r="W952" s="53"/>
      <c r="X952" s="53"/>
    </row>
    <row r="953" spans="2:24" s="2" customFormat="1" ht="24.5" customHeight="1" x14ac:dyDescent="0.35">
      <c r="B953" s="3">
        <v>938</v>
      </c>
      <c r="C953" s="3" t="s">
        <v>4104</v>
      </c>
      <c r="D953" s="3" t="s">
        <v>3160</v>
      </c>
      <c r="E953" s="3" t="s">
        <v>35</v>
      </c>
      <c r="F953" s="3" t="s">
        <v>2324</v>
      </c>
      <c r="G953" s="3" t="s">
        <v>11</v>
      </c>
      <c r="H953" s="3" t="s">
        <v>2628</v>
      </c>
      <c r="I953" s="3">
        <v>224</v>
      </c>
      <c r="J953" s="3" t="s">
        <v>4870</v>
      </c>
      <c r="K953" s="3" t="s">
        <v>2628</v>
      </c>
      <c r="L953" s="3">
        <v>20160039</v>
      </c>
      <c r="M953" s="17"/>
      <c r="N953" s="37">
        <f t="shared" si="42"/>
        <v>0</v>
      </c>
      <c r="O953" s="55">
        <f t="shared" si="43"/>
        <v>22400</v>
      </c>
      <c r="P953" s="55"/>
      <c r="Q953" s="56">
        <f t="shared" si="44"/>
        <v>2.4254671979478259E-6</v>
      </c>
      <c r="R953" s="49"/>
      <c r="S953" s="53"/>
      <c r="T953" s="53"/>
      <c r="U953" s="53"/>
      <c r="V953" s="53"/>
      <c r="W953" s="53"/>
      <c r="X953" s="53"/>
    </row>
    <row r="954" spans="2:24" s="2" customFormat="1" ht="24.5" customHeight="1" x14ac:dyDescent="0.35">
      <c r="B954" s="3">
        <v>939</v>
      </c>
      <c r="C954" s="3" t="s">
        <v>679</v>
      </c>
      <c r="D954" s="3" t="s">
        <v>1646</v>
      </c>
      <c r="E954" s="3">
        <v>0.05</v>
      </c>
      <c r="F954" s="3" t="s">
        <v>2390</v>
      </c>
      <c r="G954" s="3" t="s">
        <v>76</v>
      </c>
      <c r="H954" s="3" t="s">
        <v>2628</v>
      </c>
      <c r="I954" s="3">
        <v>54</v>
      </c>
      <c r="J954" s="3" t="s">
        <v>3925</v>
      </c>
      <c r="K954" s="3" t="s">
        <v>2834</v>
      </c>
      <c r="L954" s="3">
        <v>19951467</v>
      </c>
      <c r="M954" s="17"/>
      <c r="N954" s="37">
        <f t="shared" si="42"/>
        <v>0</v>
      </c>
      <c r="O954" s="55">
        <f t="shared" si="43"/>
        <v>5400</v>
      </c>
      <c r="P954" s="55"/>
      <c r="Q954" s="56">
        <f t="shared" si="44"/>
        <v>5.8471084236242225E-7</v>
      </c>
      <c r="R954" s="49"/>
      <c r="S954" s="53"/>
      <c r="T954" s="53"/>
      <c r="U954" s="53"/>
      <c r="V954" s="53"/>
      <c r="W954" s="53"/>
      <c r="X954" s="53"/>
    </row>
    <row r="955" spans="2:24" s="2" customFormat="1" ht="24.5" customHeight="1" x14ac:dyDescent="0.35">
      <c r="B955" s="3">
        <v>940</v>
      </c>
      <c r="C955" s="3" t="s">
        <v>679</v>
      </c>
      <c r="D955" s="3" t="s">
        <v>1646</v>
      </c>
      <c r="E955" s="3">
        <v>0.05</v>
      </c>
      <c r="F955" s="3" t="s">
        <v>2390</v>
      </c>
      <c r="G955" s="3" t="s">
        <v>76</v>
      </c>
      <c r="H955" s="3" t="s">
        <v>2628</v>
      </c>
      <c r="I955" s="3">
        <v>1</v>
      </c>
      <c r="J955" s="3" t="s">
        <v>4871</v>
      </c>
      <c r="K955" s="3" t="s">
        <v>2628</v>
      </c>
      <c r="L955" s="3">
        <v>19903008</v>
      </c>
      <c r="M955" s="17"/>
      <c r="N955" s="37">
        <f t="shared" si="42"/>
        <v>0</v>
      </c>
      <c r="O955" s="55">
        <f t="shared" si="43"/>
        <v>100</v>
      </c>
      <c r="P955" s="55"/>
      <c r="Q955" s="56">
        <f t="shared" si="44"/>
        <v>1.082797856226708E-8</v>
      </c>
      <c r="R955" s="49"/>
      <c r="S955" s="53"/>
      <c r="T955" s="53"/>
      <c r="U955" s="53"/>
      <c r="V955" s="53"/>
      <c r="W955" s="53"/>
      <c r="X955" s="53"/>
    </row>
    <row r="956" spans="2:24" s="2" customFormat="1" ht="24.5" customHeight="1" x14ac:dyDescent="0.35">
      <c r="B956" s="3">
        <v>941</v>
      </c>
      <c r="C956" s="3" t="s">
        <v>679</v>
      </c>
      <c r="D956" s="3" t="s">
        <v>1646</v>
      </c>
      <c r="E956" s="3">
        <v>0.02</v>
      </c>
      <c r="F956" s="3" t="s">
        <v>2390</v>
      </c>
      <c r="G956" s="3" t="s">
        <v>76</v>
      </c>
      <c r="H956" s="3" t="s">
        <v>2628</v>
      </c>
      <c r="I956" s="3">
        <v>1</v>
      </c>
      <c r="J956" s="3" t="s">
        <v>4872</v>
      </c>
      <c r="K956" s="3" t="s">
        <v>2628</v>
      </c>
      <c r="L956" s="3">
        <v>19990803</v>
      </c>
      <c r="M956" s="17"/>
      <c r="N956" s="37">
        <f t="shared" si="42"/>
        <v>0</v>
      </c>
      <c r="O956" s="55">
        <f t="shared" si="43"/>
        <v>100</v>
      </c>
      <c r="P956" s="55"/>
      <c r="Q956" s="56">
        <f t="shared" si="44"/>
        <v>1.082797856226708E-8</v>
      </c>
      <c r="R956" s="49"/>
      <c r="S956" s="53"/>
      <c r="T956" s="53"/>
      <c r="U956" s="53"/>
      <c r="V956" s="53"/>
      <c r="W956" s="53"/>
      <c r="X956" s="53"/>
    </row>
    <row r="957" spans="2:24" s="2" customFormat="1" ht="24.5" customHeight="1" x14ac:dyDescent="0.35">
      <c r="B957" s="3">
        <v>942</v>
      </c>
      <c r="C957" s="3" t="s">
        <v>3988</v>
      </c>
      <c r="D957" s="3" t="s">
        <v>1646</v>
      </c>
      <c r="E957" s="3">
        <v>0.05</v>
      </c>
      <c r="F957" s="3" t="s">
        <v>2390</v>
      </c>
      <c r="G957" s="3" t="s">
        <v>76</v>
      </c>
      <c r="H957" s="3" t="s">
        <v>2628</v>
      </c>
      <c r="I957" s="3">
        <v>1</v>
      </c>
      <c r="J957" s="3" t="s">
        <v>3926</v>
      </c>
      <c r="K957" s="3" t="s">
        <v>2835</v>
      </c>
      <c r="L957" s="3">
        <v>20087385</v>
      </c>
      <c r="M957" s="17"/>
      <c r="N957" s="37">
        <f t="shared" si="42"/>
        <v>0</v>
      </c>
      <c r="O957" s="55">
        <f t="shared" si="43"/>
        <v>100</v>
      </c>
      <c r="P957" s="55"/>
      <c r="Q957" s="56">
        <f t="shared" si="44"/>
        <v>1.082797856226708E-8</v>
      </c>
      <c r="R957" s="49"/>
      <c r="S957" s="53"/>
      <c r="T957" s="53"/>
      <c r="U957" s="53"/>
      <c r="V957" s="53"/>
      <c r="W957" s="53"/>
      <c r="X957" s="53"/>
    </row>
    <row r="958" spans="2:24" s="2" customFormat="1" ht="24.5" customHeight="1" x14ac:dyDescent="0.35">
      <c r="B958" s="3">
        <v>943</v>
      </c>
      <c r="C958" s="3" t="s">
        <v>679</v>
      </c>
      <c r="D958" s="3" t="s">
        <v>1646</v>
      </c>
      <c r="E958" s="3">
        <v>0.05</v>
      </c>
      <c r="F958" s="3" t="s">
        <v>2390</v>
      </c>
      <c r="G958" s="3" t="s">
        <v>76</v>
      </c>
      <c r="H958" s="3" t="s">
        <v>2628</v>
      </c>
      <c r="I958" s="3">
        <v>1</v>
      </c>
      <c r="J958" s="3" t="s">
        <v>4873</v>
      </c>
      <c r="K958" s="3" t="s">
        <v>2628</v>
      </c>
      <c r="L958" s="3">
        <v>20128461</v>
      </c>
      <c r="M958" s="17"/>
      <c r="N958" s="37">
        <f t="shared" si="42"/>
        <v>0</v>
      </c>
      <c r="O958" s="55">
        <f t="shared" si="43"/>
        <v>100</v>
      </c>
      <c r="P958" s="55"/>
      <c r="Q958" s="56">
        <f t="shared" si="44"/>
        <v>1.082797856226708E-8</v>
      </c>
      <c r="R958" s="49"/>
      <c r="S958" s="53"/>
      <c r="T958" s="53"/>
      <c r="U958" s="53"/>
      <c r="V958" s="53"/>
      <c r="W958" s="53"/>
      <c r="X958" s="53"/>
    </row>
    <row r="959" spans="2:24" s="2" customFormat="1" ht="24.5" customHeight="1" x14ac:dyDescent="0.35">
      <c r="B959" s="3">
        <v>944</v>
      </c>
      <c r="C959" s="3" t="s">
        <v>678</v>
      </c>
      <c r="D959" s="3" t="s">
        <v>3161</v>
      </c>
      <c r="E959" s="3" t="s">
        <v>3477</v>
      </c>
      <c r="F959" s="3" t="s">
        <v>2390</v>
      </c>
      <c r="G959" s="3" t="s">
        <v>3656</v>
      </c>
      <c r="H959" s="3" t="s">
        <v>2525</v>
      </c>
      <c r="I959" s="3">
        <v>9</v>
      </c>
      <c r="J959" s="3" t="s">
        <v>3927</v>
      </c>
      <c r="K959" s="3" t="s">
        <v>2553</v>
      </c>
      <c r="L959" s="3">
        <v>19951437</v>
      </c>
      <c r="M959" s="17">
        <v>137600</v>
      </c>
      <c r="N959" s="37">
        <f t="shared" si="42"/>
        <v>147507</v>
      </c>
      <c r="O959" s="55">
        <f t="shared" si="43"/>
        <v>1327563</v>
      </c>
      <c r="P959" s="55" t="s">
        <v>7341</v>
      </c>
      <c r="Q959" s="56">
        <f t="shared" si="44"/>
        <v>1.4374823704058971E-4</v>
      </c>
      <c r="R959" s="49"/>
      <c r="S959" s="53"/>
      <c r="T959" s="53"/>
      <c r="U959" s="53"/>
      <c r="V959" s="53"/>
      <c r="W959" s="53"/>
      <c r="X959" s="53"/>
    </row>
    <row r="960" spans="2:24" s="2" customFormat="1" ht="24.5" customHeight="1" x14ac:dyDescent="0.35">
      <c r="B960" s="3">
        <v>945</v>
      </c>
      <c r="C960" s="3" t="s">
        <v>2628</v>
      </c>
      <c r="D960" s="3" t="s">
        <v>4155</v>
      </c>
      <c r="E960" s="3" t="s">
        <v>206</v>
      </c>
      <c r="F960" s="3" t="s">
        <v>3582</v>
      </c>
      <c r="G960" s="3" t="s">
        <v>11</v>
      </c>
      <c r="H960" s="3" t="s">
        <v>2360</v>
      </c>
      <c r="I960" s="3">
        <v>160</v>
      </c>
      <c r="J960" s="3" t="s">
        <v>4874</v>
      </c>
      <c r="K960" s="3" t="s">
        <v>2628</v>
      </c>
      <c r="L960" s="3">
        <v>20170572</v>
      </c>
      <c r="M960" s="17"/>
      <c r="N960" s="37">
        <f t="shared" si="42"/>
        <v>0</v>
      </c>
      <c r="O960" s="55">
        <f t="shared" si="43"/>
        <v>16000</v>
      </c>
      <c r="P960" s="55"/>
      <c r="Q960" s="56">
        <f t="shared" si="44"/>
        <v>1.7324765699627327E-6</v>
      </c>
      <c r="R960" s="49"/>
      <c r="S960" s="53"/>
      <c r="T960" s="53"/>
      <c r="U960" s="53"/>
      <c r="V960" s="53"/>
      <c r="W960" s="53"/>
      <c r="X960" s="53"/>
    </row>
    <row r="961" spans="2:24" s="2" customFormat="1" ht="24.5" customHeight="1" x14ac:dyDescent="0.35">
      <c r="B961" s="3">
        <v>946</v>
      </c>
      <c r="C961" s="3" t="s">
        <v>1649</v>
      </c>
      <c r="D961" s="3" t="s">
        <v>1650</v>
      </c>
      <c r="E961" s="3" t="s">
        <v>135</v>
      </c>
      <c r="F961" s="3" t="s">
        <v>2422</v>
      </c>
      <c r="G961" s="3" t="s">
        <v>11</v>
      </c>
      <c r="H961" s="3" t="s">
        <v>2628</v>
      </c>
      <c r="I961" s="3">
        <v>1570</v>
      </c>
      <c r="J961" s="3" t="s">
        <v>3928</v>
      </c>
      <c r="K961" s="3" t="s">
        <v>2836</v>
      </c>
      <c r="L961" s="3">
        <v>19955888</v>
      </c>
      <c r="M961" s="17"/>
      <c r="N961" s="37">
        <f t="shared" si="42"/>
        <v>0</v>
      </c>
      <c r="O961" s="55">
        <f t="shared" si="43"/>
        <v>157000</v>
      </c>
      <c r="P961" s="55"/>
      <c r="Q961" s="56">
        <f t="shared" si="44"/>
        <v>1.6999926342759316E-5</v>
      </c>
      <c r="R961" s="49"/>
      <c r="S961" s="53"/>
      <c r="T961" s="53"/>
      <c r="U961" s="53"/>
      <c r="V961" s="53"/>
      <c r="W961" s="53"/>
      <c r="X961" s="53"/>
    </row>
    <row r="962" spans="2:24" s="2" customFormat="1" ht="24.5" customHeight="1" x14ac:dyDescent="0.35">
      <c r="B962" s="3">
        <v>947</v>
      </c>
      <c r="C962" s="3" t="s">
        <v>41</v>
      </c>
      <c r="D962" s="3" t="s">
        <v>1650</v>
      </c>
      <c r="E962" s="3" t="s">
        <v>135</v>
      </c>
      <c r="F962" s="3" t="s">
        <v>2335</v>
      </c>
      <c r="G962" s="3" t="s">
        <v>11</v>
      </c>
      <c r="H962" s="3" t="s">
        <v>2628</v>
      </c>
      <c r="I962" s="3">
        <v>60</v>
      </c>
      <c r="J962" s="3" t="s">
        <v>4875</v>
      </c>
      <c r="K962" s="3" t="s">
        <v>2628</v>
      </c>
      <c r="L962" s="3">
        <v>19928993</v>
      </c>
      <c r="M962" s="17"/>
      <c r="N962" s="37">
        <f t="shared" si="42"/>
        <v>0</v>
      </c>
      <c r="O962" s="55">
        <f t="shared" si="43"/>
        <v>6000</v>
      </c>
      <c r="P962" s="55"/>
      <c r="Q962" s="56">
        <f t="shared" si="44"/>
        <v>6.496787137360248E-7</v>
      </c>
      <c r="R962" s="49"/>
      <c r="S962" s="53"/>
      <c r="T962" s="53"/>
      <c r="U962" s="53"/>
      <c r="V962" s="53"/>
      <c r="W962" s="53"/>
      <c r="X962" s="53"/>
    </row>
    <row r="963" spans="2:24" s="2" customFormat="1" ht="24.5" customHeight="1" x14ac:dyDescent="0.35">
      <c r="B963" s="3">
        <v>948</v>
      </c>
      <c r="C963" s="3" t="s">
        <v>2628</v>
      </c>
      <c r="D963" s="3" t="s">
        <v>1657</v>
      </c>
      <c r="E963" s="3" t="s">
        <v>2397</v>
      </c>
      <c r="F963" s="3" t="s">
        <v>2317</v>
      </c>
      <c r="G963" s="3" t="s">
        <v>11</v>
      </c>
      <c r="H963" s="3" t="s">
        <v>2628</v>
      </c>
      <c r="I963" s="3">
        <v>1000</v>
      </c>
      <c r="J963" s="3" t="s">
        <v>4876</v>
      </c>
      <c r="K963" s="3" t="s">
        <v>2628</v>
      </c>
      <c r="L963" s="3">
        <v>20197265</v>
      </c>
      <c r="M963" s="17"/>
      <c r="N963" s="37">
        <f t="shared" si="42"/>
        <v>0</v>
      </c>
      <c r="O963" s="55">
        <f t="shared" si="43"/>
        <v>100000</v>
      </c>
      <c r="P963" s="55"/>
      <c r="Q963" s="56">
        <f t="shared" si="44"/>
        <v>1.0827978562267079E-5</v>
      </c>
      <c r="R963" s="49"/>
      <c r="S963" s="53"/>
      <c r="T963" s="53"/>
      <c r="U963" s="53"/>
      <c r="V963" s="53"/>
      <c r="W963" s="53"/>
      <c r="X963" s="53"/>
    </row>
    <row r="964" spans="2:24" s="2" customFormat="1" ht="24.5" customHeight="1" x14ac:dyDescent="0.35">
      <c r="B964" s="3">
        <v>949</v>
      </c>
      <c r="C964" s="3" t="s">
        <v>1659</v>
      </c>
      <c r="D964" s="3" t="s">
        <v>1660</v>
      </c>
      <c r="E964" s="3" t="s">
        <v>2401</v>
      </c>
      <c r="F964" s="3" t="s">
        <v>2318</v>
      </c>
      <c r="G964" s="3" t="s">
        <v>11</v>
      </c>
      <c r="H964" s="3" t="s">
        <v>2318</v>
      </c>
      <c r="I964" s="3">
        <v>840</v>
      </c>
      <c r="J964" s="3" t="s">
        <v>3929</v>
      </c>
      <c r="K964" s="3" t="s">
        <v>2837</v>
      </c>
      <c r="L964" s="3">
        <v>19968570</v>
      </c>
      <c r="M964" s="17">
        <v>7436</v>
      </c>
      <c r="N964" s="37">
        <f t="shared" si="42"/>
        <v>7971</v>
      </c>
      <c r="O964" s="55">
        <f t="shared" si="43"/>
        <v>6695640</v>
      </c>
      <c r="P964" s="55"/>
      <c r="Q964" s="56">
        <f t="shared" si="44"/>
        <v>7.250024638065795E-4</v>
      </c>
      <c r="R964" s="49"/>
      <c r="S964" s="53"/>
      <c r="T964" s="53"/>
      <c r="U964" s="53"/>
      <c r="V964" s="53"/>
      <c r="W964" s="53"/>
      <c r="X964" s="53"/>
    </row>
    <row r="965" spans="2:24" s="2" customFormat="1" ht="24.5" customHeight="1" x14ac:dyDescent="0.35">
      <c r="B965" s="3">
        <v>950</v>
      </c>
      <c r="C965" s="3" t="s">
        <v>1659</v>
      </c>
      <c r="D965" s="3" t="s">
        <v>1660</v>
      </c>
      <c r="E965" s="3" t="s">
        <v>2371</v>
      </c>
      <c r="F965" s="3" t="s">
        <v>2318</v>
      </c>
      <c r="G965" s="3" t="s">
        <v>11</v>
      </c>
      <c r="H965" s="3" t="s">
        <v>2318</v>
      </c>
      <c r="I965" s="3">
        <v>231</v>
      </c>
      <c r="J965" s="3" t="s">
        <v>3930</v>
      </c>
      <c r="K965" s="3" t="s">
        <v>2838</v>
      </c>
      <c r="L965" s="3">
        <v>19968571</v>
      </c>
      <c r="M965" s="17">
        <v>8499.5</v>
      </c>
      <c r="N965" s="37">
        <f t="shared" si="42"/>
        <v>9111</v>
      </c>
      <c r="O965" s="55">
        <f t="shared" si="43"/>
        <v>2104641</v>
      </c>
      <c r="P965" s="55"/>
      <c r="Q965" s="56">
        <f t="shared" si="44"/>
        <v>2.2789007629268348E-4</v>
      </c>
      <c r="R965" s="49"/>
      <c r="S965" s="53"/>
      <c r="T965" s="53"/>
      <c r="U965" s="53"/>
      <c r="V965" s="53"/>
      <c r="W965" s="53"/>
      <c r="X965" s="53"/>
    </row>
    <row r="966" spans="2:24" s="2" customFormat="1" ht="24.5" customHeight="1" x14ac:dyDescent="0.35">
      <c r="B966" s="3">
        <v>951</v>
      </c>
      <c r="C966" s="3" t="s">
        <v>119</v>
      </c>
      <c r="D966" s="3" t="s">
        <v>3162</v>
      </c>
      <c r="E966" s="3" t="s">
        <v>3478</v>
      </c>
      <c r="F966" s="3" t="s">
        <v>3577</v>
      </c>
      <c r="G966" s="3" t="s">
        <v>11</v>
      </c>
      <c r="H966" s="3" t="s">
        <v>2490</v>
      </c>
      <c r="I966" s="3">
        <v>1.4285714285714286</v>
      </c>
      <c r="J966" s="3" t="s">
        <v>4877</v>
      </c>
      <c r="K966" s="3" t="s">
        <v>119</v>
      </c>
      <c r="L966" s="3">
        <v>20130696</v>
      </c>
      <c r="M966" s="17"/>
      <c r="N966" s="37">
        <f t="shared" si="42"/>
        <v>0</v>
      </c>
      <c r="O966" s="55">
        <f t="shared" si="43"/>
        <v>142.85714285714286</v>
      </c>
      <c r="P966" s="55"/>
      <c r="Q966" s="56">
        <f t="shared" si="44"/>
        <v>1.5468540803238684E-8</v>
      </c>
      <c r="R966" s="49"/>
      <c r="S966" s="53"/>
      <c r="T966" s="53"/>
      <c r="U966" s="53"/>
      <c r="V966" s="53"/>
      <c r="W966" s="53"/>
      <c r="X966" s="53"/>
    </row>
    <row r="967" spans="2:24" s="2" customFormat="1" ht="24.5" customHeight="1" x14ac:dyDescent="0.35">
      <c r="B967" s="3">
        <v>952</v>
      </c>
      <c r="C967" s="3" t="s">
        <v>119</v>
      </c>
      <c r="D967" s="3" t="s">
        <v>4156</v>
      </c>
      <c r="E967" s="3" t="s">
        <v>4220</v>
      </c>
      <c r="F967" s="3" t="s">
        <v>3575</v>
      </c>
      <c r="G967" s="3" t="s">
        <v>11</v>
      </c>
      <c r="H967" s="3" t="s">
        <v>2628</v>
      </c>
      <c r="I967" s="3">
        <v>5341</v>
      </c>
      <c r="J967" s="3" t="s">
        <v>4878</v>
      </c>
      <c r="K967" s="3" t="s">
        <v>119</v>
      </c>
      <c r="L967" s="3">
        <v>20231534</v>
      </c>
      <c r="M967" s="17"/>
      <c r="N967" s="37">
        <f t="shared" si="42"/>
        <v>0</v>
      </c>
      <c r="O967" s="55">
        <f t="shared" si="43"/>
        <v>534100</v>
      </c>
      <c r="P967" s="55" t="s">
        <v>7341</v>
      </c>
      <c r="Q967" s="56">
        <f t="shared" si="44"/>
        <v>5.7832233501068474E-5</v>
      </c>
      <c r="R967" s="49"/>
      <c r="S967" s="53"/>
      <c r="T967" s="53"/>
      <c r="U967" s="53"/>
      <c r="V967" s="53"/>
      <c r="W967" s="53"/>
      <c r="X967" s="53"/>
    </row>
    <row r="968" spans="2:24" s="2" customFormat="1" ht="24.5" customHeight="1" x14ac:dyDescent="0.35">
      <c r="B968" s="3">
        <v>953</v>
      </c>
      <c r="C968" s="3" t="s">
        <v>2628</v>
      </c>
      <c r="D968" s="3" t="s">
        <v>1662</v>
      </c>
      <c r="E968" s="3" t="s">
        <v>1663</v>
      </c>
      <c r="F968" s="3" t="s">
        <v>3575</v>
      </c>
      <c r="G968" s="3" t="s">
        <v>11</v>
      </c>
      <c r="H968" s="3" t="s">
        <v>2628</v>
      </c>
      <c r="I968" s="3">
        <v>1155</v>
      </c>
      <c r="J968" s="3" t="s">
        <v>4879</v>
      </c>
      <c r="K968" s="3" t="s">
        <v>2628</v>
      </c>
      <c r="L968" s="3">
        <v>20156678</v>
      </c>
      <c r="M968" s="17"/>
      <c r="N968" s="37">
        <f t="shared" si="42"/>
        <v>0</v>
      </c>
      <c r="O968" s="55">
        <f t="shared" si="43"/>
        <v>115500</v>
      </c>
      <c r="P968" s="55"/>
      <c r="Q968" s="56">
        <f t="shared" si="44"/>
        <v>1.2506315239418477E-5</v>
      </c>
      <c r="R968" s="49"/>
      <c r="S968" s="53"/>
      <c r="T968" s="53"/>
      <c r="U968" s="53"/>
      <c r="V968" s="53"/>
      <c r="W968" s="53"/>
      <c r="X968" s="53"/>
    </row>
    <row r="969" spans="2:24" s="2" customFormat="1" ht="24.5" customHeight="1" x14ac:dyDescent="0.35">
      <c r="B969" s="3">
        <v>954</v>
      </c>
      <c r="C969" s="3" t="s">
        <v>119</v>
      </c>
      <c r="D969" s="3" t="s">
        <v>1662</v>
      </c>
      <c r="E969" s="3" t="s">
        <v>2628</v>
      </c>
      <c r="F969" s="3" t="s">
        <v>3582</v>
      </c>
      <c r="G969" s="3" t="s">
        <v>11</v>
      </c>
      <c r="H969" s="3" t="s">
        <v>2360</v>
      </c>
      <c r="I969" s="3">
        <v>13014.545454545454</v>
      </c>
      <c r="J969" s="3" t="s">
        <v>7155</v>
      </c>
      <c r="K969" s="3" t="s">
        <v>3751</v>
      </c>
      <c r="L969" s="3">
        <v>20155756</v>
      </c>
      <c r="M969" s="17"/>
      <c r="N969" s="37">
        <f t="shared" si="42"/>
        <v>0</v>
      </c>
      <c r="O969" s="55">
        <f t="shared" si="43"/>
        <v>1301454.5454545454</v>
      </c>
      <c r="P969" s="55" t="s">
        <v>7341</v>
      </c>
      <c r="Q969" s="56">
        <f t="shared" si="44"/>
        <v>1.4092121917946864E-4</v>
      </c>
      <c r="R969" s="49"/>
      <c r="S969" s="53"/>
      <c r="T969" s="53"/>
      <c r="U969" s="53"/>
      <c r="V969" s="53"/>
      <c r="W969" s="53"/>
      <c r="X969" s="53"/>
    </row>
    <row r="970" spans="2:24" s="2" customFormat="1" ht="24.5" customHeight="1" x14ac:dyDescent="0.35">
      <c r="B970" s="3">
        <v>955</v>
      </c>
      <c r="C970" s="3" t="s">
        <v>119</v>
      </c>
      <c r="D970" s="3" t="s">
        <v>1662</v>
      </c>
      <c r="E970" s="3" t="s">
        <v>3705</v>
      </c>
      <c r="F970" s="3" t="s">
        <v>3582</v>
      </c>
      <c r="G970" s="3" t="s">
        <v>11</v>
      </c>
      <c r="H970" s="3" t="s">
        <v>2360</v>
      </c>
      <c r="I970" s="3">
        <v>15040</v>
      </c>
      <c r="J970" s="3" t="s">
        <v>7156</v>
      </c>
      <c r="K970" s="3" t="s">
        <v>3752</v>
      </c>
      <c r="L970" s="3">
        <v>20235946</v>
      </c>
      <c r="M970" s="17"/>
      <c r="N970" s="37">
        <f t="shared" si="42"/>
        <v>0</v>
      </c>
      <c r="O970" s="55">
        <f t="shared" si="43"/>
        <v>1504000</v>
      </c>
      <c r="P970" s="55" t="s">
        <v>7341</v>
      </c>
      <c r="Q970" s="56">
        <f t="shared" si="44"/>
        <v>1.6285279757649688E-4</v>
      </c>
      <c r="R970" s="49"/>
      <c r="S970" s="53"/>
      <c r="T970" s="53"/>
      <c r="U970" s="53"/>
      <c r="V970" s="53"/>
      <c r="W970" s="53"/>
      <c r="X970" s="53"/>
    </row>
    <row r="971" spans="2:24" s="2" customFormat="1" ht="24.5" customHeight="1" x14ac:dyDescent="0.35">
      <c r="B971" s="3">
        <v>956</v>
      </c>
      <c r="C971" s="3" t="s">
        <v>119</v>
      </c>
      <c r="D971" s="3" t="s">
        <v>7073</v>
      </c>
      <c r="E971" s="3" t="s">
        <v>2628</v>
      </c>
      <c r="F971" s="3" t="s">
        <v>2616</v>
      </c>
      <c r="G971" s="3" t="s">
        <v>11</v>
      </c>
      <c r="H971" s="3" t="s">
        <v>3714</v>
      </c>
      <c r="I971" s="3">
        <v>335.45454545454544</v>
      </c>
      <c r="J971" s="3" t="s">
        <v>7157</v>
      </c>
      <c r="K971" s="3" t="s">
        <v>3753</v>
      </c>
      <c r="L971" s="3">
        <v>20127201</v>
      </c>
      <c r="M971" s="17"/>
      <c r="N971" s="37">
        <f t="shared" si="42"/>
        <v>0</v>
      </c>
      <c r="O971" s="55">
        <f t="shared" si="43"/>
        <v>33545.454545454544</v>
      </c>
      <c r="P971" s="55"/>
      <c r="Q971" s="56">
        <f t="shared" si="44"/>
        <v>3.6322946267968654E-6</v>
      </c>
      <c r="R971" s="49"/>
      <c r="S971" s="53"/>
      <c r="T971" s="53"/>
      <c r="U971" s="53"/>
      <c r="V971" s="53"/>
      <c r="W971" s="53"/>
      <c r="X971" s="53"/>
    </row>
    <row r="972" spans="2:24" s="2" customFormat="1" ht="24.5" customHeight="1" x14ac:dyDescent="0.35">
      <c r="B972" s="3">
        <v>957</v>
      </c>
      <c r="C972" s="3" t="s">
        <v>2628</v>
      </c>
      <c r="D972" s="3" t="s">
        <v>1664</v>
      </c>
      <c r="E972" s="3" t="s">
        <v>234</v>
      </c>
      <c r="F972" s="3" t="s">
        <v>3575</v>
      </c>
      <c r="G972" s="3" t="s">
        <v>11</v>
      </c>
      <c r="H972" s="3" t="s">
        <v>2628</v>
      </c>
      <c r="I972" s="3">
        <v>180</v>
      </c>
      <c r="J972" s="3" t="s">
        <v>4880</v>
      </c>
      <c r="K972" s="3" t="s">
        <v>2628</v>
      </c>
      <c r="L972" s="3">
        <v>20106385</v>
      </c>
      <c r="M972" s="17"/>
      <c r="N972" s="37">
        <f t="shared" si="42"/>
        <v>0</v>
      </c>
      <c r="O972" s="55">
        <f t="shared" si="43"/>
        <v>18000</v>
      </c>
      <c r="P972" s="55"/>
      <c r="Q972" s="56">
        <f t="shared" si="44"/>
        <v>1.9490361412080745E-6</v>
      </c>
      <c r="R972" s="49"/>
      <c r="S972" s="53"/>
      <c r="T972" s="53"/>
      <c r="U972" s="53"/>
      <c r="V972" s="53"/>
      <c r="W972" s="53"/>
      <c r="X972" s="53"/>
    </row>
    <row r="973" spans="2:24" s="2" customFormat="1" ht="24.5" customHeight="1" x14ac:dyDescent="0.35">
      <c r="B973" s="3">
        <v>958</v>
      </c>
      <c r="C973" s="3" t="s">
        <v>1666</v>
      </c>
      <c r="D973" s="3" t="s">
        <v>3163</v>
      </c>
      <c r="E973" s="3">
        <v>5.0000000000000001E-4</v>
      </c>
      <c r="F973" s="3" t="s">
        <v>2346</v>
      </c>
      <c r="G973" s="3" t="s">
        <v>470</v>
      </c>
      <c r="H973" s="3" t="s">
        <v>2628</v>
      </c>
      <c r="I973" s="3">
        <v>3090</v>
      </c>
      <c r="J973" s="3" t="s">
        <v>3932</v>
      </c>
      <c r="K973" s="3" t="s">
        <v>2839</v>
      </c>
      <c r="L973" s="3">
        <v>20060798</v>
      </c>
      <c r="M973" s="17">
        <v>210000</v>
      </c>
      <c r="N973" s="37">
        <f t="shared" si="42"/>
        <v>225120</v>
      </c>
      <c r="O973" s="55">
        <f t="shared" si="43"/>
        <v>695620800</v>
      </c>
      <c r="P973" s="55" t="s">
        <v>7341</v>
      </c>
      <c r="Q973" s="56">
        <f t="shared" si="44"/>
        <v>7.5321671098670759E-2</v>
      </c>
      <c r="R973" s="49"/>
      <c r="S973" s="53"/>
      <c r="T973" s="53"/>
      <c r="U973" s="53"/>
      <c r="V973" s="53"/>
      <c r="W973" s="53"/>
      <c r="X973" s="53"/>
    </row>
    <row r="974" spans="2:24" s="2" customFormat="1" ht="24.5" customHeight="1" x14ac:dyDescent="0.35">
      <c r="B974" s="3">
        <v>959</v>
      </c>
      <c r="C974" s="3" t="s">
        <v>1667</v>
      </c>
      <c r="D974" s="3" t="s">
        <v>3163</v>
      </c>
      <c r="E974" s="3">
        <v>1E-3</v>
      </c>
      <c r="F974" s="3" t="s">
        <v>3592</v>
      </c>
      <c r="G974" s="3" t="s">
        <v>76</v>
      </c>
      <c r="H974" s="3" t="s">
        <v>2628</v>
      </c>
      <c r="I974" s="3">
        <v>1</v>
      </c>
      <c r="J974" s="3" t="s">
        <v>3931</v>
      </c>
      <c r="K974" s="3" t="s">
        <v>2554</v>
      </c>
      <c r="L974" s="3">
        <v>19968015</v>
      </c>
      <c r="M974" s="17">
        <v>23570</v>
      </c>
      <c r="N974" s="37">
        <f t="shared" si="42"/>
        <v>25267</v>
      </c>
      <c r="O974" s="55">
        <f t="shared" si="43"/>
        <v>25267</v>
      </c>
      <c r="P974" s="55"/>
      <c r="Q974" s="56">
        <f t="shared" si="44"/>
        <v>2.7359053433280232E-6</v>
      </c>
      <c r="R974" s="49"/>
      <c r="S974" s="53"/>
      <c r="T974" s="53"/>
      <c r="U974" s="53"/>
      <c r="V974" s="53"/>
      <c r="W974" s="53"/>
      <c r="X974" s="53"/>
    </row>
    <row r="975" spans="2:24" s="2" customFormat="1" ht="24.5" customHeight="1" x14ac:dyDescent="0.35">
      <c r="B975" s="3">
        <v>960</v>
      </c>
      <c r="C975" s="3" t="s">
        <v>1668</v>
      </c>
      <c r="D975" s="3" t="s">
        <v>3164</v>
      </c>
      <c r="E975" s="3" t="s">
        <v>3324</v>
      </c>
      <c r="F975" s="3" t="s">
        <v>2422</v>
      </c>
      <c r="G975" s="3" t="s">
        <v>11</v>
      </c>
      <c r="H975" s="3" t="s">
        <v>2318</v>
      </c>
      <c r="I975" s="3">
        <v>62.5</v>
      </c>
      <c r="J975" s="3" t="s">
        <v>3933</v>
      </c>
      <c r="K975" s="3" t="s">
        <v>2840</v>
      </c>
      <c r="L975" s="3">
        <v>224286</v>
      </c>
      <c r="M975" s="17">
        <v>2521.9</v>
      </c>
      <c r="N975" s="37">
        <f t="shared" si="42"/>
        <v>2703</v>
      </c>
      <c r="O975" s="55">
        <f t="shared" si="43"/>
        <v>168937.5</v>
      </c>
      <c r="P975" s="55"/>
      <c r="Q975" s="56">
        <f t="shared" si="44"/>
        <v>1.8292516283629947E-5</v>
      </c>
      <c r="R975" s="49"/>
      <c r="S975" s="53"/>
      <c r="T975" s="53"/>
      <c r="U975" s="53"/>
      <c r="V975" s="53"/>
      <c r="W975" s="53"/>
      <c r="X975" s="53"/>
    </row>
    <row r="976" spans="2:24" s="2" customFormat="1" ht="24.5" customHeight="1" x14ac:dyDescent="0.35">
      <c r="B976" s="3">
        <v>961</v>
      </c>
      <c r="C976" s="3" t="s">
        <v>1668</v>
      </c>
      <c r="D976" s="3" t="s">
        <v>3164</v>
      </c>
      <c r="E976" s="3" t="s">
        <v>3414</v>
      </c>
      <c r="F976" s="3" t="s">
        <v>2540</v>
      </c>
      <c r="G976" s="3" t="s">
        <v>11</v>
      </c>
      <c r="H976" s="3" t="s">
        <v>2628</v>
      </c>
      <c r="I976" s="3">
        <v>1</v>
      </c>
      <c r="J976" s="3" t="s">
        <v>4881</v>
      </c>
      <c r="K976" s="3" t="s">
        <v>2628</v>
      </c>
      <c r="L976" s="3">
        <v>19942168</v>
      </c>
      <c r="M976" s="17">
        <v>2187</v>
      </c>
      <c r="N976" s="37">
        <f t="shared" ref="N976:N1039" si="45">ROUND((M976*(1+$N$13)),0)</f>
        <v>2344</v>
      </c>
      <c r="O976" s="55">
        <f t="shared" ref="O976:O1039" si="46">IF(N976=0,100*I976,I976*N976)</f>
        <v>2344</v>
      </c>
      <c r="P976" s="55"/>
      <c r="Q976" s="56">
        <f t="shared" si="44"/>
        <v>2.5380781749954037E-7</v>
      </c>
      <c r="R976" s="49"/>
      <c r="S976" s="53"/>
      <c r="T976" s="53"/>
      <c r="U976" s="53"/>
      <c r="V976" s="53"/>
      <c r="W976" s="53"/>
      <c r="X976" s="53"/>
    </row>
    <row r="977" spans="2:24" s="2" customFormat="1" ht="24.5" customHeight="1" x14ac:dyDescent="0.35">
      <c r="B977" s="3">
        <v>962</v>
      </c>
      <c r="C977" s="3" t="s">
        <v>1668</v>
      </c>
      <c r="D977" s="3" t="s">
        <v>3164</v>
      </c>
      <c r="E977" s="3" t="s">
        <v>3324</v>
      </c>
      <c r="F977" s="3" t="s">
        <v>2375</v>
      </c>
      <c r="G977" s="3" t="s">
        <v>11</v>
      </c>
      <c r="H977" s="3" t="s">
        <v>2375</v>
      </c>
      <c r="I977" s="3">
        <v>1</v>
      </c>
      <c r="J977" s="3" t="s">
        <v>7158</v>
      </c>
      <c r="K977" s="3" t="s">
        <v>7239</v>
      </c>
      <c r="L977" s="3">
        <v>19944942</v>
      </c>
      <c r="M977" s="17">
        <v>1414</v>
      </c>
      <c r="N977" s="37">
        <f t="shared" si="45"/>
        <v>1516</v>
      </c>
      <c r="O977" s="55">
        <f t="shared" si="46"/>
        <v>1516</v>
      </c>
      <c r="P977" s="55"/>
      <c r="Q977" s="56">
        <f t="shared" ref="Q977:Q1040" si="47">(45.5*O977)/SUM($O$16:$O$1436)</f>
        <v>1.6415215500396894E-7</v>
      </c>
      <c r="R977" s="49"/>
      <c r="S977" s="53"/>
      <c r="T977" s="53"/>
      <c r="U977" s="53"/>
      <c r="V977" s="53"/>
      <c r="W977" s="53"/>
      <c r="X977" s="53"/>
    </row>
    <row r="978" spans="2:24" s="2" customFormat="1" ht="24.5" customHeight="1" x14ac:dyDescent="0.35">
      <c r="B978" s="3">
        <v>963</v>
      </c>
      <c r="C978" s="3" t="s">
        <v>1668</v>
      </c>
      <c r="D978" s="3" t="s">
        <v>3164</v>
      </c>
      <c r="E978" s="3" t="s">
        <v>3324</v>
      </c>
      <c r="F978" s="3" t="s">
        <v>2375</v>
      </c>
      <c r="G978" s="3" t="s">
        <v>11</v>
      </c>
      <c r="H978" s="3" t="s">
        <v>2375</v>
      </c>
      <c r="I978" s="33">
        <v>1</v>
      </c>
      <c r="J978" s="3" t="s">
        <v>7158</v>
      </c>
      <c r="K978" s="3" t="s">
        <v>7240</v>
      </c>
      <c r="L978" s="3">
        <v>19944942</v>
      </c>
      <c r="M978" s="17"/>
      <c r="N978" s="37">
        <f t="shared" si="45"/>
        <v>0</v>
      </c>
      <c r="O978" s="55">
        <f t="shared" si="46"/>
        <v>100</v>
      </c>
      <c r="P978" s="55"/>
      <c r="Q978" s="56">
        <f t="shared" si="47"/>
        <v>1.082797856226708E-8</v>
      </c>
      <c r="R978" s="49"/>
      <c r="S978" s="53"/>
      <c r="T978" s="53"/>
      <c r="U978" s="53"/>
      <c r="V978" s="53"/>
      <c r="W978" s="53"/>
      <c r="X978" s="53"/>
    </row>
    <row r="979" spans="2:24" s="2" customFormat="1" ht="24.5" customHeight="1" x14ac:dyDescent="0.35">
      <c r="B979" s="3">
        <v>964</v>
      </c>
      <c r="C979" s="3" t="s">
        <v>2555</v>
      </c>
      <c r="D979" s="3" t="s">
        <v>1670</v>
      </c>
      <c r="E979" s="3" t="s">
        <v>114</v>
      </c>
      <c r="F979" s="3" t="s">
        <v>2335</v>
      </c>
      <c r="G979" s="3" t="s">
        <v>11</v>
      </c>
      <c r="H979" s="3" t="s">
        <v>2628</v>
      </c>
      <c r="I979" s="3">
        <v>1</v>
      </c>
      <c r="J979" s="3" t="s">
        <v>4882</v>
      </c>
      <c r="K979" s="3" t="s">
        <v>2628</v>
      </c>
      <c r="L979" s="3">
        <v>19948385</v>
      </c>
      <c r="M979" s="17"/>
      <c r="N979" s="37">
        <f t="shared" si="45"/>
        <v>0</v>
      </c>
      <c r="O979" s="55">
        <f t="shared" si="46"/>
        <v>100</v>
      </c>
      <c r="P979" s="55"/>
      <c r="Q979" s="56">
        <f t="shared" si="47"/>
        <v>1.082797856226708E-8</v>
      </c>
      <c r="R979" s="49"/>
      <c r="S979" s="53"/>
      <c r="T979" s="53"/>
      <c r="U979" s="53"/>
      <c r="V979" s="53"/>
      <c r="W979" s="53"/>
      <c r="X979" s="53"/>
    </row>
    <row r="980" spans="2:24" s="2" customFormat="1" ht="24.5" customHeight="1" x14ac:dyDescent="0.35">
      <c r="B980" s="3">
        <v>965</v>
      </c>
      <c r="C980" s="3" t="s">
        <v>2555</v>
      </c>
      <c r="D980" s="3" t="s">
        <v>1670</v>
      </c>
      <c r="E980" s="3" t="s">
        <v>114</v>
      </c>
      <c r="F980" s="3" t="s">
        <v>2317</v>
      </c>
      <c r="G980" s="3" t="s">
        <v>11</v>
      </c>
      <c r="H980" s="3" t="s">
        <v>2628</v>
      </c>
      <c r="I980" s="3">
        <v>1</v>
      </c>
      <c r="J980" s="3" t="s">
        <v>4883</v>
      </c>
      <c r="K980" s="3" t="s">
        <v>2628</v>
      </c>
      <c r="L980" s="3">
        <v>19953705</v>
      </c>
      <c r="M980" s="17">
        <v>503</v>
      </c>
      <c r="N980" s="37">
        <f t="shared" si="45"/>
        <v>539</v>
      </c>
      <c r="O980" s="55">
        <f t="shared" si="46"/>
        <v>539</v>
      </c>
      <c r="P980" s="55"/>
      <c r="Q980" s="56">
        <f t="shared" si="47"/>
        <v>5.8362804450619558E-8</v>
      </c>
      <c r="R980" s="49"/>
      <c r="S980" s="53"/>
      <c r="T980" s="53"/>
      <c r="U980" s="53"/>
      <c r="V980" s="53"/>
      <c r="W980" s="53"/>
      <c r="X980" s="53"/>
    </row>
    <row r="981" spans="2:24" s="2" customFormat="1" ht="24.5" customHeight="1" x14ac:dyDescent="0.35">
      <c r="B981" s="3">
        <v>966</v>
      </c>
      <c r="C981" s="3" t="s">
        <v>636</v>
      </c>
      <c r="D981" s="3" t="s">
        <v>4157</v>
      </c>
      <c r="E981" s="3" t="s">
        <v>3479</v>
      </c>
      <c r="F981" s="3" t="s">
        <v>2394</v>
      </c>
      <c r="G981" s="3" t="s">
        <v>2328</v>
      </c>
      <c r="H981" s="3" t="s">
        <v>2628</v>
      </c>
      <c r="I981" s="3">
        <v>29</v>
      </c>
      <c r="J981" s="3" t="s">
        <v>4884</v>
      </c>
      <c r="K981" s="3" t="s">
        <v>2628</v>
      </c>
      <c r="L981" s="3">
        <v>19997612</v>
      </c>
      <c r="M981" s="17">
        <v>27385</v>
      </c>
      <c r="N981" s="37">
        <f t="shared" si="45"/>
        <v>29357</v>
      </c>
      <c r="O981" s="55">
        <f t="shared" si="46"/>
        <v>851353</v>
      </c>
      <c r="P981" s="55"/>
      <c r="Q981" s="56">
        <f t="shared" si="47"/>
        <v>9.2184320329217657E-5</v>
      </c>
      <c r="R981" s="49"/>
      <c r="S981" s="53"/>
      <c r="T981" s="53"/>
      <c r="U981" s="53"/>
      <c r="V981" s="53"/>
      <c r="W981" s="53"/>
      <c r="X981" s="53"/>
    </row>
    <row r="982" spans="2:24" s="2" customFormat="1" ht="24.5" customHeight="1" x14ac:dyDescent="0.35">
      <c r="B982" s="3">
        <v>967</v>
      </c>
      <c r="C982" s="3" t="s">
        <v>2628</v>
      </c>
      <c r="D982" s="3" t="s">
        <v>3165</v>
      </c>
      <c r="E982" s="3" t="s">
        <v>736</v>
      </c>
      <c r="F982" s="3" t="s">
        <v>2317</v>
      </c>
      <c r="G982" s="3" t="s">
        <v>11</v>
      </c>
      <c r="H982" s="3" t="s">
        <v>2628</v>
      </c>
      <c r="I982" s="3">
        <v>360</v>
      </c>
      <c r="J982" s="3" t="s">
        <v>4885</v>
      </c>
      <c r="K982" s="3" t="s">
        <v>2628</v>
      </c>
      <c r="L982" s="3">
        <v>20107055</v>
      </c>
      <c r="M982" s="17"/>
      <c r="N982" s="37">
        <f t="shared" si="45"/>
        <v>0</v>
      </c>
      <c r="O982" s="55">
        <f t="shared" si="46"/>
        <v>36000</v>
      </c>
      <c r="P982" s="55"/>
      <c r="Q982" s="56">
        <f t="shared" si="47"/>
        <v>3.898072282416149E-6</v>
      </c>
      <c r="R982" s="49"/>
      <c r="S982" s="53"/>
      <c r="T982" s="53"/>
      <c r="U982" s="53"/>
      <c r="V982" s="53"/>
      <c r="W982" s="53"/>
      <c r="X982" s="53"/>
    </row>
    <row r="983" spans="2:24" s="2" customFormat="1" ht="24.5" customHeight="1" x14ac:dyDescent="0.35">
      <c r="B983" s="3">
        <v>968</v>
      </c>
      <c r="C983" s="3" t="s">
        <v>2628</v>
      </c>
      <c r="D983" s="3" t="s">
        <v>3165</v>
      </c>
      <c r="E983" s="3" t="s">
        <v>736</v>
      </c>
      <c r="F983" s="3" t="s">
        <v>2317</v>
      </c>
      <c r="G983" s="3" t="s">
        <v>11</v>
      </c>
      <c r="H983" s="3" t="s">
        <v>2628</v>
      </c>
      <c r="I983" s="3">
        <v>240</v>
      </c>
      <c r="J983" s="3" t="s">
        <v>4886</v>
      </c>
      <c r="K983" s="3" t="s">
        <v>2628</v>
      </c>
      <c r="L983" s="3">
        <v>20107139</v>
      </c>
      <c r="M983" s="17"/>
      <c r="N983" s="37">
        <f t="shared" si="45"/>
        <v>0</v>
      </c>
      <c r="O983" s="55">
        <f t="shared" si="46"/>
        <v>24000</v>
      </c>
      <c r="P983" s="55"/>
      <c r="Q983" s="56">
        <f t="shared" si="47"/>
        <v>2.5987148549440992E-6</v>
      </c>
      <c r="R983" s="49"/>
      <c r="S983" s="53"/>
      <c r="T983" s="53"/>
      <c r="U983" s="53"/>
      <c r="V983" s="53"/>
      <c r="W983" s="53"/>
      <c r="X983" s="53"/>
    </row>
    <row r="984" spans="2:24" s="2" customFormat="1" ht="24.5" customHeight="1" x14ac:dyDescent="0.35">
      <c r="B984" s="3">
        <v>969</v>
      </c>
      <c r="C984" s="3" t="s">
        <v>2628</v>
      </c>
      <c r="D984" s="3" t="s">
        <v>3165</v>
      </c>
      <c r="E984" s="3" t="s">
        <v>736</v>
      </c>
      <c r="F984" s="3" t="s">
        <v>2383</v>
      </c>
      <c r="G984" s="3" t="s">
        <v>11</v>
      </c>
      <c r="H984" s="3" t="s">
        <v>2628</v>
      </c>
      <c r="I984" s="3">
        <v>180</v>
      </c>
      <c r="J984" s="3" t="s">
        <v>4887</v>
      </c>
      <c r="K984" s="3" t="s">
        <v>2628</v>
      </c>
      <c r="L984" s="3">
        <v>20071792</v>
      </c>
      <c r="M984" s="17"/>
      <c r="N984" s="37">
        <f t="shared" si="45"/>
        <v>0</v>
      </c>
      <c r="O984" s="55">
        <f t="shared" si="46"/>
        <v>18000</v>
      </c>
      <c r="P984" s="55"/>
      <c r="Q984" s="56">
        <f t="shared" si="47"/>
        <v>1.9490361412080745E-6</v>
      </c>
      <c r="R984" s="49"/>
      <c r="S984" s="53"/>
      <c r="T984" s="53"/>
      <c r="U984" s="53"/>
      <c r="V984" s="53"/>
      <c r="W984" s="53"/>
      <c r="X984" s="53"/>
    </row>
    <row r="985" spans="2:24" s="2" customFormat="1" ht="24.5" customHeight="1" x14ac:dyDescent="0.35">
      <c r="B985" s="3">
        <v>970</v>
      </c>
      <c r="C985" s="3" t="s">
        <v>41</v>
      </c>
      <c r="D985" s="3" t="s">
        <v>3165</v>
      </c>
      <c r="E985" s="3" t="s">
        <v>736</v>
      </c>
      <c r="F985" s="3" t="s">
        <v>2422</v>
      </c>
      <c r="G985" s="3" t="s">
        <v>11</v>
      </c>
      <c r="H985" s="3" t="s">
        <v>2318</v>
      </c>
      <c r="I985" s="3">
        <v>90</v>
      </c>
      <c r="J985" s="3" t="s">
        <v>4888</v>
      </c>
      <c r="K985" s="3" t="s">
        <v>2628</v>
      </c>
      <c r="L985" s="3">
        <v>20092025</v>
      </c>
      <c r="M985" s="17">
        <v>1906</v>
      </c>
      <c r="N985" s="37">
        <f t="shared" si="45"/>
        <v>2043</v>
      </c>
      <c r="O985" s="55">
        <f t="shared" si="46"/>
        <v>183870</v>
      </c>
      <c r="P985" s="55"/>
      <c r="Q985" s="56">
        <f t="shared" si="47"/>
        <v>1.9909404182440479E-5</v>
      </c>
      <c r="R985" s="49"/>
      <c r="S985" s="53"/>
      <c r="T985" s="53"/>
      <c r="U985" s="53"/>
      <c r="V985" s="53"/>
      <c r="W985" s="53"/>
      <c r="X985" s="53"/>
    </row>
    <row r="986" spans="2:24" s="2" customFormat="1" ht="24.5" customHeight="1" x14ac:dyDescent="0.35">
      <c r="B986" s="3">
        <v>971</v>
      </c>
      <c r="C986" s="3" t="s">
        <v>2628</v>
      </c>
      <c r="D986" s="3" t="s">
        <v>3165</v>
      </c>
      <c r="E986" s="3" t="s">
        <v>736</v>
      </c>
      <c r="F986" s="3" t="s">
        <v>2317</v>
      </c>
      <c r="G986" s="3" t="s">
        <v>11</v>
      </c>
      <c r="H986" s="3" t="s">
        <v>2628</v>
      </c>
      <c r="I986" s="3">
        <v>1</v>
      </c>
      <c r="J986" s="3" t="s">
        <v>4889</v>
      </c>
      <c r="K986" s="3" t="s">
        <v>2628</v>
      </c>
      <c r="L986" s="3">
        <v>20108330</v>
      </c>
      <c r="M986" s="17"/>
      <c r="N986" s="37">
        <f t="shared" si="45"/>
        <v>0</v>
      </c>
      <c r="O986" s="55">
        <f t="shared" si="46"/>
        <v>100</v>
      </c>
      <c r="P986" s="55"/>
      <c r="Q986" s="56">
        <f t="shared" si="47"/>
        <v>1.082797856226708E-8</v>
      </c>
      <c r="R986" s="49"/>
      <c r="S986" s="53"/>
      <c r="T986" s="53"/>
      <c r="U986" s="53"/>
      <c r="V986" s="53"/>
      <c r="W986" s="53"/>
      <c r="X986" s="53"/>
    </row>
    <row r="987" spans="2:24" s="2" customFormat="1" ht="24.5" customHeight="1" x14ac:dyDescent="0.35">
      <c r="B987" s="3">
        <v>972</v>
      </c>
      <c r="C987" s="3" t="s">
        <v>2628</v>
      </c>
      <c r="D987" s="3" t="s">
        <v>3165</v>
      </c>
      <c r="E987" s="3" t="s">
        <v>736</v>
      </c>
      <c r="F987" s="3" t="s">
        <v>2317</v>
      </c>
      <c r="G987" s="3" t="s">
        <v>11</v>
      </c>
      <c r="H987" s="3" t="s">
        <v>2628</v>
      </c>
      <c r="I987" s="3">
        <v>1</v>
      </c>
      <c r="J987" s="3" t="s">
        <v>4890</v>
      </c>
      <c r="K987" s="3" t="s">
        <v>2628</v>
      </c>
      <c r="L987" s="3">
        <v>20131202</v>
      </c>
      <c r="M987" s="17">
        <v>40950</v>
      </c>
      <c r="N987" s="37">
        <f t="shared" si="45"/>
        <v>43898</v>
      </c>
      <c r="O987" s="55">
        <f t="shared" si="46"/>
        <v>43898</v>
      </c>
      <c r="P987" s="55"/>
      <c r="Q987" s="56">
        <f t="shared" si="47"/>
        <v>4.7532660292640026E-6</v>
      </c>
      <c r="R987" s="49"/>
      <c r="S987" s="53"/>
      <c r="T987" s="53"/>
      <c r="U987" s="53"/>
      <c r="V987" s="53"/>
      <c r="W987" s="53"/>
      <c r="X987" s="53"/>
    </row>
    <row r="988" spans="2:24" s="2" customFormat="1" ht="24.5" customHeight="1" x14ac:dyDescent="0.35">
      <c r="B988" s="3">
        <v>973</v>
      </c>
      <c r="C988" s="3" t="s">
        <v>2628</v>
      </c>
      <c r="D988" s="3" t="s">
        <v>3165</v>
      </c>
      <c r="E988" s="3" t="s">
        <v>736</v>
      </c>
      <c r="F988" s="3" t="s">
        <v>2383</v>
      </c>
      <c r="G988" s="3" t="s">
        <v>11</v>
      </c>
      <c r="H988" s="3" t="s">
        <v>2628</v>
      </c>
      <c r="I988" s="3">
        <v>1</v>
      </c>
      <c r="J988" s="3" t="s">
        <v>4891</v>
      </c>
      <c r="K988" s="3" t="s">
        <v>2628</v>
      </c>
      <c r="L988" s="3">
        <v>20011359</v>
      </c>
      <c r="M988" s="17"/>
      <c r="N988" s="37">
        <f t="shared" si="45"/>
        <v>0</v>
      </c>
      <c r="O988" s="55">
        <f t="shared" si="46"/>
        <v>100</v>
      </c>
      <c r="P988" s="55"/>
      <c r="Q988" s="56">
        <f t="shared" si="47"/>
        <v>1.082797856226708E-8</v>
      </c>
      <c r="R988" s="49"/>
      <c r="S988" s="53"/>
      <c r="T988" s="53"/>
      <c r="U988" s="53"/>
      <c r="V988" s="53"/>
      <c r="W988" s="53"/>
      <c r="X988" s="53"/>
    </row>
    <row r="989" spans="2:24" s="2" customFormat="1" ht="24.5" customHeight="1" x14ac:dyDescent="0.35">
      <c r="B989" s="3">
        <v>974</v>
      </c>
      <c r="C989" s="3" t="s">
        <v>2628</v>
      </c>
      <c r="D989" s="3" t="s">
        <v>3165</v>
      </c>
      <c r="E989" s="3" t="s">
        <v>736</v>
      </c>
      <c r="F989" s="3" t="s">
        <v>2383</v>
      </c>
      <c r="G989" s="3" t="s">
        <v>11</v>
      </c>
      <c r="H989" s="3" t="s">
        <v>2628</v>
      </c>
      <c r="I989" s="3">
        <v>1</v>
      </c>
      <c r="J989" s="3" t="s">
        <v>4892</v>
      </c>
      <c r="K989" s="3" t="s">
        <v>2628</v>
      </c>
      <c r="L989" s="3">
        <v>20134372</v>
      </c>
      <c r="M989" s="17"/>
      <c r="N989" s="37">
        <f t="shared" si="45"/>
        <v>0</v>
      </c>
      <c r="O989" s="55">
        <f t="shared" si="46"/>
        <v>100</v>
      </c>
      <c r="P989" s="55"/>
      <c r="Q989" s="56">
        <f t="shared" si="47"/>
        <v>1.082797856226708E-8</v>
      </c>
      <c r="R989" s="49"/>
      <c r="S989" s="53"/>
      <c r="T989" s="53"/>
      <c r="U989" s="53"/>
      <c r="V989" s="53"/>
      <c r="W989" s="53"/>
      <c r="X989" s="53"/>
    </row>
    <row r="990" spans="2:24" s="2" customFormat="1" ht="24.5" customHeight="1" x14ac:dyDescent="0.35">
      <c r="B990" s="3">
        <v>975</v>
      </c>
      <c r="C990" s="3" t="s">
        <v>2628</v>
      </c>
      <c r="D990" s="3" t="s">
        <v>3165</v>
      </c>
      <c r="E990" s="3" t="s">
        <v>736</v>
      </c>
      <c r="F990" s="3" t="s">
        <v>2419</v>
      </c>
      <c r="G990" s="3" t="s">
        <v>11</v>
      </c>
      <c r="H990" s="3" t="s">
        <v>2628</v>
      </c>
      <c r="I990" s="3">
        <v>1</v>
      </c>
      <c r="J990" s="3" t="s">
        <v>4893</v>
      </c>
      <c r="K990" s="3" t="s">
        <v>2628</v>
      </c>
      <c r="L990" s="3">
        <v>20092025</v>
      </c>
      <c r="M990" s="17"/>
      <c r="N990" s="37">
        <f t="shared" si="45"/>
        <v>0</v>
      </c>
      <c r="O990" s="55">
        <f t="shared" si="46"/>
        <v>100</v>
      </c>
      <c r="P990" s="55"/>
      <c r="Q990" s="56">
        <f t="shared" si="47"/>
        <v>1.082797856226708E-8</v>
      </c>
      <c r="R990" s="49"/>
      <c r="S990" s="53"/>
      <c r="T990" s="53"/>
      <c r="U990" s="53"/>
      <c r="V990" s="53"/>
      <c r="W990" s="53"/>
      <c r="X990" s="53"/>
    </row>
    <row r="991" spans="2:24" s="2" customFormat="1" ht="24.5" customHeight="1" x14ac:dyDescent="0.35">
      <c r="B991" s="3">
        <v>976</v>
      </c>
      <c r="C991" s="3" t="s">
        <v>2628</v>
      </c>
      <c r="D991" s="3" t="s">
        <v>3166</v>
      </c>
      <c r="E991" s="3" t="s">
        <v>736</v>
      </c>
      <c r="F991" s="3" t="s">
        <v>2422</v>
      </c>
      <c r="G991" s="3" t="s">
        <v>11</v>
      </c>
      <c r="H991" s="3" t="s">
        <v>2318</v>
      </c>
      <c r="I991" s="3">
        <v>957.5</v>
      </c>
      <c r="J991" s="3" t="s">
        <v>4894</v>
      </c>
      <c r="K991" s="3" t="s">
        <v>2628</v>
      </c>
      <c r="L991" s="3">
        <v>20091953</v>
      </c>
      <c r="M991" s="17">
        <v>40950</v>
      </c>
      <c r="N991" s="37">
        <f t="shared" si="45"/>
        <v>43898</v>
      </c>
      <c r="O991" s="55">
        <f t="shared" si="46"/>
        <v>42032335</v>
      </c>
      <c r="P991" s="55" t="s">
        <v>7341</v>
      </c>
      <c r="Q991" s="56">
        <f t="shared" si="47"/>
        <v>4.5512522230202824E-3</v>
      </c>
      <c r="R991" s="49"/>
      <c r="S991" s="53"/>
      <c r="T991" s="53"/>
      <c r="U991" s="53"/>
      <c r="V991" s="53"/>
      <c r="W991" s="53"/>
      <c r="X991" s="53"/>
    </row>
    <row r="992" spans="2:24" s="2" customFormat="1" ht="24.5" customHeight="1" x14ac:dyDescent="0.35">
      <c r="B992" s="3">
        <v>977</v>
      </c>
      <c r="C992" s="3" t="s">
        <v>2628</v>
      </c>
      <c r="D992" s="3" t="s">
        <v>3166</v>
      </c>
      <c r="E992" s="3" t="s">
        <v>736</v>
      </c>
      <c r="F992" s="3" t="s">
        <v>3578</v>
      </c>
      <c r="G992" s="3" t="s">
        <v>11</v>
      </c>
      <c r="H992" s="3" t="s">
        <v>2628</v>
      </c>
      <c r="I992" s="3">
        <v>900</v>
      </c>
      <c r="J992" s="3" t="s">
        <v>4895</v>
      </c>
      <c r="K992" s="3" t="s">
        <v>2628</v>
      </c>
      <c r="L992" s="3">
        <v>20028756</v>
      </c>
      <c r="M992" s="17">
        <v>99960</v>
      </c>
      <c r="N992" s="37">
        <f t="shared" si="45"/>
        <v>107157</v>
      </c>
      <c r="O992" s="55">
        <f t="shared" si="46"/>
        <v>96441300</v>
      </c>
      <c r="P992" s="55" t="s">
        <v>7341</v>
      </c>
      <c r="Q992" s="56">
        <f t="shared" si="47"/>
        <v>1.0442643289171681E-2</v>
      </c>
      <c r="R992" s="49"/>
      <c r="S992" s="53"/>
      <c r="T992" s="53"/>
      <c r="U992" s="53"/>
      <c r="V992" s="53"/>
      <c r="W992" s="53"/>
      <c r="X992" s="53"/>
    </row>
    <row r="993" spans="2:24" s="2" customFormat="1" ht="24.5" customHeight="1" x14ac:dyDescent="0.35">
      <c r="B993" s="3">
        <v>978</v>
      </c>
      <c r="C993" s="3" t="s">
        <v>2628</v>
      </c>
      <c r="D993" s="3" t="s">
        <v>3166</v>
      </c>
      <c r="E993" s="3" t="s">
        <v>736</v>
      </c>
      <c r="F993" s="3" t="s">
        <v>2422</v>
      </c>
      <c r="G993" s="3" t="s">
        <v>11</v>
      </c>
      <c r="H993" s="3" t="s">
        <v>2318</v>
      </c>
      <c r="I993" s="3">
        <v>120</v>
      </c>
      <c r="J993" s="3" t="s">
        <v>4896</v>
      </c>
      <c r="K993" s="3" t="s">
        <v>2628</v>
      </c>
      <c r="L993" s="3">
        <v>20061349</v>
      </c>
      <c r="M993" s="17"/>
      <c r="N993" s="37">
        <f t="shared" si="45"/>
        <v>0</v>
      </c>
      <c r="O993" s="55">
        <f t="shared" si="46"/>
        <v>12000</v>
      </c>
      <c r="P993" s="55"/>
      <c r="Q993" s="56">
        <f t="shared" si="47"/>
        <v>1.2993574274720496E-6</v>
      </c>
      <c r="R993" s="49"/>
      <c r="S993" s="53"/>
      <c r="T993" s="53"/>
      <c r="U993" s="53"/>
      <c r="V993" s="53"/>
      <c r="W993" s="53"/>
      <c r="X993" s="53"/>
    </row>
    <row r="994" spans="2:24" s="2" customFormat="1" ht="24.5" customHeight="1" x14ac:dyDescent="0.35">
      <c r="B994" s="3">
        <v>979</v>
      </c>
      <c r="C994" s="3" t="s">
        <v>119</v>
      </c>
      <c r="D994" s="3" t="s">
        <v>4158</v>
      </c>
      <c r="E994" s="3" t="s">
        <v>218</v>
      </c>
      <c r="F994" s="3" t="s">
        <v>2419</v>
      </c>
      <c r="G994" s="3" t="s">
        <v>11</v>
      </c>
      <c r="H994" s="3" t="s">
        <v>2628</v>
      </c>
      <c r="I994" s="3">
        <v>960</v>
      </c>
      <c r="J994" s="3" t="s">
        <v>4897</v>
      </c>
      <c r="K994" s="3" t="s">
        <v>2628</v>
      </c>
      <c r="L994" s="3">
        <v>20110338</v>
      </c>
      <c r="M994" s="17">
        <v>1637</v>
      </c>
      <c r="N994" s="37">
        <f t="shared" si="45"/>
        <v>1755</v>
      </c>
      <c r="O994" s="55">
        <f t="shared" si="46"/>
        <v>1684800</v>
      </c>
      <c r="P994" s="55"/>
      <c r="Q994" s="56">
        <f t="shared" si="47"/>
        <v>1.8242978281707577E-4</v>
      </c>
      <c r="R994" s="49"/>
      <c r="S994" s="53"/>
      <c r="T994" s="53"/>
      <c r="U994" s="53"/>
      <c r="V994" s="53"/>
      <c r="W994" s="53"/>
      <c r="X994" s="53"/>
    </row>
    <row r="995" spans="2:24" s="2" customFormat="1" ht="24.5" customHeight="1" x14ac:dyDescent="0.35">
      <c r="B995" s="3">
        <v>980</v>
      </c>
      <c r="C995" s="3" t="s">
        <v>119</v>
      </c>
      <c r="D995" s="3" t="s">
        <v>4159</v>
      </c>
      <c r="E995" s="3" t="s">
        <v>218</v>
      </c>
      <c r="F995" s="3" t="s">
        <v>2419</v>
      </c>
      <c r="G995" s="3" t="s">
        <v>11</v>
      </c>
      <c r="H995" s="3" t="s">
        <v>2320</v>
      </c>
      <c r="I995" s="3">
        <v>30</v>
      </c>
      <c r="J995" s="3" t="s">
        <v>2628</v>
      </c>
      <c r="K995" s="3" t="s">
        <v>2628</v>
      </c>
      <c r="L995" s="3">
        <v>20110338</v>
      </c>
      <c r="M995" s="17">
        <v>1637</v>
      </c>
      <c r="N995" s="37">
        <f t="shared" si="45"/>
        <v>1755</v>
      </c>
      <c r="O995" s="55">
        <f t="shared" si="46"/>
        <v>52650</v>
      </c>
      <c r="P995" s="55"/>
      <c r="Q995" s="56">
        <f t="shared" si="47"/>
        <v>5.7009307130336177E-6</v>
      </c>
      <c r="R995" s="49"/>
      <c r="S995" s="53"/>
      <c r="T995" s="53"/>
      <c r="U995" s="53"/>
      <c r="V995" s="53"/>
      <c r="W995" s="53"/>
      <c r="X995" s="53"/>
    </row>
    <row r="996" spans="2:24" s="2" customFormat="1" ht="24.5" customHeight="1" x14ac:dyDescent="0.35">
      <c r="B996" s="3">
        <v>981</v>
      </c>
      <c r="C996" s="3" t="s">
        <v>1694</v>
      </c>
      <c r="D996" s="3" t="s">
        <v>3167</v>
      </c>
      <c r="E996" s="3" t="s">
        <v>17</v>
      </c>
      <c r="F996" s="3" t="s">
        <v>2375</v>
      </c>
      <c r="G996" s="3" t="s">
        <v>11</v>
      </c>
      <c r="H996" s="3" t="s">
        <v>2375</v>
      </c>
      <c r="I996" s="33">
        <v>1</v>
      </c>
      <c r="J996" s="3" t="s">
        <v>3934</v>
      </c>
      <c r="K996" s="3" t="s">
        <v>2841</v>
      </c>
      <c r="L996" s="3">
        <v>20018558</v>
      </c>
      <c r="M996" s="17"/>
      <c r="N996" s="37">
        <f t="shared" si="45"/>
        <v>0</v>
      </c>
      <c r="O996" s="55">
        <f t="shared" si="46"/>
        <v>100</v>
      </c>
      <c r="P996" s="55"/>
      <c r="Q996" s="56">
        <f t="shared" si="47"/>
        <v>1.082797856226708E-8</v>
      </c>
      <c r="R996" s="49"/>
      <c r="S996" s="53"/>
      <c r="T996" s="53"/>
      <c r="U996" s="53"/>
      <c r="V996" s="53"/>
      <c r="W996" s="53"/>
      <c r="X996" s="53"/>
    </row>
    <row r="997" spans="2:24" s="2" customFormat="1" ht="24.5" customHeight="1" x14ac:dyDescent="0.35">
      <c r="B997" s="3">
        <v>982</v>
      </c>
      <c r="C997" s="3" t="s">
        <v>2628</v>
      </c>
      <c r="D997" s="3" t="s">
        <v>4160</v>
      </c>
      <c r="E997" s="3" t="s">
        <v>3480</v>
      </c>
      <c r="F997" s="3" t="s">
        <v>2317</v>
      </c>
      <c r="G997" s="3" t="s">
        <v>11</v>
      </c>
      <c r="H997" s="3" t="s">
        <v>2628</v>
      </c>
      <c r="I997" s="3">
        <v>576</v>
      </c>
      <c r="J997" s="3" t="s">
        <v>4898</v>
      </c>
      <c r="K997" s="3" t="s">
        <v>2628</v>
      </c>
      <c r="L997" s="3">
        <v>20088116</v>
      </c>
      <c r="M997" s="17"/>
      <c r="N997" s="37">
        <f t="shared" si="45"/>
        <v>0</v>
      </c>
      <c r="O997" s="55">
        <f t="shared" si="46"/>
        <v>57600</v>
      </c>
      <c r="P997" s="55"/>
      <c r="Q997" s="56">
        <f t="shared" si="47"/>
        <v>6.2369156518658376E-6</v>
      </c>
      <c r="R997" s="49"/>
      <c r="S997" s="53"/>
      <c r="T997" s="53"/>
      <c r="U997" s="53"/>
      <c r="V997" s="53"/>
      <c r="W997" s="53"/>
      <c r="X997" s="53"/>
    </row>
    <row r="998" spans="2:24" s="2" customFormat="1" ht="24.5" customHeight="1" x14ac:dyDescent="0.35">
      <c r="B998" s="3">
        <v>983</v>
      </c>
      <c r="C998" s="3" t="s">
        <v>1698</v>
      </c>
      <c r="D998" s="3" t="s">
        <v>1699</v>
      </c>
      <c r="E998" s="3" t="s">
        <v>3706</v>
      </c>
      <c r="F998" s="3" t="s">
        <v>2318</v>
      </c>
      <c r="G998" s="3" t="s">
        <v>11</v>
      </c>
      <c r="H998" s="3" t="s">
        <v>2318</v>
      </c>
      <c r="I998" s="3">
        <v>551.25</v>
      </c>
      <c r="J998" s="3" t="s">
        <v>4072</v>
      </c>
      <c r="K998" s="3" t="s">
        <v>3754</v>
      </c>
      <c r="L998" s="3">
        <v>219084</v>
      </c>
      <c r="M998" s="17">
        <v>8231.1</v>
      </c>
      <c r="N998" s="37">
        <f t="shared" si="45"/>
        <v>8824</v>
      </c>
      <c r="O998" s="55">
        <f t="shared" si="46"/>
        <v>4864230</v>
      </c>
      <c r="P998" s="55"/>
      <c r="Q998" s="56">
        <f t="shared" si="47"/>
        <v>5.2669778161936397E-4</v>
      </c>
      <c r="R998" s="49"/>
      <c r="S998" s="53"/>
      <c r="T998" s="53"/>
      <c r="U998" s="53"/>
      <c r="V998" s="53"/>
      <c r="W998" s="53"/>
      <c r="X998" s="53"/>
    </row>
    <row r="999" spans="2:24" s="2" customFormat="1" ht="24.5" customHeight="1" x14ac:dyDescent="0.35">
      <c r="B999" s="3">
        <v>984</v>
      </c>
      <c r="C999" s="3" t="s">
        <v>1710</v>
      </c>
      <c r="D999" s="3" t="s">
        <v>5647</v>
      </c>
      <c r="E999" s="3" t="s">
        <v>7107</v>
      </c>
      <c r="F999" s="3" t="s">
        <v>2362</v>
      </c>
      <c r="G999" s="3" t="s">
        <v>6993</v>
      </c>
      <c r="H999" s="3" t="s">
        <v>2402</v>
      </c>
      <c r="I999" s="33">
        <v>1</v>
      </c>
      <c r="J999" s="3" t="s">
        <v>2628</v>
      </c>
      <c r="K999" s="3" t="s">
        <v>7241</v>
      </c>
      <c r="L999" s="3">
        <v>19976553</v>
      </c>
      <c r="M999" s="17"/>
      <c r="N999" s="37">
        <f t="shared" si="45"/>
        <v>0</v>
      </c>
      <c r="O999" s="55">
        <f t="shared" si="46"/>
        <v>100</v>
      </c>
      <c r="P999" s="55"/>
      <c r="Q999" s="56">
        <f t="shared" si="47"/>
        <v>1.082797856226708E-8</v>
      </c>
      <c r="R999" s="49"/>
      <c r="S999" s="53"/>
      <c r="T999" s="53"/>
      <c r="U999" s="53"/>
      <c r="V999" s="53"/>
      <c r="W999" s="53"/>
      <c r="X999" s="53"/>
    </row>
    <row r="1000" spans="2:24" s="2" customFormat="1" ht="24.5" customHeight="1" x14ac:dyDescent="0.35">
      <c r="B1000" s="3">
        <v>985</v>
      </c>
      <c r="C1000" s="3" t="s">
        <v>4105</v>
      </c>
      <c r="D1000" s="3" t="s">
        <v>3168</v>
      </c>
      <c r="E1000" s="3" t="s">
        <v>68</v>
      </c>
      <c r="F1000" s="3" t="s">
        <v>2335</v>
      </c>
      <c r="G1000" s="3" t="s">
        <v>11</v>
      </c>
      <c r="H1000" s="3" t="s">
        <v>2628</v>
      </c>
      <c r="I1000" s="3">
        <v>360</v>
      </c>
      <c r="J1000" s="3" t="s">
        <v>4899</v>
      </c>
      <c r="K1000" s="3" t="s">
        <v>2628</v>
      </c>
      <c r="L1000" s="3">
        <v>20200349</v>
      </c>
      <c r="M1000" s="17"/>
      <c r="N1000" s="37">
        <f t="shared" si="45"/>
        <v>0</v>
      </c>
      <c r="O1000" s="55">
        <f t="shared" si="46"/>
        <v>36000</v>
      </c>
      <c r="P1000" s="55"/>
      <c r="Q1000" s="56">
        <f t="shared" si="47"/>
        <v>3.898072282416149E-6</v>
      </c>
      <c r="R1000" s="49"/>
      <c r="S1000" s="53"/>
      <c r="T1000" s="53"/>
      <c r="U1000" s="53"/>
      <c r="V1000" s="53"/>
      <c r="W1000" s="53"/>
      <c r="X1000" s="53"/>
    </row>
    <row r="1001" spans="2:24" s="2" customFormat="1" ht="24.5" customHeight="1" x14ac:dyDescent="0.35">
      <c r="B1001" s="3">
        <v>986</v>
      </c>
      <c r="C1001" s="3" t="s">
        <v>2628</v>
      </c>
      <c r="D1001" s="3" t="s">
        <v>4161</v>
      </c>
      <c r="E1001" s="3" t="s">
        <v>218</v>
      </c>
      <c r="F1001" s="3" t="s">
        <v>2419</v>
      </c>
      <c r="G1001" s="3" t="s">
        <v>11</v>
      </c>
      <c r="H1001" s="3" t="s">
        <v>2628</v>
      </c>
      <c r="I1001" s="3">
        <v>100</v>
      </c>
      <c r="J1001" s="3" t="s">
        <v>4900</v>
      </c>
      <c r="K1001" s="3" t="s">
        <v>2628</v>
      </c>
      <c r="L1001" s="3">
        <v>20025391</v>
      </c>
      <c r="M1001" s="17">
        <v>1652</v>
      </c>
      <c r="N1001" s="37">
        <f t="shared" si="45"/>
        <v>1771</v>
      </c>
      <c r="O1001" s="55">
        <f t="shared" si="46"/>
        <v>177100</v>
      </c>
      <c r="P1001" s="55"/>
      <c r="Q1001" s="56">
        <f t="shared" si="47"/>
        <v>1.9176350033774996E-5</v>
      </c>
      <c r="R1001" s="49"/>
      <c r="S1001" s="53"/>
      <c r="T1001" s="53"/>
      <c r="U1001" s="53"/>
      <c r="V1001" s="53"/>
      <c r="W1001" s="53"/>
      <c r="X1001" s="53"/>
    </row>
    <row r="1002" spans="2:24" s="2" customFormat="1" ht="24.5" customHeight="1" x14ac:dyDescent="0.35">
      <c r="B1002" s="3">
        <v>987</v>
      </c>
      <c r="C1002" s="3" t="s">
        <v>2556</v>
      </c>
      <c r="D1002" s="3" t="s">
        <v>1720</v>
      </c>
      <c r="E1002" s="3" t="s">
        <v>35</v>
      </c>
      <c r="F1002" s="3" t="s">
        <v>2324</v>
      </c>
      <c r="G1002" s="3" t="s">
        <v>11</v>
      </c>
      <c r="H1002" s="3" t="s">
        <v>2628</v>
      </c>
      <c r="I1002" s="3">
        <v>20824</v>
      </c>
      <c r="J1002" s="3" t="s">
        <v>4901</v>
      </c>
      <c r="K1002" s="3" t="s">
        <v>2628</v>
      </c>
      <c r="L1002" s="3">
        <v>20025951</v>
      </c>
      <c r="M1002" s="17">
        <v>73021</v>
      </c>
      <c r="N1002" s="37">
        <f t="shared" si="45"/>
        <v>78279</v>
      </c>
      <c r="O1002" s="55">
        <f t="shared" si="46"/>
        <v>1630081896</v>
      </c>
      <c r="P1002" s="55" t="s">
        <v>7341</v>
      </c>
      <c r="Q1002" s="56">
        <f t="shared" si="47"/>
        <v>0.17650491824627676</v>
      </c>
      <c r="R1002" s="49"/>
      <c r="S1002" s="53"/>
      <c r="T1002" s="53"/>
      <c r="U1002" s="53"/>
      <c r="V1002" s="53"/>
      <c r="W1002" s="53"/>
      <c r="X1002" s="53"/>
    </row>
    <row r="1003" spans="2:24" s="2" customFormat="1" ht="24.5" customHeight="1" x14ac:dyDescent="0.35">
      <c r="B1003" s="3">
        <v>988</v>
      </c>
      <c r="C1003" s="3" t="s">
        <v>1721</v>
      </c>
      <c r="D1003" s="3" t="s">
        <v>1722</v>
      </c>
      <c r="E1003" s="3">
        <v>0.03</v>
      </c>
      <c r="F1003" s="3" t="s">
        <v>3591</v>
      </c>
      <c r="G1003" s="3" t="s">
        <v>76</v>
      </c>
      <c r="H1003" s="3" t="s">
        <v>2628</v>
      </c>
      <c r="I1003" s="3">
        <v>1</v>
      </c>
      <c r="J1003" s="3" t="s">
        <v>4902</v>
      </c>
      <c r="K1003" s="3" t="s">
        <v>2628</v>
      </c>
      <c r="L1003" s="3">
        <v>20103118</v>
      </c>
      <c r="M1003" s="17">
        <v>33333</v>
      </c>
      <c r="N1003" s="37">
        <f t="shared" si="45"/>
        <v>35733</v>
      </c>
      <c r="O1003" s="55">
        <f t="shared" si="46"/>
        <v>35733</v>
      </c>
      <c r="P1003" s="55"/>
      <c r="Q1003" s="56">
        <f t="shared" si="47"/>
        <v>3.8691615796548952E-6</v>
      </c>
      <c r="R1003" s="49"/>
      <c r="S1003" s="53"/>
      <c r="T1003" s="53"/>
      <c r="U1003" s="53"/>
      <c r="V1003" s="53"/>
      <c r="W1003" s="53"/>
      <c r="X1003" s="53"/>
    </row>
    <row r="1004" spans="2:24" s="2" customFormat="1" ht="24.5" customHeight="1" x14ac:dyDescent="0.35">
      <c r="B1004" s="3">
        <v>989</v>
      </c>
      <c r="C1004" s="3" t="s">
        <v>1727</v>
      </c>
      <c r="D1004" s="3" t="s">
        <v>1728</v>
      </c>
      <c r="E1004" s="3" t="s">
        <v>4032</v>
      </c>
      <c r="F1004" s="3" t="s">
        <v>2375</v>
      </c>
      <c r="G1004" s="3" t="s">
        <v>11</v>
      </c>
      <c r="H1004" s="3" t="s">
        <v>2628</v>
      </c>
      <c r="I1004" s="33">
        <v>13480</v>
      </c>
      <c r="J1004" s="3" t="s">
        <v>3935</v>
      </c>
      <c r="K1004" s="3" t="s">
        <v>2557</v>
      </c>
      <c r="L1004" s="3">
        <v>20103084</v>
      </c>
      <c r="M1004" s="17">
        <v>149227</v>
      </c>
      <c r="N1004" s="37">
        <f t="shared" si="45"/>
        <v>159971</v>
      </c>
      <c r="O1004" s="55">
        <f t="shared" si="46"/>
        <v>2156409080</v>
      </c>
      <c r="P1004" s="55" t="s">
        <v>7341</v>
      </c>
      <c r="Q1004" s="56">
        <f t="shared" si="47"/>
        <v>0.23349551289718076</v>
      </c>
      <c r="R1004" s="49"/>
      <c r="S1004" s="53"/>
      <c r="T1004" s="53"/>
      <c r="U1004" s="53"/>
      <c r="V1004" s="53"/>
      <c r="W1004" s="53"/>
      <c r="X1004" s="53"/>
    </row>
    <row r="1005" spans="2:24" s="2" customFormat="1" ht="24.5" customHeight="1" x14ac:dyDescent="0.35">
      <c r="B1005" s="3">
        <v>990</v>
      </c>
      <c r="C1005" s="3" t="s">
        <v>1727</v>
      </c>
      <c r="D1005" s="3" t="s">
        <v>1728</v>
      </c>
      <c r="E1005" s="3" t="s">
        <v>26</v>
      </c>
      <c r="F1005" s="3" t="s">
        <v>2375</v>
      </c>
      <c r="G1005" s="3" t="s">
        <v>11</v>
      </c>
      <c r="H1005" s="3" t="s">
        <v>2628</v>
      </c>
      <c r="I1005" s="3">
        <v>6480</v>
      </c>
      <c r="J1005" s="3" t="s">
        <v>3936</v>
      </c>
      <c r="K1005" s="3" t="s">
        <v>2842</v>
      </c>
      <c r="L1005" s="3">
        <v>20114966</v>
      </c>
      <c r="M1005" s="17"/>
      <c r="N1005" s="37">
        <f t="shared" si="45"/>
        <v>0</v>
      </c>
      <c r="O1005" s="55">
        <f t="shared" si="46"/>
        <v>648000</v>
      </c>
      <c r="P1005" s="55" t="s">
        <v>7341</v>
      </c>
      <c r="Q1005" s="56">
        <f t="shared" si="47"/>
        <v>7.0165301083490676E-5</v>
      </c>
      <c r="R1005" s="49"/>
      <c r="S1005" s="53"/>
      <c r="T1005" s="53"/>
      <c r="U1005" s="53"/>
      <c r="V1005" s="53"/>
      <c r="W1005" s="53"/>
      <c r="X1005" s="53"/>
    </row>
    <row r="1006" spans="2:24" s="2" customFormat="1" ht="24.5" customHeight="1" x14ac:dyDescent="0.35">
      <c r="B1006" s="3">
        <v>991</v>
      </c>
      <c r="C1006" s="3" t="s">
        <v>1727</v>
      </c>
      <c r="D1006" s="3" t="s">
        <v>1728</v>
      </c>
      <c r="E1006" s="3" t="s">
        <v>35</v>
      </c>
      <c r="F1006" s="3" t="s">
        <v>2375</v>
      </c>
      <c r="G1006" s="3" t="s">
        <v>11</v>
      </c>
      <c r="H1006" s="3" t="s">
        <v>2628</v>
      </c>
      <c r="I1006" s="3">
        <v>1</v>
      </c>
      <c r="J1006" s="3" t="s">
        <v>3937</v>
      </c>
      <c r="K1006" s="3" t="s">
        <v>2843</v>
      </c>
      <c r="L1006" s="3">
        <v>20143788</v>
      </c>
      <c r="M1006" s="17"/>
      <c r="N1006" s="37">
        <f t="shared" si="45"/>
        <v>0</v>
      </c>
      <c r="O1006" s="55">
        <f t="shared" si="46"/>
        <v>100</v>
      </c>
      <c r="P1006" s="55"/>
      <c r="Q1006" s="56">
        <f t="shared" si="47"/>
        <v>1.082797856226708E-8</v>
      </c>
      <c r="R1006" s="49"/>
      <c r="S1006" s="53"/>
      <c r="T1006" s="53"/>
      <c r="U1006" s="53"/>
      <c r="V1006" s="53"/>
      <c r="W1006" s="53"/>
      <c r="X1006" s="53"/>
    </row>
    <row r="1007" spans="2:24" s="2" customFormat="1" ht="24.5" customHeight="1" x14ac:dyDescent="0.35">
      <c r="B1007" s="3">
        <v>992</v>
      </c>
      <c r="C1007" s="3" t="s">
        <v>3989</v>
      </c>
      <c r="D1007" s="3" t="s">
        <v>3169</v>
      </c>
      <c r="E1007" s="3" t="s">
        <v>26</v>
      </c>
      <c r="F1007" s="3" t="s">
        <v>2422</v>
      </c>
      <c r="G1007" s="3" t="s">
        <v>11</v>
      </c>
      <c r="H1007" s="3" t="s">
        <v>2318</v>
      </c>
      <c r="I1007" s="3">
        <v>172.66666666666666</v>
      </c>
      <c r="J1007" s="3" t="s">
        <v>4073</v>
      </c>
      <c r="K1007" s="3" t="s">
        <v>3755</v>
      </c>
      <c r="L1007" s="3">
        <v>20213253</v>
      </c>
      <c r="M1007" s="17"/>
      <c r="N1007" s="37">
        <f t="shared" si="45"/>
        <v>0</v>
      </c>
      <c r="O1007" s="55">
        <f t="shared" si="46"/>
        <v>17266.666666666664</v>
      </c>
      <c r="P1007" s="55"/>
      <c r="Q1007" s="56">
        <f t="shared" si="47"/>
        <v>1.8696309650847821E-6</v>
      </c>
      <c r="R1007" s="49"/>
      <c r="S1007" s="53"/>
      <c r="T1007" s="53"/>
      <c r="U1007" s="53"/>
      <c r="V1007" s="53"/>
      <c r="W1007" s="53"/>
      <c r="X1007" s="53"/>
    </row>
    <row r="1008" spans="2:24" s="2" customFormat="1" ht="24.5" customHeight="1" x14ac:dyDescent="0.35">
      <c r="B1008" s="3">
        <v>993</v>
      </c>
      <c r="C1008" s="3" t="s">
        <v>1729</v>
      </c>
      <c r="D1008" s="3" t="s">
        <v>1730</v>
      </c>
      <c r="E1008" s="3" t="s">
        <v>4221</v>
      </c>
      <c r="F1008" s="3" t="s">
        <v>2350</v>
      </c>
      <c r="G1008" s="3" t="s">
        <v>76</v>
      </c>
      <c r="H1008" s="3" t="s">
        <v>2628</v>
      </c>
      <c r="I1008" s="3">
        <v>20</v>
      </c>
      <c r="J1008" s="3" t="s">
        <v>4903</v>
      </c>
      <c r="K1008" s="3" t="s">
        <v>2628</v>
      </c>
      <c r="L1008" s="3">
        <v>20022631</v>
      </c>
      <c r="M1008" s="17">
        <v>12201</v>
      </c>
      <c r="N1008" s="37">
        <f t="shared" si="45"/>
        <v>13079</v>
      </c>
      <c r="O1008" s="55">
        <f t="shared" si="46"/>
        <v>261580</v>
      </c>
      <c r="P1008" s="55"/>
      <c r="Q1008" s="56">
        <f t="shared" si="47"/>
        <v>2.8323826323178227E-5</v>
      </c>
      <c r="R1008" s="49"/>
      <c r="S1008" s="53"/>
      <c r="T1008" s="53"/>
      <c r="U1008" s="53"/>
      <c r="V1008" s="53"/>
      <c r="W1008" s="53"/>
      <c r="X1008" s="53"/>
    </row>
    <row r="1009" spans="2:24" s="2" customFormat="1" ht="24.5" customHeight="1" x14ac:dyDescent="0.35">
      <c r="B1009" s="3">
        <v>994</v>
      </c>
      <c r="C1009" s="3" t="s">
        <v>2428</v>
      </c>
      <c r="D1009" s="3" t="s">
        <v>4162</v>
      </c>
      <c r="E1009" s="3" t="s">
        <v>3481</v>
      </c>
      <c r="F1009" s="3" t="s">
        <v>3592</v>
      </c>
      <c r="G1009" s="3" t="s">
        <v>76</v>
      </c>
      <c r="H1009" s="3" t="s">
        <v>2628</v>
      </c>
      <c r="I1009" s="3">
        <v>822</v>
      </c>
      <c r="J1009" s="3" t="s">
        <v>4904</v>
      </c>
      <c r="K1009" s="3" t="s">
        <v>2628</v>
      </c>
      <c r="L1009" s="3">
        <v>19906379</v>
      </c>
      <c r="M1009" s="17"/>
      <c r="N1009" s="37">
        <f t="shared" si="45"/>
        <v>0</v>
      </c>
      <c r="O1009" s="55">
        <f t="shared" si="46"/>
        <v>82200</v>
      </c>
      <c r="P1009" s="55"/>
      <c r="Q1009" s="56">
        <f t="shared" si="47"/>
        <v>8.90059837818354E-6</v>
      </c>
      <c r="R1009" s="49"/>
      <c r="S1009" s="53"/>
      <c r="T1009" s="53"/>
      <c r="U1009" s="53"/>
      <c r="V1009" s="53"/>
      <c r="W1009" s="53"/>
      <c r="X1009" s="53"/>
    </row>
    <row r="1010" spans="2:24" s="2" customFormat="1" ht="24.5" customHeight="1" x14ac:dyDescent="0.35">
      <c r="B1010" s="3">
        <v>995</v>
      </c>
      <c r="C1010" s="3" t="s">
        <v>1729</v>
      </c>
      <c r="D1010" s="3" t="s">
        <v>4162</v>
      </c>
      <c r="E1010" s="3" t="s">
        <v>3481</v>
      </c>
      <c r="F1010" s="3" t="s">
        <v>3592</v>
      </c>
      <c r="G1010" s="3" t="s">
        <v>76</v>
      </c>
      <c r="H1010" s="3" t="s">
        <v>2628</v>
      </c>
      <c r="I1010" s="3">
        <v>166</v>
      </c>
      <c r="J1010" s="3" t="s">
        <v>4905</v>
      </c>
      <c r="K1010" s="3" t="s">
        <v>2628</v>
      </c>
      <c r="L1010" s="3">
        <v>20072420</v>
      </c>
      <c r="M1010" s="17">
        <v>11911</v>
      </c>
      <c r="N1010" s="37">
        <f t="shared" si="45"/>
        <v>12769</v>
      </c>
      <c r="O1010" s="55">
        <f t="shared" si="46"/>
        <v>2119654</v>
      </c>
      <c r="P1010" s="55"/>
      <c r="Q1010" s="56">
        <f t="shared" si="47"/>
        <v>2.2951568071423665E-4</v>
      </c>
      <c r="R1010" s="49"/>
      <c r="S1010" s="53"/>
      <c r="T1010" s="53"/>
      <c r="U1010" s="53"/>
      <c r="V1010" s="53"/>
      <c r="W1010" s="53"/>
      <c r="X1010" s="53"/>
    </row>
    <row r="1011" spans="2:24" s="2" customFormat="1" ht="24.5" customHeight="1" x14ac:dyDescent="0.35">
      <c r="B1011" s="3">
        <v>996</v>
      </c>
      <c r="C1011" s="3" t="s">
        <v>1732</v>
      </c>
      <c r="D1011" s="3" t="s">
        <v>1733</v>
      </c>
      <c r="E1011" s="3" t="s">
        <v>25</v>
      </c>
      <c r="F1011" s="3" t="s">
        <v>2558</v>
      </c>
      <c r="G1011" s="3" t="s">
        <v>11</v>
      </c>
      <c r="H1011" s="3" t="s">
        <v>2628</v>
      </c>
      <c r="I1011" s="33">
        <v>1</v>
      </c>
      <c r="J1011" s="3" t="s">
        <v>4906</v>
      </c>
      <c r="K1011" s="3" t="s">
        <v>2628</v>
      </c>
      <c r="L1011" s="3">
        <v>19989771</v>
      </c>
      <c r="M1011" s="17">
        <v>2402</v>
      </c>
      <c r="N1011" s="37">
        <f t="shared" si="45"/>
        <v>2575</v>
      </c>
      <c r="O1011" s="55">
        <f t="shared" si="46"/>
        <v>2575</v>
      </c>
      <c r="P1011" s="55"/>
      <c r="Q1011" s="56">
        <f t="shared" si="47"/>
        <v>2.788204479783773E-7</v>
      </c>
      <c r="R1011" s="49"/>
      <c r="S1011" s="53"/>
      <c r="T1011" s="53"/>
      <c r="U1011" s="53"/>
      <c r="V1011" s="53"/>
      <c r="W1011" s="53"/>
      <c r="X1011" s="53"/>
    </row>
    <row r="1012" spans="2:24" s="2" customFormat="1" ht="24.5" customHeight="1" x14ac:dyDescent="0.35">
      <c r="B1012" s="3">
        <v>997</v>
      </c>
      <c r="C1012" s="3" t="s">
        <v>1742</v>
      </c>
      <c r="D1012" s="3" t="s">
        <v>1743</v>
      </c>
      <c r="E1012" s="3" t="s">
        <v>4033</v>
      </c>
      <c r="F1012" s="3" t="s">
        <v>2356</v>
      </c>
      <c r="G1012" s="3" t="s">
        <v>18</v>
      </c>
      <c r="H1012" s="3" t="s">
        <v>2349</v>
      </c>
      <c r="I1012" s="3">
        <v>3.2857142857142856</v>
      </c>
      <c r="J1012" s="3" t="s">
        <v>4074</v>
      </c>
      <c r="K1012" s="3" t="s">
        <v>3756</v>
      </c>
      <c r="L1012" s="3">
        <v>20108161</v>
      </c>
      <c r="M1012" s="17">
        <v>2389593.2000000002</v>
      </c>
      <c r="N1012" s="37">
        <f t="shared" si="45"/>
        <v>2561644</v>
      </c>
      <c r="O1012" s="55">
        <f t="shared" si="46"/>
        <v>8416830.2857142854</v>
      </c>
      <c r="P1012" s="55" t="s">
        <v>7341</v>
      </c>
      <c r="Q1012" s="56">
        <f t="shared" si="47"/>
        <v>9.1137257895954581E-4</v>
      </c>
      <c r="R1012" s="49"/>
      <c r="S1012" s="53"/>
      <c r="T1012" s="53"/>
      <c r="U1012" s="53"/>
      <c r="V1012" s="53"/>
      <c r="W1012" s="53"/>
      <c r="X1012" s="53"/>
    </row>
    <row r="1013" spans="2:24" s="2" customFormat="1" ht="24.5" customHeight="1" x14ac:dyDescent="0.35">
      <c r="B1013" s="3">
        <v>998</v>
      </c>
      <c r="C1013" s="3" t="s">
        <v>2675</v>
      </c>
      <c r="D1013" s="3" t="s">
        <v>4011</v>
      </c>
      <c r="E1013" s="3" t="s">
        <v>4034</v>
      </c>
      <c r="F1013" s="3" t="s">
        <v>2356</v>
      </c>
      <c r="G1013" s="3" t="s">
        <v>18</v>
      </c>
      <c r="H1013" s="3" t="s">
        <v>2349</v>
      </c>
      <c r="I1013" s="3">
        <v>1</v>
      </c>
      <c r="J1013" s="3" t="s">
        <v>4075</v>
      </c>
      <c r="K1013" s="3" t="s">
        <v>4090</v>
      </c>
      <c r="L1013" s="3">
        <v>20239832</v>
      </c>
      <c r="M1013" s="17"/>
      <c r="N1013" s="37">
        <f t="shared" si="45"/>
        <v>0</v>
      </c>
      <c r="O1013" s="55">
        <f t="shared" si="46"/>
        <v>100</v>
      </c>
      <c r="P1013" s="55"/>
      <c r="Q1013" s="56">
        <f t="shared" si="47"/>
        <v>1.082797856226708E-8</v>
      </c>
      <c r="R1013" s="49"/>
      <c r="S1013" s="53"/>
      <c r="T1013" s="53"/>
      <c r="U1013" s="53"/>
      <c r="V1013" s="53"/>
      <c r="W1013" s="53"/>
      <c r="X1013" s="53"/>
    </row>
    <row r="1014" spans="2:24" s="2" customFormat="1" ht="24.5" customHeight="1" x14ac:dyDescent="0.35">
      <c r="B1014" s="3">
        <v>999</v>
      </c>
      <c r="C1014" s="3" t="s">
        <v>119</v>
      </c>
      <c r="D1014" s="3" t="s">
        <v>4163</v>
      </c>
      <c r="E1014" s="3" t="s">
        <v>218</v>
      </c>
      <c r="F1014" s="3" t="s">
        <v>3582</v>
      </c>
      <c r="G1014" s="3" t="s">
        <v>11</v>
      </c>
      <c r="H1014" s="3" t="s">
        <v>2360</v>
      </c>
      <c r="I1014" s="3">
        <v>765.08333333333337</v>
      </c>
      <c r="J1014" s="3" t="s">
        <v>4907</v>
      </c>
      <c r="K1014" s="3" t="s">
        <v>119</v>
      </c>
      <c r="L1014" s="3">
        <v>20163970</v>
      </c>
      <c r="M1014" s="17"/>
      <c r="N1014" s="37">
        <f t="shared" si="45"/>
        <v>0</v>
      </c>
      <c r="O1014" s="55">
        <f t="shared" si="46"/>
        <v>76508.333333333343</v>
      </c>
      <c r="P1014" s="55"/>
      <c r="Q1014" s="56">
        <f t="shared" si="47"/>
        <v>8.2843059316811729E-6</v>
      </c>
      <c r="R1014" s="49"/>
      <c r="S1014" s="53"/>
      <c r="T1014" s="53"/>
      <c r="U1014" s="53"/>
      <c r="V1014" s="53"/>
      <c r="W1014" s="53"/>
      <c r="X1014" s="53"/>
    </row>
    <row r="1015" spans="2:24" s="2" customFormat="1" ht="24.5" customHeight="1" x14ac:dyDescent="0.35">
      <c r="B1015" s="3">
        <v>1000</v>
      </c>
      <c r="C1015" s="3" t="s">
        <v>119</v>
      </c>
      <c r="D1015" s="3" t="s">
        <v>1747</v>
      </c>
      <c r="E1015" s="3" t="s">
        <v>3482</v>
      </c>
      <c r="F1015" s="3" t="s">
        <v>3580</v>
      </c>
      <c r="G1015" s="3" t="s">
        <v>3649</v>
      </c>
      <c r="H1015" s="3" t="s">
        <v>2628</v>
      </c>
      <c r="I1015" s="3">
        <v>19550</v>
      </c>
      <c r="J1015" s="3" t="s">
        <v>4908</v>
      </c>
      <c r="K1015" s="3" t="s">
        <v>119</v>
      </c>
      <c r="L1015" s="3">
        <v>20111478</v>
      </c>
      <c r="M1015" s="17"/>
      <c r="N1015" s="37">
        <f t="shared" si="45"/>
        <v>0</v>
      </c>
      <c r="O1015" s="55">
        <f t="shared" si="46"/>
        <v>1955000</v>
      </c>
      <c r="P1015" s="55" t="s">
        <v>7341</v>
      </c>
      <c r="Q1015" s="56">
        <f t="shared" si="47"/>
        <v>2.1168698089232141E-4</v>
      </c>
      <c r="R1015" s="49"/>
      <c r="S1015" s="53"/>
      <c r="T1015" s="53"/>
      <c r="U1015" s="53"/>
      <c r="V1015" s="53"/>
      <c r="W1015" s="53"/>
      <c r="X1015" s="53"/>
    </row>
    <row r="1016" spans="2:24" s="2" customFormat="1" ht="24.5" customHeight="1" x14ac:dyDescent="0.35">
      <c r="B1016" s="3">
        <v>1001</v>
      </c>
      <c r="C1016" s="3" t="s">
        <v>2628</v>
      </c>
      <c r="D1016" s="3" t="s">
        <v>1747</v>
      </c>
      <c r="E1016" s="3" t="s">
        <v>3483</v>
      </c>
      <c r="F1016" s="3" t="s">
        <v>3580</v>
      </c>
      <c r="G1016" s="3" t="s">
        <v>11</v>
      </c>
      <c r="H1016" s="3" t="s">
        <v>2628</v>
      </c>
      <c r="I1016" s="3">
        <v>1220</v>
      </c>
      <c r="J1016" s="3" t="s">
        <v>4909</v>
      </c>
      <c r="K1016" s="3" t="s">
        <v>2628</v>
      </c>
      <c r="L1016" s="3">
        <v>20072820</v>
      </c>
      <c r="M1016" s="17"/>
      <c r="N1016" s="37">
        <f t="shared" si="45"/>
        <v>0</v>
      </c>
      <c r="O1016" s="55">
        <f t="shared" si="46"/>
        <v>122000</v>
      </c>
      <c r="P1016" s="55"/>
      <c r="Q1016" s="56">
        <f t="shared" si="47"/>
        <v>1.3210133845965838E-5</v>
      </c>
      <c r="R1016" s="49"/>
      <c r="S1016" s="53"/>
      <c r="T1016" s="53"/>
      <c r="U1016" s="53"/>
      <c r="V1016" s="53"/>
      <c r="W1016" s="53"/>
      <c r="X1016" s="53"/>
    </row>
    <row r="1017" spans="2:24" s="2" customFormat="1" ht="24.5" customHeight="1" x14ac:dyDescent="0.35">
      <c r="B1017" s="3">
        <v>1002</v>
      </c>
      <c r="C1017" s="3" t="s">
        <v>119</v>
      </c>
      <c r="D1017" s="3" t="s">
        <v>3170</v>
      </c>
      <c r="E1017" s="3" t="s">
        <v>218</v>
      </c>
      <c r="F1017" s="3" t="s">
        <v>3580</v>
      </c>
      <c r="G1017" s="3" t="s">
        <v>11</v>
      </c>
      <c r="H1017" s="3" t="s">
        <v>2628</v>
      </c>
      <c r="I1017" s="3">
        <v>1620</v>
      </c>
      <c r="J1017" s="3" t="s">
        <v>4910</v>
      </c>
      <c r="K1017" s="3" t="s">
        <v>119</v>
      </c>
      <c r="L1017" s="3">
        <v>20152878</v>
      </c>
      <c r="M1017" s="17"/>
      <c r="N1017" s="37">
        <f t="shared" si="45"/>
        <v>0</v>
      </c>
      <c r="O1017" s="55">
        <f t="shared" si="46"/>
        <v>162000</v>
      </c>
      <c r="P1017" s="55"/>
      <c r="Q1017" s="56">
        <f t="shared" si="47"/>
        <v>1.7541325270872669E-5</v>
      </c>
      <c r="R1017" s="49"/>
      <c r="S1017" s="53"/>
      <c r="T1017" s="53"/>
      <c r="U1017" s="53"/>
      <c r="V1017" s="53"/>
      <c r="W1017" s="53"/>
      <c r="X1017" s="53"/>
    </row>
    <row r="1018" spans="2:24" s="2" customFormat="1" ht="24.5" customHeight="1" x14ac:dyDescent="0.35">
      <c r="B1018" s="3">
        <v>1003</v>
      </c>
      <c r="C1018" s="3" t="s">
        <v>119</v>
      </c>
      <c r="D1018" s="3" t="s">
        <v>3171</v>
      </c>
      <c r="E1018" s="3" t="s">
        <v>218</v>
      </c>
      <c r="F1018" s="3" t="s">
        <v>3580</v>
      </c>
      <c r="G1018" s="3" t="s">
        <v>11</v>
      </c>
      <c r="H1018" s="3" t="s">
        <v>2628</v>
      </c>
      <c r="I1018" s="3">
        <v>233</v>
      </c>
      <c r="J1018" s="3" t="s">
        <v>4911</v>
      </c>
      <c r="K1018" s="3" t="s">
        <v>119</v>
      </c>
      <c r="L1018" s="3">
        <v>20072822</v>
      </c>
      <c r="M1018" s="17"/>
      <c r="N1018" s="37">
        <f t="shared" si="45"/>
        <v>0</v>
      </c>
      <c r="O1018" s="55">
        <f t="shared" si="46"/>
        <v>23300</v>
      </c>
      <c r="P1018" s="55"/>
      <c r="Q1018" s="56">
        <f t="shared" si="47"/>
        <v>2.5229190050082296E-6</v>
      </c>
      <c r="R1018" s="49"/>
      <c r="S1018" s="53"/>
      <c r="T1018" s="53"/>
      <c r="U1018" s="53"/>
      <c r="V1018" s="53"/>
      <c r="W1018" s="53"/>
      <c r="X1018" s="53"/>
    </row>
    <row r="1019" spans="2:24" s="2" customFormat="1" ht="24.5" customHeight="1" x14ac:dyDescent="0.35">
      <c r="B1019" s="3">
        <v>1004</v>
      </c>
      <c r="C1019" s="3" t="s">
        <v>119</v>
      </c>
      <c r="D1019" s="3" t="s">
        <v>1748</v>
      </c>
      <c r="E1019" s="3" t="s">
        <v>218</v>
      </c>
      <c r="F1019" s="3" t="s">
        <v>3580</v>
      </c>
      <c r="G1019" s="3" t="s">
        <v>11</v>
      </c>
      <c r="H1019" s="3" t="s">
        <v>2628</v>
      </c>
      <c r="I1019" s="3">
        <v>90</v>
      </c>
      <c r="J1019" s="3" t="s">
        <v>4912</v>
      </c>
      <c r="K1019" s="3" t="s">
        <v>2628</v>
      </c>
      <c r="L1019" s="3">
        <v>20109428</v>
      </c>
      <c r="M1019" s="17"/>
      <c r="N1019" s="37">
        <f t="shared" si="45"/>
        <v>0</v>
      </c>
      <c r="O1019" s="55">
        <f t="shared" si="46"/>
        <v>9000</v>
      </c>
      <c r="P1019" s="55"/>
      <c r="Q1019" s="56">
        <f t="shared" si="47"/>
        <v>9.7451807060403725E-7</v>
      </c>
      <c r="R1019" s="49"/>
      <c r="S1019" s="53"/>
      <c r="T1019" s="53"/>
      <c r="U1019" s="53"/>
      <c r="V1019" s="53"/>
      <c r="W1019" s="53"/>
      <c r="X1019" s="53"/>
    </row>
    <row r="1020" spans="2:24" s="2" customFormat="1" ht="24.5" customHeight="1" x14ac:dyDescent="0.35">
      <c r="B1020" s="3">
        <v>1005</v>
      </c>
      <c r="C1020" s="3" t="s">
        <v>2628</v>
      </c>
      <c r="D1020" s="3" t="s">
        <v>1748</v>
      </c>
      <c r="E1020" s="3" t="s">
        <v>3484</v>
      </c>
      <c r="F1020" s="3" t="s">
        <v>3580</v>
      </c>
      <c r="G1020" s="3" t="s">
        <v>11</v>
      </c>
      <c r="H1020" s="3" t="s">
        <v>2628</v>
      </c>
      <c r="I1020" s="33">
        <v>1</v>
      </c>
      <c r="J1020" s="3" t="s">
        <v>4913</v>
      </c>
      <c r="K1020" s="3" t="s">
        <v>2628</v>
      </c>
      <c r="L1020" s="3">
        <v>20123202</v>
      </c>
      <c r="M1020" s="17"/>
      <c r="N1020" s="37">
        <f t="shared" si="45"/>
        <v>0</v>
      </c>
      <c r="O1020" s="55">
        <f t="shared" si="46"/>
        <v>100</v>
      </c>
      <c r="P1020" s="55"/>
      <c r="Q1020" s="56">
        <f t="shared" si="47"/>
        <v>1.082797856226708E-8</v>
      </c>
      <c r="R1020" s="49"/>
      <c r="S1020" s="53"/>
      <c r="T1020" s="53"/>
      <c r="U1020" s="53"/>
      <c r="V1020" s="53"/>
      <c r="W1020" s="53"/>
      <c r="X1020" s="53"/>
    </row>
    <row r="1021" spans="2:24" s="2" customFormat="1" ht="24.5" customHeight="1" x14ac:dyDescent="0.35">
      <c r="B1021" s="3">
        <v>1006</v>
      </c>
      <c r="C1021" s="3" t="s">
        <v>2628</v>
      </c>
      <c r="D1021" s="3" t="s">
        <v>1748</v>
      </c>
      <c r="E1021" s="3" t="s">
        <v>3484</v>
      </c>
      <c r="F1021" s="3" t="s">
        <v>3580</v>
      </c>
      <c r="G1021" s="3" t="s">
        <v>11</v>
      </c>
      <c r="H1021" s="3" t="s">
        <v>2628</v>
      </c>
      <c r="I1021" s="33">
        <v>1</v>
      </c>
      <c r="J1021" s="3" t="s">
        <v>4914</v>
      </c>
      <c r="K1021" s="3" t="s">
        <v>2628</v>
      </c>
      <c r="L1021" s="3">
        <v>54710</v>
      </c>
      <c r="M1021" s="17"/>
      <c r="N1021" s="37">
        <f t="shared" si="45"/>
        <v>0</v>
      </c>
      <c r="O1021" s="55">
        <f t="shared" si="46"/>
        <v>100</v>
      </c>
      <c r="P1021" s="55"/>
      <c r="Q1021" s="56">
        <f t="shared" si="47"/>
        <v>1.082797856226708E-8</v>
      </c>
      <c r="R1021" s="49"/>
      <c r="S1021" s="53"/>
      <c r="T1021" s="53"/>
      <c r="U1021" s="53"/>
      <c r="V1021" s="53"/>
      <c r="W1021" s="53"/>
      <c r="X1021" s="53"/>
    </row>
    <row r="1022" spans="2:24" s="2" customFormat="1" ht="24.5" customHeight="1" x14ac:dyDescent="0.35">
      <c r="B1022" s="3">
        <v>1007</v>
      </c>
      <c r="C1022" s="3" t="s">
        <v>2628</v>
      </c>
      <c r="D1022" s="3" t="s">
        <v>1749</v>
      </c>
      <c r="E1022" s="3" t="s">
        <v>3485</v>
      </c>
      <c r="F1022" s="3" t="s">
        <v>3580</v>
      </c>
      <c r="G1022" s="3" t="s">
        <v>11</v>
      </c>
      <c r="H1022" s="3" t="s">
        <v>2628</v>
      </c>
      <c r="I1022" s="33">
        <v>96727</v>
      </c>
      <c r="J1022" s="3" t="s">
        <v>4915</v>
      </c>
      <c r="K1022" s="3" t="s">
        <v>2628</v>
      </c>
      <c r="L1022" s="3">
        <v>20109427</v>
      </c>
      <c r="M1022" s="17"/>
      <c r="N1022" s="37">
        <f t="shared" si="45"/>
        <v>0</v>
      </c>
      <c r="O1022" s="55">
        <f t="shared" si="46"/>
        <v>9672700</v>
      </c>
      <c r="P1022" s="55" t="s">
        <v>7341</v>
      </c>
      <c r="Q1022" s="56">
        <f t="shared" si="47"/>
        <v>1.0473578823924079E-3</v>
      </c>
      <c r="R1022" s="49"/>
      <c r="S1022" s="53"/>
      <c r="T1022" s="53"/>
      <c r="U1022" s="53"/>
      <c r="V1022" s="53"/>
      <c r="W1022" s="53"/>
      <c r="X1022" s="53"/>
    </row>
    <row r="1023" spans="2:24" s="2" customFormat="1" ht="24.5" customHeight="1" x14ac:dyDescent="0.35">
      <c r="B1023" s="3">
        <v>1008</v>
      </c>
      <c r="C1023" s="3" t="s">
        <v>2628</v>
      </c>
      <c r="D1023" s="3" t="s">
        <v>1749</v>
      </c>
      <c r="E1023" s="3" t="s">
        <v>3486</v>
      </c>
      <c r="F1023" s="3" t="s">
        <v>3580</v>
      </c>
      <c r="G1023" s="3" t="s">
        <v>11</v>
      </c>
      <c r="H1023" s="3" t="s">
        <v>2628</v>
      </c>
      <c r="I1023" s="3">
        <v>1603</v>
      </c>
      <c r="J1023" s="3" t="s">
        <v>4916</v>
      </c>
      <c r="K1023" s="3" t="s">
        <v>2628</v>
      </c>
      <c r="L1023" s="3">
        <v>20154835</v>
      </c>
      <c r="M1023" s="17"/>
      <c r="N1023" s="37">
        <f t="shared" si="45"/>
        <v>0</v>
      </c>
      <c r="O1023" s="55">
        <f t="shared" si="46"/>
        <v>160300</v>
      </c>
      <c r="P1023" s="55"/>
      <c r="Q1023" s="56">
        <f t="shared" si="47"/>
        <v>1.7357249635314129E-5</v>
      </c>
      <c r="R1023" s="49"/>
      <c r="S1023" s="53"/>
      <c r="T1023" s="53"/>
      <c r="U1023" s="53"/>
      <c r="V1023" s="53"/>
      <c r="W1023" s="53"/>
      <c r="X1023" s="53"/>
    </row>
    <row r="1024" spans="2:24" s="2" customFormat="1" ht="24.5" customHeight="1" x14ac:dyDescent="0.35">
      <c r="B1024" s="3">
        <v>1009</v>
      </c>
      <c r="C1024" s="3" t="s">
        <v>2628</v>
      </c>
      <c r="D1024" s="3" t="s">
        <v>1749</v>
      </c>
      <c r="E1024" s="3" t="s">
        <v>1750</v>
      </c>
      <c r="F1024" s="3" t="s">
        <v>3575</v>
      </c>
      <c r="G1024" s="3" t="s">
        <v>11</v>
      </c>
      <c r="H1024" s="3" t="s">
        <v>2628</v>
      </c>
      <c r="I1024" s="3">
        <v>1</v>
      </c>
      <c r="J1024" s="3" t="s">
        <v>4917</v>
      </c>
      <c r="K1024" s="3" t="s">
        <v>2628</v>
      </c>
      <c r="L1024" s="3">
        <v>20163970</v>
      </c>
      <c r="M1024" s="17"/>
      <c r="N1024" s="37">
        <f t="shared" si="45"/>
        <v>0</v>
      </c>
      <c r="O1024" s="55">
        <f t="shared" si="46"/>
        <v>100</v>
      </c>
      <c r="P1024" s="55"/>
      <c r="Q1024" s="56">
        <f t="shared" si="47"/>
        <v>1.082797856226708E-8</v>
      </c>
      <c r="R1024" s="49"/>
      <c r="S1024" s="53"/>
      <c r="T1024" s="53"/>
      <c r="U1024" s="53"/>
      <c r="V1024" s="53"/>
      <c r="W1024" s="53"/>
      <c r="X1024" s="53"/>
    </row>
    <row r="1025" spans="2:24" s="2" customFormat="1" ht="24.5" customHeight="1" x14ac:dyDescent="0.35">
      <c r="B1025" s="3">
        <v>1010</v>
      </c>
      <c r="C1025" s="3" t="s">
        <v>119</v>
      </c>
      <c r="D1025" s="3" t="s">
        <v>4164</v>
      </c>
      <c r="E1025" s="3" t="s">
        <v>218</v>
      </c>
      <c r="F1025" s="3" t="s">
        <v>2616</v>
      </c>
      <c r="G1025" s="3" t="s">
        <v>11</v>
      </c>
      <c r="H1025" s="3" t="s">
        <v>3714</v>
      </c>
      <c r="I1025" s="3">
        <v>113.75</v>
      </c>
      <c r="J1025" s="3" t="s">
        <v>4918</v>
      </c>
      <c r="K1025" s="3" t="s">
        <v>119</v>
      </c>
      <c r="L1025" s="3">
        <v>20273414</v>
      </c>
      <c r="M1025" s="17"/>
      <c r="N1025" s="37">
        <f t="shared" si="45"/>
        <v>0</v>
      </c>
      <c r="O1025" s="55">
        <f t="shared" si="46"/>
        <v>11375</v>
      </c>
      <c r="P1025" s="55"/>
      <c r="Q1025" s="56">
        <f t="shared" si="47"/>
        <v>1.2316825614578803E-6</v>
      </c>
      <c r="R1025" s="49"/>
      <c r="S1025" s="53"/>
      <c r="T1025" s="53"/>
      <c r="U1025" s="53"/>
      <c r="V1025" s="53"/>
      <c r="W1025" s="53"/>
      <c r="X1025" s="53"/>
    </row>
    <row r="1026" spans="2:24" s="2" customFormat="1" ht="24.5" customHeight="1" x14ac:dyDescent="0.35">
      <c r="B1026" s="3">
        <v>1011</v>
      </c>
      <c r="C1026" s="3" t="s">
        <v>2628</v>
      </c>
      <c r="D1026" s="3" t="s">
        <v>1751</v>
      </c>
      <c r="E1026" s="3" t="s">
        <v>3487</v>
      </c>
      <c r="F1026" s="3" t="s">
        <v>3580</v>
      </c>
      <c r="G1026" s="3" t="s">
        <v>11</v>
      </c>
      <c r="H1026" s="3" t="s">
        <v>2628</v>
      </c>
      <c r="I1026" s="3">
        <v>153321</v>
      </c>
      <c r="J1026" s="3" t="s">
        <v>4919</v>
      </c>
      <c r="K1026" s="3" t="s">
        <v>2628</v>
      </c>
      <c r="L1026" s="3">
        <v>20091279</v>
      </c>
      <c r="M1026" s="17"/>
      <c r="N1026" s="37">
        <f t="shared" si="45"/>
        <v>0</v>
      </c>
      <c r="O1026" s="55">
        <f t="shared" si="46"/>
        <v>15332100</v>
      </c>
      <c r="P1026" s="55" t="s">
        <v>7341</v>
      </c>
      <c r="Q1026" s="56">
        <f t="shared" si="47"/>
        <v>1.660156501145351E-3</v>
      </c>
      <c r="R1026" s="49"/>
      <c r="S1026" s="53"/>
      <c r="T1026" s="53"/>
      <c r="U1026" s="53"/>
      <c r="V1026" s="53"/>
      <c r="W1026" s="53"/>
      <c r="X1026" s="53"/>
    </row>
    <row r="1027" spans="2:24" s="2" customFormat="1" ht="24.5" customHeight="1" x14ac:dyDescent="0.35">
      <c r="B1027" s="3">
        <v>1012</v>
      </c>
      <c r="C1027" s="3" t="s">
        <v>119</v>
      </c>
      <c r="D1027" s="3" t="s">
        <v>1751</v>
      </c>
      <c r="E1027" s="3" t="s">
        <v>1752</v>
      </c>
      <c r="F1027" s="3" t="s">
        <v>3575</v>
      </c>
      <c r="G1027" s="3" t="s">
        <v>11</v>
      </c>
      <c r="H1027" s="3" t="s">
        <v>2628</v>
      </c>
      <c r="I1027" s="3">
        <v>1</v>
      </c>
      <c r="J1027" s="3" t="s">
        <v>4920</v>
      </c>
      <c r="K1027" s="3" t="s">
        <v>119</v>
      </c>
      <c r="L1027" s="3">
        <v>20250142</v>
      </c>
      <c r="M1027" s="17"/>
      <c r="N1027" s="37">
        <f t="shared" si="45"/>
        <v>0</v>
      </c>
      <c r="O1027" s="55">
        <f t="shared" si="46"/>
        <v>100</v>
      </c>
      <c r="P1027" s="55"/>
      <c r="Q1027" s="56">
        <f t="shared" si="47"/>
        <v>1.082797856226708E-8</v>
      </c>
      <c r="R1027" s="49"/>
      <c r="S1027" s="53"/>
      <c r="T1027" s="53"/>
      <c r="U1027" s="53"/>
      <c r="V1027" s="53"/>
      <c r="W1027" s="53"/>
      <c r="X1027" s="53"/>
    </row>
    <row r="1028" spans="2:24" s="2" customFormat="1" ht="24.5" customHeight="1" x14ac:dyDescent="0.35">
      <c r="B1028" s="3">
        <v>1013</v>
      </c>
      <c r="C1028" s="3" t="s">
        <v>2628</v>
      </c>
      <c r="D1028" s="3" t="s">
        <v>1751</v>
      </c>
      <c r="E1028" s="3" t="s">
        <v>3487</v>
      </c>
      <c r="F1028" s="3" t="s">
        <v>3580</v>
      </c>
      <c r="G1028" s="3" t="s">
        <v>11</v>
      </c>
      <c r="H1028" s="3" t="s">
        <v>2628</v>
      </c>
      <c r="I1028" s="3">
        <v>1</v>
      </c>
      <c r="J1028" s="3" t="s">
        <v>4921</v>
      </c>
      <c r="K1028" s="3" t="s">
        <v>2628</v>
      </c>
      <c r="L1028" s="3">
        <v>20211421</v>
      </c>
      <c r="M1028" s="17"/>
      <c r="N1028" s="37">
        <f t="shared" si="45"/>
        <v>0</v>
      </c>
      <c r="O1028" s="55">
        <f t="shared" si="46"/>
        <v>100</v>
      </c>
      <c r="P1028" s="55"/>
      <c r="Q1028" s="56">
        <f t="shared" si="47"/>
        <v>1.082797856226708E-8</v>
      </c>
      <c r="R1028" s="49"/>
      <c r="S1028" s="53"/>
      <c r="T1028" s="53"/>
      <c r="U1028" s="53"/>
      <c r="V1028" s="53"/>
      <c r="W1028" s="53"/>
      <c r="X1028" s="53"/>
    </row>
    <row r="1029" spans="2:24" s="2" customFormat="1" ht="24.5" customHeight="1" x14ac:dyDescent="0.35">
      <c r="B1029" s="3">
        <v>1014</v>
      </c>
      <c r="C1029" s="3" t="s">
        <v>119</v>
      </c>
      <c r="D1029" s="3" t="s">
        <v>1751</v>
      </c>
      <c r="E1029" s="3" t="s">
        <v>1752</v>
      </c>
      <c r="F1029" s="3" t="s">
        <v>3575</v>
      </c>
      <c r="G1029" s="3" t="s">
        <v>11</v>
      </c>
      <c r="H1029" s="3" t="s">
        <v>2628</v>
      </c>
      <c r="I1029" s="3">
        <v>67</v>
      </c>
      <c r="J1029" s="3" t="s">
        <v>4922</v>
      </c>
      <c r="K1029" s="3" t="s">
        <v>119</v>
      </c>
      <c r="L1029" s="3">
        <v>20250142</v>
      </c>
      <c r="M1029" s="17"/>
      <c r="N1029" s="37">
        <f t="shared" si="45"/>
        <v>0</v>
      </c>
      <c r="O1029" s="55">
        <f t="shared" si="46"/>
        <v>6700</v>
      </c>
      <c r="P1029" s="55"/>
      <c r="Q1029" s="56">
        <f t="shared" si="47"/>
        <v>7.2547456367189431E-7</v>
      </c>
      <c r="R1029" s="49"/>
      <c r="S1029" s="53"/>
      <c r="T1029" s="53"/>
      <c r="U1029" s="53"/>
      <c r="V1029" s="53"/>
      <c r="W1029" s="53"/>
      <c r="X1029" s="53"/>
    </row>
    <row r="1030" spans="2:24" s="2" customFormat="1" ht="24.5" customHeight="1" x14ac:dyDescent="0.35">
      <c r="B1030" s="3">
        <v>1015</v>
      </c>
      <c r="C1030" s="3" t="s">
        <v>119</v>
      </c>
      <c r="D1030" s="3" t="s">
        <v>1751</v>
      </c>
      <c r="E1030" s="3" t="s">
        <v>1752</v>
      </c>
      <c r="F1030" s="3" t="s">
        <v>3575</v>
      </c>
      <c r="G1030" s="3" t="s">
        <v>11</v>
      </c>
      <c r="H1030" s="3" t="s">
        <v>2628</v>
      </c>
      <c r="I1030" s="3">
        <v>1</v>
      </c>
      <c r="J1030" s="3" t="s">
        <v>4923</v>
      </c>
      <c r="K1030" s="3" t="s">
        <v>119</v>
      </c>
      <c r="L1030" s="3">
        <v>20280951</v>
      </c>
      <c r="M1030" s="17"/>
      <c r="N1030" s="37">
        <f t="shared" si="45"/>
        <v>0</v>
      </c>
      <c r="O1030" s="55">
        <f t="shared" si="46"/>
        <v>100</v>
      </c>
      <c r="P1030" s="55"/>
      <c r="Q1030" s="56">
        <f t="shared" si="47"/>
        <v>1.082797856226708E-8</v>
      </c>
      <c r="R1030" s="49"/>
      <c r="S1030" s="53"/>
      <c r="T1030" s="53"/>
      <c r="U1030" s="53"/>
      <c r="V1030" s="53"/>
      <c r="W1030" s="53"/>
      <c r="X1030" s="53"/>
    </row>
    <row r="1031" spans="2:24" s="2" customFormat="1" ht="24.5" customHeight="1" x14ac:dyDescent="0.35">
      <c r="B1031" s="3">
        <v>1016</v>
      </c>
      <c r="C1031" s="3" t="s">
        <v>119</v>
      </c>
      <c r="D1031" s="3" t="s">
        <v>1751</v>
      </c>
      <c r="E1031" s="3" t="s">
        <v>218</v>
      </c>
      <c r="F1031" s="3" t="s">
        <v>3580</v>
      </c>
      <c r="G1031" s="3" t="s">
        <v>11</v>
      </c>
      <c r="H1031" s="3" t="s">
        <v>2628</v>
      </c>
      <c r="I1031" s="3">
        <v>1</v>
      </c>
      <c r="J1031" s="3" t="s">
        <v>4924</v>
      </c>
      <c r="K1031" s="3" t="s">
        <v>2628</v>
      </c>
      <c r="L1031" s="3">
        <v>20113435</v>
      </c>
      <c r="M1031" s="17">
        <v>18170</v>
      </c>
      <c r="N1031" s="37">
        <f t="shared" si="45"/>
        <v>19478</v>
      </c>
      <c r="O1031" s="55">
        <f t="shared" si="46"/>
        <v>19478</v>
      </c>
      <c r="P1031" s="55"/>
      <c r="Q1031" s="56">
        <f t="shared" si="47"/>
        <v>2.1090736643583818E-6</v>
      </c>
      <c r="R1031" s="49"/>
      <c r="S1031" s="53"/>
      <c r="T1031" s="53"/>
      <c r="U1031" s="53"/>
      <c r="V1031" s="53"/>
      <c r="W1031" s="53"/>
      <c r="X1031" s="53"/>
    </row>
    <row r="1032" spans="2:24" s="2" customFormat="1" ht="24.5" customHeight="1" x14ac:dyDescent="0.35">
      <c r="B1032" s="3">
        <v>1017</v>
      </c>
      <c r="C1032" s="3" t="s">
        <v>119</v>
      </c>
      <c r="D1032" s="3" t="s">
        <v>3172</v>
      </c>
      <c r="E1032" s="3" t="s">
        <v>218</v>
      </c>
      <c r="F1032" s="3" t="s">
        <v>3575</v>
      </c>
      <c r="G1032" s="3" t="s">
        <v>11</v>
      </c>
      <c r="H1032" s="3" t="s">
        <v>2628</v>
      </c>
      <c r="I1032" s="33">
        <v>8396</v>
      </c>
      <c r="J1032" s="3" t="s">
        <v>4925</v>
      </c>
      <c r="K1032" s="3" t="s">
        <v>119</v>
      </c>
      <c r="L1032" s="3">
        <v>20134305</v>
      </c>
      <c r="M1032" s="17"/>
      <c r="N1032" s="37">
        <f t="shared" si="45"/>
        <v>0</v>
      </c>
      <c r="O1032" s="55">
        <f t="shared" si="46"/>
        <v>839600</v>
      </c>
      <c r="P1032" s="55" t="s">
        <v>7341</v>
      </c>
      <c r="Q1032" s="56">
        <f t="shared" si="47"/>
        <v>9.0911708008794398E-5</v>
      </c>
      <c r="R1032" s="49"/>
      <c r="S1032" s="53"/>
      <c r="T1032" s="53"/>
      <c r="U1032" s="53"/>
      <c r="V1032" s="53"/>
      <c r="W1032" s="53"/>
      <c r="X1032" s="53"/>
    </row>
    <row r="1033" spans="2:24" s="2" customFormat="1" ht="24.5" customHeight="1" x14ac:dyDescent="0.35">
      <c r="B1033" s="3">
        <v>1018</v>
      </c>
      <c r="C1033" s="3" t="s">
        <v>119</v>
      </c>
      <c r="D1033" s="3" t="s">
        <v>3173</v>
      </c>
      <c r="E1033" s="3" t="s">
        <v>218</v>
      </c>
      <c r="F1033" s="3" t="s">
        <v>3580</v>
      </c>
      <c r="G1033" s="3" t="s">
        <v>11</v>
      </c>
      <c r="H1033" s="3" t="s">
        <v>2628</v>
      </c>
      <c r="I1033" s="3">
        <v>19550</v>
      </c>
      <c r="J1033" s="3" t="s">
        <v>4926</v>
      </c>
      <c r="K1033" s="3" t="s">
        <v>119</v>
      </c>
      <c r="L1033" s="3">
        <v>20111478</v>
      </c>
      <c r="M1033" s="17"/>
      <c r="N1033" s="37">
        <f t="shared" si="45"/>
        <v>0</v>
      </c>
      <c r="O1033" s="55">
        <f t="shared" si="46"/>
        <v>1955000</v>
      </c>
      <c r="P1033" s="55" t="s">
        <v>7341</v>
      </c>
      <c r="Q1033" s="56">
        <f t="shared" si="47"/>
        <v>2.1168698089232141E-4</v>
      </c>
      <c r="R1033" s="49"/>
      <c r="S1033" s="53"/>
      <c r="T1033" s="53"/>
      <c r="U1033" s="53"/>
      <c r="V1033" s="53"/>
      <c r="W1033" s="53"/>
      <c r="X1033" s="53"/>
    </row>
    <row r="1034" spans="2:24" s="2" customFormat="1" ht="24.5" customHeight="1" x14ac:dyDescent="0.35">
      <c r="B1034" s="3">
        <v>1019</v>
      </c>
      <c r="C1034" s="3" t="s">
        <v>119</v>
      </c>
      <c r="D1034" s="3" t="s">
        <v>1753</v>
      </c>
      <c r="E1034" s="3" t="s">
        <v>218</v>
      </c>
      <c r="F1034" s="3" t="s">
        <v>3580</v>
      </c>
      <c r="G1034" s="3" t="s">
        <v>11</v>
      </c>
      <c r="H1034" s="3" t="s">
        <v>2628</v>
      </c>
      <c r="I1034" s="3">
        <v>52427</v>
      </c>
      <c r="J1034" s="3" t="s">
        <v>4927</v>
      </c>
      <c r="K1034" s="3" t="s">
        <v>2628</v>
      </c>
      <c r="L1034" s="3">
        <v>20133135</v>
      </c>
      <c r="M1034" s="17"/>
      <c r="N1034" s="37">
        <f t="shared" si="45"/>
        <v>0</v>
      </c>
      <c r="O1034" s="55">
        <f t="shared" si="46"/>
        <v>5242700</v>
      </c>
      <c r="P1034" s="55" t="s">
        <v>7341</v>
      </c>
      <c r="Q1034" s="56">
        <f t="shared" si="47"/>
        <v>5.6767843208397619E-4</v>
      </c>
      <c r="R1034" s="49"/>
      <c r="S1034" s="53"/>
      <c r="T1034" s="53"/>
      <c r="U1034" s="53"/>
      <c r="V1034" s="53"/>
      <c r="W1034" s="53"/>
      <c r="X1034" s="53"/>
    </row>
    <row r="1035" spans="2:24" s="2" customFormat="1" ht="24.5" customHeight="1" x14ac:dyDescent="0.35">
      <c r="B1035" s="3">
        <v>1020</v>
      </c>
      <c r="C1035" s="3" t="s">
        <v>2628</v>
      </c>
      <c r="D1035" s="3" t="s">
        <v>1753</v>
      </c>
      <c r="E1035" s="3" t="s">
        <v>1754</v>
      </c>
      <c r="F1035" s="3" t="s">
        <v>3575</v>
      </c>
      <c r="G1035" s="3" t="s">
        <v>11</v>
      </c>
      <c r="H1035" s="3" t="s">
        <v>2628</v>
      </c>
      <c r="I1035" s="3">
        <v>1</v>
      </c>
      <c r="J1035" s="3" t="s">
        <v>4928</v>
      </c>
      <c r="K1035" s="3" t="s">
        <v>2628</v>
      </c>
      <c r="L1035" s="3">
        <v>19907595</v>
      </c>
      <c r="M1035" s="17"/>
      <c r="N1035" s="37">
        <f t="shared" si="45"/>
        <v>0</v>
      </c>
      <c r="O1035" s="55">
        <f t="shared" si="46"/>
        <v>100</v>
      </c>
      <c r="P1035" s="55"/>
      <c r="Q1035" s="56">
        <f t="shared" si="47"/>
        <v>1.082797856226708E-8</v>
      </c>
      <c r="R1035" s="49"/>
      <c r="S1035" s="53"/>
      <c r="T1035" s="53"/>
      <c r="U1035" s="53"/>
      <c r="V1035" s="53"/>
      <c r="W1035" s="53"/>
      <c r="X1035" s="53"/>
    </row>
    <row r="1036" spans="2:24" s="2" customFormat="1" ht="24.5" customHeight="1" x14ac:dyDescent="0.35">
      <c r="B1036" s="3">
        <v>1021</v>
      </c>
      <c r="C1036" s="3" t="s">
        <v>2628</v>
      </c>
      <c r="D1036" s="3" t="s">
        <v>1753</v>
      </c>
      <c r="E1036" s="3" t="s">
        <v>1754</v>
      </c>
      <c r="F1036" s="3" t="s">
        <v>3575</v>
      </c>
      <c r="G1036" s="3" t="s">
        <v>11</v>
      </c>
      <c r="H1036" s="3" t="s">
        <v>2628</v>
      </c>
      <c r="I1036" s="3">
        <v>1</v>
      </c>
      <c r="J1036" s="3" t="s">
        <v>4929</v>
      </c>
      <c r="K1036" s="3" t="s">
        <v>2628</v>
      </c>
      <c r="L1036" s="3">
        <v>20204196</v>
      </c>
      <c r="M1036" s="17"/>
      <c r="N1036" s="37">
        <f t="shared" si="45"/>
        <v>0</v>
      </c>
      <c r="O1036" s="55">
        <f t="shared" si="46"/>
        <v>100</v>
      </c>
      <c r="P1036" s="55"/>
      <c r="Q1036" s="56">
        <f t="shared" si="47"/>
        <v>1.082797856226708E-8</v>
      </c>
      <c r="R1036" s="49"/>
      <c r="S1036" s="53"/>
      <c r="T1036" s="53"/>
      <c r="U1036" s="53"/>
      <c r="V1036" s="53"/>
      <c r="W1036" s="53"/>
      <c r="X1036" s="53"/>
    </row>
    <row r="1037" spans="2:24" s="2" customFormat="1" ht="24.5" customHeight="1" x14ac:dyDescent="0.35">
      <c r="B1037" s="3">
        <v>1022</v>
      </c>
      <c r="C1037" s="3" t="s">
        <v>119</v>
      </c>
      <c r="D1037" s="3" t="s">
        <v>1753</v>
      </c>
      <c r="E1037" s="3" t="s">
        <v>218</v>
      </c>
      <c r="F1037" s="3" t="s">
        <v>3575</v>
      </c>
      <c r="G1037" s="3" t="s">
        <v>11</v>
      </c>
      <c r="H1037" s="3" t="s">
        <v>2628</v>
      </c>
      <c r="I1037" s="3">
        <v>1</v>
      </c>
      <c r="J1037" s="3" t="s">
        <v>4930</v>
      </c>
      <c r="K1037" s="3" t="s">
        <v>2628</v>
      </c>
      <c r="L1037" s="3">
        <v>20103967</v>
      </c>
      <c r="M1037" s="17"/>
      <c r="N1037" s="37">
        <f t="shared" si="45"/>
        <v>0</v>
      </c>
      <c r="O1037" s="55">
        <f t="shared" si="46"/>
        <v>100</v>
      </c>
      <c r="P1037" s="55"/>
      <c r="Q1037" s="56">
        <f t="shared" si="47"/>
        <v>1.082797856226708E-8</v>
      </c>
      <c r="R1037" s="49"/>
      <c r="S1037" s="53"/>
      <c r="T1037" s="53"/>
      <c r="U1037" s="53"/>
      <c r="V1037" s="53"/>
      <c r="W1037" s="53"/>
      <c r="X1037" s="53"/>
    </row>
    <row r="1038" spans="2:24" s="2" customFormat="1" ht="24.5" customHeight="1" x14ac:dyDescent="0.35">
      <c r="B1038" s="3">
        <v>1023</v>
      </c>
      <c r="C1038" s="3" t="s">
        <v>119</v>
      </c>
      <c r="D1038" s="3" t="s">
        <v>4165</v>
      </c>
      <c r="E1038" s="3" t="s">
        <v>218</v>
      </c>
      <c r="F1038" s="3" t="s">
        <v>2616</v>
      </c>
      <c r="G1038" s="3" t="s">
        <v>11</v>
      </c>
      <c r="H1038" s="3" t="s">
        <v>2490</v>
      </c>
      <c r="I1038" s="3">
        <v>70000</v>
      </c>
      <c r="J1038" s="3" t="s">
        <v>4931</v>
      </c>
      <c r="K1038" s="3" t="s">
        <v>119</v>
      </c>
      <c r="L1038" s="3">
        <v>20106008</v>
      </c>
      <c r="M1038" s="17"/>
      <c r="N1038" s="37">
        <f t="shared" si="45"/>
        <v>0</v>
      </c>
      <c r="O1038" s="55">
        <f t="shared" si="46"/>
        <v>7000000</v>
      </c>
      <c r="P1038" s="55" t="s">
        <v>7341</v>
      </c>
      <c r="Q1038" s="56">
        <f t="shared" si="47"/>
        <v>7.5795849935869554E-4</v>
      </c>
      <c r="R1038" s="49"/>
      <c r="S1038" s="53"/>
      <c r="T1038" s="53"/>
      <c r="U1038" s="53"/>
      <c r="V1038" s="53"/>
      <c r="W1038" s="53"/>
      <c r="X1038" s="53"/>
    </row>
    <row r="1039" spans="2:24" s="2" customFormat="1" ht="24.5" customHeight="1" x14ac:dyDescent="0.35">
      <c r="B1039" s="3">
        <v>1024</v>
      </c>
      <c r="C1039" s="3" t="s">
        <v>119</v>
      </c>
      <c r="D1039" s="3" t="s">
        <v>4165</v>
      </c>
      <c r="E1039" s="3" t="s">
        <v>218</v>
      </c>
      <c r="F1039" s="3" t="s">
        <v>2616</v>
      </c>
      <c r="G1039" s="3" t="s">
        <v>11</v>
      </c>
      <c r="H1039" s="3" t="s">
        <v>2490</v>
      </c>
      <c r="I1039" s="3">
        <v>64.75</v>
      </c>
      <c r="J1039" s="3" t="s">
        <v>4932</v>
      </c>
      <c r="K1039" s="3" t="s">
        <v>119</v>
      </c>
      <c r="L1039" s="3">
        <v>20106008</v>
      </c>
      <c r="M1039" s="17"/>
      <c r="N1039" s="37">
        <f t="shared" si="45"/>
        <v>0</v>
      </c>
      <c r="O1039" s="55">
        <f t="shared" si="46"/>
        <v>6475</v>
      </c>
      <c r="P1039" s="55"/>
      <c r="Q1039" s="56">
        <f t="shared" si="47"/>
        <v>7.0111161190679338E-7</v>
      </c>
      <c r="R1039" s="49"/>
      <c r="S1039" s="53"/>
      <c r="T1039" s="53"/>
      <c r="U1039" s="53"/>
      <c r="V1039" s="53"/>
      <c r="W1039" s="53"/>
      <c r="X1039" s="53"/>
    </row>
    <row r="1040" spans="2:24" s="2" customFormat="1" ht="24.5" customHeight="1" x14ac:dyDescent="0.35">
      <c r="B1040" s="3">
        <v>1025</v>
      </c>
      <c r="C1040" s="3" t="s">
        <v>119</v>
      </c>
      <c r="D1040" s="3" t="s">
        <v>4166</v>
      </c>
      <c r="E1040" s="3" t="s">
        <v>218</v>
      </c>
      <c r="F1040" s="3" t="s">
        <v>3582</v>
      </c>
      <c r="G1040" s="3" t="s">
        <v>11</v>
      </c>
      <c r="H1040" s="3" t="s">
        <v>2360</v>
      </c>
      <c r="I1040" s="3">
        <v>20563.636363636364</v>
      </c>
      <c r="J1040" s="3" t="s">
        <v>4933</v>
      </c>
      <c r="K1040" s="3" t="s">
        <v>119</v>
      </c>
      <c r="L1040" s="3">
        <v>20203309</v>
      </c>
      <c r="M1040" s="17"/>
      <c r="N1040" s="37">
        <f t="shared" ref="N1040:N1103" si="48">ROUND((M1040*(1+$N$13)),0)</f>
        <v>0</v>
      </c>
      <c r="O1040" s="55">
        <f t="shared" ref="O1040:O1103" si="49">IF(N1040=0,100*I1040,I1040*N1040)</f>
        <v>2056363.6363636365</v>
      </c>
      <c r="P1040" s="55" t="s">
        <v>7341</v>
      </c>
      <c r="Q1040" s="56">
        <f t="shared" si="47"/>
        <v>2.2266261370771032E-4</v>
      </c>
      <c r="R1040" s="49"/>
      <c r="S1040" s="53"/>
      <c r="T1040" s="53"/>
      <c r="U1040" s="53"/>
      <c r="V1040" s="53"/>
      <c r="W1040" s="53"/>
      <c r="X1040" s="53"/>
    </row>
    <row r="1041" spans="2:24" s="2" customFormat="1" ht="24.5" customHeight="1" x14ac:dyDescent="0.35">
      <c r="B1041" s="3">
        <v>1026</v>
      </c>
      <c r="C1041" s="3" t="s">
        <v>119</v>
      </c>
      <c r="D1041" s="3" t="s">
        <v>4167</v>
      </c>
      <c r="E1041" s="3" t="s">
        <v>218</v>
      </c>
      <c r="F1041" s="3" t="s">
        <v>3582</v>
      </c>
      <c r="G1041" s="3" t="s">
        <v>11</v>
      </c>
      <c r="H1041" s="3" t="s">
        <v>4235</v>
      </c>
      <c r="I1041" s="3">
        <v>1</v>
      </c>
      <c r="J1041" s="3" t="s">
        <v>4934</v>
      </c>
      <c r="K1041" s="3" t="s">
        <v>119</v>
      </c>
      <c r="L1041" s="3">
        <v>20267668</v>
      </c>
      <c r="M1041" s="17"/>
      <c r="N1041" s="37">
        <f t="shared" si="48"/>
        <v>0</v>
      </c>
      <c r="O1041" s="55">
        <f t="shared" si="49"/>
        <v>100</v>
      </c>
      <c r="P1041" s="55"/>
      <c r="Q1041" s="56">
        <f t="shared" ref="Q1041:Q1104" si="50">(45.5*O1041)/SUM($O$16:$O$1436)</f>
        <v>1.082797856226708E-8</v>
      </c>
      <c r="R1041" s="49"/>
      <c r="S1041" s="53"/>
      <c r="T1041" s="53"/>
      <c r="U1041" s="53"/>
      <c r="V1041" s="53"/>
      <c r="W1041" s="53"/>
      <c r="X1041" s="53"/>
    </row>
    <row r="1042" spans="2:24" s="2" customFormat="1" ht="24.5" customHeight="1" x14ac:dyDescent="0.35">
      <c r="B1042" s="3">
        <v>1027</v>
      </c>
      <c r="C1042" s="3" t="s">
        <v>119</v>
      </c>
      <c r="D1042" s="3" t="s">
        <v>4168</v>
      </c>
      <c r="E1042" s="3" t="s">
        <v>218</v>
      </c>
      <c r="F1042" s="3" t="s">
        <v>2616</v>
      </c>
      <c r="G1042" s="3" t="s">
        <v>11</v>
      </c>
      <c r="H1042" s="3" t="s">
        <v>2490</v>
      </c>
      <c r="I1042" s="3">
        <v>18258</v>
      </c>
      <c r="J1042" s="3" t="s">
        <v>4935</v>
      </c>
      <c r="K1042" s="3" t="s">
        <v>119</v>
      </c>
      <c r="L1042" s="3">
        <v>20273807</v>
      </c>
      <c r="M1042" s="17"/>
      <c r="N1042" s="37">
        <f t="shared" si="48"/>
        <v>0</v>
      </c>
      <c r="O1042" s="55">
        <f t="shared" si="49"/>
        <v>1825800</v>
      </c>
      <c r="P1042" s="55" t="s">
        <v>7341</v>
      </c>
      <c r="Q1042" s="56">
        <f t="shared" si="50"/>
        <v>1.9769723258987234E-4</v>
      </c>
      <c r="R1042" s="49"/>
      <c r="S1042" s="53"/>
      <c r="T1042" s="53"/>
      <c r="U1042" s="53"/>
      <c r="V1042" s="53"/>
      <c r="W1042" s="53"/>
      <c r="X1042" s="53"/>
    </row>
    <row r="1043" spans="2:24" s="2" customFormat="1" ht="24.5" customHeight="1" x14ac:dyDescent="0.35">
      <c r="B1043" s="3">
        <v>1028</v>
      </c>
      <c r="C1043" s="3" t="s">
        <v>2628</v>
      </c>
      <c r="D1043" s="3" t="s">
        <v>1755</v>
      </c>
      <c r="E1043" s="3" t="s">
        <v>3288</v>
      </c>
      <c r="F1043" s="3" t="s">
        <v>3580</v>
      </c>
      <c r="G1043" s="3" t="s">
        <v>11</v>
      </c>
      <c r="H1043" s="3" t="s">
        <v>2628</v>
      </c>
      <c r="I1043" s="3">
        <v>210</v>
      </c>
      <c r="J1043" s="3" t="s">
        <v>4936</v>
      </c>
      <c r="K1043" s="3" t="s">
        <v>2628</v>
      </c>
      <c r="L1043" s="3">
        <v>20125848</v>
      </c>
      <c r="M1043" s="17"/>
      <c r="N1043" s="37">
        <f t="shared" si="48"/>
        <v>0</v>
      </c>
      <c r="O1043" s="55">
        <f t="shared" si="49"/>
        <v>21000</v>
      </c>
      <c r="P1043" s="55"/>
      <c r="Q1043" s="56">
        <f t="shared" si="50"/>
        <v>2.2738754980760866E-6</v>
      </c>
      <c r="R1043" s="49"/>
      <c r="S1043" s="53"/>
      <c r="T1043" s="53"/>
      <c r="U1043" s="53"/>
      <c r="V1043" s="53"/>
      <c r="W1043" s="53"/>
      <c r="X1043" s="53"/>
    </row>
    <row r="1044" spans="2:24" s="2" customFormat="1" ht="24.5" customHeight="1" x14ac:dyDescent="0.35">
      <c r="B1044" s="3">
        <v>1029</v>
      </c>
      <c r="C1044" s="3" t="s">
        <v>2628</v>
      </c>
      <c r="D1044" s="3" t="s">
        <v>1755</v>
      </c>
      <c r="E1044" s="3" t="s">
        <v>1756</v>
      </c>
      <c r="F1044" s="3" t="s">
        <v>3575</v>
      </c>
      <c r="G1044" s="3" t="s">
        <v>11</v>
      </c>
      <c r="H1044" s="3" t="s">
        <v>2628</v>
      </c>
      <c r="I1044" s="3">
        <v>69</v>
      </c>
      <c r="J1044" s="3" t="s">
        <v>4937</v>
      </c>
      <c r="K1044" s="3" t="s">
        <v>2628</v>
      </c>
      <c r="L1044" s="3">
        <v>20227658</v>
      </c>
      <c r="M1044" s="17"/>
      <c r="N1044" s="37">
        <f t="shared" si="48"/>
        <v>0</v>
      </c>
      <c r="O1044" s="55">
        <f t="shared" si="49"/>
        <v>6900</v>
      </c>
      <c r="P1044" s="55"/>
      <c r="Q1044" s="56">
        <f t="shared" si="50"/>
        <v>7.4713052079642853E-7</v>
      </c>
      <c r="R1044" s="49"/>
      <c r="S1044" s="53"/>
      <c r="T1044" s="53"/>
      <c r="U1044" s="53"/>
      <c r="V1044" s="53"/>
      <c r="W1044" s="53"/>
      <c r="X1044" s="53"/>
    </row>
    <row r="1045" spans="2:24" s="2" customFormat="1" ht="24.5" customHeight="1" x14ac:dyDescent="0.35">
      <c r="B1045" s="3">
        <v>1030</v>
      </c>
      <c r="C1045" s="3" t="s">
        <v>2628</v>
      </c>
      <c r="D1045" s="3" t="s">
        <v>1755</v>
      </c>
      <c r="E1045" s="3" t="s">
        <v>1756</v>
      </c>
      <c r="F1045" s="3" t="s">
        <v>3575</v>
      </c>
      <c r="G1045" s="3" t="s">
        <v>11</v>
      </c>
      <c r="H1045" s="3" t="s">
        <v>2628</v>
      </c>
      <c r="I1045" s="3">
        <v>1</v>
      </c>
      <c r="J1045" s="3" t="s">
        <v>4938</v>
      </c>
      <c r="K1045" s="3" t="s">
        <v>2628</v>
      </c>
      <c r="L1045" s="3">
        <v>20196673</v>
      </c>
      <c r="M1045" s="17"/>
      <c r="N1045" s="37">
        <f t="shared" si="48"/>
        <v>0</v>
      </c>
      <c r="O1045" s="55">
        <f t="shared" si="49"/>
        <v>100</v>
      </c>
      <c r="P1045" s="55"/>
      <c r="Q1045" s="56">
        <f t="shared" si="50"/>
        <v>1.082797856226708E-8</v>
      </c>
      <c r="R1045" s="49"/>
      <c r="S1045" s="53"/>
      <c r="T1045" s="53"/>
      <c r="U1045" s="53"/>
      <c r="V1045" s="53"/>
      <c r="W1045" s="53"/>
      <c r="X1045" s="53"/>
    </row>
    <row r="1046" spans="2:24" s="2" customFormat="1" ht="24.5" customHeight="1" x14ac:dyDescent="0.35">
      <c r="B1046" s="3">
        <v>1031</v>
      </c>
      <c r="C1046" s="3" t="s">
        <v>2628</v>
      </c>
      <c r="D1046" s="3" t="s">
        <v>1755</v>
      </c>
      <c r="E1046" s="3" t="s">
        <v>1756</v>
      </c>
      <c r="F1046" s="3" t="s">
        <v>3575</v>
      </c>
      <c r="G1046" s="3" t="s">
        <v>11</v>
      </c>
      <c r="H1046" s="3" t="s">
        <v>2628</v>
      </c>
      <c r="I1046" s="3">
        <v>1</v>
      </c>
      <c r="J1046" s="3" t="s">
        <v>4939</v>
      </c>
      <c r="K1046" s="3" t="s">
        <v>2628</v>
      </c>
      <c r="L1046" s="3">
        <v>20127203</v>
      </c>
      <c r="M1046" s="17"/>
      <c r="N1046" s="37">
        <f t="shared" si="48"/>
        <v>0</v>
      </c>
      <c r="O1046" s="55">
        <f t="shared" si="49"/>
        <v>100</v>
      </c>
      <c r="P1046" s="55"/>
      <c r="Q1046" s="56">
        <f t="shared" si="50"/>
        <v>1.082797856226708E-8</v>
      </c>
      <c r="R1046" s="49"/>
      <c r="S1046" s="53"/>
      <c r="T1046" s="53"/>
      <c r="U1046" s="53"/>
      <c r="V1046" s="53"/>
      <c r="W1046" s="53"/>
      <c r="X1046" s="53"/>
    </row>
    <row r="1047" spans="2:24" s="2" customFormat="1" ht="24.5" customHeight="1" x14ac:dyDescent="0.35">
      <c r="B1047" s="3">
        <v>1032</v>
      </c>
      <c r="C1047" s="3" t="s">
        <v>2628</v>
      </c>
      <c r="D1047" s="3" t="s">
        <v>1757</v>
      </c>
      <c r="E1047" s="3" t="s">
        <v>1758</v>
      </c>
      <c r="F1047" s="3" t="s">
        <v>3580</v>
      </c>
      <c r="G1047" s="3" t="s">
        <v>11</v>
      </c>
      <c r="H1047" s="3" t="s">
        <v>2628</v>
      </c>
      <c r="I1047" s="3">
        <v>4120</v>
      </c>
      <c r="J1047" s="3" t="s">
        <v>4940</v>
      </c>
      <c r="K1047" s="3" t="s">
        <v>2628</v>
      </c>
      <c r="L1047" s="3">
        <v>20082529</v>
      </c>
      <c r="M1047" s="17"/>
      <c r="N1047" s="37">
        <f t="shared" si="48"/>
        <v>0</v>
      </c>
      <c r="O1047" s="55">
        <f t="shared" si="49"/>
        <v>412000</v>
      </c>
      <c r="P1047" s="55" t="s">
        <v>7341</v>
      </c>
      <c r="Q1047" s="56">
        <f t="shared" si="50"/>
        <v>4.4611271676540365E-5</v>
      </c>
      <c r="R1047" s="49"/>
      <c r="S1047" s="53"/>
      <c r="T1047" s="53"/>
      <c r="U1047" s="53"/>
      <c r="V1047" s="53"/>
      <c r="W1047" s="53"/>
      <c r="X1047" s="53"/>
    </row>
    <row r="1048" spans="2:24" s="2" customFormat="1" ht="24.5" customHeight="1" x14ac:dyDescent="0.35">
      <c r="B1048" s="3">
        <v>1033</v>
      </c>
      <c r="C1048" s="3" t="s">
        <v>2628</v>
      </c>
      <c r="D1048" s="3" t="s">
        <v>1757</v>
      </c>
      <c r="E1048" s="3" t="s">
        <v>1758</v>
      </c>
      <c r="F1048" s="3" t="s">
        <v>3580</v>
      </c>
      <c r="G1048" s="3" t="s">
        <v>11</v>
      </c>
      <c r="H1048" s="3" t="s">
        <v>2628</v>
      </c>
      <c r="I1048" s="3">
        <v>1</v>
      </c>
      <c r="J1048" s="3" t="s">
        <v>4941</v>
      </c>
      <c r="K1048" s="3" t="s">
        <v>2628</v>
      </c>
      <c r="L1048" s="3">
        <v>48099</v>
      </c>
      <c r="M1048" s="17"/>
      <c r="N1048" s="37">
        <f t="shared" si="48"/>
        <v>0</v>
      </c>
      <c r="O1048" s="55">
        <f t="shared" si="49"/>
        <v>100</v>
      </c>
      <c r="P1048" s="55"/>
      <c r="Q1048" s="56">
        <f t="shared" si="50"/>
        <v>1.082797856226708E-8</v>
      </c>
      <c r="R1048" s="49"/>
      <c r="S1048" s="53"/>
      <c r="T1048" s="53"/>
      <c r="U1048" s="53"/>
      <c r="V1048" s="53"/>
      <c r="W1048" s="53"/>
      <c r="X1048" s="53"/>
    </row>
    <row r="1049" spans="2:24" s="2" customFormat="1" ht="24.5" customHeight="1" x14ac:dyDescent="0.35">
      <c r="B1049" s="3">
        <v>1034</v>
      </c>
      <c r="C1049" s="3" t="s">
        <v>119</v>
      </c>
      <c r="D1049" s="3" t="s">
        <v>1757</v>
      </c>
      <c r="E1049" s="3" t="s">
        <v>1759</v>
      </c>
      <c r="F1049" s="3" t="s">
        <v>3575</v>
      </c>
      <c r="G1049" s="3" t="s">
        <v>11</v>
      </c>
      <c r="H1049" s="3" t="s">
        <v>2628</v>
      </c>
      <c r="I1049" s="3">
        <v>1</v>
      </c>
      <c r="J1049" s="3" t="s">
        <v>4942</v>
      </c>
      <c r="K1049" s="3" t="s">
        <v>2628</v>
      </c>
      <c r="L1049" s="3">
        <v>20108223</v>
      </c>
      <c r="M1049" s="17"/>
      <c r="N1049" s="37">
        <f t="shared" si="48"/>
        <v>0</v>
      </c>
      <c r="O1049" s="55">
        <f t="shared" si="49"/>
        <v>100</v>
      </c>
      <c r="P1049" s="55"/>
      <c r="Q1049" s="56">
        <f t="shared" si="50"/>
        <v>1.082797856226708E-8</v>
      </c>
      <c r="R1049" s="49"/>
      <c r="S1049" s="53"/>
      <c r="T1049" s="53"/>
      <c r="U1049" s="53"/>
      <c r="V1049" s="53"/>
      <c r="W1049" s="53"/>
      <c r="X1049" s="53"/>
    </row>
    <row r="1050" spans="2:24" s="2" customFormat="1" ht="24.5" customHeight="1" x14ac:dyDescent="0.35">
      <c r="B1050" s="3">
        <v>1035</v>
      </c>
      <c r="C1050" s="3" t="s">
        <v>119</v>
      </c>
      <c r="D1050" s="3" t="s">
        <v>1757</v>
      </c>
      <c r="E1050" s="3" t="s">
        <v>3488</v>
      </c>
      <c r="F1050" s="3" t="s">
        <v>3575</v>
      </c>
      <c r="G1050" s="3" t="s">
        <v>11</v>
      </c>
      <c r="H1050" s="3" t="s">
        <v>2628</v>
      </c>
      <c r="I1050" s="3">
        <v>1</v>
      </c>
      <c r="J1050" s="3" t="s">
        <v>4943</v>
      </c>
      <c r="K1050" s="3" t="s">
        <v>2628</v>
      </c>
      <c r="L1050" s="3">
        <v>20108223</v>
      </c>
      <c r="M1050" s="17"/>
      <c r="N1050" s="37">
        <f t="shared" si="48"/>
        <v>0</v>
      </c>
      <c r="O1050" s="55">
        <f t="shared" si="49"/>
        <v>100</v>
      </c>
      <c r="P1050" s="55"/>
      <c r="Q1050" s="56">
        <f t="shared" si="50"/>
        <v>1.082797856226708E-8</v>
      </c>
      <c r="R1050" s="49"/>
      <c r="S1050" s="53"/>
      <c r="T1050" s="53"/>
      <c r="U1050" s="53"/>
      <c r="V1050" s="53"/>
      <c r="W1050" s="53"/>
      <c r="X1050" s="53"/>
    </row>
    <row r="1051" spans="2:24" s="2" customFormat="1" ht="24.5" customHeight="1" x14ac:dyDescent="0.35">
      <c r="B1051" s="3">
        <v>1036</v>
      </c>
      <c r="C1051" s="3" t="s">
        <v>2628</v>
      </c>
      <c r="D1051" s="3" t="s">
        <v>1757</v>
      </c>
      <c r="E1051" s="3" t="s">
        <v>1758</v>
      </c>
      <c r="F1051" s="3" t="s">
        <v>3580</v>
      </c>
      <c r="G1051" s="3" t="s">
        <v>11</v>
      </c>
      <c r="H1051" s="3" t="s">
        <v>2628</v>
      </c>
      <c r="I1051" s="3">
        <v>1</v>
      </c>
      <c r="J1051" s="3" t="s">
        <v>4944</v>
      </c>
      <c r="K1051" s="3" t="s">
        <v>2628</v>
      </c>
      <c r="L1051" s="3">
        <v>20290903</v>
      </c>
      <c r="M1051" s="17"/>
      <c r="N1051" s="37">
        <f t="shared" si="48"/>
        <v>0</v>
      </c>
      <c r="O1051" s="55">
        <f t="shared" si="49"/>
        <v>100</v>
      </c>
      <c r="P1051" s="55"/>
      <c r="Q1051" s="56">
        <f t="shared" si="50"/>
        <v>1.082797856226708E-8</v>
      </c>
      <c r="R1051" s="49"/>
      <c r="S1051" s="53"/>
      <c r="T1051" s="53"/>
      <c r="U1051" s="53"/>
      <c r="V1051" s="53"/>
      <c r="W1051" s="53"/>
      <c r="X1051" s="53"/>
    </row>
    <row r="1052" spans="2:24" s="2" customFormat="1" ht="24.5" customHeight="1" x14ac:dyDescent="0.35">
      <c r="B1052" s="3">
        <v>1037</v>
      </c>
      <c r="C1052" s="3" t="s">
        <v>119</v>
      </c>
      <c r="D1052" s="3" t="s">
        <v>1761</v>
      </c>
      <c r="E1052" s="3" t="s">
        <v>1762</v>
      </c>
      <c r="F1052" s="3" t="s">
        <v>3575</v>
      </c>
      <c r="G1052" s="3" t="s">
        <v>11</v>
      </c>
      <c r="H1052" s="3" t="s">
        <v>2628</v>
      </c>
      <c r="I1052" s="3">
        <v>917</v>
      </c>
      <c r="J1052" s="3" t="s">
        <v>4945</v>
      </c>
      <c r="K1052" s="3" t="s">
        <v>119</v>
      </c>
      <c r="L1052" s="3">
        <v>20198084</v>
      </c>
      <c r="M1052" s="17"/>
      <c r="N1052" s="37">
        <f t="shared" si="48"/>
        <v>0</v>
      </c>
      <c r="O1052" s="55">
        <f t="shared" si="49"/>
        <v>91700</v>
      </c>
      <c r="P1052" s="55"/>
      <c r="Q1052" s="56">
        <f t="shared" si="50"/>
        <v>9.9292563415989123E-6</v>
      </c>
      <c r="R1052" s="49"/>
      <c r="S1052" s="53"/>
      <c r="T1052" s="53"/>
      <c r="U1052" s="53"/>
      <c r="V1052" s="53"/>
      <c r="W1052" s="53"/>
      <c r="X1052" s="53"/>
    </row>
    <row r="1053" spans="2:24" s="2" customFormat="1" ht="24.5" customHeight="1" x14ac:dyDescent="0.35">
      <c r="B1053" s="3">
        <v>1038</v>
      </c>
      <c r="C1053" s="3" t="s">
        <v>119</v>
      </c>
      <c r="D1053" s="3" t="s">
        <v>1761</v>
      </c>
      <c r="E1053" s="3" t="s">
        <v>1763</v>
      </c>
      <c r="F1053" s="3" t="s">
        <v>3575</v>
      </c>
      <c r="G1053" s="3" t="s">
        <v>11</v>
      </c>
      <c r="H1053" s="3" t="s">
        <v>2628</v>
      </c>
      <c r="I1053" s="33">
        <v>917</v>
      </c>
      <c r="J1053" s="3" t="s">
        <v>4946</v>
      </c>
      <c r="K1053" s="3" t="s">
        <v>119</v>
      </c>
      <c r="L1053" s="3">
        <v>20198084</v>
      </c>
      <c r="M1053" s="17"/>
      <c r="N1053" s="37">
        <f t="shared" si="48"/>
        <v>0</v>
      </c>
      <c r="O1053" s="55">
        <f t="shared" si="49"/>
        <v>91700</v>
      </c>
      <c r="P1053" s="55"/>
      <c r="Q1053" s="56">
        <f t="shared" si="50"/>
        <v>9.9292563415989123E-6</v>
      </c>
      <c r="R1053" s="49"/>
      <c r="S1053" s="53"/>
      <c r="T1053" s="53"/>
      <c r="U1053" s="53"/>
      <c r="V1053" s="53"/>
      <c r="W1053" s="53"/>
      <c r="X1053" s="53"/>
    </row>
    <row r="1054" spans="2:24" s="2" customFormat="1" ht="24.5" customHeight="1" x14ac:dyDescent="0.35">
      <c r="B1054" s="3">
        <v>1039</v>
      </c>
      <c r="C1054" s="3" t="s">
        <v>2628</v>
      </c>
      <c r="D1054" s="3" t="s">
        <v>3176</v>
      </c>
      <c r="E1054" s="3" t="s">
        <v>218</v>
      </c>
      <c r="F1054" s="3" t="s">
        <v>3580</v>
      </c>
      <c r="G1054" s="3" t="s">
        <v>11</v>
      </c>
      <c r="H1054" s="3" t="s">
        <v>2628</v>
      </c>
      <c r="I1054" s="3">
        <v>272</v>
      </c>
      <c r="J1054" s="3" t="s">
        <v>4947</v>
      </c>
      <c r="K1054" s="3" t="s">
        <v>2628</v>
      </c>
      <c r="L1054" s="3">
        <v>20081873</v>
      </c>
      <c r="M1054" s="17">
        <v>10226</v>
      </c>
      <c r="N1054" s="37">
        <f t="shared" si="48"/>
        <v>10962</v>
      </c>
      <c r="O1054" s="55">
        <f t="shared" si="49"/>
        <v>2981664</v>
      </c>
      <c r="P1054" s="55"/>
      <c r="Q1054" s="56">
        <f t="shared" si="50"/>
        <v>3.2285393871883509E-4</v>
      </c>
      <c r="R1054" s="49"/>
      <c r="S1054" s="53"/>
      <c r="T1054" s="53"/>
      <c r="U1054" s="53"/>
      <c r="V1054" s="53"/>
      <c r="W1054" s="53"/>
      <c r="X1054" s="53"/>
    </row>
    <row r="1055" spans="2:24" s="2" customFormat="1" ht="24.5" customHeight="1" x14ac:dyDescent="0.35">
      <c r="B1055" s="3">
        <v>1040</v>
      </c>
      <c r="C1055" s="3" t="s">
        <v>2628</v>
      </c>
      <c r="D1055" s="3" t="s">
        <v>1764</v>
      </c>
      <c r="E1055" s="3" t="s">
        <v>1765</v>
      </c>
      <c r="F1055" s="3" t="s">
        <v>3575</v>
      </c>
      <c r="G1055" s="3" t="s">
        <v>11</v>
      </c>
      <c r="H1055" s="3" t="s">
        <v>2628</v>
      </c>
      <c r="I1055" s="3">
        <v>8369</v>
      </c>
      <c r="J1055" s="3" t="s">
        <v>4948</v>
      </c>
      <c r="K1055" s="3" t="s">
        <v>2628</v>
      </c>
      <c r="L1055" s="3">
        <v>20088136</v>
      </c>
      <c r="M1055" s="17"/>
      <c r="N1055" s="37">
        <f t="shared" si="48"/>
        <v>0</v>
      </c>
      <c r="O1055" s="55">
        <f t="shared" si="49"/>
        <v>836900</v>
      </c>
      <c r="P1055" s="55" t="s">
        <v>7341</v>
      </c>
      <c r="Q1055" s="56">
        <f t="shared" si="50"/>
        <v>9.0619352587613194E-5</v>
      </c>
      <c r="R1055" s="49"/>
      <c r="S1055" s="53"/>
      <c r="T1055" s="53"/>
      <c r="U1055" s="53"/>
      <c r="V1055" s="53"/>
      <c r="W1055" s="53"/>
      <c r="X1055" s="53"/>
    </row>
    <row r="1056" spans="2:24" s="2" customFormat="1" ht="24.5" customHeight="1" x14ac:dyDescent="0.35">
      <c r="B1056" s="3">
        <v>1041</v>
      </c>
      <c r="C1056" s="3" t="s">
        <v>2628</v>
      </c>
      <c r="D1056" s="3" t="s">
        <v>1764</v>
      </c>
      <c r="E1056" s="3" t="s">
        <v>3489</v>
      </c>
      <c r="F1056" s="3" t="s">
        <v>3580</v>
      </c>
      <c r="G1056" s="3" t="s">
        <v>11</v>
      </c>
      <c r="H1056" s="3" t="s">
        <v>2628</v>
      </c>
      <c r="I1056" s="3">
        <v>1</v>
      </c>
      <c r="J1056" s="3" t="s">
        <v>4949</v>
      </c>
      <c r="K1056" s="3" t="s">
        <v>2628</v>
      </c>
      <c r="L1056" s="3">
        <v>20081872</v>
      </c>
      <c r="M1056" s="17"/>
      <c r="N1056" s="37">
        <f t="shared" si="48"/>
        <v>0</v>
      </c>
      <c r="O1056" s="55">
        <f t="shared" si="49"/>
        <v>100</v>
      </c>
      <c r="P1056" s="55"/>
      <c r="Q1056" s="56">
        <f t="shared" si="50"/>
        <v>1.082797856226708E-8</v>
      </c>
      <c r="R1056" s="49"/>
      <c r="S1056" s="53"/>
      <c r="T1056" s="53"/>
      <c r="U1056" s="53"/>
      <c r="V1056" s="53"/>
      <c r="W1056" s="53"/>
      <c r="X1056" s="53"/>
    </row>
    <row r="1057" spans="2:24" s="2" customFormat="1" ht="24.5" customHeight="1" x14ac:dyDescent="0.35">
      <c r="B1057" s="3">
        <v>1042</v>
      </c>
      <c r="C1057" s="3" t="s">
        <v>119</v>
      </c>
      <c r="D1057" s="3" t="s">
        <v>1767</v>
      </c>
      <c r="E1057" s="3" t="s">
        <v>218</v>
      </c>
      <c r="F1057" s="3" t="s">
        <v>3575</v>
      </c>
      <c r="G1057" s="3" t="s">
        <v>11</v>
      </c>
      <c r="H1057" s="3" t="s">
        <v>2628</v>
      </c>
      <c r="I1057" s="3">
        <v>1254</v>
      </c>
      <c r="J1057" s="3" t="s">
        <v>4950</v>
      </c>
      <c r="K1057" s="3" t="s">
        <v>119</v>
      </c>
      <c r="L1057" s="3">
        <v>20078321</v>
      </c>
      <c r="M1057" s="17"/>
      <c r="N1057" s="37">
        <f t="shared" si="48"/>
        <v>0</v>
      </c>
      <c r="O1057" s="55">
        <f t="shared" si="49"/>
        <v>125400</v>
      </c>
      <c r="P1057" s="55"/>
      <c r="Q1057" s="56">
        <f t="shared" si="50"/>
        <v>1.3578285117082917E-5</v>
      </c>
      <c r="R1057" s="49"/>
      <c r="S1057" s="53"/>
      <c r="T1057" s="53"/>
      <c r="U1057" s="53"/>
      <c r="V1057" s="53"/>
      <c r="W1057" s="53"/>
      <c r="X1057" s="53"/>
    </row>
    <row r="1058" spans="2:24" s="2" customFormat="1" ht="24.5" customHeight="1" x14ac:dyDescent="0.35">
      <c r="B1058" s="3">
        <v>1043</v>
      </c>
      <c r="C1058" s="3" t="s">
        <v>2628</v>
      </c>
      <c r="D1058" s="3" t="s">
        <v>3177</v>
      </c>
      <c r="E1058" s="3" t="s">
        <v>1768</v>
      </c>
      <c r="F1058" s="3" t="s">
        <v>3575</v>
      </c>
      <c r="G1058" s="3" t="s">
        <v>3649</v>
      </c>
      <c r="H1058" s="3" t="s">
        <v>2628</v>
      </c>
      <c r="I1058" s="3">
        <v>961</v>
      </c>
      <c r="J1058" s="3" t="s">
        <v>4951</v>
      </c>
      <c r="K1058" s="3" t="s">
        <v>2628</v>
      </c>
      <c r="L1058" s="3">
        <v>20127197</v>
      </c>
      <c r="M1058" s="17">
        <v>25863</v>
      </c>
      <c r="N1058" s="37">
        <f t="shared" si="48"/>
        <v>27725</v>
      </c>
      <c r="O1058" s="55">
        <f t="shared" si="49"/>
        <v>26643725</v>
      </c>
      <c r="P1058" s="55" t="s">
        <v>7341</v>
      </c>
      <c r="Q1058" s="56">
        <f t="shared" si="50"/>
        <v>2.8849768311893943E-3</v>
      </c>
      <c r="R1058" s="49"/>
      <c r="S1058" s="53"/>
      <c r="T1058" s="53"/>
      <c r="U1058" s="53"/>
      <c r="V1058" s="53"/>
      <c r="W1058" s="53"/>
      <c r="X1058" s="53"/>
    </row>
    <row r="1059" spans="2:24" s="2" customFormat="1" ht="24.5" customHeight="1" x14ac:dyDescent="0.35">
      <c r="B1059" s="3">
        <v>1044</v>
      </c>
      <c r="C1059" s="3" t="s">
        <v>2628</v>
      </c>
      <c r="D1059" s="3" t="s">
        <v>1769</v>
      </c>
      <c r="E1059" s="3" t="s">
        <v>3490</v>
      </c>
      <c r="F1059" s="3" t="s">
        <v>3580</v>
      </c>
      <c r="G1059" s="3" t="s">
        <v>11</v>
      </c>
      <c r="H1059" s="3" t="s">
        <v>2628</v>
      </c>
      <c r="I1059" s="3">
        <v>86720</v>
      </c>
      <c r="J1059" s="3" t="s">
        <v>4952</v>
      </c>
      <c r="K1059" s="3" t="s">
        <v>2628</v>
      </c>
      <c r="L1059" s="3">
        <v>20129549</v>
      </c>
      <c r="M1059" s="17"/>
      <c r="N1059" s="37">
        <f t="shared" si="48"/>
        <v>0</v>
      </c>
      <c r="O1059" s="55">
        <f t="shared" si="49"/>
        <v>8672000</v>
      </c>
      <c r="P1059" s="55" t="s">
        <v>7341</v>
      </c>
      <c r="Q1059" s="56">
        <f t="shared" si="50"/>
        <v>9.390023009198011E-4</v>
      </c>
      <c r="R1059" s="49"/>
      <c r="S1059" s="53"/>
      <c r="T1059" s="53"/>
      <c r="U1059" s="53"/>
      <c r="V1059" s="53"/>
      <c r="W1059" s="53"/>
      <c r="X1059" s="53"/>
    </row>
    <row r="1060" spans="2:24" s="2" customFormat="1" ht="24.5" customHeight="1" x14ac:dyDescent="0.35">
      <c r="B1060" s="3">
        <v>1045</v>
      </c>
      <c r="C1060" s="3" t="s">
        <v>119</v>
      </c>
      <c r="D1060" s="3" t="s">
        <v>1769</v>
      </c>
      <c r="E1060" s="3" t="s">
        <v>1771</v>
      </c>
      <c r="F1060" s="3" t="s">
        <v>3575</v>
      </c>
      <c r="G1060" s="3" t="s">
        <v>11</v>
      </c>
      <c r="H1060" s="3" t="s">
        <v>2628</v>
      </c>
      <c r="I1060" s="3">
        <v>32083</v>
      </c>
      <c r="J1060" s="3" t="s">
        <v>4953</v>
      </c>
      <c r="K1060" s="3" t="s">
        <v>119</v>
      </c>
      <c r="L1060" s="3">
        <v>20087171</v>
      </c>
      <c r="M1060" s="17"/>
      <c r="N1060" s="37">
        <f t="shared" si="48"/>
        <v>0</v>
      </c>
      <c r="O1060" s="55">
        <f t="shared" si="49"/>
        <v>3208300</v>
      </c>
      <c r="P1060" s="55" t="s">
        <v>7341</v>
      </c>
      <c r="Q1060" s="56">
        <f t="shared" si="50"/>
        <v>3.4739403621321472E-4</v>
      </c>
      <c r="R1060" s="49"/>
      <c r="S1060" s="53"/>
      <c r="T1060" s="53"/>
      <c r="U1060" s="53"/>
      <c r="V1060" s="53"/>
      <c r="W1060" s="53"/>
      <c r="X1060" s="53"/>
    </row>
    <row r="1061" spans="2:24" s="2" customFormat="1" ht="24.5" customHeight="1" x14ac:dyDescent="0.35">
      <c r="B1061" s="3">
        <v>1046</v>
      </c>
      <c r="C1061" s="3" t="s">
        <v>119</v>
      </c>
      <c r="D1061" s="3" t="s">
        <v>1769</v>
      </c>
      <c r="E1061" s="3" t="s">
        <v>1770</v>
      </c>
      <c r="F1061" s="3" t="s">
        <v>3575</v>
      </c>
      <c r="G1061" s="3" t="s">
        <v>11</v>
      </c>
      <c r="H1061" s="3" t="s">
        <v>2628</v>
      </c>
      <c r="I1061" s="3">
        <v>7919</v>
      </c>
      <c r="J1061" s="3" t="s">
        <v>4954</v>
      </c>
      <c r="K1061" s="3" t="s">
        <v>119</v>
      </c>
      <c r="L1061" s="3">
        <v>20107765</v>
      </c>
      <c r="M1061" s="17"/>
      <c r="N1061" s="37">
        <f t="shared" si="48"/>
        <v>0</v>
      </c>
      <c r="O1061" s="55">
        <f t="shared" si="49"/>
        <v>791900</v>
      </c>
      <c r="P1061" s="55" t="s">
        <v>7341</v>
      </c>
      <c r="Q1061" s="56">
        <f t="shared" si="50"/>
        <v>8.5746762234593005E-5</v>
      </c>
      <c r="R1061" s="49"/>
      <c r="S1061" s="53"/>
      <c r="T1061" s="53"/>
      <c r="U1061" s="53"/>
      <c r="V1061" s="53"/>
      <c r="W1061" s="53"/>
      <c r="X1061" s="53"/>
    </row>
    <row r="1062" spans="2:24" s="2" customFormat="1" ht="24.5" customHeight="1" x14ac:dyDescent="0.35">
      <c r="B1062" s="3">
        <v>1047</v>
      </c>
      <c r="C1062" s="3" t="s">
        <v>119</v>
      </c>
      <c r="D1062" s="3" t="s">
        <v>3178</v>
      </c>
      <c r="E1062" s="3" t="s">
        <v>218</v>
      </c>
      <c r="F1062" s="3" t="s">
        <v>3575</v>
      </c>
      <c r="G1062" s="3" t="s">
        <v>11</v>
      </c>
      <c r="H1062" s="3" t="s">
        <v>2628</v>
      </c>
      <c r="I1062" s="3">
        <v>32083</v>
      </c>
      <c r="J1062" s="3" t="s">
        <v>4955</v>
      </c>
      <c r="K1062" s="3" t="s">
        <v>119</v>
      </c>
      <c r="L1062" s="3">
        <v>20087171</v>
      </c>
      <c r="M1062" s="17"/>
      <c r="N1062" s="37">
        <f t="shared" si="48"/>
        <v>0</v>
      </c>
      <c r="O1062" s="55">
        <f t="shared" si="49"/>
        <v>3208300</v>
      </c>
      <c r="P1062" s="55" t="s">
        <v>7341</v>
      </c>
      <c r="Q1062" s="56">
        <f t="shared" si="50"/>
        <v>3.4739403621321472E-4</v>
      </c>
      <c r="R1062" s="49"/>
      <c r="S1062" s="53"/>
      <c r="T1062" s="53"/>
      <c r="U1062" s="53"/>
      <c r="V1062" s="53"/>
      <c r="W1062" s="53"/>
      <c r="X1062" s="53"/>
    </row>
    <row r="1063" spans="2:24" s="2" customFormat="1" ht="24.5" customHeight="1" x14ac:dyDescent="0.35">
      <c r="B1063" s="3">
        <v>1048</v>
      </c>
      <c r="C1063" s="3" t="s">
        <v>119</v>
      </c>
      <c r="D1063" s="3" t="s">
        <v>4169</v>
      </c>
      <c r="E1063" s="3" t="s">
        <v>2628</v>
      </c>
      <c r="F1063" s="3" t="s">
        <v>3582</v>
      </c>
      <c r="G1063" s="3" t="s">
        <v>11</v>
      </c>
      <c r="H1063" s="3" t="s">
        <v>2360</v>
      </c>
      <c r="I1063" s="3">
        <v>6576.8181818181811</v>
      </c>
      <c r="J1063" s="3" t="s">
        <v>4956</v>
      </c>
      <c r="K1063" s="3" t="s">
        <v>119</v>
      </c>
      <c r="L1063" s="3">
        <v>20227658</v>
      </c>
      <c r="M1063" s="17"/>
      <c r="N1063" s="37">
        <f t="shared" si="48"/>
        <v>0</v>
      </c>
      <c r="O1063" s="55">
        <f t="shared" si="49"/>
        <v>657681.81818181812</v>
      </c>
      <c r="P1063" s="55" t="s">
        <v>7341</v>
      </c>
      <c r="Q1063" s="56">
        <f t="shared" si="50"/>
        <v>7.1213646280655617E-5</v>
      </c>
      <c r="R1063" s="49"/>
      <c r="S1063" s="53"/>
      <c r="T1063" s="53"/>
      <c r="U1063" s="53"/>
      <c r="V1063" s="53"/>
      <c r="W1063" s="53"/>
      <c r="X1063" s="53"/>
    </row>
    <row r="1064" spans="2:24" s="2" customFormat="1" ht="24.5" customHeight="1" x14ac:dyDescent="0.35">
      <c r="B1064" s="3">
        <v>1049</v>
      </c>
      <c r="C1064" s="3" t="s">
        <v>119</v>
      </c>
      <c r="D1064" s="3" t="s">
        <v>4170</v>
      </c>
      <c r="E1064" s="3" t="s">
        <v>2628</v>
      </c>
      <c r="F1064" s="3" t="s">
        <v>3582</v>
      </c>
      <c r="G1064" s="3" t="s">
        <v>11</v>
      </c>
      <c r="H1064" s="3" t="s">
        <v>2360</v>
      </c>
      <c r="I1064" s="3">
        <v>1211.3333333333333</v>
      </c>
      <c r="J1064" s="3" t="s">
        <v>4957</v>
      </c>
      <c r="K1064" s="3" t="s">
        <v>119</v>
      </c>
      <c r="L1064" s="3">
        <v>20127194</v>
      </c>
      <c r="M1064" s="17"/>
      <c r="N1064" s="37">
        <f t="shared" si="48"/>
        <v>0</v>
      </c>
      <c r="O1064" s="55">
        <f t="shared" si="49"/>
        <v>121133.33333333333</v>
      </c>
      <c r="P1064" s="55"/>
      <c r="Q1064" s="56">
        <f t="shared" si="50"/>
        <v>1.3116291365092854E-5</v>
      </c>
      <c r="R1064" s="49"/>
      <c r="S1064" s="53"/>
      <c r="T1064" s="53"/>
      <c r="U1064" s="53"/>
      <c r="V1064" s="53"/>
      <c r="W1064" s="53"/>
      <c r="X1064" s="53"/>
    </row>
    <row r="1065" spans="2:24" s="2" customFormat="1" ht="24.5" customHeight="1" x14ac:dyDescent="0.35">
      <c r="B1065" s="3">
        <v>1050</v>
      </c>
      <c r="C1065" s="3" t="s">
        <v>119</v>
      </c>
      <c r="D1065" s="3" t="s">
        <v>4171</v>
      </c>
      <c r="E1065" s="3" t="s">
        <v>218</v>
      </c>
      <c r="F1065" s="3" t="s">
        <v>3580</v>
      </c>
      <c r="G1065" s="3" t="s">
        <v>11</v>
      </c>
      <c r="H1065" s="3" t="s">
        <v>2628</v>
      </c>
      <c r="I1065" s="3">
        <v>2940</v>
      </c>
      <c r="J1065" s="3" t="s">
        <v>4958</v>
      </c>
      <c r="K1065" s="3" t="s">
        <v>2628</v>
      </c>
      <c r="L1065" s="3">
        <v>20152302</v>
      </c>
      <c r="M1065" s="17">
        <v>32987</v>
      </c>
      <c r="N1065" s="37">
        <f t="shared" si="48"/>
        <v>35362</v>
      </c>
      <c r="O1065" s="55">
        <f t="shared" si="49"/>
        <v>103964280</v>
      </c>
      <c r="P1065" s="55" t="s">
        <v>7341</v>
      </c>
      <c r="Q1065" s="56">
        <f t="shared" si="50"/>
        <v>1.1257229950815321E-2</v>
      </c>
      <c r="R1065" s="49"/>
      <c r="S1065" s="53"/>
      <c r="T1065" s="53"/>
      <c r="U1065" s="53"/>
      <c r="V1065" s="53"/>
      <c r="W1065" s="53"/>
      <c r="X1065" s="53"/>
    </row>
    <row r="1066" spans="2:24" s="2" customFormat="1" ht="24.5" customHeight="1" x14ac:dyDescent="0.35">
      <c r="B1066" s="3">
        <v>1051</v>
      </c>
      <c r="C1066" s="3" t="s">
        <v>1774</v>
      </c>
      <c r="D1066" s="3" t="s">
        <v>1775</v>
      </c>
      <c r="E1066" s="3" t="s">
        <v>4222</v>
      </c>
      <c r="F1066" s="3" t="s">
        <v>2349</v>
      </c>
      <c r="G1066" s="3" t="s">
        <v>2357</v>
      </c>
      <c r="H1066" s="3" t="s">
        <v>2628</v>
      </c>
      <c r="I1066" s="3">
        <v>16</v>
      </c>
      <c r="J1066" s="3" t="s">
        <v>4959</v>
      </c>
      <c r="K1066" s="3" t="s">
        <v>2628</v>
      </c>
      <c r="L1066" s="3">
        <v>20115374</v>
      </c>
      <c r="M1066" s="17">
        <v>22854600</v>
      </c>
      <c r="N1066" s="37">
        <f t="shared" si="48"/>
        <v>24500131</v>
      </c>
      <c r="O1066" s="55">
        <f t="shared" si="49"/>
        <v>392002096</v>
      </c>
      <c r="P1066" s="55" t="s">
        <v>7341</v>
      </c>
      <c r="Q1066" s="56">
        <f t="shared" si="50"/>
        <v>4.2445902918517617E-2</v>
      </c>
      <c r="R1066" s="49"/>
      <c r="S1066" s="53"/>
      <c r="T1066" s="53"/>
      <c r="U1066" s="53"/>
      <c r="V1066" s="53"/>
      <c r="W1066" s="53"/>
      <c r="X1066" s="53"/>
    </row>
    <row r="1067" spans="2:24" s="2" customFormat="1" ht="24.5" customHeight="1" x14ac:dyDescent="0.35">
      <c r="B1067" s="3">
        <v>1052</v>
      </c>
      <c r="C1067" s="3" t="s">
        <v>2628</v>
      </c>
      <c r="D1067" s="3" t="s">
        <v>4172</v>
      </c>
      <c r="E1067" s="3" t="s">
        <v>3428</v>
      </c>
      <c r="F1067" s="3" t="s">
        <v>2392</v>
      </c>
      <c r="G1067" s="3" t="s">
        <v>76</v>
      </c>
      <c r="H1067" s="3" t="s">
        <v>2628</v>
      </c>
      <c r="I1067" s="3">
        <v>20</v>
      </c>
      <c r="J1067" s="3" t="s">
        <v>4960</v>
      </c>
      <c r="K1067" s="3" t="s">
        <v>2628</v>
      </c>
      <c r="L1067" s="3">
        <v>20039361</v>
      </c>
      <c r="M1067" s="17">
        <v>104451</v>
      </c>
      <c r="N1067" s="37">
        <f t="shared" si="48"/>
        <v>111971</v>
      </c>
      <c r="O1067" s="55">
        <f t="shared" si="49"/>
        <v>2239420</v>
      </c>
      <c r="P1067" s="55" t="s">
        <v>7341</v>
      </c>
      <c r="Q1067" s="56">
        <f t="shared" si="50"/>
        <v>2.4248391751912143E-4</v>
      </c>
      <c r="R1067" s="49"/>
      <c r="S1067" s="53"/>
      <c r="T1067" s="53"/>
      <c r="U1067" s="53"/>
      <c r="V1067" s="53"/>
      <c r="W1067" s="53"/>
      <c r="X1067" s="53"/>
    </row>
    <row r="1068" spans="2:24" s="2" customFormat="1" ht="24.5" customHeight="1" x14ac:dyDescent="0.35">
      <c r="B1068" s="3">
        <v>1053</v>
      </c>
      <c r="C1068" s="3" t="s">
        <v>1778</v>
      </c>
      <c r="D1068" s="3" t="s">
        <v>1777</v>
      </c>
      <c r="E1068" s="3" t="s">
        <v>135</v>
      </c>
      <c r="F1068" s="3" t="s">
        <v>3621</v>
      </c>
      <c r="G1068" s="3" t="s">
        <v>341</v>
      </c>
      <c r="H1068" s="3" t="s">
        <v>2628</v>
      </c>
      <c r="I1068" s="33">
        <v>105</v>
      </c>
      <c r="J1068" s="3" t="s">
        <v>4961</v>
      </c>
      <c r="K1068" s="3" t="s">
        <v>2628</v>
      </c>
      <c r="L1068" s="3">
        <v>228256</v>
      </c>
      <c r="M1068" s="17">
        <v>5379563</v>
      </c>
      <c r="N1068" s="37">
        <f t="shared" si="48"/>
        <v>5766892</v>
      </c>
      <c r="O1068" s="55">
        <f t="shared" si="49"/>
        <v>605523660</v>
      </c>
      <c r="P1068" s="55" t="s">
        <v>7341</v>
      </c>
      <c r="Q1068" s="56">
        <f t="shared" si="50"/>
        <v>6.5565972094254993E-2</v>
      </c>
      <c r="R1068" s="49"/>
      <c r="S1068" s="53"/>
      <c r="T1068" s="53"/>
      <c r="U1068" s="53"/>
      <c r="V1068" s="53"/>
      <c r="W1068" s="53"/>
      <c r="X1068" s="53"/>
    </row>
    <row r="1069" spans="2:24" s="2" customFormat="1" ht="24.5" customHeight="1" x14ac:dyDescent="0.35">
      <c r="B1069" s="3">
        <v>1054</v>
      </c>
      <c r="C1069" s="3" t="s">
        <v>2677</v>
      </c>
      <c r="D1069" s="3" t="s">
        <v>3179</v>
      </c>
      <c r="E1069" s="3" t="s">
        <v>3491</v>
      </c>
      <c r="F1069" s="3" t="s">
        <v>2362</v>
      </c>
      <c r="G1069" s="3" t="s">
        <v>364</v>
      </c>
      <c r="H1069" s="3" t="s">
        <v>2628</v>
      </c>
      <c r="I1069" s="3">
        <v>19</v>
      </c>
      <c r="J1069" s="3" t="s">
        <v>4962</v>
      </c>
      <c r="K1069" s="3" t="s">
        <v>2628</v>
      </c>
      <c r="L1069" s="3">
        <v>20190663</v>
      </c>
      <c r="M1069" s="17"/>
      <c r="N1069" s="37">
        <f t="shared" si="48"/>
        <v>0</v>
      </c>
      <c r="O1069" s="55">
        <f t="shared" si="49"/>
        <v>1900</v>
      </c>
      <c r="P1069" s="55"/>
      <c r="Q1069" s="56">
        <f t="shared" si="50"/>
        <v>2.0573159268307451E-7</v>
      </c>
      <c r="R1069" s="49"/>
      <c r="S1069" s="53"/>
      <c r="T1069" s="53"/>
      <c r="U1069" s="53"/>
      <c r="V1069" s="53"/>
      <c r="W1069" s="53"/>
      <c r="X1069" s="53"/>
    </row>
    <row r="1070" spans="2:24" s="2" customFormat="1" ht="24.5" customHeight="1" x14ac:dyDescent="0.35">
      <c r="B1070" s="3">
        <v>1055</v>
      </c>
      <c r="C1070" s="3" t="s">
        <v>1779</v>
      </c>
      <c r="D1070" s="3" t="s">
        <v>1780</v>
      </c>
      <c r="E1070" s="3" t="s">
        <v>114</v>
      </c>
      <c r="F1070" s="3" t="s">
        <v>2317</v>
      </c>
      <c r="G1070" s="3" t="s">
        <v>11</v>
      </c>
      <c r="H1070" s="3" t="s">
        <v>2317</v>
      </c>
      <c r="I1070" s="33">
        <v>1</v>
      </c>
      <c r="J1070" s="3" t="s">
        <v>7159</v>
      </c>
      <c r="K1070" s="3" t="s">
        <v>7242</v>
      </c>
      <c r="L1070" s="3">
        <v>2005589</v>
      </c>
      <c r="M1070" s="17"/>
      <c r="N1070" s="37">
        <f t="shared" si="48"/>
        <v>0</v>
      </c>
      <c r="O1070" s="55">
        <f t="shared" si="49"/>
        <v>100</v>
      </c>
      <c r="P1070" s="55"/>
      <c r="Q1070" s="56">
        <f t="shared" si="50"/>
        <v>1.082797856226708E-8</v>
      </c>
      <c r="R1070" s="49"/>
      <c r="S1070" s="53"/>
      <c r="T1070" s="53"/>
      <c r="U1070" s="53"/>
      <c r="V1070" s="53"/>
      <c r="W1070" s="53"/>
      <c r="X1070" s="53"/>
    </row>
    <row r="1071" spans="2:24" s="2" customFormat="1" ht="24.5" customHeight="1" x14ac:dyDescent="0.35">
      <c r="B1071" s="3">
        <v>1056</v>
      </c>
      <c r="C1071" s="3" t="s">
        <v>1783</v>
      </c>
      <c r="D1071" s="3" t="s">
        <v>4012</v>
      </c>
      <c r="E1071" s="3" t="s">
        <v>2329</v>
      </c>
      <c r="F1071" s="3" t="s">
        <v>2422</v>
      </c>
      <c r="G1071" s="3" t="s">
        <v>11</v>
      </c>
      <c r="H1071" s="3" t="s">
        <v>2318</v>
      </c>
      <c r="I1071" s="3">
        <v>3020</v>
      </c>
      <c r="J1071" s="3" t="s">
        <v>4076</v>
      </c>
      <c r="K1071" s="3" t="s">
        <v>2560</v>
      </c>
      <c r="L1071" s="3">
        <v>19954950</v>
      </c>
      <c r="M1071" s="17">
        <v>1782</v>
      </c>
      <c r="N1071" s="37">
        <f t="shared" si="48"/>
        <v>1910</v>
      </c>
      <c r="O1071" s="55">
        <f t="shared" si="49"/>
        <v>5768200</v>
      </c>
      <c r="P1071" s="55"/>
      <c r="Q1071" s="56">
        <f t="shared" si="50"/>
        <v>6.2457945942868964E-4</v>
      </c>
      <c r="R1071" s="49"/>
      <c r="S1071" s="53"/>
      <c r="T1071" s="53"/>
      <c r="U1071" s="53"/>
      <c r="V1071" s="53"/>
      <c r="W1071" s="53"/>
      <c r="X1071" s="53"/>
    </row>
    <row r="1072" spans="2:24" s="2" customFormat="1" ht="24.5" customHeight="1" x14ac:dyDescent="0.35">
      <c r="B1072" s="3">
        <v>1057</v>
      </c>
      <c r="C1072" s="3" t="s">
        <v>1783</v>
      </c>
      <c r="D1072" s="3" t="s">
        <v>4012</v>
      </c>
      <c r="E1072" s="3" t="s">
        <v>2329</v>
      </c>
      <c r="F1072" s="3" t="s">
        <v>2335</v>
      </c>
      <c r="G1072" s="3" t="s">
        <v>11</v>
      </c>
      <c r="H1072" s="3" t="s">
        <v>2628</v>
      </c>
      <c r="I1072" s="3">
        <v>112</v>
      </c>
      <c r="J1072" s="3" t="s">
        <v>4963</v>
      </c>
      <c r="K1072" s="3" t="s">
        <v>2628</v>
      </c>
      <c r="L1072" s="3">
        <v>20023734</v>
      </c>
      <c r="M1072" s="17">
        <v>931</v>
      </c>
      <c r="N1072" s="37">
        <f t="shared" si="48"/>
        <v>998</v>
      </c>
      <c r="O1072" s="55">
        <f t="shared" si="49"/>
        <v>111776</v>
      </c>
      <c r="P1072" s="55"/>
      <c r="Q1072" s="56">
        <f t="shared" si="50"/>
        <v>1.2103081317759651E-5</v>
      </c>
      <c r="R1072" s="49"/>
      <c r="S1072" s="53"/>
      <c r="T1072" s="53"/>
      <c r="U1072" s="53"/>
      <c r="V1072" s="53"/>
      <c r="W1072" s="53"/>
      <c r="X1072" s="53"/>
    </row>
    <row r="1073" spans="2:24" s="2" customFormat="1" ht="24.5" customHeight="1" x14ac:dyDescent="0.35">
      <c r="B1073" s="3">
        <v>1058</v>
      </c>
      <c r="C1073" s="3" t="s">
        <v>2628</v>
      </c>
      <c r="D1073" s="3" t="s">
        <v>4173</v>
      </c>
      <c r="E1073" s="3">
        <v>6.0000000000000001E-3</v>
      </c>
      <c r="F1073" s="3" t="s">
        <v>2447</v>
      </c>
      <c r="G1073" s="3" t="s">
        <v>2562</v>
      </c>
      <c r="H1073" s="3" t="s">
        <v>2628</v>
      </c>
      <c r="I1073" s="3">
        <v>765</v>
      </c>
      <c r="J1073" s="3" t="s">
        <v>4964</v>
      </c>
      <c r="K1073" s="3" t="s">
        <v>2628</v>
      </c>
      <c r="L1073" s="3">
        <v>20122204</v>
      </c>
      <c r="M1073" s="17">
        <v>115225</v>
      </c>
      <c r="N1073" s="37">
        <f t="shared" si="48"/>
        <v>123521</v>
      </c>
      <c r="O1073" s="55">
        <f t="shared" si="49"/>
        <v>94493565</v>
      </c>
      <c r="P1073" s="55" t="s">
        <v>7341</v>
      </c>
      <c r="Q1073" s="56">
        <f t="shared" si="50"/>
        <v>1.0231742960921908E-2</v>
      </c>
      <c r="R1073" s="49"/>
      <c r="S1073" s="53"/>
      <c r="T1073" s="53"/>
      <c r="U1073" s="53"/>
      <c r="V1073" s="53"/>
      <c r="W1073" s="53"/>
      <c r="X1073" s="53"/>
    </row>
    <row r="1074" spans="2:24" s="2" customFormat="1" ht="24.5" customHeight="1" x14ac:dyDescent="0.35">
      <c r="B1074" s="3">
        <v>1059</v>
      </c>
      <c r="C1074" s="3" t="s">
        <v>1785</v>
      </c>
      <c r="D1074" s="3" t="s">
        <v>4173</v>
      </c>
      <c r="E1074" s="3">
        <v>2E-3</v>
      </c>
      <c r="F1074" s="3" t="s">
        <v>3580</v>
      </c>
      <c r="G1074" s="3" t="s">
        <v>2395</v>
      </c>
      <c r="H1074" s="3" t="s">
        <v>2628</v>
      </c>
      <c r="I1074" s="3">
        <v>2</v>
      </c>
      <c r="J1074" s="3" t="s">
        <v>4965</v>
      </c>
      <c r="K1074" s="3" t="s">
        <v>2628</v>
      </c>
      <c r="L1074" s="3">
        <v>19987145</v>
      </c>
      <c r="M1074" s="17"/>
      <c r="N1074" s="37">
        <f t="shared" si="48"/>
        <v>0</v>
      </c>
      <c r="O1074" s="55">
        <f t="shared" si="49"/>
        <v>200</v>
      </c>
      <c r="P1074" s="55"/>
      <c r="Q1074" s="56">
        <f t="shared" si="50"/>
        <v>2.165595712453416E-8</v>
      </c>
      <c r="R1074" s="49"/>
      <c r="S1074" s="53"/>
      <c r="T1074" s="53"/>
      <c r="U1074" s="53"/>
      <c r="V1074" s="53"/>
      <c r="W1074" s="53"/>
      <c r="X1074" s="53"/>
    </row>
    <row r="1075" spans="2:24" s="2" customFormat="1" ht="24.5" customHeight="1" x14ac:dyDescent="0.35">
      <c r="B1075" s="3">
        <v>1060</v>
      </c>
      <c r="C1075" s="3" t="s">
        <v>2628</v>
      </c>
      <c r="D1075" s="3" t="s">
        <v>3180</v>
      </c>
      <c r="E1075" s="3" t="s">
        <v>218</v>
      </c>
      <c r="F1075" s="3" t="s">
        <v>2375</v>
      </c>
      <c r="G1075" s="3" t="s">
        <v>11</v>
      </c>
      <c r="H1075" s="3" t="s">
        <v>2628</v>
      </c>
      <c r="I1075" s="3">
        <v>840</v>
      </c>
      <c r="J1075" s="3" t="s">
        <v>4966</v>
      </c>
      <c r="K1075" s="3" t="s">
        <v>2628</v>
      </c>
      <c r="L1075" s="3">
        <v>19938735</v>
      </c>
      <c r="M1075" s="17"/>
      <c r="N1075" s="37">
        <f t="shared" si="48"/>
        <v>0</v>
      </c>
      <c r="O1075" s="55">
        <f t="shared" si="49"/>
        <v>84000</v>
      </c>
      <c r="P1075" s="55"/>
      <c r="Q1075" s="56">
        <f t="shared" si="50"/>
        <v>9.0955019923043466E-6</v>
      </c>
      <c r="R1075" s="49"/>
      <c r="S1075" s="53"/>
      <c r="T1075" s="53"/>
      <c r="U1075" s="53"/>
      <c r="V1075" s="53"/>
      <c r="W1075" s="53"/>
      <c r="X1075" s="53"/>
    </row>
    <row r="1076" spans="2:24" s="2" customFormat="1" ht="24.5" customHeight="1" x14ac:dyDescent="0.35">
      <c r="B1076" s="3">
        <v>1061</v>
      </c>
      <c r="C1076" s="3" t="s">
        <v>2628</v>
      </c>
      <c r="D1076" s="3" t="s">
        <v>3181</v>
      </c>
      <c r="E1076" s="3" t="s">
        <v>218</v>
      </c>
      <c r="F1076" s="3" t="s">
        <v>3627</v>
      </c>
      <c r="G1076" s="3" t="s">
        <v>11</v>
      </c>
      <c r="H1076" s="3" t="s">
        <v>2628</v>
      </c>
      <c r="I1076" s="33">
        <v>1</v>
      </c>
      <c r="J1076" s="3" t="s">
        <v>4967</v>
      </c>
      <c r="K1076" s="3" t="s">
        <v>2628</v>
      </c>
      <c r="L1076" s="3">
        <v>20236454</v>
      </c>
      <c r="M1076" s="17"/>
      <c r="N1076" s="37">
        <f t="shared" si="48"/>
        <v>0</v>
      </c>
      <c r="O1076" s="55">
        <f t="shared" si="49"/>
        <v>100</v>
      </c>
      <c r="P1076" s="55"/>
      <c r="Q1076" s="56">
        <f t="shared" si="50"/>
        <v>1.082797856226708E-8</v>
      </c>
      <c r="R1076" s="49"/>
      <c r="S1076" s="53"/>
      <c r="T1076" s="53"/>
      <c r="U1076" s="53"/>
      <c r="V1076" s="53"/>
      <c r="W1076" s="53"/>
      <c r="X1076" s="53"/>
    </row>
    <row r="1077" spans="2:24" s="2" customFormat="1" ht="24.5" customHeight="1" x14ac:dyDescent="0.35">
      <c r="B1077" s="3">
        <v>1062</v>
      </c>
      <c r="C1077" s="3" t="s">
        <v>2628</v>
      </c>
      <c r="D1077" s="3" t="s">
        <v>3182</v>
      </c>
      <c r="E1077" s="3" t="s">
        <v>218</v>
      </c>
      <c r="F1077" s="3" t="s">
        <v>2375</v>
      </c>
      <c r="G1077" s="3" t="s">
        <v>11</v>
      </c>
      <c r="H1077" s="3" t="s">
        <v>2318</v>
      </c>
      <c r="I1077" s="3">
        <v>82.5</v>
      </c>
      <c r="J1077" s="3" t="s">
        <v>4968</v>
      </c>
      <c r="K1077" s="3" t="s">
        <v>2628</v>
      </c>
      <c r="L1077" s="3">
        <v>20072117</v>
      </c>
      <c r="M1077" s="17">
        <v>1750</v>
      </c>
      <c r="N1077" s="37">
        <f t="shared" si="48"/>
        <v>1876</v>
      </c>
      <c r="O1077" s="55">
        <f t="shared" si="49"/>
        <v>154770</v>
      </c>
      <c r="P1077" s="55"/>
      <c r="Q1077" s="56">
        <f t="shared" si="50"/>
        <v>1.6758462420820759E-5</v>
      </c>
      <c r="R1077" s="49"/>
      <c r="S1077" s="53"/>
      <c r="T1077" s="53"/>
      <c r="U1077" s="53"/>
      <c r="V1077" s="53"/>
      <c r="W1077" s="53"/>
      <c r="X1077" s="53"/>
    </row>
    <row r="1078" spans="2:24" s="2" customFormat="1" ht="24.5" customHeight="1" x14ac:dyDescent="0.35">
      <c r="B1078" s="3">
        <v>1063</v>
      </c>
      <c r="C1078" s="3" t="s">
        <v>1789</v>
      </c>
      <c r="D1078" s="3" t="s">
        <v>1790</v>
      </c>
      <c r="E1078" s="3" t="s">
        <v>1791</v>
      </c>
      <c r="F1078" s="3" t="s">
        <v>2318</v>
      </c>
      <c r="G1078" s="3" t="s">
        <v>3666</v>
      </c>
      <c r="H1078" s="3" t="s">
        <v>2318</v>
      </c>
      <c r="I1078" s="33">
        <v>20371.818181818184</v>
      </c>
      <c r="J1078" s="3" t="s">
        <v>3938</v>
      </c>
      <c r="K1078" s="3" t="s">
        <v>2352</v>
      </c>
      <c r="L1078" s="3">
        <v>19997632</v>
      </c>
      <c r="M1078" s="17">
        <v>1371</v>
      </c>
      <c r="N1078" s="37">
        <f t="shared" si="48"/>
        <v>1470</v>
      </c>
      <c r="O1078" s="55">
        <f t="shared" si="49"/>
        <v>29946572.72727273</v>
      </c>
      <c r="P1078" s="55" t="s">
        <v>7341</v>
      </c>
      <c r="Q1078" s="56">
        <f t="shared" si="50"/>
        <v>3.2426084750428112E-3</v>
      </c>
      <c r="R1078" s="49"/>
      <c r="S1078" s="53"/>
      <c r="T1078" s="53"/>
      <c r="U1078" s="53"/>
      <c r="V1078" s="53"/>
      <c r="W1078" s="53"/>
      <c r="X1078" s="53"/>
    </row>
    <row r="1079" spans="2:24" s="2" customFormat="1" ht="24.5" customHeight="1" x14ac:dyDescent="0.35">
      <c r="B1079" s="3">
        <v>1064</v>
      </c>
      <c r="C1079" s="3" t="s">
        <v>2628</v>
      </c>
      <c r="D1079" s="3" t="s">
        <v>3183</v>
      </c>
      <c r="E1079" s="3" t="s">
        <v>218</v>
      </c>
      <c r="F1079" s="3" t="s">
        <v>2417</v>
      </c>
      <c r="G1079" s="3" t="s">
        <v>11</v>
      </c>
      <c r="H1079" s="3" t="s">
        <v>2628</v>
      </c>
      <c r="I1079" s="33">
        <v>1</v>
      </c>
      <c r="J1079" s="3" t="s">
        <v>4969</v>
      </c>
      <c r="K1079" s="3" t="s">
        <v>2628</v>
      </c>
      <c r="L1079" s="3">
        <v>20055026</v>
      </c>
      <c r="M1079" s="17">
        <v>79475</v>
      </c>
      <c r="N1079" s="37">
        <f t="shared" si="48"/>
        <v>85197</v>
      </c>
      <c r="O1079" s="55">
        <f t="shared" si="49"/>
        <v>85197</v>
      </c>
      <c r="P1079" s="55" t="s">
        <v>7341</v>
      </c>
      <c r="Q1079" s="56">
        <f t="shared" si="50"/>
        <v>9.2251128956946838E-6</v>
      </c>
      <c r="R1079" s="49"/>
      <c r="S1079" s="53"/>
      <c r="T1079" s="53"/>
      <c r="U1079" s="53"/>
      <c r="V1079" s="53"/>
      <c r="W1079" s="53"/>
      <c r="X1079" s="53"/>
    </row>
    <row r="1080" spans="2:24" s="2" customFormat="1" ht="24.5" customHeight="1" x14ac:dyDescent="0.35">
      <c r="B1080" s="3">
        <v>1065</v>
      </c>
      <c r="C1080" s="3" t="s">
        <v>1793</v>
      </c>
      <c r="D1080" s="3" t="s">
        <v>1794</v>
      </c>
      <c r="E1080" s="3" t="s">
        <v>68</v>
      </c>
      <c r="F1080" s="3" t="s">
        <v>2324</v>
      </c>
      <c r="G1080" s="3" t="s">
        <v>11</v>
      </c>
      <c r="H1080" s="3" t="s">
        <v>2628</v>
      </c>
      <c r="I1080" s="33">
        <v>360</v>
      </c>
      <c r="J1080" s="3" t="s">
        <v>4970</v>
      </c>
      <c r="K1080" s="3" t="s">
        <v>2628</v>
      </c>
      <c r="L1080" s="3">
        <v>40026</v>
      </c>
      <c r="M1080" s="17">
        <v>1278</v>
      </c>
      <c r="N1080" s="37">
        <f t="shared" si="48"/>
        <v>1370</v>
      </c>
      <c r="O1080" s="55">
        <f t="shared" si="49"/>
        <v>493200</v>
      </c>
      <c r="P1080" s="55"/>
      <c r="Q1080" s="56">
        <f t="shared" si="50"/>
        <v>5.3403590269101233E-5</v>
      </c>
      <c r="R1080" s="49"/>
      <c r="S1080" s="53"/>
      <c r="T1080" s="53"/>
      <c r="U1080" s="53"/>
      <c r="V1080" s="53"/>
      <c r="W1080" s="53"/>
      <c r="X1080" s="53"/>
    </row>
    <row r="1081" spans="2:24" s="2" customFormat="1" ht="24.5" customHeight="1" x14ac:dyDescent="0.35">
      <c r="B1081" s="3">
        <v>1066</v>
      </c>
      <c r="C1081" s="3" t="s">
        <v>1793</v>
      </c>
      <c r="D1081" s="3" t="s">
        <v>1794</v>
      </c>
      <c r="E1081" s="3" t="s">
        <v>68</v>
      </c>
      <c r="F1081" s="3" t="s">
        <v>2333</v>
      </c>
      <c r="G1081" s="3" t="s">
        <v>80</v>
      </c>
      <c r="H1081" s="3" t="s">
        <v>7120</v>
      </c>
      <c r="I1081" s="33">
        <v>1</v>
      </c>
      <c r="J1081" s="3" t="s">
        <v>2628</v>
      </c>
      <c r="K1081" s="3" t="s">
        <v>7243</v>
      </c>
      <c r="L1081" s="3">
        <v>19922566</v>
      </c>
      <c r="M1081" s="17"/>
      <c r="N1081" s="37">
        <f t="shared" si="48"/>
        <v>0</v>
      </c>
      <c r="O1081" s="55">
        <f t="shared" si="49"/>
        <v>100</v>
      </c>
      <c r="P1081" s="55"/>
      <c r="Q1081" s="56">
        <f t="shared" si="50"/>
        <v>1.082797856226708E-8</v>
      </c>
      <c r="R1081" s="49"/>
      <c r="S1081" s="53"/>
      <c r="T1081" s="53"/>
      <c r="U1081" s="53"/>
      <c r="V1081" s="53"/>
      <c r="W1081" s="53"/>
      <c r="X1081" s="53"/>
    </row>
    <row r="1082" spans="2:24" s="2" customFormat="1" ht="24.5" customHeight="1" x14ac:dyDescent="0.35">
      <c r="B1082" s="3">
        <v>1067</v>
      </c>
      <c r="C1082" s="3" t="s">
        <v>1796</v>
      </c>
      <c r="D1082" s="3" t="s">
        <v>1797</v>
      </c>
      <c r="E1082" s="3" t="s">
        <v>2486</v>
      </c>
      <c r="F1082" s="3" t="s">
        <v>2324</v>
      </c>
      <c r="G1082" s="3" t="s">
        <v>11</v>
      </c>
      <c r="H1082" s="3" t="s">
        <v>2628</v>
      </c>
      <c r="I1082" s="3">
        <v>11340</v>
      </c>
      <c r="J1082" s="3" t="s">
        <v>4971</v>
      </c>
      <c r="K1082" s="3" t="s">
        <v>2628</v>
      </c>
      <c r="L1082" s="3">
        <v>20041206</v>
      </c>
      <c r="M1082" s="17">
        <v>3131</v>
      </c>
      <c r="N1082" s="37">
        <f t="shared" si="48"/>
        <v>3356</v>
      </c>
      <c r="O1082" s="55">
        <f t="shared" si="49"/>
        <v>38057040</v>
      </c>
      <c r="P1082" s="55" t="s">
        <v>7341</v>
      </c>
      <c r="Q1082" s="56">
        <f t="shared" si="50"/>
        <v>4.120808132633407E-3</v>
      </c>
      <c r="R1082" s="49"/>
      <c r="S1082" s="53"/>
      <c r="T1082" s="53"/>
      <c r="U1082" s="53"/>
      <c r="V1082" s="53"/>
      <c r="W1082" s="53"/>
      <c r="X1082" s="53"/>
    </row>
    <row r="1083" spans="2:24" s="2" customFormat="1" ht="24.5" customHeight="1" x14ac:dyDescent="0.35">
      <c r="B1083" s="3">
        <v>1068</v>
      </c>
      <c r="C1083" s="3" t="s">
        <v>1796</v>
      </c>
      <c r="D1083" s="3" t="s">
        <v>1797</v>
      </c>
      <c r="E1083" s="3" t="s">
        <v>2563</v>
      </c>
      <c r="F1083" s="3" t="s">
        <v>2318</v>
      </c>
      <c r="G1083" s="3" t="s">
        <v>11</v>
      </c>
      <c r="H1083" s="3" t="s">
        <v>2318</v>
      </c>
      <c r="I1083" s="3">
        <v>4051</v>
      </c>
      <c r="J1083" s="3" t="s">
        <v>4972</v>
      </c>
      <c r="K1083" s="3" t="s">
        <v>2628</v>
      </c>
      <c r="L1083" s="3">
        <v>19962743</v>
      </c>
      <c r="M1083" s="17">
        <v>3530</v>
      </c>
      <c r="N1083" s="37">
        <f t="shared" si="48"/>
        <v>3784</v>
      </c>
      <c r="O1083" s="55">
        <f t="shared" si="49"/>
        <v>15328984</v>
      </c>
      <c r="P1083" s="55" t="s">
        <v>7341</v>
      </c>
      <c r="Q1083" s="56">
        <f t="shared" si="50"/>
        <v>1.6598191013333507E-3</v>
      </c>
      <c r="R1083" s="49"/>
      <c r="S1083" s="53"/>
      <c r="T1083" s="53"/>
      <c r="U1083" s="53"/>
      <c r="V1083" s="53"/>
      <c r="W1083" s="53"/>
      <c r="X1083" s="53"/>
    </row>
    <row r="1084" spans="2:24" s="2" customFormat="1" ht="24.5" customHeight="1" x14ac:dyDescent="0.35">
      <c r="B1084" s="3">
        <v>1069</v>
      </c>
      <c r="C1084" s="3" t="s">
        <v>1804</v>
      </c>
      <c r="D1084" s="3" t="s">
        <v>7074</v>
      </c>
      <c r="E1084" s="3" t="s">
        <v>1470</v>
      </c>
      <c r="F1084" s="3" t="s">
        <v>2604</v>
      </c>
      <c r="G1084" s="3" t="s">
        <v>6993</v>
      </c>
      <c r="H1084" s="3" t="s">
        <v>3675</v>
      </c>
      <c r="I1084" s="33">
        <v>1</v>
      </c>
      <c r="J1084" s="3" t="s">
        <v>2628</v>
      </c>
      <c r="K1084" s="3" t="s">
        <v>7244</v>
      </c>
      <c r="L1084" s="3">
        <v>222155</v>
      </c>
      <c r="M1084" s="17"/>
      <c r="N1084" s="37">
        <f t="shared" si="48"/>
        <v>0</v>
      </c>
      <c r="O1084" s="55">
        <f t="shared" si="49"/>
        <v>100</v>
      </c>
      <c r="P1084" s="55"/>
      <c r="Q1084" s="56">
        <f t="shared" si="50"/>
        <v>1.082797856226708E-8</v>
      </c>
      <c r="R1084" s="49"/>
      <c r="S1084" s="53"/>
      <c r="T1084" s="53"/>
      <c r="U1084" s="53"/>
      <c r="V1084" s="53"/>
      <c r="W1084" s="53"/>
      <c r="X1084" s="53"/>
    </row>
    <row r="1085" spans="2:24" s="2" customFormat="1" ht="24.5" customHeight="1" x14ac:dyDescent="0.35">
      <c r="B1085" s="3">
        <v>1070</v>
      </c>
      <c r="C1085" s="3" t="s">
        <v>1809</v>
      </c>
      <c r="D1085" s="3" t="s">
        <v>1810</v>
      </c>
      <c r="E1085" s="3" t="s">
        <v>2414</v>
      </c>
      <c r="F1085" s="3" t="s">
        <v>2422</v>
      </c>
      <c r="G1085" s="3" t="s">
        <v>11</v>
      </c>
      <c r="H1085" s="3" t="s">
        <v>2628</v>
      </c>
      <c r="I1085" s="3">
        <v>72020</v>
      </c>
      <c r="J1085" s="3" t="s">
        <v>4973</v>
      </c>
      <c r="K1085" s="3" t="s">
        <v>2628</v>
      </c>
      <c r="L1085" s="3">
        <v>19908543</v>
      </c>
      <c r="M1085" s="17">
        <v>693</v>
      </c>
      <c r="N1085" s="37">
        <f t="shared" si="48"/>
        <v>743</v>
      </c>
      <c r="O1085" s="55">
        <f t="shared" si="49"/>
        <v>53510860</v>
      </c>
      <c r="P1085" s="55" t="s">
        <v>7341</v>
      </c>
      <c r="Q1085" s="56">
        <f t="shared" si="50"/>
        <v>5.7941444492847494E-3</v>
      </c>
      <c r="R1085" s="49"/>
      <c r="S1085" s="53"/>
      <c r="T1085" s="53"/>
      <c r="U1085" s="53"/>
      <c r="V1085" s="53"/>
      <c r="W1085" s="53"/>
      <c r="X1085" s="53"/>
    </row>
    <row r="1086" spans="2:24" s="2" customFormat="1" ht="24.5" customHeight="1" x14ac:dyDescent="0.35">
      <c r="B1086" s="3">
        <v>1071</v>
      </c>
      <c r="C1086" s="3" t="s">
        <v>2628</v>
      </c>
      <c r="D1086" s="3" t="s">
        <v>4174</v>
      </c>
      <c r="E1086" s="3" t="s">
        <v>218</v>
      </c>
      <c r="F1086" s="3" t="s">
        <v>2419</v>
      </c>
      <c r="G1086" s="3" t="s">
        <v>11</v>
      </c>
      <c r="H1086" s="3" t="s">
        <v>2628</v>
      </c>
      <c r="I1086" s="3">
        <v>3200</v>
      </c>
      <c r="J1086" s="3" t="s">
        <v>4974</v>
      </c>
      <c r="K1086" s="3" t="s">
        <v>2628</v>
      </c>
      <c r="L1086" s="3">
        <v>20041604</v>
      </c>
      <c r="M1086" s="17">
        <v>610</v>
      </c>
      <c r="N1086" s="37">
        <f t="shared" si="48"/>
        <v>654</v>
      </c>
      <c r="O1086" s="55">
        <f t="shared" si="49"/>
        <v>2092800</v>
      </c>
      <c r="P1086" s="55" t="s">
        <v>7341</v>
      </c>
      <c r="Q1086" s="56">
        <f t="shared" si="50"/>
        <v>2.2660793535112544E-4</v>
      </c>
      <c r="R1086" s="49"/>
      <c r="S1086" s="53"/>
      <c r="T1086" s="53"/>
      <c r="U1086" s="53"/>
      <c r="V1086" s="53"/>
      <c r="W1086" s="53"/>
      <c r="X1086" s="53"/>
    </row>
    <row r="1087" spans="2:24" s="2" customFormat="1" ht="24.5" customHeight="1" x14ac:dyDescent="0.35">
      <c r="B1087" s="3">
        <v>1072</v>
      </c>
      <c r="C1087" s="3" t="s">
        <v>2628</v>
      </c>
      <c r="D1087" s="3" t="s">
        <v>3184</v>
      </c>
      <c r="E1087" s="3" t="s">
        <v>3493</v>
      </c>
      <c r="F1087" s="3" t="s">
        <v>2350</v>
      </c>
      <c r="G1087" s="3" t="s">
        <v>76</v>
      </c>
      <c r="H1087" s="3" t="s">
        <v>2628</v>
      </c>
      <c r="I1087" s="3">
        <v>275</v>
      </c>
      <c r="J1087" s="3" t="s">
        <v>4975</v>
      </c>
      <c r="K1087" s="3" t="s">
        <v>2628</v>
      </c>
      <c r="L1087" s="3">
        <v>20221084</v>
      </c>
      <c r="M1087" s="17">
        <v>93176</v>
      </c>
      <c r="N1087" s="37">
        <f t="shared" si="48"/>
        <v>99885</v>
      </c>
      <c r="O1087" s="55">
        <f t="shared" si="49"/>
        <v>27468375</v>
      </c>
      <c r="P1087" s="55" t="s">
        <v>7341</v>
      </c>
      <c r="Q1087" s="56">
        <f t="shared" si="50"/>
        <v>2.9742697564031301E-3</v>
      </c>
      <c r="R1087" s="49"/>
      <c r="S1087" s="53"/>
      <c r="T1087" s="53"/>
      <c r="U1087" s="53"/>
      <c r="V1087" s="53"/>
      <c r="W1087" s="53"/>
      <c r="X1087" s="53"/>
    </row>
    <row r="1088" spans="2:24" s="2" customFormat="1" ht="24.5" customHeight="1" x14ac:dyDescent="0.35">
      <c r="B1088" s="3">
        <v>1073</v>
      </c>
      <c r="C1088" s="3" t="s">
        <v>1813</v>
      </c>
      <c r="D1088" s="3" t="s">
        <v>4175</v>
      </c>
      <c r="E1088" s="3" t="s">
        <v>1426</v>
      </c>
      <c r="F1088" s="3" t="s">
        <v>2447</v>
      </c>
      <c r="G1088" s="3" t="s">
        <v>470</v>
      </c>
      <c r="H1088" s="3" t="s">
        <v>2628</v>
      </c>
      <c r="I1088" s="33">
        <v>1</v>
      </c>
      <c r="J1088" s="3" t="s">
        <v>4976</v>
      </c>
      <c r="K1088" s="3" t="s">
        <v>2628</v>
      </c>
      <c r="L1088" s="3">
        <v>20079153</v>
      </c>
      <c r="M1088" s="17">
        <v>19109</v>
      </c>
      <c r="N1088" s="37">
        <f t="shared" si="48"/>
        <v>20485</v>
      </c>
      <c r="O1088" s="55">
        <f t="shared" si="49"/>
        <v>20485</v>
      </c>
      <c r="P1088" s="55"/>
      <c r="Q1088" s="56">
        <f t="shared" si="50"/>
        <v>2.2181114084804111E-6</v>
      </c>
      <c r="R1088" s="49"/>
      <c r="S1088" s="53"/>
      <c r="T1088" s="53"/>
      <c r="U1088" s="53"/>
      <c r="V1088" s="53"/>
      <c r="W1088" s="53"/>
      <c r="X1088" s="53"/>
    </row>
    <row r="1089" spans="2:24" s="2" customFormat="1" ht="24.5" customHeight="1" x14ac:dyDescent="0.35">
      <c r="B1089" s="3">
        <v>1074</v>
      </c>
      <c r="C1089" s="3" t="s">
        <v>1818</v>
      </c>
      <c r="D1089" s="3" t="s">
        <v>3691</v>
      </c>
      <c r="E1089" s="3" t="s">
        <v>2401</v>
      </c>
      <c r="F1089" s="3" t="s">
        <v>3582</v>
      </c>
      <c r="G1089" s="3" t="s">
        <v>18</v>
      </c>
      <c r="H1089" s="3" t="s">
        <v>2349</v>
      </c>
      <c r="I1089" s="3">
        <v>6.625</v>
      </c>
      <c r="J1089" s="3" t="s">
        <v>7160</v>
      </c>
      <c r="K1089" s="3" t="s">
        <v>3757</v>
      </c>
      <c r="L1089" s="3">
        <v>20064116</v>
      </c>
      <c r="M1089" s="17">
        <v>1045883</v>
      </c>
      <c r="N1089" s="37">
        <f t="shared" si="48"/>
        <v>1121187</v>
      </c>
      <c r="O1089" s="55">
        <f t="shared" si="49"/>
        <v>7427863.875</v>
      </c>
      <c r="P1089" s="55" t="s">
        <v>7341</v>
      </c>
      <c r="Q1089" s="56">
        <f t="shared" si="50"/>
        <v>8.0428750801938079E-4</v>
      </c>
      <c r="R1089" s="49"/>
      <c r="S1089" s="53"/>
      <c r="T1089" s="53"/>
      <c r="U1089" s="53"/>
      <c r="V1089" s="53"/>
      <c r="W1089" s="53"/>
      <c r="X1089" s="53"/>
    </row>
    <row r="1090" spans="2:24" s="2" customFormat="1" ht="24.5" customHeight="1" x14ac:dyDescent="0.35">
      <c r="B1090" s="3">
        <v>1075</v>
      </c>
      <c r="C1090" s="3" t="s">
        <v>1822</v>
      </c>
      <c r="D1090" s="3" t="s">
        <v>1823</v>
      </c>
      <c r="E1090" s="3" t="s">
        <v>2404</v>
      </c>
      <c r="F1090" s="3" t="s">
        <v>3613</v>
      </c>
      <c r="G1090" s="3" t="s">
        <v>11</v>
      </c>
      <c r="H1090" s="3" t="s">
        <v>2318</v>
      </c>
      <c r="I1090" s="3">
        <v>589.33333333333337</v>
      </c>
      <c r="J1090" s="3" t="s">
        <v>4977</v>
      </c>
      <c r="K1090" s="3" t="s">
        <v>2628</v>
      </c>
      <c r="L1090" s="3">
        <v>19983122</v>
      </c>
      <c r="M1090" s="17">
        <v>15308.1</v>
      </c>
      <c r="N1090" s="37">
        <f t="shared" si="48"/>
        <v>16410</v>
      </c>
      <c r="O1090" s="55">
        <f t="shared" si="49"/>
        <v>9670960</v>
      </c>
      <c r="P1090" s="55"/>
      <c r="Q1090" s="56">
        <f t="shared" si="50"/>
        <v>1.0471694755654244E-3</v>
      </c>
      <c r="R1090" s="49"/>
      <c r="S1090" s="53"/>
      <c r="T1090" s="53"/>
      <c r="U1090" s="53"/>
      <c r="V1090" s="53"/>
      <c r="W1090" s="53"/>
      <c r="X1090" s="53"/>
    </row>
    <row r="1091" spans="2:24" s="2" customFormat="1" ht="24.5" customHeight="1" x14ac:dyDescent="0.35">
      <c r="B1091" s="3">
        <v>1076</v>
      </c>
      <c r="C1091" s="3" t="s">
        <v>1822</v>
      </c>
      <c r="D1091" s="3" t="s">
        <v>1823</v>
      </c>
      <c r="E1091" s="3" t="s">
        <v>3495</v>
      </c>
      <c r="F1091" s="3" t="s">
        <v>2570</v>
      </c>
      <c r="G1091" s="3" t="s">
        <v>18</v>
      </c>
      <c r="H1091" s="3" t="s">
        <v>2628</v>
      </c>
      <c r="I1091" s="3">
        <v>7</v>
      </c>
      <c r="J1091" s="3" t="s">
        <v>4978</v>
      </c>
      <c r="K1091" s="3" t="s">
        <v>2628</v>
      </c>
      <c r="L1091" s="3">
        <v>20112358</v>
      </c>
      <c r="M1091" s="17"/>
      <c r="N1091" s="37">
        <f t="shared" si="48"/>
        <v>0</v>
      </c>
      <c r="O1091" s="55">
        <f t="shared" si="49"/>
        <v>700</v>
      </c>
      <c r="P1091" s="55"/>
      <c r="Q1091" s="56">
        <f t="shared" si="50"/>
        <v>7.5795849935869558E-8</v>
      </c>
      <c r="R1091" s="49"/>
      <c r="S1091" s="53"/>
      <c r="T1091" s="53"/>
      <c r="U1091" s="53"/>
      <c r="V1091" s="53"/>
      <c r="W1091" s="53"/>
      <c r="X1091" s="53"/>
    </row>
    <row r="1092" spans="2:24" s="2" customFormat="1" ht="24.5" customHeight="1" x14ac:dyDescent="0.35">
      <c r="B1092" s="3">
        <v>1077</v>
      </c>
      <c r="C1092" s="3" t="s">
        <v>1822</v>
      </c>
      <c r="D1092" s="3" t="s">
        <v>1823</v>
      </c>
      <c r="E1092" s="3" t="s">
        <v>3496</v>
      </c>
      <c r="F1092" s="3" t="s">
        <v>2570</v>
      </c>
      <c r="G1092" s="3" t="s">
        <v>341</v>
      </c>
      <c r="H1092" s="3" t="s">
        <v>2628</v>
      </c>
      <c r="I1092" s="3">
        <v>7</v>
      </c>
      <c r="J1092" s="3" t="s">
        <v>3939</v>
      </c>
      <c r="K1092" s="3" t="s">
        <v>2564</v>
      </c>
      <c r="L1092" s="3">
        <v>20112358</v>
      </c>
      <c r="M1092" s="17">
        <v>3110046</v>
      </c>
      <c r="N1092" s="37">
        <f t="shared" si="48"/>
        <v>3333969</v>
      </c>
      <c r="O1092" s="55">
        <f t="shared" si="49"/>
        <v>23337783</v>
      </c>
      <c r="P1092" s="55" t="s">
        <v>7341</v>
      </c>
      <c r="Q1092" s="56">
        <f t="shared" si="50"/>
        <v>2.5270101401484108E-3</v>
      </c>
      <c r="R1092" s="49"/>
      <c r="S1092" s="53"/>
      <c r="T1092" s="53"/>
      <c r="U1092" s="53"/>
      <c r="V1092" s="53"/>
      <c r="W1092" s="53"/>
      <c r="X1092" s="53"/>
    </row>
    <row r="1093" spans="2:24" s="2" customFormat="1" ht="24.5" customHeight="1" x14ac:dyDescent="0.35">
      <c r="B1093" s="3">
        <v>1078</v>
      </c>
      <c r="C1093" s="3" t="s">
        <v>1822</v>
      </c>
      <c r="D1093" s="3" t="s">
        <v>1823</v>
      </c>
      <c r="E1093" s="3" t="s">
        <v>3494</v>
      </c>
      <c r="F1093" s="3" t="s">
        <v>2356</v>
      </c>
      <c r="G1093" s="3" t="s">
        <v>18</v>
      </c>
      <c r="H1093" s="3" t="s">
        <v>2490</v>
      </c>
      <c r="I1093" s="3">
        <v>4.125</v>
      </c>
      <c r="J1093" s="3" t="s">
        <v>2628</v>
      </c>
      <c r="K1093" s="3" t="s">
        <v>2844</v>
      </c>
      <c r="L1093" s="3">
        <v>20112358</v>
      </c>
      <c r="M1093" s="17">
        <v>5976300.75</v>
      </c>
      <c r="N1093" s="37">
        <f t="shared" si="48"/>
        <v>6406594</v>
      </c>
      <c r="O1093" s="55">
        <f t="shared" si="49"/>
        <v>26427200.25</v>
      </c>
      <c r="P1093" s="55" t="s">
        <v>7341</v>
      </c>
      <c r="Q1093" s="56">
        <f t="shared" si="50"/>
        <v>2.8615315776773921E-3</v>
      </c>
      <c r="R1093" s="49"/>
      <c r="S1093" s="53"/>
      <c r="T1093" s="53"/>
      <c r="U1093" s="53"/>
      <c r="V1093" s="53"/>
      <c r="W1093" s="53"/>
      <c r="X1093" s="53"/>
    </row>
    <row r="1094" spans="2:24" s="2" customFormat="1" ht="24.5" customHeight="1" x14ac:dyDescent="0.35">
      <c r="B1094" s="3">
        <v>1079</v>
      </c>
      <c r="C1094" s="3" t="s">
        <v>1822</v>
      </c>
      <c r="D1094" s="3" t="s">
        <v>1823</v>
      </c>
      <c r="E1094" s="3" t="s">
        <v>3495</v>
      </c>
      <c r="F1094" s="3" t="s">
        <v>2417</v>
      </c>
      <c r="G1094" s="3" t="s">
        <v>341</v>
      </c>
      <c r="H1094" s="3" t="s">
        <v>2628</v>
      </c>
      <c r="I1094" s="3">
        <v>1</v>
      </c>
      <c r="J1094" s="3" t="s">
        <v>4979</v>
      </c>
      <c r="K1094" s="3" t="s">
        <v>2628</v>
      </c>
      <c r="L1094" s="3">
        <v>20219445</v>
      </c>
      <c r="M1094" s="17"/>
      <c r="N1094" s="37">
        <f t="shared" si="48"/>
        <v>0</v>
      </c>
      <c r="O1094" s="55">
        <f t="shared" si="49"/>
        <v>100</v>
      </c>
      <c r="P1094" s="55"/>
      <c r="Q1094" s="56">
        <f t="shared" si="50"/>
        <v>1.082797856226708E-8</v>
      </c>
      <c r="R1094" s="49"/>
      <c r="S1094" s="53"/>
      <c r="T1094" s="53"/>
      <c r="U1094" s="53"/>
      <c r="V1094" s="53"/>
      <c r="W1094" s="53"/>
      <c r="X1094" s="53"/>
    </row>
    <row r="1095" spans="2:24" s="2" customFormat="1" ht="24.5" customHeight="1" x14ac:dyDescent="0.35">
      <c r="B1095" s="3">
        <v>1080</v>
      </c>
      <c r="C1095" s="3" t="s">
        <v>2628</v>
      </c>
      <c r="D1095" s="3" t="s">
        <v>1828</v>
      </c>
      <c r="E1095" s="3" t="s">
        <v>2565</v>
      </c>
      <c r="F1095" s="3" t="s">
        <v>2365</v>
      </c>
      <c r="G1095" s="3" t="s">
        <v>11</v>
      </c>
      <c r="H1095" s="3" t="s">
        <v>2628</v>
      </c>
      <c r="I1095" s="3">
        <v>15</v>
      </c>
      <c r="J1095" s="3" t="s">
        <v>4980</v>
      </c>
      <c r="K1095" s="3" t="s">
        <v>2628</v>
      </c>
      <c r="L1095" s="3">
        <v>58502</v>
      </c>
      <c r="M1095" s="17">
        <v>18990</v>
      </c>
      <c r="N1095" s="37">
        <f t="shared" si="48"/>
        <v>20357</v>
      </c>
      <c r="O1095" s="55">
        <f t="shared" si="49"/>
        <v>305355</v>
      </c>
      <c r="P1095" s="55"/>
      <c r="Q1095" s="56">
        <f t="shared" si="50"/>
        <v>3.306377393881064E-5</v>
      </c>
      <c r="R1095" s="49"/>
      <c r="S1095" s="53"/>
      <c r="T1095" s="53"/>
      <c r="U1095" s="53"/>
      <c r="V1095" s="53"/>
      <c r="W1095" s="53"/>
      <c r="X1095" s="53"/>
    </row>
    <row r="1096" spans="2:24" s="2" customFormat="1" ht="24.5" customHeight="1" x14ac:dyDescent="0.35">
      <c r="B1096" s="3">
        <v>1081</v>
      </c>
      <c r="C1096" s="3" t="s">
        <v>1674</v>
      </c>
      <c r="D1096" s="3" t="s">
        <v>1830</v>
      </c>
      <c r="E1096" s="3" t="s">
        <v>3497</v>
      </c>
      <c r="F1096" s="3" t="s">
        <v>2324</v>
      </c>
      <c r="G1096" s="3" t="s">
        <v>11</v>
      </c>
      <c r="H1096" s="3" t="s">
        <v>2628</v>
      </c>
      <c r="I1096" s="3">
        <v>26760</v>
      </c>
      <c r="J1096" s="3" t="s">
        <v>4981</v>
      </c>
      <c r="K1096" s="3" t="s">
        <v>2628</v>
      </c>
      <c r="L1096" s="3">
        <v>19905313</v>
      </c>
      <c r="M1096" s="17">
        <v>1694</v>
      </c>
      <c r="N1096" s="37">
        <f t="shared" si="48"/>
        <v>1816</v>
      </c>
      <c r="O1096" s="55">
        <f t="shared" si="49"/>
        <v>48596160</v>
      </c>
      <c r="P1096" s="55" t="s">
        <v>7341</v>
      </c>
      <c r="Q1096" s="56">
        <f t="shared" si="50"/>
        <v>5.2619817868850092E-3</v>
      </c>
      <c r="R1096" s="49"/>
      <c r="S1096" s="53"/>
      <c r="T1096" s="53"/>
      <c r="U1096" s="53"/>
      <c r="V1096" s="53"/>
      <c r="W1096" s="53"/>
      <c r="X1096" s="53"/>
    </row>
    <row r="1097" spans="2:24" s="2" customFormat="1" ht="24.5" customHeight="1" x14ac:dyDescent="0.35">
      <c r="B1097" s="3">
        <v>1082</v>
      </c>
      <c r="C1097" s="3" t="s">
        <v>1674</v>
      </c>
      <c r="D1097" s="3" t="s">
        <v>1830</v>
      </c>
      <c r="E1097" s="3" t="s">
        <v>1831</v>
      </c>
      <c r="F1097" s="3" t="s">
        <v>3628</v>
      </c>
      <c r="G1097" s="3" t="s">
        <v>11</v>
      </c>
      <c r="H1097" s="3" t="s">
        <v>2628</v>
      </c>
      <c r="I1097" s="3">
        <v>3350</v>
      </c>
      <c r="J1097" s="3" t="s">
        <v>4982</v>
      </c>
      <c r="K1097" s="3" t="s">
        <v>2628</v>
      </c>
      <c r="L1097" s="3">
        <v>27184</v>
      </c>
      <c r="M1097" s="17">
        <v>3601</v>
      </c>
      <c r="N1097" s="37">
        <f t="shared" si="48"/>
        <v>3860</v>
      </c>
      <c r="O1097" s="55">
        <f t="shared" si="49"/>
        <v>12931000</v>
      </c>
      <c r="P1097" s="55" t="s">
        <v>7341</v>
      </c>
      <c r="Q1097" s="56">
        <f t="shared" si="50"/>
        <v>1.4001659078867561E-3</v>
      </c>
      <c r="R1097" s="49"/>
      <c r="S1097" s="53"/>
      <c r="T1097" s="53"/>
      <c r="U1097" s="53"/>
      <c r="V1097" s="53"/>
      <c r="W1097" s="53"/>
      <c r="X1097" s="53"/>
    </row>
    <row r="1098" spans="2:24" s="2" customFormat="1" ht="24.5" customHeight="1" x14ac:dyDescent="0.35">
      <c r="B1098" s="3">
        <v>1083</v>
      </c>
      <c r="C1098" s="3" t="s">
        <v>119</v>
      </c>
      <c r="D1098" s="3" t="s">
        <v>4176</v>
      </c>
      <c r="E1098" s="3" t="s">
        <v>218</v>
      </c>
      <c r="F1098" s="3" t="s">
        <v>2350</v>
      </c>
      <c r="G1098" s="3" t="s">
        <v>76</v>
      </c>
      <c r="H1098" s="3" t="s">
        <v>2628</v>
      </c>
      <c r="I1098" s="3">
        <v>58</v>
      </c>
      <c r="J1098" s="3" t="s">
        <v>4983</v>
      </c>
      <c r="K1098" s="3" t="s">
        <v>119</v>
      </c>
      <c r="L1098" s="3">
        <v>20194624</v>
      </c>
      <c r="M1098" s="17"/>
      <c r="N1098" s="37">
        <f t="shared" si="48"/>
        <v>0</v>
      </c>
      <c r="O1098" s="55">
        <f t="shared" si="49"/>
        <v>5800</v>
      </c>
      <c r="P1098" s="55"/>
      <c r="Q1098" s="56">
        <f t="shared" si="50"/>
        <v>6.2802275661149058E-7</v>
      </c>
      <c r="R1098" s="49"/>
      <c r="S1098" s="53"/>
      <c r="T1098" s="53"/>
      <c r="U1098" s="53"/>
      <c r="V1098" s="53"/>
      <c r="W1098" s="53"/>
      <c r="X1098" s="53"/>
    </row>
    <row r="1099" spans="2:24" s="2" customFormat="1" ht="24.5" customHeight="1" x14ac:dyDescent="0.35">
      <c r="B1099" s="3">
        <v>1084</v>
      </c>
      <c r="C1099" s="3" t="s">
        <v>119</v>
      </c>
      <c r="D1099" s="3" t="s">
        <v>4176</v>
      </c>
      <c r="E1099" s="3" t="s">
        <v>218</v>
      </c>
      <c r="F1099" s="3" t="s">
        <v>2350</v>
      </c>
      <c r="G1099" s="3" t="s">
        <v>76</v>
      </c>
      <c r="H1099" s="3" t="s">
        <v>2628</v>
      </c>
      <c r="I1099" s="3">
        <v>58</v>
      </c>
      <c r="J1099" s="3" t="s">
        <v>4984</v>
      </c>
      <c r="K1099" s="3" t="s">
        <v>119</v>
      </c>
      <c r="L1099" s="3">
        <v>20194624</v>
      </c>
      <c r="M1099" s="17"/>
      <c r="N1099" s="37">
        <f t="shared" si="48"/>
        <v>0</v>
      </c>
      <c r="O1099" s="55">
        <f t="shared" si="49"/>
        <v>5800</v>
      </c>
      <c r="P1099" s="55"/>
      <c r="Q1099" s="56">
        <f t="shared" si="50"/>
        <v>6.2802275661149058E-7</v>
      </c>
      <c r="R1099" s="49"/>
      <c r="S1099" s="53"/>
      <c r="T1099" s="53"/>
      <c r="U1099" s="53"/>
      <c r="V1099" s="53"/>
      <c r="W1099" s="53"/>
      <c r="X1099" s="53"/>
    </row>
    <row r="1100" spans="2:24" s="2" customFormat="1" ht="24.5" customHeight="1" x14ac:dyDescent="0.35">
      <c r="B1100" s="3">
        <v>1085</v>
      </c>
      <c r="C1100" s="3" t="s">
        <v>119</v>
      </c>
      <c r="D1100" s="3" t="s">
        <v>4176</v>
      </c>
      <c r="E1100" s="3" t="s">
        <v>218</v>
      </c>
      <c r="F1100" s="3" t="s">
        <v>2350</v>
      </c>
      <c r="G1100" s="3" t="s">
        <v>76</v>
      </c>
      <c r="H1100" s="3" t="s">
        <v>2628</v>
      </c>
      <c r="I1100" s="3">
        <v>1</v>
      </c>
      <c r="J1100" s="3" t="s">
        <v>4985</v>
      </c>
      <c r="K1100" s="3" t="s">
        <v>119</v>
      </c>
      <c r="L1100" s="3">
        <v>20301541</v>
      </c>
      <c r="M1100" s="17"/>
      <c r="N1100" s="37">
        <f t="shared" si="48"/>
        <v>0</v>
      </c>
      <c r="O1100" s="55">
        <f t="shared" si="49"/>
        <v>100</v>
      </c>
      <c r="P1100" s="55"/>
      <c r="Q1100" s="56">
        <f t="shared" si="50"/>
        <v>1.082797856226708E-8</v>
      </c>
      <c r="R1100" s="49"/>
      <c r="S1100" s="53"/>
      <c r="T1100" s="53"/>
      <c r="U1100" s="53"/>
      <c r="V1100" s="53"/>
      <c r="W1100" s="53"/>
      <c r="X1100" s="53"/>
    </row>
    <row r="1101" spans="2:24" s="2" customFormat="1" ht="24.5" customHeight="1" x14ac:dyDescent="0.35">
      <c r="B1101" s="3">
        <v>1086</v>
      </c>
      <c r="C1101" s="3" t="s">
        <v>1836</v>
      </c>
      <c r="D1101" s="3" t="s">
        <v>1837</v>
      </c>
      <c r="E1101" s="3" t="s">
        <v>68</v>
      </c>
      <c r="F1101" s="3" t="s">
        <v>2583</v>
      </c>
      <c r="G1101" s="3" t="s">
        <v>11</v>
      </c>
      <c r="H1101" s="3" t="s">
        <v>2628</v>
      </c>
      <c r="I1101" s="3">
        <v>581</v>
      </c>
      <c r="J1101" s="3" t="s">
        <v>4986</v>
      </c>
      <c r="K1101" s="3" t="s">
        <v>2628</v>
      </c>
      <c r="L1101" s="3">
        <v>19963586</v>
      </c>
      <c r="M1101" s="17">
        <v>3989</v>
      </c>
      <c r="N1101" s="37">
        <f t="shared" si="48"/>
        <v>4276</v>
      </c>
      <c r="O1101" s="55">
        <f t="shared" si="49"/>
        <v>2484356</v>
      </c>
      <c r="P1101" s="55"/>
      <c r="Q1101" s="56">
        <f t="shared" si="50"/>
        <v>2.6900553509039593E-4</v>
      </c>
      <c r="R1101" s="49"/>
      <c r="S1101" s="53"/>
      <c r="T1101" s="53"/>
      <c r="U1101" s="53"/>
      <c r="V1101" s="53"/>
      <c r="W1101" s="53"/>
      <c r="X1101" s="53"/>
    </row>
    <row r="1102" spans="2:24" s="2" customFormat="1" ht="24.5" customHeight="1" x14ac:dyDescent="0.35">
      <c r="B1102" s="3">
        <v>1087</v>
      </c>
      <c r="C1102" s="3" t="s">
        <v>1836</v>
      </c>
      <c r="D1102" s="3" t="s">
        <v>1837</v>
      </c>
      <c r="E1102" s="3" t="s">
        <v>10</v>
      </c>
      <c r="F1102" s="3" t="s">
        <v>2335</v>
      </c>
      <c r="G1102" s="3" t="s">
        <v>11</v>
      </c>
      <c r="H1102" s="3" t="s">
        <v>2628</v>
      </c>
      <c r="I1102" s="3">
        <v>189</v>
      </c>
      <c r="J1102" s="3" t="s">
        <v>4987</v>
      </c>
      <c r="K1102" s="3" t="s">
        <v>2628</v>
      </c>
      <c r="L1102" s="3">
        <v>19981211</v>
      </c>
      <c r="M1102" s="17">
        <v>3989</v>
      </c>
      <c r="N1102" s="37">
        <f t="shared" si="48"/>
        <v>4276</v>
      </c>
      <c r="O1102" s="55">
        <f t="shared" si="49"/>
        <v>808164</v>
      </c>
      <c r="P1102" s="55"/>
      <c r="Q1102" s="56">
        <f t="shared" si="50"/>
        <v>8.7507824667960114E-5</v>
      </c>
      <c r="R1102" s="49"/>
      <c r="S1102" s="53"/>
      <c r="T1102" s="53"/>
      <c r="U1102" s="53"/>
      <c r="V1102" s="53"/>
      <c r="W1102" s="53"/>
      <c r="X1102" s="53"/>
    </row>
    <row r="1103" spans="2:24" s="2" customFormat="1" ht="24.5" customHeight="1" x14ac:dyDescent="0.35">
      <c r="B1103" s="3">
        <v>1088</v>
      </c>
      <c r="C1103" s="3" t="s">
        <v>1836</v>
      </c>
      <c r="D1103" s="3" t="s">
        <v>1837</v>
      </c>
      <c r="E1103" s="3" t="s">
        <v>10</v>
      </c>
      <c r="F1103" s="3" t="s">
        <v>2583</v>
      </c>
      <c r="G1103" s="3" t="s">
        <v>11</v>
      </c>
      <c r="H1103" s="3" t="s">
        <v>2583</v>
      </c>
      <c r="I1103" s="3">
        <v>1</v>
      </c>
      <c r="J1103" s="3" t="s">
        <v>3940</v>
      </c>
      <c r="K1103" s="3" t="s">
        <v>2845</v>
      </c>
      <c r="L1103" s="3">
        <v>20038763</v>
      </c>
      <c r="M1103" s="17">
        <v>15571</v>
      </c>
      <c r="N1103" s="37">
        <f t="shared" si="48"/>
        <v>16692</v>
      </c>
      <c r="O1103" s="55">
        <f t="shared" si="49"/>
        <v>16692</v>
      </c>
      <c r="P1103" s="55"/>
      <c r="Q1103" s="56">
        <f t="shared" si="50"/>
        <v>1.8074061816136209E-6</v>
      </c>
      <c r="R1103" s="49"/>
      <c r="S1103" s="53"/>
      <c r="T1103" s="53"/>
      <c r="U1103" s="53"/>
      <c r="V1103" s="53"/>
      <c r="W1103" s="53"/>
      <c r="X1103" s="53"/>
    </row>
    <row r="1104" spans="2:24" s="2" customFormat="1" ht="24.5" customHeight="1" x14ac:dyDescent="0.35">
      <c r="B1104" s="3">
        <v>1089</v>
      </c>
      <c r="C1104" s="3" t="s">
        <v>1836</v>
      </c>
      <c r="D1104" s="3" t="s">
        <v>1837</v>
      </c>
      <c r="E1104" s="3" t="s">
        <v>68</v>
      </c>
      <c r="F1104" s="3" t="s">
        <v>2330</v>
      </c>
      <c r="G1104" s="3" t="s">
        <v>11</v>
      </c>
      <c r="H1104" s="3" t="s">
        <v>2628</v>
      </c>
      <c r="I1104" s="3">
        <v>1</v>
      </c>
      <c r="J1104" s="3" t="s">
        <v>4988</v>
      </c>
      <c r="K1104" s="3" t="s">
        <v>2628</v>
      </c>
      <c r="L1104" s="3">
        <v>20035776</v>
      </c>
      <c r="M1104" s="17">
        <v>5933</v>
      </c>
      <c r="N1104" s="37">
        <f t="shared" ref="N1104:N1167" si="51">ROUND((M1104*(1+$N$13)),0)</f>
        <v>6360</v>
      </c>
      <c r="O1104" s="55">
        <f t="shared" ref="O1104:O1167" si="52">IF(N1104=0,100*I1104,I1104*N1104)</f>
        <v>6360</v>
      </c>
      <c r="P1104" s="55"/>
      <c r="Q1104" s="56">
        <f t="shared" si="50"/>
        <v>6.8865943656018629E-7</v>
      </c>
      <c r="R1104" s="49"/>
      <c r="S1104" s="53"/>
      <c r="T1104" s="53"/>
      <c r="U1104" s="53"/>
      <c r="V1104" s="53"/>
      <c r="W1104" s="53"/>
      <c r="X1104" s="53"/>
    </row>
    <row r="1105" spans="2:24" s="2" customFormat="1" ht="24.5" customHeight="1" x14ac:dyDescent="0.35">
      <c r="B1105" s="3">
        <v>1090</v>
      </c>
      <c r="C1105" s="3" t="s">
        <v>1836</v>
      </c>
      <c r="D1105" s="3" t="s">
        <v>1837</v>
      </c>
      <c r="E1105" s="3" t="s">
        <v>68</v>
      </c>
      <c r="F1105" s="3" t="s">
        <v>3629</v>
      </c>
      <c r="G1105" s="3" t="s">
        <v>11</v>
      </c>
      <c r="H1105" s="3" t="s">
        <v>2628</v>
      </c>
      <c r="I1105" s="3">
        <v>1</v>
      </c>
      <c r="J1105" s="3" t="s">
        <v>4989</v>
      </c>
      <c r="K1105" s="3" t="s">
        <v>2628</v>
      </c>
      <c r="L1105" s="3">
        <v>203129</v>
      </c>
      <c r="M1105" s="17">
        <v>237</v>
      </c>
      <c r="N1105" s="37">
        <f t="shared" si="51"/>
        <v>254</v>
      </c>
      <c r="O1105" s="55">
        <f t="shared" si="52"/>
        <v>254</v>
      </c>
      <c r="P1105" s="55"/>
      <c r="Q1105" s="56">
        <f t="shared" ref="Q1105:Q1168" si="53">(45.5*O1105)/SUM($O$16:$O$1436)</f>
        <v>2.7503065548158383E-8</v>
      </c>
      <c r="R1105" s="49"/>
      <c r="S1105" s="53"/>
      <c r="T1105" s="53"/>
      <c r="U1105" s="53"/>
      <c r="V1105" s="53"/>
      <c r="W1105" s="53"/>
      <c r="X1105" s="53"/>
    </row>
    <row r="1106" spans="2:24" s="2" customFormat="1" ht="24.5" customHeight="1" x14ac:dyDescent="0.35">
      <c r="B1106" s="3">
        <v>1091</v>
      </c>
      <c r="C1106" s="3" t="s">
        <v>1839</v>
      </c>
      <c r="D1106" s="3" t="s">
        <v>1840</v>
      </c>
      <c r="E1106" s="3" t="s">
        <v>601</v>
      </c>
      <c r="F1106" s="3" t="s">
        <v>2375</v>
      </c>
      <c r="G1106" s="3" t="s">
        <v>11</v>
      </c>
      <c r="H1106" s="3" t="s">
        <v>2628</v>
      </c>
      <c r="I1106" s="3">
        <v>600</v>
      </c>
      <c r="J1106" s="3" t="s">
        <v>4990</v>
      </c>
      <c r="K1106" s="3" t="s">
        <v>2628</v>
      </c>
      <c r="L1106" s="3">
        <v>19983177</v>
      </c>
      <c r="M1106" s="17">
        <v>9112</v>
      </c>
      <c r="N1106" s="37">
        <f t="shared" si="51"/>
        <v>9768</v>
      </c>
      <c r="O1106" s="55">
        <f t="shared" si="52"/>
        <v>5860800</v>
      </c>
      <c r="P1106" s="55"/>
      <c r="Q1106" s="56">
        <f t="shared" si="53"/>
        <v>6.3460616757734904E-4</v>
      </c>
      <c r="R1106" s="49"/>
      <c r="S1106" s="53"/>
      <c r="T1106" s="53"/>
      <c r="U1106" s="53"/>
      <c r="V1106" s="53"/>
      <c r="W1106" s="53"/>
      <c r="X1106" s="53"/>
    </row>
    <row r="1107" spans="2:24" s="2" customFormat="1" ht="24.5" customHeight="1" x14ac:dyDescent="0.35">
      <c r="B1107" s="3">
        <v>1092</v>
      </c>
      <c r="C1107" s="3" t="s">
        <v>1839</v>
      </c>
      <c r="D1107" s="3" t="s">
        <v>1840</v>
      </c>
      <c r="E1107" s="3" t="s">
        <v>1841</v>
      </c>
      <c r="F1107" s="3" t="s">
        <v>2375</v>
      </c>
      <c r="G1107" s="3" t="s">
        <v>11</v>
      </c>
      <c r="H1107" s="3" t="s">
        <v>2628</v>
      </c>
      <c r="I1107" s="3">
        <v>420</v>
      </c>
      <c r="J1107" s="3" t="s">
        <v>4991</v>
      </c>
      <c r="K1107" s="3" t="s">
        <v>2628</v>
      </c>
      <c r="L1107" s="3">
        <v>20069399</v>
      </c>
      <c r="M1107" s="17">
        <v>18226</v>
      </c>
      <c r="N1107" s="37">
        <f t="shared" si="51"/>
        <v>19538</v>
      </c>
      <c r="O1107" s="55">
        <f t="shared" si="52"/>
        <v>8205960</v>
      </c>
      <c r="P1107" s="55"/>
      <c r="Q1107" s="56">
        <f t="shared" si="53"/>
        <v>8.8853958962821164E-4</v>
      </c>
      <c r="R1107" s="49"/>
      <c r="S1107" s="53"/>
      <c r="T1107" s="53"/>
      <c r="U1107" s="53"/>
      <c r="V1107" s="53"/>
      <c r="W1107" s="53"/>
      <c r="X1107" s="53"/>
    </row>
    <row r="1108" spans="2:24" s="2" customFormat="1" ht="24.5" customHeight="1" x14ac:dyDescent="0.35">
      <c r="B1108" s="3">
        <v>1093</v>
      </c>
      <c r="C1108" s="3" t="s">
        <v>1839</v>
      </c>
      <c r="D1108" s="3" t="s">
        <v>1840</v>
      </c>
      <c r="E1108" s="3" t="s">
        <v>4223</v>
      </c>
      <c r="F1108" s="3" t="s">
        <v>2362</v>
      </c>
      <c r="G1108" s="3" t="s">
        <v>80</v>
      </c>
      <c r="H1108" s="3" t="s">
        <v>2628</v>
      </c>
      <c r="I1108" s="3">
        <v>15</v>
      </c>
      <c r="J1108" s="3" t="s">
        <v>4992</v>
      </c>
      <c r="K1108" s="3" t="s">
        <v>2628</v>
      </c>
      <c r="L1108" s="3">
        <v>19928264</v>
      </c>
      <c r="M1108" s="17">
        <v>103310</v>
      </c>
      <c r="N1108" s="37">
        <f t="shared" si="51"/>
        <v>110748</v>
      </c>
      <c r="O1108" s="55">
        <f t="shared" si="52"/>
        <v>1661220</v>
      </c>
      <c r="P1108" s="55" t="s">
        <v>7341</v>
      </c>
      <c r="Q1108" s="56">
        <f t="shared" si="53"/>
        <v>1.7987654547209318E-4</v>
      </c>
      <c r="R1108" s="49"/>
      <c r="S1108" s="53"/>
      <c r="T1108" s="53"/>
      <c r="U1108" s="53"/>
      <c r="V1108" s="53"/>
      <c r="W1108" s="53"/>
      <c r="X1108" s="53"/>
    </row>
    <row r="1109" spans="2:24" s="2" customFormat="1" ht="24.5" customHeight="1" x14ac:dyDescent="0.35">
      <c r="B1109" s="3">
        <v>1094</v>
      </c>
      <c r="C1109" s="3" t="s">
        <v>1843</v>
      </c>
      <c r="D1109" s="3" t="s">
        <v>1844</v>
      </c>
      <c r="E1109" s="3" t="s">
        <v>3295</v>
      </c>
      <c r="F1109" s="3" t="s">
        <v>3621</v>
      </c>
      <c r="G1109" s="3" t="s">
        <v>341</v>
      </c>
      <c r="H1109" s="3" t="s">
        <v>2628</v>
      </c>
      <c r="I1109" s="3">
        <v>1</v>
      </c>
      <c r="J1109" s="3" t="s">
        <v>4993</v>
      </c>
      <c r="K1109" s="3" t="s">
        <v>2628</v>
      </c>
      <c r="L1109" s="3">
        <v>20090642</v>
      </c>
      <c r="M1109" s="17"/>
      <c r="N1109" s="37">
        <f t="shared" si="51"/>
        <v>0</v>
      </c>
      <c r="O1109" s="55">
        <f t="shared" si="52"/>
        <v>100</v>
      </c>
      <c r="P1109" s="55"/>
      <c r="Q1109" s="56">
        <f t="shared" si="53"/>
        <v>1.082797856226708E-8</v>
      </c>
      <c r="R1109" s="49"/>
      <c r="S1109" s="53"/>
      <c r="T1109" s="53"/>
      <c r="U1109" s="53"/>
      <c r="V1109" s="53"/>
      <c r="W1109" s="53"/>
      <c r="X1109" s="53"/>
    </row>
    <row r="1110" spans="2:24" s="2" customFormat="1" ht="24.5" customHeight="1" x14ac:dyDescent="0.35">
      <c r="B1110" s="3">
        <v>1095</v>
      </c>
      <c r="C1110" s="3" t="s">
        <v>1845</v>
      </c>
      <c r="D1110" s="3" t="s">
        <v>1846</v>
      </c>
      <c r="E1110" s="3" t="s">
        <v>2423</v>
      </c>
      <c r="F1110" s="3" t="s">
        <v>2335</v>
      </c>
      <c r="G1110" s="3" t="s">
        <v>11</v>
      </c>
      <c r="H1110" s="3" t="s">
        <v>2628</v>
      </c>
      <c r="I1110" s="3">
        <v>1080</v>
      </c>
      <c r="J1110" s="3" t="s">
        <v>4994</v>
      </c>
      <c r="K1110" s="3" t="s">
        <v>2628</v>
      </c>
      <c r="L1110" s="3">
        <v>20024563</v>
      </c>
      <c r="M1110" s="17">
        <v>148586</v>
      </c>
      <c r="N1110" s="37">
        <f t="shared" si="51"/>
        <v>159284</v>
      </c>
      <c r="O1110" s="55">
        <f t="shared" si="52"/>
        <v>172026720</v>
      </c>
      <c r="P1110" s="55" t="s">
        <v>7341</v>
      </c>
      <c r="Q1110" s="56">
        <f t="shared" si="53"/>
        <v>1.8627016362971215E-2</v>
      </c>
      <c r="R1110" s="49"/>
      <c r="S1110" s="53"/>
      <c r="T1110" s="53"/>
      <c r="U1110" s="53"/>
      <c r="V1110" s="53"/>
      <c r="W1110" s="53"/>
      <c r="X1110" s="53"/>
    </row>
    <row r="1111" spans="2:24" s="2" customFormat="1" ht="24.5" customHeight="1" x14ac:dyDescent="0.35">
      <c r="B1111" s="3">
        <v>1096</v>
      </c>
      <c r="C1111" s="3" t="s">
        <v>1845</v>
      </c>
      <c r="D1111" s="3" t="s">
        <v>1846</v>
      </c>
      <c r="E1111" s="3" t="s">
        <v>2371</v>
      </c>
      <c r="F1111" s="3" t="s">
        <v>2335</v>
      </c>
      <c r="G1111" s="3" t="s">
        <v>11</v>
      </c>
      <c r="H1111" s="3" t="s">
        <v>2628</v>
      </c>
      <c r="I1111" s="3">
        <v>1</v>
      </c>
      <c r="J1111" s="3" t="s">
        <v>4995</v>
      </c>
      <c r="K1111" s="3" t="s">
        <v>2628</v>
      </c>
      <c r="L1111" s="3">
        <v>20024562</v>
      </c>
      <c r="M1111" s="17">
        <v>71412</v>
      </c>
      <c r="N1111" s="37">
        <f t="shared" si="51"/>
        <v>76554</v>
      </c>
      <c r="O1111" s="55">
        <f t="shared" si="52"/>
        <v>76554</v>
      </c>
      <c r="P1111" s="55" t="s">
        <v>7341</v>
      </c>
      <c r="Q1111" s="56">
        <f t="shared" si="53"/>
        <v>8.2892507085579397E-6</v>
      </c>
      <c r="R1111" s="49"/>
      <c r="S1111" s="53"/>
      <c r="T1111" s="53"/>
      <c r="U1111" s="53"/>
      <c r="V1111" s="53"/>
      <c r="W1111" s="53"/>
      <c r="X1111" s="53"/>
    </row>
    <row r="1112" spans="2:24" s="2" customFormat="1" ht="24.5" customHeight="1" x14ac:dyDescent="0.35">
      <c r="B1112" s="3">
        <v>1097</v>
      </c>
      <c r="C1112" s="3" t="s">
        <v>1848</v>
      </c>
      <c r="D1112" s="3" t="s">
        <v>4177</v>
      </c>
      <c r="E1112" s="3" t="s">
        <v>3498</v>
      </c>
      <c r="F1112" s="3" t="s">
        <v>2362</v>
      </c>
      <c r="G1112" s="3" t="s">
        <v>364</v>
      </c>
      <c r="H1112" s="3" t="s">
        <v>2628</v>
      </c>
      <c r="I1112" s="3">
        <v>1</v>
      </c>
      <c r="J1112" s="3" t="s">
        <v>4996</v>
      </c>
      <c r="K1112" s="3" t="s">
        <v>2628</v>
      </c>
      <c r="L1112" s="3">
        <v>19959519</v>
      </c>
      <c r="M1112" s="17">
        <v>1428571</v>
      </c>
      <c r="N1112" s="37">
        <f t="shared" si="51"/>
        <v>1531428</v>
      </c>
      <c r="O1112" s="55">
        <f t="shared" si="52"/>
        <v>1531428</v>
      </c>
      <c r="P1112" s="55" t="s">
        <v>7341</v>
      </c>
      <c r="Q1112" s="56">
        <f t="shared" si="53"/>
        <v>1.658226955365555E-4</v>
      </c>
      <c r="R1112" s="49"/>
      <c r="S1112" s="53"/>
      <c r="T1112" s="53"/>
      <c r="U1112" s="53"/>
      <c r="V1112" s="53"/>
      <c r="W1112" s="53"/>
      <c r="X1112" s="53"/>
    </row>
    <row r="1113" spans="2:24" s="2" customFormat="1" ht="24.5" customHeight="1" x14ac:dyDescent="0.35">
      <c r="B1113" s="3">
        <v>1098</v>
      </c>
      <c r="C1113" s="3" t="s">
        <v>4106</v>
      </c>
      <c r="D1113" s="3" t="s">
        <v>3185</v>
      </c>
      <c r="E1113" s="3" t="s">
        <v>36</v>
      </c>
      <c r="F1113" s="3" t="s">
        <v>2389</v>
      </c>
      <c r="G1113" s="3" t="s">
        <v>364</v>
      </c>
      <c r="H1113" s="3" t="s">
        <v>2628</v>
      </c>
      <c r="I1113" s="3">
        <v>600</v>
      </c>
      <c r="J1113" s="3" t="s">
        <v>4997</v>
      </c>
      <c r="K1113" s="3" t="s">
        <v>2628</v>
      </c>
      <c r="L1113" s="3">
        <v>20150502</v>
      </c>
      <c r="M1113" s="17"/>
      <c r="N1113" s="37">
        <f t="shared" si="51"/>
        <v>0</v>
      </c>
      <c r="O1113" s="55">
        <f t="shared" si="52"/>
        <v>60000</v>
      </c>
      <c r="P1113" s="55"/>
      <c r="Q1113" s="56">
        <f t="shared" si="53"/>
        <v>6.4967871373602478E-6</v>
      </c>
      <c r="R1113" s="49"/>
      <c r="S1113" s="53"/>
      <c r="T1113" s="53"/>
      <c r="U1113" s="53"/>
      <c r="V1113" s="53"/>
      <c r="W1113" s="53"/>
      <c r="X1113" s="53"/>
    </row>
    <row r="1114" spans="2:24" s="2" customFormat="1" ht="24.5" customHeight="1" x14ac:dyDescent="0.35">
      <c r="B1114" s="3">
        <v>1099</v>
      </c>
      <c r="C1114" s="3" t="s">
        <v>1855</v>
      </c>
      <c r="D1114" s="3" t="s">
        <v>7075</v>
      </c>
      <c r="E1114" s="3" t="s">
        <v>3499</v>
      </c>
      <c r="F1114" s="3" t="s">
        <v>7114</v>
      </c>
      <c r="G1114" s="3" t="s">
        <v>341</v>
      </c>
      <c r="H1114" s="3" t="s">
        <v>3675</v>
      </c>
      <c r="I1114" s="3">
        <v>592</v>
      </c>
      <c r="J1114" s="3" t="s">
        <v>2628</v>
      </c>
      <c r="K1114" s="3" t="s">
        <v>7245</v>
      </c>
      <c r="L1114" s="3">
        <v>20054699</v>
      </c>
      <c r="M1114" s="17">
        <v>3329</v>
      </c>
      <c r="N1114" s="37">
        <f t="shared" si="51"/>
        <v>3569</v>
      </c>
      <c r="O1114" s="55">
        <f t="shared" si="52"/>
        <v>2112848</v>
      </c>
      <c r="P1114" s="55"/>
      <c r="Q1114" s="56">
        <f t="shared" si="53"/>
        <v>2.2877872849328873E-4</v>
      </c>
      <c r="R1114" s="49"/>
      <c r="S1114" s="53"/>
      <c r="T1114" s="53"/>
      <c r="U1114" s="53"/>
      <c r="V1114" s="53"/>
      <c r="W1114" s="53"/>
      <c r="X1114" s="53"/>
    </row>
    <row r="1115" spans="2:24" s="2" customFormat="1" ht="24.5" customHeight="1" x14ac:dyDescent="0.35">
      <c r="B1115" s="3">
        <v>1100</v>
      </c>
      <c r="C1115" s="3" t="s">
        <v>1855</v>
      </c>
      <c r="D1115" s="3" t="s">
        <v>7075</v>
      </c>
      <c r="E1115" s="3" t="s">
        <v>3499</v>
      </c>
      <c r="F1115" s="3" t="s">
        <v>7114</v>
      </c>
      <c r="G1115" s="3" t="s">
        <v>341</v>
      </c>
      <c r="H1115" s="3" t="s">
        <v>3675</v>
      </c>
      <c r="I1115" s="33">
        <v>1</v>
      </c>
      <c r="J1115" s="3" t="s">
        <v>2628</v>
      </c>
      <c r="K1115" s="3" t="s">
        <v>7246</v>
      </c>
      <c r="L1115" s="3">
        <v>218006</v>
      </c>
      <c r="M1115" s="17"/>
      <c r="N1115" s="37">
        <f t="shared" si="51"/>
        <v>0</v>
      </c>
      <c r="O1115" s="55">
        <f t="shared" si="52"/>
        <v>100</v>
      </c>
      <c r="P1115" s="55"/>
      <c r="Q1115" s="56">
        <f t="shared" si="53"/>
        <v>1.082797856226708E-8</v>
      </c>
      <c r="R1115" s="49"/>
      <c r="S1115" s="53"/>
      <c r="T1115" s="53"/>
      <c r="U1115" s="53"/>
      <c r="V1115" s="53"/>
      <c r="W1115" s="53"/>
      <c r="X1115" s="53"/>
    </row>
    <row r="1116" spans="2:24" s="2" customFormat="1" ht="24.5" customHeight="1" x14ac:dyDescent="0.35">
      <c r="B1116" s="3">
        <v>1101</v>
      </c>
      <c r="C1116" s="3" t="s">
        <v>1855</v>
      </c>
      <c r="D1116" s="3" t="s">
        <v>7075</v>
      </c>
      <c r="E1116" s="3" t="s">
        <v>6625</v>
      </c>
      <c r="F1116" s="3" t="s">
        <v>7114</v>
      </c>
      <c r="G1116" s="3" t="s">
        <v>341</v>
      </c>
      <c r="H1116" s="3" t="s">
        <v>3675</v>
      </c>
      <c r="I1116" s="33">
        <v>1</v>
      </c>
      <c r="J1116" s="3" t="s">
        <v>2628</v>
      </c>
      <c r="K1116" s="3" t="s">
        <v>7247</v>
      </c>
      <c r="L1116" s="3">
        <v>219603</v>
      </c>
      <c r="M1116" s="17"/>
      <c r="N1116" s="37">
        <f t="shared" si="51"/>
        <v>0</v>
      </c>
      <c r="O1116" s="55">
        <f t="shared" si="52"/>
        <v>100</v>
      </c>
      <c r="P1116" s="55"/>
      <c r="Q1116" s="56">
        <f t="shared" si="53"/>
        <v>1.082797856226708E-8</v>
      </c>
      <c r="R1116" s="49"/>
      <c r="S1116" s="53"/>
      <c r="T1116" s="53"/>
      <c r="U1116" s="53"/>
      <c r="V1116" s="53"/>
      <c r="W1116" s="53"/>
      <c r="X1116" s="53"/>
    </row>
    <row r="1117" spans="2:24" s="2" customFormat="1" ht="24.5" customHeight="1" x14ac:dyDescent="0.35">
      <c r="B1117" s="3">
        <v>1102</v>
      </c>
      <c r="C1117" s="3" t="s">
        <v>258</v>
      </c>
      <c r="D1117" s="3" t="s">
        <v>4178</v>
      </c>
      <c r="E1117" s="3" t="s">
        <v>2566</v>
      </c>
      <c r="F1117" s="3" t="s">
        <v>2317</v>
      </c>
      <c r="G1117" s="3" t="s">
        <v>11</v>
      </c>
      <c r="H1117" s="3" t="s">
        <v>2628</v>
      </c>
      <c r="I1117" s="3">
        <v>5880</v>
      </c>
      <c r="J1117" s="3" t="s">
        <v>4998</v>
      </c>
      <c r="K1117" s="3" t="s">
        <v>2628</v>
      </c>
      <c r="L1117" s="3">
        <v>20007275</v>
      </c>
      <c r="M1117" s="17">
        <v>1483</v>
      </c>
      <c r="N1117" s="37">
        <f t="shared" si="51"/>
        <v>1590</v>
      </c>
      <c r="O1117" s="55">
        <f t="shared" si="52"/>
        <v>9349200</v>
      </c>
      <c r="P1117" s="55" t="s">
        <v>7341</v>
      </c>
      <c r="Q1117" s="56">
        <f t="shared" si="53"/>
        <v>1.0123293717434739E-3</v>
      </c>
      <c r="R1117" s="49"/>
      <c r="S1117" s="53"/>
      <c r="T1117" s="53"/>
      <c r="U1117" s="53"/>
      <c r="V1117" s="53"/>
      <c r="W1117" s="53"/>
      <c r="X1117" s="53"/>
    </row>
    <row r="1118" spans="2:24" s="2" customFormat="1" ht="24.5" customHeight="1" x14ac:dyDescent="0.35">
      <c r="B1118" s="3">
        <v>1103</v>
      </c>
      <c r="C1118" s="3" t="s">
        <v>253</v>
      </c>
      <c r="D1118" s="3" t="s">
        <v>4179</v>
      </c>
      <c r="E1118" s="3" t="s">
        <v>2567</v>
      </c>
      <c r="F1118" s="3" t="s">
        <v>2438</v>
      </c>
      <c r="G1118" s="3" t="s">
        <v>11</v>
      </c>
      <c r="H1118" s="3" t="s">
        <v>2628</v>
      </c>
      <c r="I1118" s="3">
        <v>10860</v>
      </c>
      <c r="J1118" s="3" t="s">
        <v>4999</v>
      </c>
      <c r="K1118" s="3" t="s">
        <v>2628</v>
      </c>
      <c r="L1118" s="3">
        <v>20082413</v>
      </c>
      <c r="M1118" s="17">
        <v>1891</v>
      </c>
      <c r="N1118" s="37">
        <f t="shared" si="51"/>
        <v>2027</v>
      </c>
      <c r="O1118" s="55">
        <f t="shared" si="52"/>
        <v>22013220</v>
      </c>
      <c r="P1118" s="55" t="s">
        <v>7341</v>
      </c>
      <c r="Q1118" s="56">
        <f t="shared" si="53"/>
        <v>2.3835867424646892E-3</v>
      </c>
      <c r="R1118" s="49"/>
      <c r="S1118" s="53"/>
      <c r="T1118" s="53"/>
      <c r="U1118" s="53"/>
      <c r="V1118" s="53"/>
      <c r="W1118" s="53"/>
      <c r="X1118" s="53"/>
    </row>
    <row r="1119" spans="2:24" s="2" customFormat="1" ht="24.5" customHeight="1" x14ac:dyDescent="0.35">
      <c r="B1119" s="3">
        <v>1104</v>
      </c>
      <c r="C1119" s="3" t="s">
        <v>253</v>
      </c>
      <c r="D1119" s="3" t="s">
        <v>4179</v>
      </c>
      <c r="E1119" s="3" t="s">
        <v>2568</v>
      </c>
      <c r="F1119" s="3" t="s">
        <v>2438</v>
      </c>
      <c r="G1119" s="3" t="s">
        <v>11</v>
      </c>
      <c r="H1119" s="3" t="s">
        <v>2628</v>
      </c>
      <c r="I1119" s="3">
        <v>2610</v>
      </c>
      <c r="J1119" s="3" t="s">
        <v>5000</v>
      </c>
      <c r="K1119" s="3" t="s">
        <v>2628</v>
      </c>
      <c r="L1119" s="3">
        <v>20082410</v>
      </c>
      <c r="M1119" s="17">
        <v>945</v>
      </c>
      <c r="N1119" s="37">
        <f t="shared" si="51"/>
        <v>1013</v>
      </c>
      <c r="O1119" s="55">
        <f t="shared" si="52"/>
        <v>2643930</v>
      </c>
      <c r="P1119" s="55"/>
      <c r="Q1119" s="56">
        <f t="shared" si="53"/>
        <v>2.8628417360134802E-4</v>
      </c>
      <c r="R1119" s="49"/>
      <c r="S1119" s="53"/>
      <c r="T1119" s="53"/>
      <c r="U1119" s="53"/>
      <c r="V1119" s="53"/>
      <c r="W1119" s="53"/>
      <c r="X1119" s="53"/>
    </row>
    <row r="1120" spans="2:24" s="2" customFormat="1" ht="24.5" customHeight="1" x14ac:dyDescent="0.35">
      <c r="B1120" s="3">
        <v>1105</v>
      </c>
      <c r="C1120" s="3" t="s">
        <v>1863</v>
      </c>
      <c r="D1120" s="3" t="s">
        <v>1864</v>
      </c>
      <c r="E1120" s="3" t="s">
        <v>4224</v>
      </c>
      <c r="F1120" s="3" t="s">
        <v>3592</v>
      </c>
      <c r="G1120" s="3" t="s">
        <v>76</v>
      </c>
      <c r="H1120" s="3" t="s">
        <v>2628</v>
      </c>
      <c r="I1120" s="3">
        <v>1485</v>
      </c>
      <c r="J1120" s="3" t="s">
        <v>5001</v>
      </c>
      <c r="K1120" s="3" t="s">
        <v>2628</v>
      </c>
      <c r="L1120" s="3">
        <v>37514</v>
      </c>
      <c r="M1120" s="17">
        <v>41794</v>
      </c>
      <c r="N1120" s="37">
        <f t="shared" si="51"/>
        <v>44803</v>
      </c>
      <c r="O1120" s="55">
        <f t="shared" si="52"/>
        <v>66532455</v>
      </c>
      <c r="P1120" s="55" t="s">
        <v>7341</v>
      </c>
      <c r="Q1120" s="56">
        <f t="shared" si="53"/>
        <v>7.2041199643499915E-3</v>
      </c>
      <c r="R1120" s="49"/>
      <c r="S1120" s="53"/>
      <c r="T1120" s="53"/>
      <c r="U1120" s="53"/>
      <c r="V1120" s="53"/>
      <c r="W1120" s="53"/>
      <c r="X1120" s="53"/>
    </row>
    <row r="1121" spans="2:24" s="2" customFormat="1" ht="24.5" customHeight="1" x14ac:dyDescent="0.35">
      <c r="B1121" s="3">
        <v>1106</v>
      </c>
      <c r="C1121" s="3" t="s">
        <v>1863</v>
      </c>
      <c r="D1121" s="3" t="s">
        <v>1864</v>
      </c>
      <c r="E1121" s="3" t="s">
        <v>4224</v>
      </c>
      <c r="F1121" s="3" t="s">
        <v>2390</v>
      </c>
      <c r="G1121" s="3" t="s">
        <v>76</v>
      </c>
      <c r="H1121" s="3" t="s">
        <v>2628</v>
      </c>
      <c r="I1121" s="33">
        <v>37</v>
      </c>
      <c r="J1121" s="3" t="s">
        <v>5002</v>
      </c>
      <c r="K1121" s="3" t="s">
        <v>2628</v>
      </c>
      <c r="L1121" s="3">
        <v>37515</v>
      </c>
      <c r="M1121" s="17">
        <v>43615</v>
      </c>
      <c r="N1121" s="37">
        <f t="shared" si="51"/>
        <v>46755</v>
      </c>
      <c r="O1121" s="55">
        <f t="shared" si="52"/>
        <v>1729935</v>
      </c>
      <c r="P1121" s="55"/>
      <c r="Q1121" s="56">
        <f t="shared" si="53"/>
        <v>1.8731699094115501E-4</v>
      </c>
      <c r="R1121" s="49"/>
      <c r="S1121" s="53"/>
      <c r="T1121" s="53"/>
      <c r="U1121" s="53"/>
      <c r="V1121" s="53"/>
      <c r="W1121" s="53"/>
      <c r="X1121" s="53"/>
    </row>
    <row r="1122" spans="2:24" s="2" customFormat="1" ht="24.5" customHeight="1" x14ac:dyDescent="0.35">
      <c r="B1122" s="3">
        <v>1107</v>
      </c>
      <c r="C1122" s="3" t="s">
        <v>2628</v>
      </c>
      <c r="D1122" s="3" t="s">
        <v>3186</v>
      </c>
      <c r="E1122" s="3" t="s">
        <v>3500</v>
      </c>
      <c r="F1122" s="3" t="s">
        <v>2392</v>
      </c>
      <c r="G1122" s="3" t="s">
        <v>76</v>
      </c>
      <c r="H1122" s="3" t="s">
        <v>2628</v>
      </c>
      <c r="I1122" s="33">
        <v>4</v>
      </c>
      <c r="J1122" s="3" t="s">
        <v>5003</v>
      </c>
      <c r="K1122" s="3" t="s">
        <v>2628</v>
      </c>
      <c r="L1122" s="3">
        <v>20031108</v>
      </c>
      <c r="M1122" s="17"/>
      <c r="N1122" s="37">
        <f t="shared" si="51"/>
        <v>0</v>
      </c>
      <c r="O1122" s="55">
        <f t="shared" si="52"/>
        <v>400</v>
      </c>
      <c r="P1122" s="55"/>
      <c r="Q1122" s="56">
        <f t="shared" si="53"/>
        <v>4.3311914249068321E-8</v>
      </c>
      <c r="R1122" s="49"/>
      <c r="S1122" s="53"/>
      <c r="T1122" s="53"/>
      <c r="U1122" s="53"/>
      <c r="V1122" s="53"/>
      <c r="W1122" s="53"/>
      <c r="X1122" s="53"/>
    </row>
    <row r="1123" spans="2:24" s="2" customFormat="1" ht="24.5" customHeight="1" x14ac:dyDescent="0.35">
      <c r="B1123" s="3">
        <v>1108</v>
      </c>
      <c r="C1123" s="3" t="s">
        <v>4107</v>
      </c>
      <c r="D1123" s="3" t="s">
        <v>1872</v>
      </c>
      <c r="E1123" s="3" t="s">
        <v>114</v>
      </c>
      <c r="F1123" s="3" t="s">
        <v>2335</v>
      </c>
      <c r="G1123" s="3" t="s">
        <v>11</v>
      </c>
      <c r="H1123" s="3" t="s">
        <v>2628</v>
      </c>
      <c r="I1123" s="33">
        <v>7440</v>
      </c>
      <c r="J1123" s="3" t="s">
        <v>5004</v>
      </c>
      <c r="K1123" s="3" t="s">
        <v>2628</v>
      </c>
      <c r="L1123" s="3">
        <v>19919354</v>
      </c>
      <c r="M1123" s="17"/>
      <c r="N1123" s="37">
        <f t="shared" si="51"/>
        <v>0</v>
      </c>
      <c r="O1123" s="55">
        <f t="shared" si="52"/>
        <v>744000</v>
      </c>
      <c r="P1123" s="55" t="s">
        <v>7341</v>
      </c>
      <c r="Q1123" s="56">
        <f t="shared" si="53"/>
        <v>8.0560160503267077E-5</v>
      </c>
      <c r="R1123" s="49"/>
      <c r="S1123" s="53"/>
      <c r="T1123" s="53"/>
      <c r="U1123" s="53"/>
      <c r="V1123" s="53"/>
      <c r="W1123" s="53"/>
      <c r="X1123" s="53"/>
    </row>
    <row r="1124" spans="2:24" s="2" customFormat="1" ht="24.5" customHeight="1" x14ac:dyDescent="0.35">
      <c r="B1124" s="3">
        <v>1109</v>
      </c>
      <c r="C1124" s="3" t="s">
        <v>1873</v>
      </c>
      <c r="D1124" s="3" t="s">
        <v>1874</v>
      </c>
      <c r="E1124" s="3" t="s">
        <v>26</v>
      </c>
      <c r="F1124" s="3" t="s">
        <v>2438</v>
      </c>
      <c r="G1124" s="3" t="s">
        <v>11</v>
      </c>
      <c r="H1124" s="3" t="s">
        <v>2628</v>
      </c>
      <c r="I1124" s="33">
        <v>2970</v>
      </c>
      <c r="J1124" s="3" t="s">
        <v>5005</v>
      </c>
      <c r="K1124" s="3" t="s">
        <v>2628</v>
      </c>
      <c r="L1124" s="3">
        <v>209154</v>
      </c>
      <c r="M1124" s="17"/>
      <c r="N1124" s="37">
        <f t="shared" si="51"/>
        <v>0</v>
      </c>
      <c r="O1124" s="55">
        <f t="shared" si="52"/>
        <v>297000</v>
      </c>
      <c r="P1124" s="55"/>
      <c r="Q1124" s="56">
        <f t="shared" si="53"/>
        <v>3.2159096329933229E-5</v>
      </c>
      <c r="R1124" s="49"/>
      <c r="S1124" s="53"/>
      <c r="T1124" s="53"/>
      <c r="U1124" s="53"/>
      <c r="V1124" s="53"/>
      <c r="W1124" s="53"/>
      <c r="X1124" s="53"/>
    </row>
    <row r="1125" spans="2:24" s="2" customFormat="1" ht="24.5" customHeight="1" x14ac:dyDescent="0.35">
      <c r="B1125" s="3">
        <v>1110</v>
      </c>
      <c r="C1125" s="3" t="s">
        <v>1873</v>
      </c>
      <c r="D1125" s="3" t="s">
        <v>1874</v>
      </c>
      <c r="E1125" s="3" t="s">
        <v>2401</v>
      </c>
      <c r="F1125" s="3" t="s">
        <v>2422</v>
      </c>
      <c r="G1125" s="3" t="s">
        <v>11</v>
      </c>
      <c r="H1125" s="3" t="s">
        <v>2318</v>
      </c>
      <c r="I1125" s="3">
        <v>102.66666666666667</v>
      </c>
      <c r="J1125" s="3" t="s">
        <v>4077</v>
      </c>
      <c r="K1125" s="3" t="s">
        <v>3758</v>
      </c>
      <c r="L1125" s="3">
        <v>209154</v>
      </c>
      <c r="M1125" s="17">
        <v>1538</v>
      </c>
      <c r="N1125" s="37">
        <f t="shared" si="51"/>
        <v>1649</v>
      </c>
      <c r="O1125" s="55">
        <f t="shared" si="52"/>
        <v>169297.33333333334</v>
      </c>
      <c r="P1125" s="55"/>
      <c r="Q1125" s="56">
        <f t="shared" si="53"/>
        <v>1.8331478959823172E-5</v>
      </c>
      <c r="R1125" s="49"/>
      <c r="S1125" s="53"/>
      <c r="T1125" s="53"/>
      <c r="U1125" s="53"/>
      <c r="V1125" s="53"/>
      <c r="W1125" s="53"/>
      <c r="X1125" s="53"/>
    </row>
    <row r="1126" spans="2:24" s="2" customFormat="1" ht="24.5" customHeight="1" x14ac:dyDescent="0.35">
      <c r="B1126" s="3">
        <v>1111</v>
      </c>
      <c r="C1126" s="3" t="s">
        <v>1876</v>
      </c>
      <c r="D1126" s="3" t="s">
        <v>1877</v>
      </c>
      <c r="E1126" s="3" t="s">
        <v>7108</v>
      </c>
      <c r="F1126" s="3" t="s">
        <v>2604</v>
      </c>
      <c r="G1126" s="3" t="s">
        <v>80</v>
      </c>
      <c r="H1126" s="3" t="s">
        <v>7124</v>
      </c>
      <c r="I1126" s="33">
        <v>1</v>
      </c>
      <c r="J1126" s="3" t="s">
        <v>2628</v>
      </c>
      <c r="K1126" s="3" t="s">
        <v>7248</v>
      </c>
      <c r="L1126" s="3">
        <v>19969105</v>
      </c>
      <c r="M1126" s="17"/>
      <c r="N1126" s="37">
        <f t="shared" si="51"/>
        <v>0</v>
      </c>
      <c r="O1126" s="55">
        <f t="shared" si="52"/>
        <v>100</v>
      </c>
      <c r="P1126" s="55"/>
      <c r="Q1126" s="56">
        <f t="shared" si="53"/>
        <v>1.082797856226708E-8</v>
      </c>
      <c r="R1126" s="49"/>
      <c r="S1126" s="53"/>
      <c r="T1126" s="53"/>
      <c r="U1126" s="53"/>
      <c r="V1126" s="53"/>
      <c r="W1126" s="53"/>
      <c r="X1126" s="53"/>
    </row>
    <row r="1127" spans="2:24" s="2" customFormat="1" ht="24.5" customHeight="1" x14ac:dyDescent="0.35">
      <c r="B1127" s="3">
        <v>1112</v>
      </c>
      <c r="C1127" s="3" t="s">
        <v>1876</v>
      </c>
      <c r="D1127" s="3" t="s">
        <v>1877</v>
      </c>
      <c r="E1127" s="3" t="s">
        <v>7108</v>
      </c>
      <c r="F1127" s="3" t="s">
        <v>2604</v>
      </c>
      <c r="G1127" s="3" t="s">
        <v>80</v>
      </c>
      <c r="H1127" s="3" t="s">
        <v>7124</v>
      </c>
      <c r="I1127" s="33">
        <v>1</v>
      </c>
      <c r="J1127" s="3" t="s">
        <v>7161</v>
      </c>
      <c r="K1127" s="3" t="s">
        <v>7249</v>
      </c>
      <c r="L1127" s="3">
        <v>20005168</v>
      </c>
      <c r="M1127" s="17"/>
      <c r="N1127" s="37">
        <f t="shared" si="51"/>
        <v>0</v>
      </c>
      <c r="O1127" s="55">
        <f t="shared" si="52"/>
        <v>100</v>
      </c>
      <c r="P1127" s="55"/>
      <c r="Q1127" s="56">
        <f t="shared" si="53"/>
        <v>1.082797856226708E-8</v>
      </c>
      <c r="R1127" s="49"/>
      <c r="S1127" s="53"/>
      <c r="T1127" s="53"/>
      <c r="U1127" s="53"/>
      <c r="V1127" s="53"/>
      <c r="W1127" s="53"/>
      <c r="X1127" s="53"/>
    </row>
    <row r="1128" spans="2:24" s="2" customFormat="1" ht="24.5" customHeight="1" x14ac:dyDescent="0.35">
      <c r="B1128" s="3">
        <v>1113</v>
      </c>
      <c r="C1128" s="3" t="s">
        <v>1879</v>
      </c>
      <c r="D1128" s="3" t="s">
        <v>1880</v>
      </c>
      <c r="E1128" s="3" t="s">
        <v>4225</v>
      </c>
      <c r="F1128" s="3" t="s">
        <v>2435</v>
      </c>
      <c r="G1128" s="3" t="s">
        <v>11</v>
      </c>
      <c r="H1128" s="3" t="s">
        <v>2628</v>
      </c>
      <c r="I1128" s="3">
        <v>71</v>
      </c>
      <c r="J1128" s="3" t="s">
        <v>5006</v>
      </c>
      <c r="K1128" s="3" t="s">
        <v>2628</v>
      </c>
      <c r="L1128" s="3">
        <v>51700</v>
      </c>
      <c r="M1128" s="17">
        <v>29908</v>
      </c>
      <c r="N1128" s="37">
        <f t="shared" si="51"/>
        <v>32061</v>
      </c>
      <c r="O1128" s="55">
        <f t="shared" si="52"/>
        <v>2276331</v>
      </c>
      <c r="P1128" s="55"/>
      <c r="Q1128" s="56">
        <f t="shared" si="53"/>
        <v>2.4648063268623981E-4</v>
      </c>
      <c r="R1128" s="49"/>
      <c r="S1128" s="53"/>
      <c r="T1128" s="53"/>
      <c r="U1128" s="53"/>
      <c r="V1128" s="53"/>
      <c r="W1128" s="53"/>
      <c r="X1128" s="53"/>
    </row>
    <row r="1129" spans="2:24" s="2" customFormat="1" ht="24.5" customHeight="1" x14ac:dyDescent="0.35">
      <c r="B1129" s="3">
        <v>1114</v>
      </c>
      <c r="C1129" s="3" t="s">
        <v>2628</v>
      </c>
      <c r="D1129" s="3" t="s">
        <v>4180</v>
      </c>
      <c r="E1129" s="3" t="s">
        <v>218</v>
      </c>
      <c r="F1129" s="3" t="s">
        <v>3023</v>
      </c>
      <c r="G1129" s="3" t="s">
        <v>76</v>
      </c>
      <c r="H1129" s="3" t="s">
        <v>2628</v>
      </c>
      <c r="I1129" s="3">
        <v>1</v>
      </c>
      <c r="J1129" s="3" t="s">
        <v>5007</v>
      </c>
      <c r="K1129" s="3" t="s">
        <v>2628</v>
      </c>
      <c r="L1129" s="3">
        <v>38581</v>
      </c>
      <c r="M1129" s="17">
        <v>49493</v>
      </c>
      <c r="N1129" s="37">
        <f t="shared" si="51"/>
        <v>53056</v>
      </c>
      <c r="O1129" s="55">
        <f t="shared" si="52"/>
        <v>53056</v>
      </c>
      <c r="P1129" s="55" t="s">
        <v>7341</v>
      </c>
      <c r="Q1129" s="56">
        <f t="shared" si="53"/>
        <v>5.7448923059964218E-6</v>
      </c>
      <c r="R1129" s="49"/>
      <c r="S1129" s="53"/>
      <c r="T1129" s="53"/>
      <c r="U1129" s="53"/>
      <c r="V1129" s="53"/>
      <c r="W1129" s="53"/>
      <c r="X1129" s="53"/>
    </row>
    <row r="1130" spans="2:24" s="2" customFormat="1" ht="24.5" customHeight="1" x14ac:dyDescent="0.35">
      <c r="B1130" s="3">
        <v>1115</v>
      </c>
      <c r="C1130" s="3" t="s">
        <v>2628</v>
      </c>
      <c r="D1130" s="3" t="s">
        <v>4181</v>
      </c>
      <c r="E1130" s="3" t="s">
        <v>218</v>
      </c>
      <c r="F1130" s="3" t="s">
        <v>3580</v>
      </c>
      <c r="G1130" s="3" t="s">
        <v>76</v>
      </c>
      <c r="H1130" s="3" t="s">
        <v>2628</v>
      </c>
      <c r="I1130" s="3">
        <v>1</v>
      </c>
      <c r="J1130" s="3" t="s">
        <v>5008</v>
      </c>
      <c r="K1130" s="3" t="s">
        <v>2628</v>
      </c>
      <c r="L1130" s="3">
        <v>19956868</v>
      </c>
      <c r="M1130" s="17">
        <v>97897</v>
      </c>
      <c r="N1130" s="37">
        <f t="shared" si="51"/>
        <v>104946</v>
      </c>
      <c r="O1130" s="55">
        <f t="shared" si="52"/>
        <v>104946</v>
      </c>
      <c r="P1130" s="55" t="s">
        <v>7341</v>
      </c>
      <c r="Q1130" s="56">
        <f t="shared" si="53"/>
        <v>1.136353038195681E-5</v>
      </c>
      <c r="R1130" s="49"/>
      <c r="S1130" s="53"/>
      <c r="T1130" s="53"/>
      <c r="U1130" s="53"/>
      <c r="V1130" s="53"/>
      <c r="W1130" s="53"/>
      <c r="X1130" s="53"/>
    </row>
    <row r="1131" spans="2:24" s="2" customFormat="1" ht="24.5" customHeight="1" x14ac:dyDescent="0.35">
      <c r="B1131" s="3">
        <v>1116</v>
      </c>
      <c r="C1131" s="3" t="s">
        <v>2628</v>
      </c>
      <c r="D1131" s="3" t="s">
        <v>4182</v>
      </c>
      <c r="E1131" s="3" t="s">
        <v>218</v>
      </c>
      <c r="F1131" s="3" t="s">
        <v>3023</v>
      </c>
      <c r="G1131" s="3" t="s">
        <v>76</v>
      </c>
      <c r="H1131" s="3" t="s">
        <v>2628</v>
      </c>
      <c r="I1131" s="3">
        <v>1</v>
      </c>
      <c r="J1131" s="3" t="s">
        <v>5009</v>
      </c>
      <c r="K1131" s="3" t="s">
        <v>2628</v>
      </c>
      <c r="L1131" s="3">
        <v>19901847</v>
      </c>
      <c r="M1131" s="17"/>
      <c r="N1131" s="37">
        <f t="shared" si="51"/>
        <v>0</v>
      </c>
      <c r="O1131" s="55">
        <f t="shared" si="52"/>
        <v>100</v>
      </c>
      <c r="P1131" s="55"/>
      <c r="Q1131" s="56">
        <f t="shared" si="53"/>
        <v>1.082797856226708E-8</v>
      </c>
      <c r="R1131" s="49"/>
      <c r="S1131" s="53"/>
      <c r="T1131" s="53"/>
      <c r="U1131" s="53"/>
      <c r="V1131" s="53"/>
      <c r="W1131" s="53"/>
      <c r="X1131" s="53"/>
    </row>
    <row r="1132" spans="2:24" s="2" customFormat="1" ht="24.5" customHeight="1" x14ac:dyDescent="0.35">
      <c r="B1132" s="3">
        <v>1117</v>
      </c>
      <c r="C1132" s="3" t="s">
        <v>2628</v>
      </c>
      <c r="D1132" s="3" t="s">
        <v>4183</v>
      </c>
      <c r="E1132" s="3" t="s">
        <v>218</v>
      </c>
      <c r="F1132" s="3" t="s">
        <v>2392</v>
      </c>
      <c r="G1132" s="3" t="s">
        <v>76</v>
      </c>
      <c r="H1132" s="3" t="s">
        <v>2628</v>
      </c>
      <c r="I1132" s="3">
        <v>18</v>
      </c>
      <c r="J1132" s="3" t="s">
        <v>5010</v>
      </c>
      <c r="K1132" s="3" t="s">
        <v>2628</v>
      </c>
      <c r="L1132" s="3">
        <v>38527</v>
      </c>
      <c r="M1132" s="17">
        <v>57602</v>
      </c>
      <c r="N1132" s="37">
        <f t="shared" si="51"/>
        <v>61749</v>
      </c>
      <c r="O1132" s="55">
        <f t="shared" si="52"/>
        <v>1111482</v>
      </c>
      <c r="P1132" s="55" t="s">
        <v>7341</v>
      </c>
      <c r="Q1132" s="56">
        <f t="shared" si="53"/>
        <v>1.2035103268345738E-4</v>
      </c>
      <c r="R1132" s="49"/>
      <c r="S1132" s="53"/>
      <c r="T1132" s="53"/>
      <c r="U1132" s="53"/>
      <c r="V1132" s="53"/>
      <c r="W1132" s="53"/>
      <c r="X1132" s="53"/>
    </row>
    <row r="1133" spans="2:24" s="2" customFormat="1" ht="24.5" customHeight="1" x14ac:dyDescent="0.35">
      <c r="B1133" s="3">
        <v>1118</v>
      </c>
      <c r="C1133" s="3" t="s">
        <v>2628</v>
      </c>
      <c r="D1133" s="3" t="s">
        <v>4184</v>
      </c>
      <c r="E1133" s="3" t="s">
        <v>218</v>
      </c>
      <c r="F1133" s="3" t="s">
        <v>3601</v>
      </c>
      <c r="G1133" s="3" t="s">
        <v>76</v>
      </c>
      <c r="H1133" s="3" t="s">
        <v>2628</v>
      </c>
      <c r="I1133" s="33">
        <v>8</v>
      </c>
      <c r="J1133" s="3" t="s">
        <v>5011</v>
      </c>
      <c r="K1133" s="3" t="s">
        <v>2628</v>
      </c>
      <c r="L1133" s="3">
        <v>20062411</v>
      </c>
      <c r="M1133" s="17"/>
      <c r="N1133" s="37">
        <f t="shared" si="51"/>
        <v>0</v>
      </c>
      <c r="O1133" s="55">
        <f t="shared" si="52"/>
        <v>800</v>
      </c>
      <c r="P1133" s="55"/>
      <c r="Q1133" s="56">
        <f t="shared" si="53"/>
        <v>8.6623828498136642E-8</v>
      </c>
      <c r="R1133" s="49"/>
      <c r="S1133" s="53"/>
      <c r="T1133" s="53"/>
      <c r="U1133" s="53"/>
      <c r="V1133" s="53"/>
      <c r="W1133" s="53"/>
      <c r="X1133" s="53"/>
    </row>
    <row r="1134" spans="2:24" s="2" customFormat="1" ht="24.5" customHeight="1" x14ac:dyDescent="0.35">
      <c r="B1134" s="3">
        <v>1119</v>
      </c>
      <c r="C1134" s="3" t="s">
        <v>943</v>
      </c>
      <c r="D1134" s="3" t="s">
        <v>4185</v>
      </c>
      <c r="E1134" s="3" t="s">
        <v>944</v>
      </c>
      <c r="F1134" s="3" t="s">
        <v>2499</v>
      </c>
      <c r="G1134" s="3" t="s">
        <v>11</v>
      </c>
      <c r="H1134" s="3" t="s">
        <v>2628</v>
      </c>
      <c r="I1134" s="3">
        <v>50506</v>
      </c>
      <c r="J1134" s="3" t="s">
        <v>5012</v>
      </c>
      <c r="K1134" s="3" t="s">
        <v>2628</v>
      </c>
      <c r="L1134" s="3">
        <v>50476</v>
      </c>
      <c r="M1134" s="17">
        <v>12893</v>
      </c>
      <c r="N1134" s="37">
        <f t="shared" si="51"/>
        <v>13821</v>
      </c>
      <c r="O1134" s="55">
        <f t="shared" si="52"/>
        <v>698043426</v>
      </c>
      <c r="P1134" s="55" t="s">
        <v>7341</v>
      </c>
      <c r="Q1134" s="56">
        <f t="shared" si="53"/>
        <v>7.5583992522594665E-2</v>
      </c>
      <c r="R1134" s="49"/>
      <c r="S1134" s="53"/>
      <c r="T1134" s="53"/>
      <c r="U1134" s="53"/>
      <c r="V1134" s="53"/>
      <c r="W1134" s="53"/>
      <c r="X1134" s="53"/>
    </row>
    <row r="1135" spans="2:24" s="2" customFormat="1" ht="24.5" customHeight="1" x14ac:dyDescent="0.35">
      <c r="B1135" s="3">
        <v>1120</v>
      </c>
      <c r="C1135" s="3" t="s">
        <v>164</v>
      </c>
      <c r="D1135" s="3" t="s">
        <v>1907</v>
      </c>
      <c r="E1135" s="3" t="s">
        <v>4226</v>
      </c>
      <c r="F1135" s="3" t="s">
        <v>3591</v>
      </c>
      <c r="G1135" s="3" t="s">
        <v>2395</v>
      </c>
      <c r="H1135" s="3" t="s">
        <v>2628</v>
      </c>
      <c r="I1135" s="33">
        <v>95</v>
      </c>
      <c r="J1135" s="3" t="s">
        <v>5013</v>
      </c>
      <c r="K1135" s="3" t="s">
        <v>2628</v>
      </c>
      <c r="L1135" s="3">
        <v>20044627</v>
      </c>
      <c r="M1135" s="17"/>
      <c r="N1135" s="37">
        <f t="shared" si="51"/>
        <v>0</v>
      </c>
      <c r="O1135" s="55">
        <f t="shared" si="52"/>
        <v>9500</v>
      </c>
      <c r="P1135" s="55"/>
      <c r="Q1135" s="56">
        <f t="shared" si="53"/>
        <v>1.0286579634153725E-6</v>
      </c>
      <c r="R1135" s="49"/>
      <c r="S1135" s="53"/>
      <c r="T1135" s="53"/>
      <c r="U1135" s="53"/>
      <c r="V1135" s="53"/>
      <c r="W1135" s="53"/>
      <c r="X1135" s="53"/>
    </row>
    <row r="1136" spans="2:24" s="2" customFormat="1" ht="24.5" customHeight="1" x14ac:dyDescent="0.35">
      <c r="B1136" s="3">
        <v>1121</v>
      </c>
      <c r="C1136" s="3" t="s">
        <v>164</v>
      </c>
      <c r="D1136" s="3" t="s">
        <v>1907</v>
      </c>
      <c r="E1136" s="3" t="s">
        <v>4227</v>
      </c>
      <c r="F1136" s="3" t="s">
        <v>2394</v>
      </c>
      <c r="G1136" s="3" t="s">
        <v>2395</v>
      </c>
      <c r="H1136" s="3" t="s">
        <v>2628</v>
      </c>
      <c r="I1136" s="3">
        <v>10</v>
      </c>
      <c r="J1136" s="3" t="s">
        <v>5014</v>
      </c>
      <c r="K1136" s="3" t="s">
        <v>2628</v>
      </c>
      <c r="L1136" s="3">
        <v>20007664</v>
      </c>
      <c r="M1136" s="17">
        <v>29524</v>
      </c>
      <c r="N1136" s="37">
        <f t="shared" si="51"/>
        <v>31650</v>
      </c>
      <c r="O1136" s="55">
        <f t="shared" si="52"/>
        <v>316500</v>
      </c>
      <c r="P1136" s="55"/>
      <c r="Q1136" s="56">
        <f t="shared" si="53"/>
        <v>3.4270552149575304E-5</v>
      </c>
      <c r="R1136" s="49"/>
      <c r="S1136" s="53"/>
      <c r="T1136" s="53"/>
      <c r="U1136" s="53"/>
      <c r="V1136" s="53"/>
      <c r="W1136" s="53"/>
      <c r="X1136" s="53"/>
    </row>
    <row r="1137" spans="2:24" s="2" customFormat="1" ht="24.5" customHeight="1" x14ac:dyDescent="0.35">
      <c r="B1137" s="3">
        <v>1122</v>
      </c>
      <c r="C1137" s="3" t="s">
        <v>164</v>
      </c>
      <c r="D1137" s="3" t="s">
        <v>4186</v>
      </c>
      <c r="E1137" s="3" t="s">
        <v>3431</v>
      </c>
      <c r="F1137" s="3" t="s">
        <v>3630</v>
      </c>
      <c r="G1137" s="3" t="s">
        <v>2328</v>
      </c>
      <c r="H1137" s="3" t="s">
        <v>2628</v>
      </c>
      <c r="I1137" s="3">
        <v>952</v>
      </c>
      <c r="J1137" s="3" t="s">
        <v>5015</v>
      </c>
      <c r="K1137" s="3" t="s">
        <v>2628</v>
      </c>
      <c r="L1137" s="3">
        <v>20029977</v>
      </c>
      <c r="M1137" s="17">
        <v>48993</v>
      </c>
      <c r="N1137" s="37">
        <f t="shared" si="51"/>
        <v>52520</v>
      </c>
      <c r="O1137" s="55">
        <f t="shared" si="52"/>
        <v>49999040</v>
      </c>
      <c r="P1137" s="55" t="s">
        <v>7341</v>
      </c>
      <c r="Q1137" s="56">
        <f t="shared" si="53"/>
        <v>5.4138853325393418E-3</v>
      </c>
      <c r="R1137" s="49"/>
      <c r="S1137" s="53"/>
      <c r="T1137" s="53"/>
      <c r="U1137" s="53"/>
      <c r="V1137" s="53"/>
      <c r="W1137" s="53"/>
      <c r="X1137" s="53"/>
    </row>
    <row r="1138" spans="2:24" s="2" customFormat="1" ht="24.5" customHeight="1" x14ac:dyDescent="0.35">
      <c r="B1138" s="3">
        <v>1123</v>
      </c>
      <c r="C1138" s="3" t="s">
        <v>2628</v>
      </c>
      <c r="D1138" s="3" t="s">
        <v>1908</v>
      </c>
      <c r="E1138" s="3" t="s">
        <v>3502</v>
      </c>
      <c r="F1138" s="3" t="s">
        <v>3580</v>
      </c>
      <c r="G1138" s="3" t="s">
        <v>1271</v>
      </c>
      <c r="H1138" s="3" t="s">
        <v>2628</v>
      </c>
      <c r="I1138" s="3">
        <v>15</v>
      </c>
      <c r="J1138" s="3" t="s">
        <v>5016</v>
      </c>
      <c r="K1138" s="3" t="s">
        <v>2628</v>
      </c>
      <c r="L1138" s="3">
        <v>20003482</v>
      </c>
      <c r="M1138" s="17">
        <v>439040</v>
      </c>
      <c r="N1138" s="37">
        <f t="shared" si="51"/>
        <v>470651</v>
      </c>
      <c r="O1138" s="55">
        <f t="shared" si="52"/>
        <v>7059765</v>
      </c>
      <c r="P1138" s="55" t="s">
        <v>7341</v>
      </c>
      <c r="Q1138" s="56">
        <f t="shared" si="53"/>
        <v>7.6442984074643445E-4</v>
      </c>
      <c r="R1138" s="49"/>
      <c r="S1138" s="53"/>
      <c r="T1138" s="53"/>
      <c r="U1138" s="53"/>
      <c r="V1138" s="53"/>
      <c r="W1138" s="53"/>
      <c r="X1138" s="53"/>
    </row>
    <row r="1139" spans="2:24" s="2" customFormat="1" ht="24.5" customHeight="1" x14ac:dyDescent="0.35">
      <c r="B1139" s="3">
        <v>1124</v>
      </c>
      <c r="C1139" s="3" t="s">
        <v>2628</v>
      </c>
      <c r="D1139" s="3" t="s">
        <v>4187</v>
      </c>
      <c r="E1139" s="3" t="s">
        <v>3502</v>
      </c>
      <c r="F1139" s="3" t="s">
        <v>3580</v>
      </c>
      <c r="G1139" s="3" t="s">
        <v>1271</v>
      </c>
      <c r="H1139" s="3" t="s">
        <v>2628</v>
      </c>
      <c r="I1139" s="33">
        <v>15</v>
      </c>
      <c r="J1139" s="3" t="s">
        <v>5017</v>
      </c>
      <c r="K1139" s="3" t="s">
        <v>2628</v>
      </c>
      <c r="L1139" s="3">
        <v>20003482</v>
      </c>
      <c r="M1139" s="17">
        <v>1112720</v>
      </c>
      <c r="N1139" s="37">
        <f t="shared" si="51"/>
        <v>1192836</v>
      </c>
      <c r="O1139" s="55">
        <f t="shared" si="52"/>
        <v>17892540</v>
      </c>
      <c r="P1139" s="55" t="s">
        <v>7341</v>
      </c>
      <c r="Q1139" s="56">
        <f t="shared" si="53"/>
        <v>1.937400395445062E-3</v>
      </c>
      <c r="R1139" s="49"/>
      <c r="S1139" s="53"/>
      <c r="T1139" s="53"/>
      <c r="U1139" s="53"/>
      <c r="V1139" s="53"/>
      <c r="W1139" s="53"/>
      <c r="X1139" s="53"/>
    </row>
    <row r="1140" spans="2:24" s="2" customFormat="1" ht="24.5" customHeight="1" x14ac:dyDescent="0.35">
      <c r="B1140" s="3">
        <v>1125</v>
      </c>
      <c r="C1140" s="3" t="s">
        <v>345</v>
      </c>
      <c r="D1140" s="3" t="s">
        <v>3187</v>
      </c>
      <c r="E1140" s="3" t="s">
        <v>2571</v>
      </c>
      <c r="F1140" s="3" t="s">
        <v>3608</v>
      </c>
      <c r="G1140" s="3" t="s">
        <v>2328</v>
      </c>
      <c r="H1140" s="3" t="s">
        <v>2628</v>
      </c>
      <c r="I1140" s="33">
        <v>62</v>
      </c>
      <c r="J1140" s="3" t="s">
        <v>5018</v>
      </c>
      <c r="K1140" s="3" t="s">
        <v>2628</v>
      </c>
      <c r="L1140" s="3">
        <v>19987850</v>
      </c>
      <c r="M1140" s="17">
        <v>110119</v>
      </c>
      <c r="N1140" s="37">
        <f t="shared" si="51"/>
        <v>118048</v>
      </c>
      <c r="O1140" s="55">
        <f t="shared" si="52"/>
        <v>7318976</v>
      </c>
      <c r="P1140" s="55" t="s">
        <v>7341</v>
      </c>
      <c r="Q1140" s="56">
        <f t="shared" si="53"/>
        <v>7.9249715225747266E-4</v>
      </c>
      <c r="R1140" s="49"/>
      <c r="S1140" s="53"/>
      <c r="T1140" s="53"/>
      <c r="U1140" s="53"/>
      <c r="V1140" s="53"/>
      <c r="W1140" s="53"/>
      <c r="X1140" s="53"/>
    </row>
    <row r="1141" spans="2:24" s="2" customFormat="1" ht="24.5" customHeight="1" x14ac:dyDescent="0.35">
      <c r="B1141" s="3">
        <v>1126</v>
      </c>
      <c r="C1141" s="3" t="s">
        <v>3990</v>
      </c>
      <c r="D1141" s="3" t="s">
        <v>3188</v>
      </c>
      <c r="E1141" s="3" t="s">
        <v>3503</v>
      </c>
      <c r="F1141" s="3" t="s">
        <v>3580</v>
      </c>
      <c r="G1141" s="3" t="s">
        <v>341</v>
      </c>
      <c r="H1141" s="3" t="s">
        <v>2628</v>
      </c>
      <c r="I1141" s="33">
        <v>7</v>
      </c>
      <c r="J1141" s="3" t="s">
        <v>3941</v>
      </c>
      <c r="K1141" s="3" t="s">
        <v>2846</v>
      </c>
      <c r="L1141" s="3">
        <v>20012256</v>
      </c>
      <c r="M1141" s="17"/>
      <c r="N1141" s="37">
        <f t="shared" si="51"/>
        <v>0</v>
      </c>
      <c r="O1141" s="55">
        <f t="shared" si="52"/>
        <v>700</v>
      </c>
      <c r="P1141" s="55"/>
      <c r="Q1141" s="56">
        <f t="shared" si="53"/>
        <v>7.5795849935869558E-8</v>
      </c>
      <c r="R1141" s="49"/>
      <c r="S1141" s="53"/>
      <c r="T1141" s="53"/>
      <c r="U1141" s="53"/>
      <c r="V1141" s="53"/>
      <c r="W1141" s="53"/>
      <c r="X1141" s="53"/>
    </row>
    <row r="1142" spans="2:24" s="2" customFormat="1" ht="24.5" customHeight="1" x14ac:dyDescent="0.35">
      <c r="B1142" s="3">
        <v>1127</v>
      </c>
      <c r="C1142" s="3" t="s">
        <v>2628</v>
      </c>
      <c r="D1142" s="3" t="s">
        <v>3189</v>
      </c>
      <c r="E1142" s="3" t="s">
        <v>3461</v>
      </c>
      <c r="F1142" s="3" t="s">
        <v>2417</v>
      </c>
      <c r="G1142" s="3" t="s">
        <v>3668</v>
      </c>
      <c r="H1142" s="3" t="s">
        <v>2628</v>
      </c>
      <c r="I1142" s="3">
        <v>1</v>
      </c>
      <c r="J1142" s="3" t="s">
        <v>5019</v>
      </c>
      <c r="K1142" s="3" t="s">
        <v>2628</v>
      </c>
      <c r="L1142" s="3">
        <v>20232785</v>
      </c>
      <c r="M1142" s="17"/>
      <c r="N1142" s="37">
        <f t="shared" si="51"/>
        <v>0</v>
      </c>
      <c r="O1142" s="55">
        <f t="shared" si="52"/>
        <v>100</v>
      </c>
      <c r="P1142" s="55"/>
      <c r="Q1142" s="56">
        <f t="shared" si="53"/>
        <v>1.082797856226708E-8</v>
      </c>
      <c r="R1142" s="49"/>
      <c r="S1142" s="53"/>
      <c r="T1142" s="53"/>
      <c r="U1142" s="53"/>
      <c r="V1142" s="53"/>
      <c r="W1142" s="53"/>
      <c r="X1142" s="53"/>
    </row>
    <row r="1143" spans="2:24" s="2" customFormat="1" ht="24.5" customHeight="1" x14ac:dyDescent="0.35">
      <c r="B1143" s="3">
        <v>1128</v>
      </c>
      <c r="C1143" s="3" t="s">
        <v>2628</v>
      </c>
      <c r="D1143" s="3" t="s">
        <v>3190</v>
      </c>
      <c r="E1143" s="3" t="s">
        <v>218</v>
      </c>
      <c r="F1143" s="3" t="s">
        <v>3631</v>
      </c>
      <c r="G1143" s="3" t="s">
        <v>76</v>
      </c>
      <c r="H1143" s="3" t="s">
        <v>2628</v>
      </c>
      <c r="I1143" s="3">
        <v>14</v>
      </c>
      <c r="J1143" s="3" t="s">
        <v>5020</v>
      </c>
      <c r="K1143" s="3" t="s">
        <v>2628</v>
      </c>
      <c r="L1143" s="3">
        <v>20131860</v>
      </c>
      <c r="M1143" s="17">
        <v>70470</v>
      </c>
      <c r="N1143" s="37">
        <f t="shared" si="51"/>
        <v>75544</v>
      </c>
      <c r="O1143" s="55">
        <f t="shared" si="52"/>
        <v>1057616</v>
      </c>
      <c r="P1143" s="55" t="s">
        <v>7341</v>
      </c>
      <c r="Q1143" s="56">
        <f t="shared" si="53"/>
        <v>1.145184337511066E-4</v>
      </c>
      <c r="R1143" s="49"/>
      <c r="S1143" s="53"/>
      <c r="T1143" s="53"/>
      <c r="U1143" s="53"/>
      <c r="V1143" s="53"/>
      <c r="W1143" s="53"/>
      <c r="X1143" s="53"/>
    </row>
    <row r="1144" spans="2:24" s="2" customFormat="1" ht="24.5" customHeight="1" x14ac:dyDescent="0.35">
      <c r="B1144" s="3">
        <v>1129</v>
      </c>
      <c r="C1144" s="3" t="s">
        <v>1914</v>
      </c>
      <c r="D1144" s="3" t="s">
        <v>1915</v>
      </c>
      <c r="E1144" s="3" t="s">
        <v>115</v>
      </c>
      <c r="F1144" s="3" t="s">
        <v>2324</v>
      </c>
      <c r="G1144" s="3" t="s">
        <v>11</v>
      </c>
      <c r="H1144" s="3" t="s">
        <v>2628</v>
      </c>
      <c r="I1144" s="3">
        <v>1050</v>
      </c>
      <c r="J1144" s="3" t="s">
        <v>5021</v>
      </c>
      <c r="K1144" s="3" t="s">
        <v>2628</v>
      </c>
      <c r="L1144" s="3">
        <v>20113546</v>
      </c>
      <c r="M1144" s="17"/>
      <c r="N1144" s="37">
        <f t="shared" si="51"/>
        <v>0</v>
      </c>
      <c r="O1144" s="55">
        <f t="shared" si="52"/>
        <v>105000</v>
      </c>
      <c r="P1144" s="55"/>
      <c r="Q1144" s="56">
        <f t="shared" si="53"/>
        <v>1.1369377490380433E-5</v>
      </c>
      <c r="R1144" s="49"/>
      <c r="S1144" s="53"/>
      <c r="T1144" s="53"/>
      <c r="U1144" s="53"/>
      <c r="V1144" s="53"/>
      <c r="W1144" s="53"/>
      <c r="X1144" s="53"/>
    </row>
    <row r="1145" spans="2:24" s="2" customFormat="1" ht="24.5" customHeight="1" x14ac:dyDescent="0.35">
      <c r="B1145" s="3">
        <v>1130</v>
      </c>
      <c r="C1145" s="3" t="s">
        <v>1914</v>
      </c>
      <c r="D1145" s="3" t="s">
        <v>1915</v>
      </c>
      <c r="E1145" s="3" t="s">
        <v>115</v>
      </c>
      <c r="F1145" s="3" t="s">
        <v>2324</v>
      </c>
      <c r="G1145" s="3" t="s">
        <v>11</v>
      </c>
      <c r="H1145" s="3" t="s">
        <v>2628</v>
      </c>
      <c r="I1145" s="3">
        <v>672</v>
      </c>
      <c r="J1145" s="3" t="s">
        <v>5022</v>
      </c>
      <c r="K1145" s="3" t="s">
        <v>2628</v>
      </c>
      <c r="L1145" s="3">
        <v>20158766</v>
      </c>
      <c r="M1145" s="17"/>
      <c r="N1145" s="37">
        <f t="shared" si="51"/>
        <v>0</v>
      </c>
      <c r="O1145" s="55">
        <f t="shared" si="52"/>
        <v>67200</v>
      </c>
      <c r="P1145" s="55"/>
      <c r="Q1145" s="56">
        <f t="shared" si="53"/>
        <v>7.2764015938434776E-6</v>
      </c>
      <c r="R1145" s="49"/>
      <c r="S1145" s="53"/>
      <c r="T1145" s="53"/>
      <c r="U1145" s="53"/>
      <c r="V1145" s="53"/>
      <c r="W1145" s="53"/>
      <c r="X1145" s="53"/>
    </row>
    <row r="1146" spans="2:24" s="2" customFormat="1" ht="24.5" customHeight="1" x14ac:dyDescent="0.35">
      <c r="B1146" s="3">
        <v>1131</v>
      </c>
      <c r="C1146" s="3" t="s">
        <v>1916</v>
      </c>
      <c r="D1146" s="3" t="s">
        <v>1917</v>
      </c>
      <c r="E1146" s="3" t="s">
        <v>2572</v>
      </c>
      <c r="F1146" s="3" t="s">
        <v>2335</v>
      </c>
      <c r="G1146" s="3" t="s">
        <v>11</v>
      </c>
      <c r="H1146" s="3" t="s">
        <v>2628</v>
      </c>
      <c r="I1146" s="3">
        <v>3510</v>
      </c>
      <c r="J1146" s="3" t="s">
        <v>5023</v>
      </c>
      <c r="K1146" s="3" t="s">
        <v>2628</v>
      </c>
      <c r="L1146" s="3">
        <v>20129443</v>
      </c>
      <c r="M1146" s="17">
        <v>247798</v>
      </c>
      <c r="N1146" s="37">
        <f t="shared" si="51"/>
        <v>265639</v>
      </c>
      <c r="O1146" s="55">
        <f t="shared" si="52"/>
        <v>932392890</v>
      </c>
      <c r="P1146" s="55" t="s">
        <v>7341</v>
      </c>
      <c r="Q1146" s="56">
        <f t="shared" si="53"/>
        <v>0.10095930224530247</v>
      </c>
      <c r="R1146" s="49"/>
      <c r="S1146" s="53"/>
      <c r="T1146" s="53"/>
      <c r="U1146" s="53"/>
      <c r="V1146" s="53"/>
      <c r="W1146" s="53"/>
      <c r="X1146" s="53"/>
    </row>
    <row r="1147" spans="2:24" s="2" customFormat="1" ht="24.5" customHeight="1" x14ac:dyDescent="0.35">
      <c r="B1147" s="3">
        <v>1132</v>
      </c>
      <c r="C1147" s="3" t="s">
        <v>1925</v>
      </c>
      <c r="D1147" s="3" t="s">
        <v>1926</v>
      </c>
      <c r="E1147" s="3" t="s">
        <v>927</v>
      </c>
      <c r="F1147" s="3" t="s">
        <v>2412</v>
      </c>
      <c r="G1147" s="3" t="s">
        <v>11</v>
      </c>
      <c r="H1147" s="3" t="s">
        <v>2628</v>
      </c>
      <c r="I1147" s="3">
        <v>8760</v>
      </c>
      <c r="J1147" s="3" t="s">
        <v>5024</v>
      </c>
      <c r="K1147" s="3" t="s">
        <v>2628</v>
      </c>
      <c r="L1147" s="3">
        <v>20015270</v>
      </c>
      <c r="M1147" s="17">
        <v>6565</v>
      </c>
      <c r="N1147" s="37">
        <f t="shared" si="51"/>
        <v>7038</v>
      </c>
      <c r="O1147" s="55">
        <f t="shared" si="52"/>
        <v>61652880</v>
      </c>
      <c r="P1147" s="55" t="s">
        <v>7341</v>
      </c>
      <c r="Q1147" s="56">
        <f t="shared" si="53"/>
        <v>6.6757606294202479E-3</v>
      </c>
      <c r="R1147" s="49"/>
      <c r="S1147" s="53"/>
      <c r="T1147" s="53"/>
      <c r="U1147" s="53"/>
      <c r="V1147" s="53"/>
      <c r="W1147" s="53"/>
      <c r="X1147" s="53"/>
    </row>
    <row r="1148" spans="2:24" s="2" customFormat="1" ht="24.5" customHeight="1" x14ac:dyDescent="0.35">
      <c r="B1148" s="3">
        <v>1133</v>
      </c>
      <c r="C1148" s="3" t="s">
        <v>1933</v>
      </c>
      <c r="D1148" s="3" t="s">
        <v>1934</v>
      </c>
      <c r="E1148" s="3" t="s">
        <v>3504</v>
      </c>
      <c r="F1148" s="3" t="s">
        <v>3632</v>
      </c>
      <c r="G1148" s="3" t="s">
        <v>3656</v>
      </c>
      <c r="H1148" s="3" t="s">
        <v>2360</v>
      </c>
      <c r="I1148" s="3">
        <v>2</v>
      </c>
      <c r="J1148" s="3" t="s">
        <v>5025</v>
      </c>
      <c r="K1148" s="3" t="s">
        <v>2628</v>
      </c>
      <c r="L1148" s="3">
        <v>19975547</v>
      </c>
      <c r="M1148" s="17">
        <v>6974</v>
      </c>
      <c r="N1148" s="37">
        <f t="shared" si="51"/>
        <v>7476</v>
      </c>
      <c r="O1148" s="55">
        <f t="shared" si="52"/>
        <v>14952</v>
      </c>
      <c r="P1148" s="55"/>
      <c r="Q1148" s="56">
        <f t="shared" si="53"/>
        <v>1.6189993546301737E-6</v>
      </c>
      <c r="R1148" s="49"/>
      <c r="S1148" s="53"/>
      <c r="T1148" s="53"/>
      <c r="U1148" s="53"/>
      <c r="V1148" s="53"/>
      <c r="W1148" s="53"/>
      <c r="X1148" s="53"/>
    </row>
    <row r="1149" spans="2:24" s="2" customFormat="1" ht="24.5" customHeight="1" x14ac:dyDescent="0.35">
      <c r="B1149" s="3">
        <v>1134</v>
      </c>
      <c r="C1149" s="3" t="s">
        <v>1937</v>
      </c>
      <c r="D1149" s="3" t="s">
        <v>1936</v>
      </c>
      <c r="E1149" s="3" t="s">
        <v>36</v>
      </c>
      <c r="F1149" s="3" t="s">
        <v>2326</v>
      </c>
      <c r="G1149" s="3" t="s">
        <v>3657</v>
      </c>
      <c r="H1149" s="3" t="s">
        <v>2334</v>
      </c>
      <c r="I1149" s="3">
        <v>290.08333333333331</v>
      </c>
      <c r="J1149" s="3" t="s">
        <v>3942</v>
      </c>
      <c r="K1149" s="3" t="s">
        <v>2574</v>
      </c>
      <c r="L1149" s="3">
        <v>19912759</v>
      </c>
      <c r="M1149" s="17">
        <v>63347</v>
      </c>
      <c r="N1149" s="37">
        <f t="shared" si="51"/>
        <v>67908</v>
      </c>
      <c r="O1149" s="55">
        <f t="shared" si="52"/>
        <v>19698979</v>
      </c>
      <c r="P1149" s="55" t="s">
        <v>7341</v>
      </c>
      <c r="Q1149" s="56">
        <f t="shared" si="53"/>
        <v>2.133001223105494E-3</v>
      </c>
      <c r="R1149" s="49"/>
      <c r="S1149" s="53"/>
      <c r="T1149" s="53"/>
      <c r="U1149" s="53"/>
      <c r="V1149" s="53"/>
      <c r="W1149" s="53"/>
      <c r="X1149" s="53"/>
    </row>
    <row r="1150" spans="2:24" s="2" customFormat="1" ht="24.5" customHeight="1" x14ac:dyDescent="0.35">
      <c r="B1150" s="3">
        <v>1135</v>
      </c>
      <c r="C1150" s="3" t="s">
        <v>2628</v>
      </c>
      <c r="D1150" s="3" t="s">
        <v>1936</v>
      </c>
      <c r="E1150" s="3" t="s">
        <v>3505</v>
      </c>
      <c r="F1150" s="3" t="s">
        <v>2370</v>
      </c>
      <c r="G1150" s="3" t="s">
        <v>11</v>
      </c>
      <c r="H1150" s="3" t="s">
        <v>2628</v>
      </c>
      <c r="I1150" s="3">
        <v>1</v>
      </c>
      <c r="J1150" s="3" t="s">
        <v>5026</v>
      </c>
      <c r="K1150" s="3" t="s">
        <v>2628</v>
      </c>
      <c r="L1150" s="3">
        <v>20100049</v>
      </c>
      <c r="M1150" s="17">
        <v>94042</v>
      </c>
      <c r="N1150" s="37">
        <f t="shared" si="51"/>
        <v>100813</v>
      </c>
      <c r="O1150" s="55">
        <f t="shared" si="52"/>
        <v>100813</v>
      </c>
      <c r="P1150" s="55" t="s">
        <v>7341</v>
      </c>
      <c r="Q1150" s="56">
        <f t="shared" si="53"/>
        <v>1.0916010027978311E-5</v>
      </c>
      <c r="R1150" s="49"/>
      <c r="S1150" s="53"/>
      <c r="T1150" s="53"/>
      <c r="U1150" s="53"/>
      <c r="V1150" s="53"/>
      <c r="W1150" s="53"/>
      <c r="X1150" s="53"/>
    </row>
    <row r="1151" spans="2:24" s="2" customFormat="1" ht="24.5" customHeight="1" x14ac:dyDescent="0.35">
      <c r="B1151" s="3">
        <v>1136</v>
      </c>
      <c r="C1151" s="3" t="s">
        <v>1940</v>
      </c>
      <c r="D1151" s="3" t="s">
        <v>1941</v>
      </c>
      <c r="E1151" s="3" t="s">
        <v>3507</v>
      </c>
      <c r="F1151" s="3" t="s">
        <v>2422</v>
      </c>
      <c r="G1151" s="3" t="s">
        <v>11</v>
      </c>
      <c r="H1151" s="3" t="s">
        <v>2318</v>
      </c>
      <c r="I1151" s="3">
        <v>56087.5</v>
      </c>
      <c r="J1151" s="3" t="s">
        <v>3943</v>
      </c>
      <c r="K1151" s="3" t="s">
        <v>2847</v>
      </c>
      <c r="L1151" s="3">
        <v>19953204</v>
      </c>
      <c r="M1151" s="17">
        <v>3334.5</v>
      </c>
      <c r="N1151" s="37">
        <f t="shared" si="51"/>
        <v>3575</v>
      </c>
      <c r="O1151" s="55">
        <f t="shared" si="52"/>
        <v>200512812.5</v>
      </c>
      <c r="P1151" s="55" t="s">
        <v>7341</v>
      </c>
      <c r="Q1151" s="56">
        <f t="shared" si="53"/>
        <v>2.1711484352098784E-2</v>
      </c>
      <c r="R1151" s="49"/>
      <c r="S1151" s="53"/>
      <c r="T1151" s="53"/>
      <c r="U1151" s="53"/>
      <c r="V1151" s="53"/>
      <c r="W1151" s="53"/>
      <c r="X1151" s="53"/>
    </row>
    <row r="1152" spans="2:24" s="2" customFormat="1" ht="24.5" customHeight="1" x14ac:dyDescent="0.35">
      <c r="B1152" s="3">
        <v>1137</v>
      </c>
      <c r="C1152" s="3" t="s">
        <v>1940</v>
      </c>
      <c r="D1152" s="3" t="s">
        <v>1941</v>
      </c>
      <c r="E1152" s="3" t="s">
        <v>3506</v>
      </c>
      <c r="F1152" s="3" t="s">
        <v>2422</v>
      </c>
      <c r="G1152" s="3" t="s">
        <v>11</v>
      </c>
      <c r="H1152" s="3" t="s">
        <v>2318</v>
      </c>
      <c r="I1152" s="33">
        <v>47412.5</v>
      </c>
      <c r="J1152" s="3" t="s">
        <v>3945</v>
      </c>
      <c r="K1152" s="3" t="s">
        <v>2849</v>
      </c>
      <c r="L1152" s="3">
        <v>19953202</v>
      </c>
      <c r="M1152" s="17">
        <v>1667.25</v>
      </c>
      <c r="N1152" s="37">
        <f t="shared" si="51"/>
        <v>1787</v>
      </c>
      <c r="O1152" s="55">
        <f t="shared" si="52"/>
        <v>84726137.5</v>
      </c>
      <c r="P1152" s="55" t="s">
        <v>7341</v>
      </c>
      <c r="Q1152" s="56">
        <f t="shared" si="53"/>
        <v>9.1741280051369292E-3</v>
      </c>
      <c r="R1152" s="49"/>
      <c r="S1152" s="53"/>
      <c r="T1152" s="53"/>
      <c r="U1152" s="53"/>
      <c r="V1152" s="53"/>
      <c r="W1152" s="53"/>
      <c r="X1152" s="53"/>
    </row>
    <row r="1153" spans="2:24" s="2" customFormat="1" ht="24.5" customHeight="1" x14ac:dyDescent="0.35">
      <c r="B1153" s="3">
        <v>1138</v>
      </c>
      <c r="C1153" s="3" t="s">
        <v>1940</v>
      </c>
      <c r="D1153" s="3" t="s">
        <v>1941</v>
      </c>
      <c r="E1153" s="3" t="s">
        <v>3508</v>
      </c>
      <c r="F1153" s="3" t="s">
        <v>2422</v>
      </c>
      <c r="G1153" s="3" t="s">
        <v>11</v>
      </c>
      <c r="H1153" s="3" t="s">
        <v>2318</v>
      </c>
      <c r="I1153" s="33">
        <v>33640</v>
      </c>
      <c r="J1153" s="3" t="s">
        <v>3944</v>
      </c>
      <c r="K1153" s="3" t="s">
        <v>2848</v>
      </c>
      <c r="L1153" s="3">
        <v>19953203</v>
      </c>
      <c r="M1153" s="17">
        <v>6669</v>
      </c>
      <c r="N1153" s="37">
        <f t="shared" si="51"/>
        <v>7149</v>
      </c>
      <c r="O1153" s="55">
        <f t="shared" si="52"/>
        <v>240492360</v>
      </c>
      <c r="P1153" s="55" t="s">
        <v>7341</v>
      </c>
      <c r="Q1153" s="56">
        <f t="shared" si="53"/>
        <v>2.604046118469017E-2</v>
      </c>
      <c r="R1153" s="49"/>
      <c r="S1153" s="53"/>
      <c r="T1153" s="53"/>
      <c r="U1153" s="53"/>
      <c r="V1153" s="53"/>
      <c r="W1153" s="53"/>
      <c r="X1153" s="53"/>
    </row>
    <row r="1154" spans="2:24" s="2" customFormat="1" ht="24.5" customHeight="1" x14ac:dyDescent="0.35">
      <c r="B1154" s="3">
        <v>1139</v>
      </c>
      <c r="C1154" s="3" t="s">
        <v>1940</v>
      </c>
      <c r="D1154" s="3" t="s">
        <v>1941</v>
      </c>
      <c r="E1154" s="3" t="s">
        <v>3506</v>
      </c>
      <c r="F1154" s="3" t="s">
        <v>2324</v>
      </c>
      <c r="G1154" s="3" t="s">
        <v>11</v>
      </c>
      <c r="H1154" s="3" t="s">
        <v>2628</v>
      </c>
      <c r="I1154" s="33">
        <v>1</v>
      </c>
      <c r="J1154" s="3" t="s">
        <v>5027</v>
      </c>
      <c r="K1154" s="3" t="s">
        <v>2628</v>
      </c>
      <c r="L1154" s="3">
        <v>20022288</v>
      </c>
      <c r="M1154" s="17"/>
      <c r="N1154" s="37">
        <f t="shared" si="51"/>
        <v>0</v>
      </c>
      <c r="O1154" s="55">
        <f t="shared" si="52"/>
        <v>100</v>
      </c>
      <c r="P1154" s="55"/>
      <c r="Q1154" s="56">
        <f t="shared" si="53"/>
        <v>1.082797856226708E-8</v>
      </c>
      <c r="R1154" s="49"/>
      <c r="S1154" s="53"/>
      <c r="T1154" s="53"/>
      <c r="U1154" s="53"/>
      <c r="V1154" s="53"/>
      <c r="W1154" s="53"/>
      <c r="X1154" s="53"/>
    </row>
    <row r="1155" spans="2:24" s="2" customFormat="1" ht="24.5" customHeight="1" x14ac:dyDescent="0.35">
      <c r="B1155" s="3">
        <v>1140</v>
      </c>
      <c r="C1155" s="3" t="s">
        <v>1940</v>
      </c>
      <c r="D1155" s="3" t="s">
        <v>3191</v>
      </c>
      <c r="E1155" s="3" t="s">
        <v>3509</v>
      </c>
      <c r="F1155" s="3" t="s">
        <v>2616</v>
      </c>
      <c r="G1155" s="3" t="s">
        <v>11</v>
      </c>
      <c r="H1155" s="3" t="s">
        <v>2490</v>
      </c>
      <c r="I1155" s="3">
        <v>20821.75</v>
      </c>
      <c r="J1155" s="3" t="s">
        <v>5028</v>
      </c>
      <c r="K1155" s="3" t="s">
        <v>2628</v>
      </c>
      <c r="L1155" s="3">
        <v>20062371</v>
      </c>
      <c r="M1155" s="17"/>
      <c r="N1155" s="37">
        <f t="shared" si="51"/>
        <v>0</v>
      </c>
      <c r="O1155" s="55">
        <f t="shared" si="52"/>
        <v>2082175</v>
      </c>
      <c r="P1155" s="55" t="s">
        <v>7341</v>
      </c>
      <c r="Q1155" s="56">
        <f t="shared" si="53"/>
        <v>2.2545746262888456E-4</v>
      </c>
      <c r="R1155" s="49"/>
      <c r="S1155" s="53"/>
      <c r="T1155" s="53"/>
      <c r="U1155" s="53"/>
      <c r="V1155" s="53"/>
      <c r="W1155" s="53"/>
      <c r="X1155" s="53"/>
    </row>
    <row r="1156" spans="2:24" s="2" customFormat="1" ht="24.5" customHeight="1" x14ac:dyDescent="0.35">
      <c r="B1156" s="3">
        <v>1141</v>
      </c>
      <c r="C1156" s="3" t="s">
        <v>1944</v>
      </c>
      <c r="D1156" s="3" t="s">
        <v>1945</v>
      </c>
      <c r="E1156" s="3">
        <v>0.01</v>
      </c>
      <c r="F1156" s="3" t="s">
        <v>3632</v>
      </c>
      <c r="G1156" s="3" t="s">
        <v>3656</v>
      </c>
      <c r="H1156" s="3" t="s">
        <v>2360</v>
      </c>
      <c r="I1156" s="3">
        <v>2</v>
      </c>
      <c r="J1156" s="3" t="s">
        <v>5029</v>
      </c>
      <c r="K1156" s="3" t="s">
        <v>2628</v>
      </c>
      <c r="L1156" s="3">
        <v>19903566</v>
      </c>
      <c r="M1156" s="17"/>
      <c r="N1156" s="37">
        <f t="shared" si="51"/>
        <v>0</v>
      </c>
      <c r="O1156" s="55">
        <f t="shared" si="52"/>
        <v>200</v>
      </c>
      <c r="P1156" s="55"/>
      <c r="Q1156" s="56">
        <f t="shared" si="53"/>
        <v>2.165595712453416E-8</v>
      </c>
      <c r="R1156" s="49"/>
      <c r="S1156" s="53"/>
      <c r="T1156" s="53"/>
      <c r="U1156" s="53"/>
      <c r="V1156" s="53"/>
      <c r="W1156" s="53"/>
      <c r="X1156" s="53"/>
    </row>
    <row r="1157" spans="2:24" s="2" customFormat="1" ht="24.5" customHeight="1" x14ac:dyDescent="0.35">
      <c r="B1157" s="3">
        <v>1142</v>
      </c>
      <c r="C1157" s="3" t="s">
        <v>2628</v>
      </c>
      <c r="D1157" s="3" t="s">
        <v>3192</v>
      </c>
      <c r="E1157" s="3" t="s">
        <v>3510</v>
      </c>
      <c r="F1157" s="3" t="s">
        <v>2359</v>
      </c>
      <c r="G1157" s="3" t="s">
        <v>76</v>
      </c>
      <c r="H1157" s="3" t="s">
        <v>2628</v>
      </c>
      <c r="I1157" s="33">
        <v>22</v>
      </c>
      <c r="J1157" s="3" t="s">
        <v>5030</v>
      </c>
      <c r="K1157" s="3" t="s">
        <v>2628</v>
      </c>
      <c r="L1157" s="3">
        <v>19906260</v>
      </c>
      <c r="M1157" s="17"/>
      <c r="N1157" s="37">
        <f t="shared" si="51"/>
        <v>0</v>
      </c>
      <c r="O1157" s="55">
        <f t="shared" si="52"/>
        <v>2200</v>
      </c>
      <c r="P1157" s="55"/>
      <c r="Q1157" s="56">
        <f t="shared" si="53"/>
        <v>2.3821552836987576E-7</v>
      </c>
      <c r="R1157" s="49"/>
      <c r="S1157" s="53"/>
      <c r="T1157" s="53"/>
      <c r="U1157" s="53"/>
      <c r="V1157" s="53"/>
      <c r="W1157" s="53"/>
      <c r="X1157" s="53"/>
    </row>
    <row r="1158" spans="2:24" s="2" customFormat="1" ht="24.5" customHeight="1" x14ac:dyDescent="0.35">
      <c r="B1158" s="3">
        <v>1143</v>
      </c>
      <c r="C1158" s="3" t="s">
        <v>2628</v>
      </c>
      <c r="D1158" s="3" t="s">
        <v>3193</v>
      </c>
      <c r="E1158" s="3" t="s">
        <v>2628</v>
      </c>
      <c r="F1158" s="3" t="s">
        <v>3580</v>
      </c>
      <c r="G1158" s="3" t="s">
        <v>76</v>
      </c>
      <c r="H1158" s="3" t="s">
        <v>2628</v>
      </c>
      <c r="I1158" s="3">
        <v>1</v>
      </c>
      <c r="J1158" s="3" t="s">
        <v>5031</v>
      </c>
      <c r="K1158" s="3" t="s">
        <v>2628</v>
      </c>
      <c r="L1158" s="3">
        <v>20038247</v>
      </c>
      <c r="M1158" s="17">
        <v>99374</v>
      </c>
      <c r="N1158" s="37">
        <f t="shared" si="51"/>
        <v>106529</v>
      </c>
      <c r="O1158" s="55">
        <f t="shared" si="52"/>
        <v>106529</v>
      </c>
      <c r="P1158" s="55" t="s">
        <v>7341</v>
      </c>
      <c r="Q1158" s="56">
        <f t="shared" si="53"/>
        <v>1.1534937282597498E-5</v>
      </c>
      <c r="R1158" s="49"/>
      <c r="S1158" s="53"/>
      <c r="T1158" s="53"/>
      <c r="U1158" s="53"/>
      <c r="V1158" s="53"/>
      <c r="W1158" s="53"/>
      <c r="X1158" s="53"/>
    </row>
    <row r="1159" spans="2:24" s="2" customFormat="1" ht="24.5" customHeight="1" x14ac:dyDescent="0.35">
      <c r="B1159" s="3">
        <v>1144</v>
      </c>
      <c r="C1159" s="3" t="s">
        <v>1948</v>
      </c>
      <c r="D1159" s="3" t="s">
        <v>3194</v>
      </c>
      <c r="E1159" s="3" t="s">
        <v>12</v>
      </c>
      <c r="F1159" s="3" t="s">
        <v>3628</v>
      </c>
      <c r="G1159" s="3" t="s">
        <v>11</v>
      </c>
      <c r="H1159" s="3" t="s">
        <v>2628</v>
      </c>
      <c r="I1159" s="3">
        <v>1</v>
      </c>
      <c r="J1159" s="3" t="s">
        <v>5032</v>
      </c>
      <c r="K1159" s="3" t="s">
        <v>2628</v>
      </c>
      <c r="L1159" s="3">
        <v>45821</v>
      </c>
      <c r="M1159" s="17">
        <v>10218</v>
      </c>
      <c r="N1159" s="37">
        <f t="shared" si="51"/>
        <v>10954</v>
      </c>
      <c r="O1159" s="55">
        <f t="shared" si="52"/>
        <v>10954</v>
      </c>
      <c r="P1159" s="55"/>
      <c r="Q1159" s="56">
        <f t="shared" si="53"/>
        <v>1.1860967717107358E-6</v>
      </c>
      <c r="R1159" s="49"/>
      <c r="S1159" s="53"/>
      <c r="T1159" s="53"/>
      <c r="U1159" s="53"/>
      <c r="V1159" s="53"/>
      <c r="W1159" s="53"/>
      <c r="X1159" s="53"/>
    </row>
    <row r="1160" spans="2:24" s="2" customFormat="1" ht="24.5" customHeight="1" x14ac:dyDescent="0.35">
      <c r="B1160" s="3">
        <v>1145</v>
      </c>
      <c r="C1160" s="3" t="s">
        <v>164</v>
      </c>
      <c r="D1160" s="3" t="s">
        <v>1949</v>
      </c>
      <c r="E1160" s="3" t="s">
        <v>457</v>
      </c>
      <c r="F1160" s="3" t="s">
        <v>3630</v>
      </c>
      <c r="G1160" s="3" t="s">
        <v>2395</v>
      </c>
      <c r="H1160" s="3" t="s">
        <v>2628</v>
      </c>
      <c r="I1160" s="3">
        <v>14</v>
      </c>
      <c r="J1160" s="3" t="s">
        <v>5033</v>
      </c>
      <c r="K1160" s="3" t="s">
        <v>2628</v>
      </c>
      <c r="L1160" s="3">
        <v>20155242</v>
      </c>
      <c r="M1160" s="17">
        <v>51240</v>
      </c>
      <c r="N1160" s="37">
        <f t="shared" si="51"/>
        <v>54929</v>
      </c>
      <c r="O1160" s="55">
        <f t="shared" si="52"/>
        <v>769006</v>
      </c>
      <c r="P1160" s="55" t="s">
        <v>7341</v>
      </c>
      <c r="Q1160" s="56">
        <f t="shared" si="53"/>
        <v>8.3267804822547583E-5</v>
      </c>
      <c r="R1160" s="49"/>
      <c r="S1160" s="53"/>
      <c r="T1160" s="53"/>
      <c r="U1160" s="53"/>
      <c r="V1160" s="53"/>
      <c r="W1160" s="53"/>
      <c r="X1160" s="53"/>
    </row>
    <row r="1161" spans="2:24" s="2" customFormat="1" ht="24.5" customHeight="1" x14ac:dyDescent="0.35">
      <c r="B1161" s="3">
        <v>1146</v>
      </c>
      <c r="C1161" s="3" t="s">
        <v>690</v>
      </c>
      <c r="D1161" s="3" t="s">
        <v>3195</v>
      </c>
      <c r="E1161" s="3" t="s">
        <v>3511</v>
      </c>
      <c r="F1161" s="3" t="s">
        <v>2438</v>
      </c>
      <c r="G1161" s="3" t="s">
        <v>11</v>
      </c>
      <c r="H1161" s="3" t="s">
        <v>2628</v>
      </c>
      <c r="I1161" s="3">
        <v>2580</v>
      </c>
      <c r="J1161" s="3" t="s">
        <v>3946</v>
      </c>
      <c r="K1161" s="3" t="s">
        <v>2575</v>
      </c>
      <c r="L1161" s="3">
        <v>226433</v>
      </c>
      <c r="M1161" s="17">
        <v>1949</v>
      </c>
      <c r="N1161" s="37">
        <f t="shared" si="51"/>
        <v>2089</v>
      </c>
      <c r="O1161" s="55">
        <f t="shared" si="52"/>
        <v>5389620</v>
      </c>
      <c r="P1161" s="55"/>
      <c r="Q1161" s="56">
        <f t="shared" si="53"/>
        <v>5.8358689818765899E-4</v>
      </c>
      <c r="R1161" s="49"/>
      <c r="S1161" s="53"/>
      <c r="T1161" s="53"/>
      <c r="U1161" s="53"/>
      <c r="V1161" s="53"/>
      <c r="W1161" s="53"/>
      <c r="X1161" s="53"/>
    </row>
    <row r="1162" spans="2:24" s="2" customFormat="1" ht="24.5" customHeight="1" x14ac:dyDescent="0.35">
      <c r="B1162" s="3">
        <v>1147</v>
      </c>
      <c r="C1162" s="3" t="s">
        <v>119</v>
      </c>
      <c r="D1162" s="3" t="s">
        <v>3197</v>
      </c>
      <c r="E1162" s="3" t="s">
        <v>218</v>
      </c>
      <c r="F1162" s="3" t="s">
        <v>3590</v>
      </c>
      <c r="G1162" s="3" t="s">
        <v>76</v>
      </c>
      <c r="H1162" s="3" t="s">
        <v>2628</v>
      </c>
      <c r="I1162" s="3">
        <v>20</v>
      </c>
      <c r="J1162" s="3" t="s">
        <v>5034</v>
      </c>
      <c r="K1162" s="3" t="s">
        <v>119</v>
      </c>
      <c r="L1162" s="3">
        <v>20033532</v>
      </c>
      <c r="M1162" s="17">
        <v>36200</v>
      </c>
      <c r="N1162" s="37">
        <f t="shared" si="51"/>
        <v>38806</v>
      </c>
      <c r="O1162" s="55">
        <f t="shared" si="52"/>
        <v>776120</v>
      </c>
      <c r="P1162" s="55"/>
      <c r="Q1162" s="56">
        <f t="shared" si="53"/>
        <v>8.4038107217467256E-5</v>
      </c>
      <c r="R1162" s="49"/>
      <c r="S1162" s="53"/>
      <c r="T1162" s="53"/>
      <c r="U1162" s="53"/>
      <c r="V1162" s="53"/>
      <c r="W1162" s="53"/>
      <c r="X1162" s="53"/>
    </row>
    <row r="1163" spans="2:24" s="2" customFormat="1" ht="24.5" customHeight="1" x14ac:dyDescent="0.35">
      <c r="B1163" s="3">
        <v>1148</v>
      </c>
      <c r="C1163" s="3" t="s">
        <v>119</v>
      </c>
      <c r="D1163" s="3" t="s">
        <v>3198</v>
      </c>
      <c r="E1163" s="3" t="s">
        <v>218</v>
      </c>
      <c r="F1163" s="3" t="s">
        <v>2392</v>
      </c>
      <c r="G1163" s="3" t="s">
        <v>76</v>
      </c>
      <c r="H1163" s="3" t="s">
        <v>2628</v>
      </c>
      <c r="I1163" s="3">
        <v>16</v>
      </c>
      <c r="J1163" s="3" t="s">
        <v>5035</v>
      </c>
      <c r="K1163" s="3" t="s">
        <v>119</v>
      </c>
      <c r="L1163" s="3">
        <v>20109423</v>
      </c>
      <c r="M1163" s="17"/>
      <c r="N1163" s="37">
        <f t="shared" si="51"/>
        <v>0</v>
      </c>
      <c r="O1163" s="55">
        <f t="shared" si="52"/>
        <v>1600</v>
      </c>
      <c r="P1163" s="55"/>
      <c r="Q1163" s="56">
        <f t="shared" si="53"/>
        <v>1.7324765699627328E-7</v>
      </c>
      <c r="R1163" s="49"/>
      <c r="S1163" s="53"/>
      <c r="T1163" s="53"/>
      <c r="U1163" s="53"/>
      <c r="V1163" s="53"/>
      <c r="W1163" s="53"/>
      <c r="X1163" s="53"/>
    </row>
    <row r="1164" spans="2:24" s="2" customFormat="1" ht="24.5" customHeight="1" x14ac:dyDescent="0.35">
      <c r="B1164" s="3">
        <v>1149</v>
      </c>
      <c r="C1164" s="3" t="s">
        <v>119</v>
      </c>
      <c r="D1164" s="3" t="s">
        <v>3198</v>
      </c>
      <c r="E1164" s="3" t="s">
        <v>218</v>
      </c>
      <c r="F1164" s="3" t="s">
        <v>2392</v>
      </c>
      <c r="G1164" s="3" t="s">
        <v>76</v>
      </c>
      <c r="H1164" s="3" t="s">
        <v>2628</v>
      </c>
      <c r="I1164" s="3">
        <v>12</v>
      </c>
      <c r="J1164" s="3" t="s">
        <v>5036</v>
      </c>
      <c r="K1164" s="3" t="s">
        <v>119</v>
      </c>
      <c r="L1164" s="3">
        <v>20003522</v>
      </c>
      <c r="M1164" s="17">
        <v>165479</v>
      </c>
      <c r="N1164" s="37">
        <f t="shared" si="51"/>
        <v>177393</v>
      </c>
      <c r="O1164" s="55">
        <f t="shared" si="52"/>
        <v>2128716</v>
      </c>
      <c r="P1164" s="55" t="s">
        <v>7341</v>
      </c>
      <c r="Q1164" s="56">
        <f t="shared" si="53"/>
        <v>2.3049691213154928E-4</v>
      </c>
      <c r="R1164" s="49"/>
      <c r="S1164" s="53"/>
      <c r="T1164" s="53"/>
      <c r="U1164" s="53"/>
      <c r="V1164" s="53"/>
      <c r="W1164" s="53"/>
      <c r="X1164" s="53"/>
    </row>
    <row r="1165" spans="2:24" s="2" customFormat="1" ht="24.5" customHeight="1" x14ac:dyDescent="0.35">
      <c r="B1165" s="3">
        <v>1150</v>
      </c>
      <c r="C1165" s="3" t="s">
        <v>119</v>
      </c>
      <c r="D1165" s="3" t="s">
        <v>3198</v>
      </c>
      <c r="E1165" s="3" t="s">
        <v>218</v>
      </c>
      <c r="F1165" s="3" t="s">
        <v>3601</v>
      </c>
      <c r="G1165" s="3" t="s">
        <v>76</v>
      </c>
      <c r="H1165" s="3" t="s">
        <v>2628</v>
      </c>
      <c r="I1165" s="3">
        <v>11</v>
      </c>
      <c r="J1165" s="3" t="s">
        <v>5037</v>
      </c>
      <c r="K1165" s="3" t="s">
        <v>119</v>
      </c>
      <c r="L1165" s="3">
        <v>20212804</v>
      </c>
      <c r="M1165" s="17"/>
      <c r="N1165" s="37">
        <f t="shared" si="51"/>
        <v>0</v>
      </c>
      <c r="O1165" s="55">
        <f t="shared" si="52"/>
        <v>1100</v>
      </c>
      <c r="P1165" s="55"/>
      <c r="Q1165" s="56">
        <f t="shared" si="53"/>
        <v>1.1910776418493788E-7</v>
      </c>
      <c r="R1165" s="49"/>
      <c r="S1165" s="53"/>
      <c r="T1165" s="53"/>
      <c r="U1165" s="53"/>
      <c r="V1165" s="53"/>
      <c r="W1165" s="53"/>
      <c r="X1165" s="53"/>
    </row>
    <row r="1166" spans="2:24" s="2" customFormat="1" ht="24.5" customHeight="1" x14ac:dyDescent="0.35">
      <c r="B1166" s="3">
        <v>1151</v>
      </c>
      <c r="C1166" s="3" t="s">
        <v>119</v>
      </c>
      <c r="D1166" s="3" t="s">
        <v>3198</v>
      </c>
      <c r="E1166" s="3" t="s">
        <v>218</v>
      </c>
      <c r="F1166" s="3" t="s">
        <v>2392</v>
      </c>
      <c r="G1166" s="3" t="s">
        <v>76</v>
      </c>
      <c r="H1166" s="3" t="s">
        <v>2628</v>
      </c>
      <c r="I1166" s="33">
        <v>10</v>
      </c>
      <c r="J1166" s="3" t="s">
        <v>5038</v>
      </c>
      <c r="K1166" s="3" t="s">
        <v>119</v>
      </c>
      <c r="L1166" s="3">
        <v>20209173</v>
      </c>
      <c r="M1166" s="17"/>
      <c r="N1166" s="37">
        <f t="shared" si="51"/>
        <v>0</v>
      </c>
      <c r="O1166" s="55">
        <f t="shared" si="52"/>
        <v>1000</v>
      </c>
      <c r="P1166" s="55"/>
      <c r="Q1166" s="56">
        <f t="shared" si="53"/>
        <v>1.082797856226708E-7</v>
      </c>
      <c r="R1166" s="49"/>
      <c r="S1166" s="53"/>
      <c r="T1166" s="53"/>
      <c r="U1166" s="53"/>
      <c r="V1166" s="53"/>
      <c r="W1166" s="53"/>
      <c r="X1166" s="53"/>
    </row>
    <row r="1167" spans="2:24" s="2" customFormat="1" ht="24.5" customHeight="1" x14ac:dyDescent="0.35">
      <c r="B1167" s="3">
        <v>1152</v>
      </c>
      <c r="C1167" s="3" t="s">
        <v>119</v>
      </c>
      <c r="D1167" s="3" t="s">
        <v>3198</v>
      </c>
      <c r="E1167" s="3" t="s">
        <v>218</v>
      </c>
      <c r="F1167" s="3" t="s">
        <v>2392</v>
      </c>
      <c r="G1167" s="3" t="s">
        <v>76</v>
      </c>
      <c r="H1167" s="3" t="s">
        <v>2628</v>
      </c>
      <c r="I1167" s="33">
        <v>10</v>
      </c>
      <c r="J1167" s="3" t="s">
        <v>5039</v>
      </c>
      <c r="K1167" s="3" t="s">
        <v>119</v>
      </c>
      <c r="L1167" s="3">
        <v>20224687</v>
      </c>
      <c r="M1167" s="17">
        <v>133708</v>
      </c>
      <c r="N1167" s="37">
        <f t="shared" si="51"/>
        <v>143335</v>
      </c>
      <c r="O1167" s="55">
        <f t="shared" si="52"/>
        <v>1433350</v>
      </c>
      <c r="P1167" s="55" t="s">
        <v>7341</v>
      </c>
      <c r="Q1167" s="56">
        <f t="shared" si="53"/>
        <v>1.5520283072225518E-4</v>
      </c>
      <c r="R1167" s="49"/>
      <c r="S1167" s="53"/>
      <c r="T1167" s="53"/>
      <c r="U1167" s="53"/>
      <c r="V1167" s="53"/>
      <c r="W1167" s="53"/>
      <c r="X1167" s="53"/>
    </row>
    <row r="1168" spans="2:24" s="2" customFormat="1" ht="24.5" customHeight="1" x14ac:dyDescent="0.35">
      <c r="B1168" s="3">
        <v>1153</v>
      </c>
      <c r="C1168" s="3" t="s">
        <v>119</v>
      </c>
      <c r="D1168" s="3" t="s">
        <v>3198</v>
      </c>
      <c r="E1168" s="3" t="s">
        <v>218</v>
      </c>
      <c r="F1168" s="3" t="s">
        <v>2392</v>
      </c>
      <c r="G1168" s="3" t="s">
        <v>76</v>
      </c>
      <c r="H1168" s="3" t="s">
        <v>2628</v>
      </c>
      <c r="I1168" s="33">
        <v>8</v>
      </c>
      <c r="J1168" s="3" t="s">
        <v>5040</v>
      </c>
      <c r="K1168" s="3" t="s">
        <v>119</v>
      </c>
      <c r="L1168" s="3">
        <v>20038241</v>
      </c>
      <c r="M1168" s="17">
        <v>136974</v>
      </c>
      <c r="N1168" s="37">
        <f t="shared" ref="N1168:N1231" si="54">ROUND((M1168*(1+$N$13)),0)</f>
        <v>146836</v>
      </c>
      <c r="O1168" s="55">
        <f t="shared" ref="O1168:O1231" si="55">IF(N1168=0,100*I1168,I1168*N1168)</f>
        <v>1174688</v>
      </c>
      <c r="P1168" s="55" t="s">
        <v>7341</v>
      </c>
      <c r="Q1168" s="56">
        <f t="shared" si="53"/>
        <v>1.271949648135239E-4</v>
      </c>
      <c r="R1168" s="49"/>
      <c r="S1168" s="53"/>
      <c r="T1168" s="53"/>
      <c r="U1168" s="53"/>
      <c r="V1168" s="53"/>
      <c r="W1168" s="53"/>
      <c r="X1168" s="53"/>
    </row>
    <row r="1169" spans="2:24" s="2" customFormat="1" ht="24.5" customHeight="1" x14ac:dyDescent="0.35">
      <c r="B1169" s="3">
        <v>1154</v>
      </c>
      <c r="C1169" s="3" t="s">
        <v>119</v>
      </c>
      <c r="D1169" s="3" t="s">
        <v>3198</v>
      </c>
      <c r="E1169" s="3" t="s">
        <v>218</v>
      </c>
      <c r="F1169" s="3" t="s">
        <v>2392</v>
      </c>
      <c r="G1169" s="3" t="s">
        <v>76</v>
      </c>
      <c r="H1169" s="3" t="s">
        <v>2628</v>
      </c>
      <c r="I1169" s="3">
        <v>8</v>
      </c>
      <c r="J1169" s="3" t="s">
        <v>5041</v>
      </c>
      <c r="K1169" s="3" t="s">
        <v>119</v>
      </c>
      <c r="L1169" s="3">
        <v>20103506</v>
      </c>
      <c r="M1169" s="17">
        <v>213357</v>
      </c>
      <c r="N1169" s="37">
        <f t="shared" si="54"/>
        <v>228719</v>
      </c>
      <c r="O1169" s="55">
        <f t="shared" si="55"/>
        <v>1829752</v>
      </c>
      <c r="P1169" s="55" t="s">
        <v>7341</v>
      </c>
      <c r="Q1169" s="56">
        <f t="shared" ref="Q1169:Q1232" si="56">(45.5*O1169)/SUM($O$16:$O$1436)</f>
        <v>1.9812515430265312E-4</v>
      </c>
      <c r="R1169" s="49"/>
      <c r="S1169" s="53"/>
      <c r="T1169" s="53"/>
      <c r="U1169" s="53"/>
      <c r="V1169" s="53"/>
      <c r="W1169" s="53"/>
      <c r="X1169" s="53"/>
    </row>
    <row r="1170" spans="2:24" s="2" customFormat="1" ht="24.5" customHeight="1" x14ac:dyDescent="0.35">
      <c r="B1170" s="3">
        <v>1155</v>
      </c>
      <c r="C1170" s="3" t="s">
        <v>119</v>
      </c>
      <c r="D1170" s="3" t="s">
        <v>3198</v>
      </c>
      <c r="E1170" s="3" t="s">
        <v>218</v>
      </c>
      <c r="F1170" s="3" t="s">
        <v>2359</v>
      </c>
      <c r="G1170" s="3" t="s">
        <v>76</v>
      </c>
      <c r="H1170" s="3" t="s">
        <v>2628</v>
      </c>
      <c r="I1170" s="3">
        <v>6</v>
      </c>
      <c r="J1170" s="3" t="s">
        <v>5042</v>
      </c>
      <c r="K1170" s="3" t="s">
        <v>119</v>
      </c>
      <c r="L1170" s="3">
        <v>19917065</v>
      </c>
      <c r="M1170" s="17">
        <v>165479</v>
      </c>
      <c r="N1170" s="37">
        <f t="shared" si="54"/>
        <v>177393</v>
      </c>
      <c r="O1170" s="55">
        <f t="shared" si="55"/>
        <v>1064358</v>
      </c>
      <c r="P1170" s="55" t="s">
        <v>7341</v>
      </c>
      <c r="Q1170" s="56">
        <f t="shared" si="56"/>
        <v>1.1524845606577464E-4</v>
      </c>
      <c r="R1170" s="49"/>
      <c r="S1170" s="53"/>
      <c r="T1170" s="53"/>
      <c r="U1170" s="53"/>
      <c r="V1170" s="53"/>
      <c r="W1170" s="53"/>
      <c r="X1170" s="53"/>
    </row>
    <row r="1171" spans="2:24" s="2" customFormat="1" ht="24.5" customHeight="1" x14ac:dyDescent="0.35">
      <c r="B1171" s="3">
        <v>1156</v>
      </c>
      <c r="C1171" s="3" t="s">
        <v>119</v>
      </c>
      <c r="D1171" s="3" t="s">
        <v>3198</v>
      </c>
      <c r="E1171" s="3" t="s">
        <v>218</v>
      </c>
      <c r="F1171" s="3" t="s">
        <v>2350</v>
      </c>
      <c r="G1171" s="3" t="s">
        <v>76</v>
      </c>
      <c r="H1171" s="3" t="s">
        <v>2628</v>
      </c>
      <c r="I1171" s="3">
        <v>4</v>
      </c>
      <c r="J1171" s="3" t="s">
        <v>5043</v>
      </c>
      <c r="K1171" s="3" t="s">
        <v>119</v>
      </c>
      <c r="L1171" s="3">
        <v>20112967</v>
      </c>
      <c r="M1171" s="17"/>
      <c r="N1171" s="37">
        <f t="shared" si="54"/>
        <v>0</v>
      </c>
      <c r="O1171" s="55">
        <f t="shared" si="55"/>
        <v>400</v>
      </c>
      <c r="P1171" s="55"/>
      <c r="Q1171" s="56">
        <f t="shared" si="56"/>
        <v>4.3311914249068321E-8</v>
      </c>
      <c r="R1171" s="49"/>
      <c r="S1171" s="53"/>
      <c r="T1171" s="53"/>
      <c r="U1171" s="53"/>
      <c r="V1171" s="53"/>
      <c r="W1171" s="53"/>
      <c r="X1171" s="53"/>
    </row>
    <row r="1172" spans="2:24" s="2" customFormat="1" ht="24.5" customHeight="1" x14ac:dyDescent="0.35">
      <c r="B1172" s="3">
        <v>1157</v>
      </c>
      <c r="C1172" s="3" t="s">
        <v>119</v>
      </c>
      <c r="D1172" s="3" t="s">
        <v>3198</v>
      </c>
      <c r="E1172" s="3" t="s">
        <v>218</v>
      </c>
      <c r="F1172" s="3" t="s">
        <v>2359</v>
      </c>
      <c r="G1172" s="3" t="s">
        <v>76</v>
      </c>
      <c r="H1172" s="3" t="s">
        <v>2628</v>
      </c>
      <c r="I1172" s="3">
        <v>2</v>
      </c>
      <c r="J1172" s="3" t="s">
        <v>5044</v>
      </c>
      <c r="K1172" s="3" t="s">
        <v>119</v>
      </c>
      <c r="L1172" s="3">
        <v>20135341</v>
      </c>
      <c r="M1172" s="17"/>
      <c r="N1172" s="37">
        <f t="shared" si="54"/>
        <v>0</v>
      </c>
      <c r="O1172" s="55">
        <f t="shared" si="55"/>
        <v>200</v>
      </c>
      <c r="P1172" s="55"/>
      <c r="Q1172" s="56">
        <f t="shared" si="56"/>
        <v>2.165595712453416E-8</v>
      </c>
      <c r="R1172" s="49"/>
      <c r="S1172" s="53"/>
      <c r="T1172" s="53"/>
      <c r="U1172" s="53"/>
      <c r="V1172" s="53"/>
      <c r="W1172" s="53"/>
      <c r="X1172" s="53"/>
    </row>
    <row r="1173" spans="2:24" s="2" customFormat="1" ht="24.5" customHeight="1" x14ac:dyDescent="0.35">
      <c r="B1173" s="3">
        <v>1158</v>
      </c>
      <c r="C1173" s="3" t="s">
        <v>119</v>
      </c>
      <c r="D1173" s="3" t="s">
        <v>3198</v>
      </c>
      <c r="E1173" s="3" t="s">
        <v>218</v>
      </c>
      <c r="F1173" s="3" t="s">
        <v>2392</v>
      </c>
      <c r="G1173" s="3" t="s">
        <v>76</v>
      </c>
      <c r="H1173" s="3" t="s">
        <v>2628</v>
      </c>
      <c r="I1173" s="3">
        <v>2</v>
      </c>
      <c r="J1173" s="3" t="s">
        <v>5045</v>
      </c>
      <c r="K1173" s="3" t="s">
        <v>119</v>
      </c>
      <c r="L1173" s="3">
        <v>20213256</v>
      </c>
      <c r="M1173" s="17"/>
      <c r="N1173" s="37">
        <f t="shared" si="54"/>
        <v>0</v>
      </c>
      <c r="O1173" s="55">
        <f t="shared" si="55"/>
        <v>200</v>
      </c>
      <c r="P1173" s="55"/>
      <c r="Q1173" s="56">
        <f t="shared" si="56"/>
        <v>2.165595712453416E-8</v>
      </c>
      <c r="R1173" s="49"/>
      <c r="S1173" s="53"/>
      <c r="T1173" s="53"/>
      <c r="U1173" s="53"/>
      <c r="V1173" s="53"/>
      <c r="W1173" s="53"/>
      <c r="X1173" s="53"/>
    </row>
    <row r="1174" spans="2:24" s="2" customFormat="1" ht="24.5" customHeight="1" x14ac:dyDescent="0.35">
      <c r="B1174" s="3">
        <v>1159</v>
      </c>
      <c r="C1174" s="3" t="s">
        <v>119</v>
      </c>
      <c r="D1174" s="3" t="s">
        <v>3198</v>
      </c>
      <c r="E1174" s="3" t="s">
        <v>218</v>
      </c>
      <c r="F1174" s="3" t="s">
        <v>2392</v>
      </c>
      <c r="G1174" s="3" t="s">
        <v>76</v>
      </c>
      <c r="H1174" s="3" t="s">
        <v>2628</v>
      </c>
      <c r="I1174" s="3">
        <v>1</v>
      </c>
      <c r="J1174" s="3" t="s">
        <v>5046</v>
      </c>
      <c r="K1174" s="3" t="s">
        <v>119</v>
      </c>
      <c r="L1174" s="3">
        <v>19941370</v>
      </c>
      <c r="M1174" s="17">
        <v>139967</v>
      </c>
      <c r="N1174" s="37">
        <f t="shared" si="54"/>
        <v>150045</v>
      </c>
      <c r="O1174" s="55">
        <f t="shared" si="55"/>
        <v>150045</v>
      </c>
      <c r="P1174" s="55" t="s">
        <v>7341</v>
      </c>
      <c r="Q1174" s="56">
        <f t="shared" si="56"/>
        <v>1.624684043375364E-5</v>
      </c>
      <c r="R1174" s="49"/>
      <c r="S1174" s="53"/>
      <c r="T1174" s="53"/>
      <c r="U1174" s="53"/>
      <c r="V1174" s="53"/>
      <c r="W1174" s="53"/>
      <c r="X1174" s="53"/>
    </row>
    <row r="1175" spans="2:24" s="2" customFormat="1" ht="24.5" customHeight="1" x14ac:dyDescent="0.35">
      <c r="B1175" s="3">
        <v>1160</v>
      </c>
      <c r="C1175" s="3" t="s">
        <v>119</v>
      </c>
      <c r="D1175" s="3" t="s">
        <v>3198</v>
      </c>
      <c r="E1175" s="3" t="s">
        <v>218</v>
      </c>
      <c r="F1175" s="3" t="s">
        <v>2392</v>
      </c>
      <c r="G1175" s="3" t="s">
        <v>76</v>
      </c>
      <c r="H1175" s="3" t="s">
        <v>2628</v>
      </c>
      <c r="I1175" s="3">
        <v>1</v>
      </c>
      <c r="J1175" s="3" t="s">
        <v>5047</v>
      </c>
      <c r="K1175" s="3" t="s">
        <v>119</v>
      </c>
      <c r="L1175" s="3">
        <v>20027374</v>
      </c>
      <c r="M1175" s="17">
        <v>46716</v>
      </c>
      <c r="N1175" s="37">
        <f t="shared" si="54"/>
        <v>50080</v>
      </c>
      <c r="O1175" s="55">
        <f t="shared" si="55"/>
        <v>50080</v>
      </c>
      <c r="P1175" s="55"/>
      <c r="Q1175" s="56">
        <f t="shared" si="56"/>
        <v>5.422651663983353E-6</v>
      </c>
      <c r="R1175" s="49"/>
      <c r="S1175" s="53"/>
      <c r="T1175" s="53"/>
      <c r="U1175" s="53"/>
      <c r="V1175" s="53"/>
      <c r="W1175" s="53"/>
      <c r="X1175" s="53"/>
    </row>
    <row r="1176" spans="2:24" s="2" customFormat="1" ht="24.5" customHeight="1" x14ac:dyDescent="0.35">
      <c r="B1176" s="3">
        <v>1161</v>
      </c>
      <c r="C1176" s="3" t="s">
        <v>119</v>
      </c>
      <c r="D1176" s="3" t="s">
        <v>3198</v>
      </c>
      <c r="E1176" s="3" t="s">
        <v>218</v>
      </c>
      <c r="F1176" s="3" t="s">
        <v>2392</v>
      </c>
      <c r="G1176" s="3" t="s">
        <v>76</v>
      </c>
      <c r="H1176" s="3" t="s">
        <v>2628</v>
      </c>
      <c r="I1176" s="33">
        <v>1</v>
      </c>
      <c r="J1176" s="3" t="s">
        <v>5048</v>
      </c>
      <c r="K1176" s="3" t="s">
        <v>119</v>
      </c>
      <c r="L1176" s="3">
        <v>20086863</v>
      </c>
      <c r="M1176" s="17"/>
      <c r="N1176" s="37">
        <f t="shared" si="54"/>
        <v>0</v>
      </c>
      <c r="O1176" s="55">
        <f t="shared" si="55"/>
        <v>100</v>
      </c>
      <c r="P1176" s="55"/>
      <c r="Q1176" s="56">
        <f t="shared" si="56"/>
        <v>1.082797856226708E-8</v>
      </c>
      <c r="R1176" s="49"/>
      <c r="S1176" s="53"/>
      <c r="T1176" s="53"/>
      <c r="U1176" s="53"/>
      <c r="V1176" s="53"/>
      <c r="W1176" s="53"/>
      <c r="X1176" s="53"/>
    </row>
    <row r="1177" spans="2:24" s="2" customFormat="1" ht="24.5" customHeight="1" x14ac:dyDescent="0.35">
      <c r="B1177" s="3">
        <v>1162</v>
      </c>
      <c r="C1177" s="3" t="s">
        <v>119</v>
      </c>
      <c r="D1177" s="3" t="s">
        <v>3198</v>
      </c>
      <c r="E1177" s="3" t="s">
        <v>218</v>
      </c>
      <c r="F1177" s="3" t="s">
        <v>2392</v>
      </c>
      <c r="G1177" s="3" t="s">
        <v>76</v>
      </c>
      <c r="H1177" s="3" t="s">
        <v>2628</v>
      </c>
      <c r="I1177" s="3">
        <v>1</v>
      </c>
      <c r="J1177" s="3" t="s">
        <v>5049</v>
      </c>
      <c r="K1177" s="3" t="s">
        <v>119</v>
      </c>
      <c r="L1177" s="3">
        <v>20156341</v>
      </c>
      <c r="M1177" s="17"/>
      <c r="N1177" s="37">
        <f t="shared" si="54"/>
        <v>0</v>
      </c>
      <c r="O1177" s="55">
        <f t="shared" si="55"/>
        <v>100</v>
      </c>
      <c r="P1177" s="55"/>
      <c r="Q1177" s="56">
        <f t="shared" si="56"/>
        <v>1.082797856226708E-8</v>
      </c>
      <c r="R1177" s="49"/>
      <c r="S1177" s="53"/>
      <c r="T1177" s="53"/>
      <c r="U1177" s="53"/>
      <c r="V1177" s="53"/>
      <c r="W1177" s="53"/>
      <c r="X1177" s="53"/>
    </row>
    <row r="1178" spans="2:24" s="2" customFormat="1" ht="24.5" customHeight="1" x14ac:dyDescent="0.35">
      <c r="B1178" s="3">
        <v>1163</v>
      </c>
      <c r="C1178" s="3" t="s">
        <v>119</v>
      </c>
      <c r="D1178" s="3" t="s">
        <v>3198</v>
      </c>
      <c r="E1178" s="3" t="s">
        <v>218</v>
      </c>
      <c r="F1178" s="3" t="s">
        <v>2350</v>
      </c>
      <c r="G1178" s="3" t="s">
        <v>76</v>
      </c>
      <c r="H1178" s="3" t="s">
        <v>2628</v>
      </c>
      <c r="I1178" s="33">
        <v>1</v>
      </c>
      <c r="J1178" s="3" t="s">
        <v>5050</v>
      </c>
      <c r="K1178" s="3" t="s">
        <v>119</v>
      </c>
      <c r="L1178" s="3">
        <v>20205232</v>
      </c>
      <c r="M1178" s="17"/>
      <c r="N1178" s="37">
        <f t="shared" si="54"/>
        <v>0</v>
      </c>
      <c r="O1178" s="55">
        <f t="shared" si="55"/>
        <v>100</v>
      </c>
      <c r="P1178" s="55"/>
      <c r="Q1178" s="56">
        <f t="shared" si="56"/>
        <v>1.082797856226708E-8</v>
      </c>
      <c r="R1178" s="49"/>
      <c r="S1178" s="53"/>
      <c r="T1178" s="53"/>
      <c r="U1178" s="53"/>
      <c r="V1178" s="53"/>
      <c r="W1178" s="53"/>
      <c r="X1178" s="53"/>
    </row>
    <row r="1179" spans="2:24" s="2" customFormat="1" ht="24.5" customHeight="1" x14ac:dyDescent="0.35">
      <c r="B1179" s="3">
        <v>1164</v>
      </c>
      <c r="C1179" s="3" t="s">
        <v>119</v>
      </c>
      <c r="D1179" s="3" t="s">
        <v>3199</v>
      </c>
      <c r="E1179" s="3" t="s">
        <v>218</v>
      </c>
      <c r="F1179" s="3" t="s">
        <v>2350</v>
      </c>
      <c r="G1179" s="3" t="s">
        <v>76</v>
      </c>
      <c r="H1179" s="3" t="s">
        <v>2628</v>
      </c>
      <c r="I1179" s="3">
        <v>4</v>
      </c>
      <c r="J1179" s="3" t="s">
        <v>5051</v>
      </c>
      <c r="K1179" s="3" t="s">
        <v>119</v>
      </c>
      <c r="L1179" s="3">
        <v>20058362</v>
      </c>
      <c r="M1179" s="17">
        <v>112342</v>
      </c>
      <c r="N1179" s="37">
        <f t="shared" si="54"/>
        <v>120431</v>
      </c>
      <c r="O1179" s="55">
        <f t="shared" si="55"/>
        <v>481724</v>
      </c>
      <c r="P1179" s="55" t="s">
        <v>7341</v>
      </c>
      <c r="Q1179" s="56">
        <f t="shared" si="56"/>
        <v>5.2160971449295466E-5</v>
      </c>
      <c r="R1179" s="49"/>
      <c r="S1179" s="53"/>
      <c r="T1179" s="53"/>
      <c r="U1179" s="53"/>
      <c r="V1179" s="53"/>
      <c r="W1179" s="53"/>
      <c r="X1179" s="53"/>
    </row>
    <row r="1180" spans="2:24" s="2" customFormat="1" ht="24.5" customHeight="1" x14ac:dyDescent="0.35">
      <c r="B1180" s="3">
        <v>1165</v>
      </c>
      <c r="C1180" s="3" t="s">
        <v>119</v>
      </c>
      <c r="D1180" s="3" t="s">
        <v>3199</v>
      </c>
      <c r="E1180" s="3" t="s">
        <v>218</v>
      </c>
      <c r="F1180" s="3" t="s">
        <v>2392</v>
      </c>
      <c r="G1180" s="3" t="s">
        <v>76</v>
      </c>
      <c r="H1180" s="3" t="s">
        <v>2628</v>
      </c>
      <c r="I1180" s="3">
        <v>1</v>
      </c>
      <c r="J1180" s="3" t="s">
        <v>5052</v>
      </c>
      <c r="K1180" s="3" t="s">
        <v>119</v>
      </c>
      <c r="L1180" s="3">
        <v>20105086</v>
      </c>
      <c r="M1180" s="17">
        <v>121964</v>
      </c>
      <c r="N1180" s="37">
        <f t="shared" si="54"/>
        <v>130745</v>
      </c>
      <c r="O1180" s="55">
        <f t="shared" si="55"/>
        <v>130745</v>
      </c>
      <c r="P1180" s="55" t="s">
        <v>7341</v>
      </c>
      <c r="Q1180" s="56">
        <f t="shared" si="56"/>
        <v>1.4157040571236094E-5</v>
      </c>
      <c r="R1180" s="49"/>
      <c r="S1180" s="53"/>
      <c r="T1180" s="53"/>
      <c r="U1180" s="53"/>
      <c r="V1180" s="53"/>
      <c r="W1180" s="53"/>
      <c r="X1180" s="53"/>
    </row>
    <row r="1181" spans="2:24" s="2" customFormat="1" ht="24.5" customHeight="1" x14ac:dyDescent="0.35">
      <c r="B1181" s="3">
        <v>1166</v>
      </c>
      <c r="C1181" s="3" t="s">
        <v>119</v>
      </c>
      <c r="D1181" s="3" t="s">
        <v>3200</v>
      </c>
      <c r="E1181" s="3" t="s">
        <v>218</v>
      </c>
      <c r="F1181" s="3" t="s">
        <v>2392</v>
      </c>
      <c r="G1181" s="3" t="s">
        <v>76</v>
      </c>
      <c r="H1181" s="3" t="s">
        <v>2628</v>
      </c>
      <c r="I1181" s="3">
        <v>4</v>
      </c>
      <c r="J1181" s="3" t="s">
        <v>5053</v>
      </c>
      <c r="K1181" s="3" t="s">
        <v>119</v>
      </c>
      <c r="L1181" s="3">
        <v>20138022</v>
      </c>
      <c r="M1181" s="17">
        <v>213357</v>
      </c>
      <c r="N1181" s="37">
        <f t="shared" si="54"/>
        <v>228719</v>
      </c>
      <c r="O1181" s="55">
        <f t="shared" si="55"/>
        <v>914876</v>
      </c>
      <c r="P1181" s="55" t="s">
        <v>7341</v>
      </c>
      <c r="Q1181" s="56">
        <f t="shared" si="56"/>
        <v>9.9062577151326562E-5</v>
      </c>
      <c r="R1181" s="49"/>
      <c r="S1181" s="53"/>
      <c r="T1181" s="53"/>
      <c r="U1181" s="53"/>
      <c r="V1181" s="53"/>
      <c r="W1181" s="53"/>
      <c r="X1181" s="53"/>
    </row>
    <row r="1182" spans="2:24" s="2" customFormat="1" ht="24.5" customHeight="1" x14ac:dyDescent="0.35">
      <c r="B1182" s="3">
        <v>1167</v>
      </c>
      <c r="C1182" s="3" t="s">
        <v>119</v>
      </c>
      <c r="D1182" s="3" t="s">
        <v>3201</v>
      </c>
      <c r="E1182" s="3" t="s">
        <v>218</v>
      </c>
      <c r="F1182" s="3" t="s">
        <v>3575</v>
      </c>
      <c r="G1182" s="3" t="s">
        <v>11</v>
      </c>
      <c r="H1182" s="3" t="s">
        <v>2628</v>
      </c>
      <c r="I1182" s="3">
        <v>51</v>
      </c>
      <c r="J1182" s="3" t="s">
        <v>5054</v>
      </c>
      <c r="K1182" s="3" t="s">
        <v>119</v>
      </c>
      <c r="L1182" s="3">
        <v>20271954</v>
      </c>
      <c r="M1182" s="17">
        <v>114002</v>
      </c>
      <c r="N1182" s="37">
        <f t="shared" si="54"/>
        <v>122210</v>
      </c>
      <c r="O1182" s="55">
        <f t="shared" si="55"/>
        <v>6232710</v>
      </c>
      <c r="P1182" s="55" t="s">
        <v>7341</v>
      </c>
      <c r="Q1182" s="56">
        <f t="shared" si="56"/>
        <v>6.7487650264827644E-4</v>
      </c>
      <c r="R1182" s="49"/>
      <c r="S1182" s="53"/>
      <c r="T1182" s="53"/>
      <c r="U1182" s="53"/>
      <c r="V1182" s="53"/>
      <c r="W1182" s="53"/>
      <c r="X1182" s="53"/>
    </row>
    <row r="1183" spans="2:24" s="2" customFormat="1" ht="24.5" customHeight="1" x14ac:dyDescent="0.35">
      <c r="B1183" s="3">
        <v>1168</v>
      </c>
      <c r="C1183" s="3" t="s">
        <v>119</v>
      </c>
      <c r="D1183" s="3" t="s">
        <v>3202</v>
      </c>
      <c r="E1183" s="3" t="s">
        <v>218</v>
      </c>
      <c r="F1183" s="3" t="s">
        <v>2376</v>
      </c>
      <c r="G1183" s="3" t="s">
        <v>11</v>
      </c>
      <c r="H1183" s="3" t="s">
        <v>2351</v>
      </c>
      <c r="I1183" s="33">
        <v>2</v>
      </c>
      <c r="J1183" s="3" t="s">
        <v>5055</v>
      </c>
      <c r="K1183" s="3" t="s">
        <v>119</v>
      </c>
      <c r="L1183" s="3">
        <v>20111453</v>
      </c>
      <c r="M1183" s="17">
        <v>71330</v>
      </c>
      <c r="N1183" s="37">
        <f t="shared" si="54"/>
        <v>76466</v>
      </c>
      <c r="O1183" s="55">
        <f t="shared" si="55"/>
        <v>152932</v>
      </c>
      <c r="P1183" s="55" t="s">
        <v>7341</v>
      </c>
      <c r="Q1183" s="56">
        <f t="shared" si="56"/>
        <v>1.6559444174846289E-5</v>
      </c>
      <c r="R1183" s="49"/>
      <c r="S1183" s="53"/>
      <c r="T1183" s="53"/>
      <c r="U1183" s="53"/>
      <c r="V1183" s="53"/>
      <c r="W1183" s="53"/>
      <c r="X1183" s="53"/>
    </row>
    <row r="1184" spans="2:24" s="2" customFormat="1" ht="24.5" customHeight="1" x14ac:dyDescent="0.35">
      <c r="B1184" s="3">
        <v>1169</v>
      </c>
      <c r="C1184" s="3" t="s">
        <v>119</v>
      </c>
      <c r="D1184" s="3" t="s">
        <v>3203</v>
      </c>
      <c r="E1184" s="3" t="s">
        <v>218</v>
      </c>
      <c r="F1184" s="3" t="s">
        <v>3575</v>
      </c>
      <c r="G1184" s="3" t="s">
        <v>11</v>
      </c>
      <c r="H1184" s="3" t="s">
        <v>2628</v>
      </c>
      <c r="I1184" s="3">
        <v>32083</v>
      </c>
      <c r="J1184" s="3" t="s">
        <v>5056</v>
      </c>
      <c r="K1184" s="3" t="s">
        <v>119</v>
      </c>
      <c r="L1184" s="3">
        <v>20087171</v>
      </c>
      <c r="M1184" s="17"/>
      <c r="N1184" s="37">
        <f t="shared" si="54"/>
        <v>0</v>
      </c>
      <c r="O1184" s="55">
        <f t="shared" si="55"/>
        <v>3208300</v>
      </c>
      <c r="P1184" s="55" t="s">
        <v>7341</v>
      </c>
      <c r="Q1184" s="56">
        <f t="shared" si="56"/>
        <v>3.4739403621321472E-4</v>
      </c>
      <c r="R1184" s="49"/>
      <c r="S1184" s="53"/>
      <c r="T1184" s="53"/>
      <c r="U1184" s="53"/>
      <c r="V1184" s="53"/>
      <c r="W1184" s="53"/>
      <c r="X1184" s="53"/>
    </row>
    <row r="1185" spans="2:24" s="2" customFormat="1" ht="24.5" customHeight="1" x14ac:dyDescent="0.35">
      <c r="B1185" s="3">
        <v>1170</v>
      </c>
      <c r="C1185" s="3" t="s">
        <v>119</v>
      </c>
      <c r="D1185" s="3" t="s">
        <v>3203</v>
      </c>
      <c r="E1185" s="3" t="s">
        <v>218</v>
      </c>
      <c r="F1185" s="3" t="s">
        <v>3575</v>
      </c>
      <c r="G1185" s="3" t="s">
        <v>11</v>
      </c>
      <c r="H1185" s="3" t="s">
        <v>2628</v>
      </c>
      <c r="I1185" s="3">
        <v>8369</v>
      </c>
      <c r="J1185" s="3" t="s">
        <v>5057</v>
      </c>
      <c r="K1185" s="3" t="s">
        <v>119</v>
      </c>
      <c r="L1185" s="3">
        <v>20088136</v>
      </c>
      <c r="M1185" s="17"/>
      <c r="N1185" s="37">
        <f t="shared" si="54"/>
        <v>0</v>
      </c>
      <c r="O1185" s="55">
        <f t="shared" si="55"/>
        <v>836900</v>
      </c>
      <c r="P1185" s="55" t="s">
        <v>7341</v>
      </c>
      <c r="Q1185" s="56">
        <f t="shared" si="56"/>
        <v>9.0619352587613194E-5</v>
      </c>
      <c r="R1185" s="49"/>
      <c r="S1185" s="53"/>
      <c r="T1185" s="53"/>
      <c r="U1185" s="53"/>
      <c r="V1185" s="53"/>
      <c r="W1185" s="53"/>
      <c r="X1185" s="53"/>
    </row>
    <row r="1186" spans="2:24" s="2" customFormat="1" ht="24.5" customHeight="1" x14ac:dyDescent="0.35">
      <c r="B1186" s="3">
        <v>1171</v>
      </c>
      <c r="C1186" s="3" t="s">
        <v>119</v>
      </c>
      <c r="D1186" s="3" t="s">
        <v>3203</v>
      </c>
      <c r="E1186" s="3" t="s">
        <v>218</v>
      </c>
      <c r="F1186" s="3" t="s">
        <v>2376</v>
      </c>
      <c r="G1186" s="3" t="s">
        <v>11</v>
      </c>
      <c r="H1186" s="3" t="s">
        <v>2628</v>
      </c>
      <c r="I1186" s="3">
        <v>5066</v>
      </c>
      <c r="J1186" s="3" t="s">
        <v>5058</v>
      </c>
      <c r="K1186" s="3" t="s">
        <v>119</v>
      </c>
      <c r="L1186" s="3">
        <v>20299706</v>
      </c>
      <c r="M1186" s="17"/>
      <c r="N1186" s="37">
        <f t="shared" si="54"/>
        <v>0</v>
      </c>
      <c r="O1186" s="55">
        <f t="shared" si="55"/>
        <v>506600</v>
      </c>
      <c r="P1186" s="55" t="s">
        <v>7341</v>
      </c>
      <c r="Q1186" s="56">
        <f t="shared" si="56"/>
        <v>5.4854539396445024E-5</v>
      </c>
      <c r="R1186" s="49"/>
      <c r="S1186" s="53"/>
      <c r="T1186" s="53"/>
      <c r="U1186" s="53"/>
      <c r="V1186" s="53"/>
      <c r="W1186" s="53"/>
      <c r="X1186" s="53"/>
    </row>
    <row r="1187" spans="2:24" s="2" customFormat="1" ht="24.5" customHeight="1" x14ac:dyDescent="0.35">
      <c r="B1187" s="3">
        <v>1172</v>
      </c>
      <c r="C1187" s="3" t="s">
        <v>119</v>
      </c>
      <c r="D1187" s="3" t="s">
        <v>3203</v>
      </c>
      <c r="E1187" s="3" t="s">
        <v>218</v>
      </c>
      <c r="F1187" s="3" t="s">
        <v>3575</v>
      </c>
      <c r="G1187" s="3" t="s">
        <v>11</v>
      </c>
      <c r="H1187" s="3" t="s">
        <v>2628</v>
      </c>
      <c r="I1187" s="3">
        <v>628</v>
      </c>
      <c r="J1187" s="3" t="s">
        <v>5059</v>
      </c>
      <c r="K1187" s="3" t="s">
        <v>119</v>
      </c>
      <c r="L1187" s="3">
        <v>20108845</v>
      </c>
      <c r="M1187" s="17"/>
      <c r="N1187" s="37">
        <f t="shared" si="54"/>
        <v>0</v>
      </c>
      <c r="O1187" s="55">
        <f t="shared" si="55"/>
        <v>62800</v>
      </c>
      <c r="P1187" s="55"/>
      <c r="Q1187" s="56">
        <f t="shared" si="56"/>
        <v>6.7999705371037262E-6</v>
      </c>
      <c r="R1187" s="49"/>
      <c r="S1187" s="53"/>
      <c r="T1187" s="53"/>
      <c r="U1187" s="53"/>
      <c r="V1187" s="53"/>
      <c r="W1187" s="53"/>
      <c r="X1187" s="53"/>
    </row>
    <row r="1188" spans="2:24" s="2" customFormat="1" ht="24.5" customHeight="1" x14ac:dyDescent="0.35">
      <c r="B1188" s="3">
        <v>1173</v>
      </c>
      <c r="C1188" s="3" t="s">
        <v>119</v>
      </c>
      <c r="D1188" s="3" t="s">
        <v>3203</v>
      </c>
      <c r="E1188" s="3" t="s">
        <v>218</v>
      </c>
      <c r="F1188" s="3" t="s">
        <v>3575</v>
      </c>
      <c r="G1188" s="3" t="s">
        <v>11</v>
      </c>
      <c r="H1188" s="3" t="s">
        <v>2628</v>
      </c>
      <c r="I1188" s="3">
        <v>477</v>
      </c>
      <c r="J1188" s="3" t="s">
        <v>5060</v>
      </c>
      <c r="K1188" s="3" t="s">
        <v>119</v>
      </c>
      <c r="L1188" s="3">
        <v>20160251</v>
      </c>
      <c r="M1188" s="17"/>
      <c r="N1188" s="37">
        <f t="shared" si="54"/>
        <v>0</v>
      </c>
      <c r="O1188" s="55">
        <f t="shared" si="55"/>
        <v>47700</v>
      </c>
      <c r="P1188" s="55"/>
      <c r="Q1188" s="56">
        <f t="shared" si="56"/>
        <v>5.164945774201397E-6</v>
      </c>
      <c r="R1188" s="49"/>
      <c r="S1188" s="53"/>
      <c r="T1188" s="53"/>
      <c r="U1188" s="53"/>
      <c r="V1188" s="53"/>
      <c r="W1188" s="53"/>
      <c r="X1188" s="53"/>
    </row>
    <row r="1189" spans="2:24" s="2" customFormat="1" ht="24.5" customHeight="1" x14ac:dyDescent="0.35">
      <c r="B1189" s="3">
        <v>1174</v>
      </c>
      <c r="C1189" s="3" t="s">
        <v>119</v>
      </c>
      <c r="D1189" s="3" t="s">
        <v>3203</v>
      </c>
      <c r="E1189" s="3" t="s">
        <v>218</v>
      </c>
      <c r="F1189" s="3" t="s">
        <v>3575</v>
      </c>
      <c r="G1189" s="3" t="s">
        <v>11</v>
      </c>
      <c r="H1189" s="3" t="s">
        <v>2628</v>
      </c>
      <c r="I1189" s="3">
        <v>1</v>
      </c>
      <c r="J1189" s="3" t="s">
        <v>5061</v>
      </c>
      <c r="K1189" s="3" t="s">
        <v>119</v>
      </c>
      <c r="L1189" s="3">
        <v>20235946</v>
      </c>
      <c r="M1189" s="17"/>
      <c r="N1189" s="37">
        <f t="shared" si="54"/>
        <v>0</v>
      </c>
      <c r="O1189" s="55">
        <f t="shared" si="55"/>
        <v>100</v>
      </c>
      <c r="P1189" s="55"/>
      <c r="Q1189" s="56">
        <f t="shared" si="56"/>
        <v>1.082797856226708E-8</v>
      </c>
      <c r="R1189" s="49"/>
      <c r="S1189" s="53"/>
      <c r="T1189" s="53"/>
      <c r="U1189" s="53"/>
      <c r="V1189" s="53"/>
      <c r="W1189" s="53"/>
      <c r="X1189" s="53"/>
    </row>
    <row r="1190" spans="2:24" s="2" customFormat="1" ht="24.5" customHeight="1" x14ac:dyDescent="0.35">
      <c r="B1190" s="3">
        <v>1175</v>
      </c>
      <c r="C1190" s="3" t="s">
        <v>119</v>
      </c>
      <c r="D1190" s="3" t="s">
        <v>3204</v>
      </c>
      <c r="E1190" s="3" t="s">
        <v>218</v>
      </c>
      <c r="F1190" s="3" t="s">
        <v>3575</v>
      </c>
      <c r="G1190" s="3" t="s">
        <v>11</v>
      </c>
      <c r="H1190" s="3" t="s">
        <v>2628</v>
      </c>
      <c r="I1190" s="3">
        <v>1</v>
      </c>
      <c r="J1190" s="3" t="s">
        <v>5055</v>
      </c>
      <c r="K1190" s="3" t="s">
        <v>119</v>
      </c>
      <c r="L1190" s="3">
        <v>20111453</v>
      </c>
      <c r="M1190" s="17">
        <v>71330</v>
      </c>
      <c r="N1190" s="37">
        <f t="shared" si="54"/>
        <v>76466</v>
      </c>
      <c r="O1190" s="55">
        <f t="shared" si="55"/>
        <v>76466</v>
      </c>
      <c r="P1190" s="55" t="s">
        <v>7341</v>
      </c>
      <c r="Q1190" s="56">
        <f t="shared" si="56"/>
        <v>8.2797220874231445E-6</v>
      </c>
      <c r="R1190" s="49"/>
      <c r="S1190" s="53"/>
      <c r="T1190" s="53"/>
      <c r="U1190" s="53"/>
      <c r="V1190" s="53"/>
      <c r="W1190" s="53"/>
      <c r="X1190" s="53"/>
    </row>
    <row r="1191" spans="2:24" s="2" customFormat="1" ht="24.5" customHeight="1" x14ac:dyDescent="0.35">
      <c r="B1191" s="3">
        <v>1176</v>
      </c>
      <c r="C1191" s="3" t="s">
        <v>1957</v>
      </c>
      <c r="D1191" s="3" t="s">
        <v>1958</v>
      </c>
      <c r="E1191" s="3" t="s">
        <v>138</v>
      </c>
      <c r="F1191" s="3" t="s">
        <v>2335</v>
      </c>
      <c r="G1191" s="3" t="s">
        <v>11</v>
      </c>
      <c r="H1191" s="3" t="s">
        <v>2628</v>
      </c>
      <c r="I1191" s="3">
        <v>2639</v>
      </c>
      <c r="J1191" s="3" t="s">
        <v>5062</v>
      </c>
      <c r="K1191" s="3" t="s">
        <v>2628</v>
      </c>
      <c r="L1191" s="3">
        <v>20038945</v>
      </c>
      <c r="M1191" s="17">
        <v>7039</v>
      </c>
      <c r="N1191" s="37">
        <f t="shared" si="54"/>
        <v>7546</v>
      </c>
      <c r="O1191" s="55">
        <f t="shared" si="55"/>
        <v>19913894</v>
      </c>
      <c r="P1191" s="55" t="s">
        <v>7341</v>
      </c>
      <c r="Q1191" s="56">
        <f t="shared" si="56"/>
        <v>2.15627217323259E-3</v>
      </c>
      <c r="R1191" s="49"/>
      <c r="S1191" s="53"/>
      <c r="T1191" s="53"/>
      <c r="U1191" s="53"/>
      <c r="V1191" s="53"/>
      <c r="W1191" s="53"/>
      <c r="X1191" s="53"/>
    </row>
    <row r="1192" spans="2:24" s="2" customFormat="1" ht="24.5" customHeight="1" x14ac:dyDescent="0.35">
      <c r="B1192" s="3">
        <v>1177</v>
      </c>
      <c r="C1192" s="3" t="s">
        <v>2628</v>
      </c>
      <c r="D1192" s="3" t="s">
        <v>3205</v>
      </c>
      <c r="E1192" s="3" t="s">
        <v>3512</v>
      </c>
      <c r="F1192" s="3" t="s">
        <v>3575</v>
      </c>
      <c r="G1192" s="3" t="s">
        <v>11</v>
      </c>
      <c r="H1192" s="3" t="s">
        <v>2628</v>
      </c>
      <c r="I1192" s="3">
        <v>24</v>
      </c>
      <c r="J1192" s="3" t="s">
        <v>5063</v>
      </c>
      <c r="K1192" s="3" t="s">
        <v>2628</v>
      </c>
      <c r="L1192" s="3">
        <v>20088690</v>
      </c>
      <c r="M1192" s="17"/>
      <c r="N1192" s="37">
        <f t="shared" si="54"/>
        <v>0</v>
      </c>
      <c r="O1192" s="55">
        <f t="shared" si="55"/>
        <v>2400</v>
      </c>
      <c r="P1192" s="55"/>
      <c r="Q1192" s="56">
        <f t="shared" si="56"/>
        <v>2.598714854944099E-7</v>
      </c>
      <c r="R1192" s="49"/>
      <c r="S1192" s="53"/>
      <c r="T1192" s="53"/>
      <c r="U1192" s="53"/>
      <c r="V1192" s="53"/>
      <c r="W1192" s="53"/>
      <c r="X1192" s="53"/>
    </row>
    <row r="1193" spans="2:24" s="2" customFormat="1" ht="24.5" customHeight="1" x14ac:dyDescent="0.35">
      <c r="B1193" s="3">
        <v>1178</v>
      </c>
      <c r="C1193" s="3" t="s">
        <v>1959</v>
      </c>
      <c r="D1193" s="3" t="s">
        <v>1960</v>
      </c>
      <c r="E1193" s="3" t="s">
        <v>32</v>
      </c>
      <c r="F1193" s="3" t="s">
        <v>2324</v>
      </c>
      <c r="G1193" s="3" t="s">
        <v>11</v>
      </c>
      <c r="H1193" s="3" t="s">
        <v>2628</v>
      </c>
      <c r="I1193" s="33">
        <v>2569</v>
      </c>
      <c r="J1193" s="3" t="s">
        <v>5064</v>
      </c>
      <c r="K1193" s="3" t="s">
        <v>2628</v>
      </c>
      <c r="L1193" s="3">
        <v>19915479</v>
      </c>
      <c r="M1193" s="17">
        <v>8342</v>
      </c>
      <c r="N1193" s="37">
        <f t="shared" si="54"/>
        <v>8943</v>
      </c>
      <c r="O1193" s="55">
        <f t="shared" si="55"/>
        <v>22974567</v>
      </c>
      <c r="P1193" s="55" t="s">
        <v>7341</v>
      </c>
      <c r="Q1193" s="56">
        <f t="shared" si="56"/>
        <v>2.4876811895336868E-3</v>
      </c>
      <c r="R1193" s="49"/>
      <c r="S1193" s="53"/>
      <c r="T1193" s="53"/>
      <c r="U1193" s="53"/>
      <c r="V1193" s="53"/>
      <c r="W1193" s="53"/>
      <c r="X1193" s="53"/>
    </row>
    <row r="1194" spans="2:24" s="2" customFormat="1" ht="24.5" customHeight="1" x14ac:dyDescent="0.35">
      <c r="B1194" s="3">
        <v>1179</v>
      </c>
      <c r="C1194" s="3" t="s">
        <v>1962</v>
      </c>
      <c r="D1194" s="3" t="s">
        <v>1963</v>
      </c>
      <c r="E1194" s="3" t="s">
        <v>146</v>
      </c>
      <c r="F1194" s="3" t="s">
        <v>2422</v>
      </c>
      <c r="G1194" s="3" t="s">
        <v>11</v>
      </c>
      <c r="H1194" s="3" t="s">
        <v>2318</v>
      </c>
      <c r="I1194" s="3">
        <v>160.90909090909091</v>
      </c>
      <c r="J1194" s="3" t="s">
        <v>3947</v>
      </c>
      <c r="K1194" s="3" t="s">
        <v>2850</v>
      </c>
      <c r="L1194" s="3">
        <v>224719</v>
      </c>
      <c r="M1194" s="17">
        <v>559.75</v>
      </c>
      <c r="N1194" s="37">
        <f t="shared" si="54"/>
        <v>600</v>
      </c>
      <c r="O1194" s="55">
        <f t="shared" si="55"/>
        <v>96545.454545454544</v>
      </c>
      <c r="P1194" s="55"/>
      <c r="Q1194" s="56">
        <f t="shared" si="56"/>
        <v>1.0453921121025125E-5</v>
      </c>
      <c r="R1194" s="49"/>
      <c r="S1194" s="53"/>
      <c r="T1194" s="53"/>
      <c r="U1194" s="53"/>
      <c r="V1194" s="53"/>
      <c r="W1194" s="53"/>
      <c r="X1194" s="53"/>
    </row>
    <row r="1195" spans="2:24" s="2" customFormat="1" ht="24.5" customHeight="1" x14ac:dyDescent="0.35">
      <c r="B1195" s="3">
        <v>1180</v>
      </c>
      <c r="C1195" s="3" t="s">
        <v>1969</v>
      </c>
      <c r="D1195" s="3" t="s">
        <v>1970</v>
      </c>
      <c r="E1195" s="3" t="s">
        <v>60</v>
      </c>
      <c r="F1195" s="3" t="s">
        <v>2419</v>
      </c>
      <c r="G1195" s="3" t="s">
        <v>11</v>
      </c>
      <c r="H1195" s="3" t="s">
        <v>2320</v>
      </c>
      <c r="I1195" s="3">
        <v>2721.818181818182</v>
      </c>
      <c r="J1195" s="3" t="s">
        <v>4078</v>
      </c>
      <c r="K1195" s="3" t="s">
        <v>2576</v>
      </c>
      <c r="L1195" s="3">
        <v>20152990</v>
      </c>
      <c r="M1195" s="17">
        <v>47574.000000000007</v>
      </c>
      <c r="N1195" s="37">
        <f t="shared" si="54"/>
        <v>50999</v>
      </c>
      <c r="O1195" s="55">
        <f t="shared" si="55"/>
        <v>138810005.45454547</v>
      </c>
      <c r="P1195" s="55" t="s">
        <v>7341</v>
      </c>
      <c r="Q1195" s="56">
        <f t="shared" si="56"/>
        <v>1.5030317632899947E-2</v>
      </c>
      <c r="R1195" s="49"/>
      <c r="S1195" s="53"/>
      <c r="T1195" s="53"/>
      <c r="U1195" s="53"/>
      <c r="V1195" s="53"/>
      <c r="W1195" s="53"/>
      <c r="X1195" s="53"/>
    </row>
    <row r="1196" spans="2:24" s="2" customFormat="1" ht="24.5" customHeight="1" x14ac:dyDescent="0.35">
      <c r="B1196" s="3">
        <v>1181</v>
      </c>
      <c r="C1196" s="3" t="s">
        <v>1975</v>
      </c>
      <c r="D1196" s="3" t="s">
        <v>1976</v>
      </c>
      <c r="E1196" s="3" t="s">
        <v>3303</v>
      </c>
      <c r="F1196" s="3" t="s">
        <v>2616</v>
      </c>
      <c r="G1196" s="3" t="s">
        <v>63</v>
      </c>
      <c r="H1196" s="3" t="s">
        <v>2349</v>
      </c>
      <c r="I1196" s="3">
        <v>96.142857142857139</v>
      </c>
      <c r="J1196" s="3" t="s">
        <v>4079</v>
      </c>
      <c r="K1196" s="3" t="s">
        <v>4091</v>
      </c>
      <c r="L1196" s="3">
        <v>19977793</v>
      </c>
      <c r="M1196" s="17">
        <v>2834933.7930000001</v>
      </c>
      <c r="N1196" s="37">
        <f t="shared" si="54"/>
        <v>3039049</v>
      </c>
      <c r="O1196" s="55">
        <f t="shared" si="55"/>
        <v>292182853.85714287</v>
      </c>
      <c r="P1196" s="55" t="s">
        <v>7341</v>
      </c>
      <c r="Q1196" s="56">
        <f t="shared" si="56"/>
        <v>3.163749677827158E-2</v>
      </c>
      <c r="R1196" s="49"/>
      <c r="S1196" s="53"/>
      <c r="T1196" s="53"/>
      <c r="U1196" s="53"/>
      <c r="V1196" s="53"/>
      <c r="W1196" s="53"/>
      <c r="X1196" s="53"/>
    </row>
    <row r="1197" spans="2:24" s="2" customFormat="1" ht="24.5" customHeight="1" x14ac:dyDescent="0.35">
      <c r="B1197" s="3">
        <v>1182</v>
      </c>
      <c r="C1197" s="3" t="s">
        <v>1975</v>
      </c>
      <c r="D1197" s="3" t="s">
        <v>1976</v>
      </c>
      <c r="E1197" s="3" t="s">
        <v>3303</v>
      </c>
      <c r="F1197" s="3" t="s">
        <v>2616</v>
      </c>
      <c r="G1197" s="3" t="s">
        <v>63</v>
      </c>
      <c r="H1197" s="3" t="s">
        <v>2442</v>
      </c>
      <c r="I1197" s="3">
        <v>21.25</v>
      </c>
      <c r="J1197" s="3" t="s">
        <v>2628</v>
      </c>
      <c r="K1197" s="3" t="s">
        <v>2577</v>
      </c>
      <c r="L1197" s="3">
        <v>19977793</v>
      </c>
      <c r="M1197" s="17">
        <v>2033756.8515000001</v>
      </c>
      <c r="N1197" s="37">
        <f t="shared" si="54"/>
        <v>2180187</v>
      </c>
      <c r="O1197" s="55">
        <f t="shared" si="55"/>
        <v>46328973.75</v>
      </c>
      <c r="P1197" s="55" t="s">
        <v>7341</v>
      </c>
      <c r="Q1197" s="56">
        <f t="shared" si="56"/>
        <v>5.0164913457683424E-3</v>
      </c>
      <c r="R1197" s="49"/>
      <c r="S1197" s="53"/>
      <c r="T1197" s="53"/>
      <c r="U1197" s="53"/>
      <c r="V1197" s="53"/>
      <c r="W1197" s="53"/>
      <c r="X1197" s="53"/>
    </row>
    <row r="1198" spans="2:24" s="2" customFormat="1" ht="24.5" customHeight="1" x14ac:dyDescent="0.35">
      <c r="B1198" s="3">
        <v>1183</v>
      </c>
      <c r="C1198" s="3" t="s">
        <v>1977</v>
      </c>
      <c r="D1198" s="3" t="s">
        <v>1978</v>
      </c>
      <c r="E1198" s="3" t="s">
        <v>22</v>
      </c>
      <c r="F1198" s="3" t="s">
        <v>2412</v>
      </c>
      <c r="G1198" s="3" t="s">
        <v>11</v>
      </c>
      <c r="H1198" s="3" t="s">
        <v>2628</v>
      </c>
      <c r="I1198" s="3">
        <v>16920</v>
      </c>
      <c r="J1198" s="3" t="s">
        <v>5065</v>
      </c>
      <c r="K1198" s="3" t="s">
        <v>2628</v>
      </c>
      <c r="L1198" s="3">
        <v>20085608</v>
      </c>
      <c r="M1198" s="17">
        <v>2666</v>
      </c>
      <c r="N1198" s="37">
        <f t="shared" si="54"/>
        <v>2858</v>
      </c>
      <c r="O1198" s="55">
        <f t="shared" si="55"/>
        <v>48357360</v>
      </c>
      <c r="P1198" s="55" t="s">
        <v>7341</v>
      </c>
      <c r="Q1198" s="56">
        <f t="shared" si="56"/>
        <v>5.2361245740783161E-3</v>
      </c>
      <c r="R1198" s="49"/>
      <c r="S1198" s="53"/>
      <c r="T1198" s="53"/>
      <c r="U1198" s="53"/>
      <c r="V1198" s="53"/>
      <c r="W1198" s="53"/>
      <c r="X1198" s="53"/>
    </row>
    <row r="1199" spans="2:24" s="2" customFormat="1" ht="24.5" customHeight="1" x14ac:dyDescent="0.35">
      <c r="B1199" s="3">
        <v>1184</v>
      </c>
      <c r="C1199" s="3" t="s">
        <v>2628</v>
      </c>
      <c r="D1199" s="3" t="s">
        <v>4013</v>
      </c>
      <c r="E1199" s="3" t="s">
        <v>4035</v>
      </c>
      <c r="F1199" s="3" t="s">
        <v>2356</v>
      </c>
      <c r="G1199" s="3" t="s">
        <v>18</v>
      </c>
      <c r="H1199" s="3" t="s">
        <v>2349</v>
      </c>
      <c r="I1199" s="3">
        <v>16</v>
      </c>
      <c r="J1199" s="3" t="s">
        <v>2628</v>
      </c>
      <c r="K1199" s="3" t="s">
        <v>3759</v>
      </c>
      <c r="L1199" s="3">
        <v>20224196</v>
      </c>
      <c r="M1199" s="17"/>
      <c r="N1199" s="37">
        <f t="shared" si="54"/>
        <v>0</v>
      </c>
      <c r="O1199" s="55">
        <f t="shared" si="55"/>
        <v>1600</v>
      </c>
      <c r="P1199" s="55"/>
      <c r="Q1199" s="56">
        <f t="shared" si="56"/>
        <v>1.7324765699627328E-7</v>
      </c>
      <c r="R1199" s="49"/>
      <c r="S1199" s="53"/>
      <c r="T1199" s="53"/>
      <c r="U1199" s="53"/>
      <c r="V1199" s="53"/>
      <c r="W1199" s="53"/>
      <c r="X1199" s="53"/>
    </row>
    <row r="1200" spans="2:24" s="2" customFormat="1" ht="24.5" customHeight="1" x14ac:dyDescent="0.35">
      <c r="B1200" s="3">
        <v>1185</v>
      </c>
      <c r="C1200" s="3" t="s">
        <v>2579</v>
      </c>
      <c r="D1200" s="3" t="s">
        <v>1983</v>
      </c>
      <c r="E1200" s="3" t="s">
        <v>68</v>
      </c>
      <c r="F1200" s="3" t="s">
        <v>2317</v>
      </c>
      <c r="G1200" s="3" t="s">
        <v>11</v>
      </c>
      <c r="H1200" s="3" t="s">
        <v>2320</v>
      </c>
      <c r="I1200" s="3">
        <v>1408</v>
      </c>
      <c r="J1200" s="3" t="s">
        <v>4080</v>
      </c>
      <c r="K1200" s="3" t="s">
        <v>2578</v>
      </c>
      <c r="L1200" s="3">
        <v>20152989</v>
      </c>
      <c r="M1200" s="17">
        <v>273921</v>
      </c>
      <c r="N1200" s="37">
        <f t="shared" si="54"/>
        <v>293643</v>
      </c>
      <c r="O1200" s="55">
        <f t="shared" si="55"/>
        <v>413449344</v>
      </c>
      <c r="P1200" s="55" t="s">
        <v>7341</v>
      </c>
      <c r="Q1200" s="56">
        <f t="shared" si="56"/>
        <v>4.4768206334153869E-2</v>
      </c>
      <c r="R1200" s="49"/>
      <c r="S1200" s="53"/>
      <c r="T1200" s="53"/>
      <c r="U1200" s="53"/>
      <c r="V1200" s="53"/>
      <c r="W1200" s="53"/>
      <c r="X1200" s="53"/>
    </row>
    <row r="1201" spans="2:24" s="2" customFormat="1" ht="24.5" customHeight="1" x14ac:dyDescent="0.35">
      <c r="B1201" s="3">
        <v>1186</v>
      </c>
      <c r="C1201" s="3" t="s">
        <v>1984</v>
      </c>
      <c r="D1201" s="3" t="s">
        <v>7076</v>
      </c>
      <c r="E1201" s="3" t="s">
        <v>138</v>
      </c>
      <c r="F1201" s="3" t="s">
        <v>2333</v>
      </c>
      <c r="G1201" s="3" t="s">
        <v>80</v>
      </c>
      <c r="H1201" s="3" t="s">
        <v>7120</v>
      </c>
      <c r="I1201" s="33">
        <v>1</v>
      </c>
      <c r="J1201" s="3" t="s">
        <v>7162</v>
      </c>
      <c r="K1201" s="3" t="s">
        <v>7250</v>
      </c>
      <c r="L1201" s="3">
        <v>20055250</v>
      </c>
      <c r="M1201" s="17"/>
      <c r="N1201" s="37">
        <f t="shared" si="54"/>
        <v>0</v>
      </c>
      <c r="O1201" s="55">
        <f t="shared" si="55"/>
        <v>100</v>
      </c>
      <c r="P1201" s="55"/>
      <c r="Q1201" s="56">
        <f t="shared" si="56"/>
        <v>1.082797856226708E-8</v>
      </c>
      <c r="R1201" s="49"/>
      <c r="S1201" s="53"/>
      <c r="T1201" s="53"/>
      <c r="U1201" s="53"/>
      <c r="V1201" s="53"/>
      <c r="W1201" s="53"/>
      <c r="X1201" s="53"/>
    </row>
    <row r="1202" spans="2:24" s="2" customFormat="1" ht="24.5" customHeight="1" x14ac:dyDescent="0.35">
      <c r="B1202" s="3">
        <v>1187</v>
      </c>
      <c r="C1202" s="3" t="s">
        <v>119</v>
      </c>
      <c r="D1202" s="3" t="s">
        <v>3206</v>
      </c>
      <c r="E1202" s="3" t="s">
        <v>218</v>
      </c>
      <c r="F1202" s="3" t="s">
        <v>3580</v>
      </c>
      <c r="G1202" s="3" t="s">
        <v>76</v>
      </c>
      <c r="H1202" s="3" t="s">
        <v>2628</v>
      </c>
      <c r="I1202" s="3">
        <v>1</v>
      </c>
      <c r="J1202" s="3" t="s">
        <v>5066</v>
      </c>
      <c r="K1202" s="3" t="s">
        <v>119</v>
      </c>
      <c r="L1202" s="3">
        <v>20091523</v>
      </c>
      <c r="M1202" s="17"/>
      <c r="N1202" s="37">
        <f t="shared" si="54"/>
        <v>0</v>
      </c>
      <c r="O1202" s="55">
        <f t="shared" si="55"/>
        <v>100</v>
      </c>
      <c r="P1202" s="55"/>
      <c r="Q1202" s="56">
        <f t="shared" si="56"/>
        <v>1.082797856226708E-8</v>
      </c>
      <c r="R1202" s="49"/>
      <c r="S1202" s="53"/>
      <c r="T1202" s="53"/>
      <c r="U1202" s="53"/>
      <c r="V1202" s="53"/>
      <c r="W1202" s="53"/>
      <c r="X1202" s="53"/>
    </row>
    <row r="1203" spans="2:24" s="2" customFormat="1" ht="24.5" customHeight="1" x14ac:dyDescent="0.35">
      <c r="B1203" s="3">
        <v>1188</v>
      </c>
      <c r="C1203" s="3" t="s">
        <v>2628</v>
      </c>
      <c r="D1203" s="3" t="s">
        <v>3207</v>
      </c>
      <c r="E1203" s="3" t="s">
        <v>3351</v>
      </c>
      <c r="F1203" s="3" t="s">
        <v>2390</v>
      </c>
      <c r="G1203" s="3" t="s">
        <v>76</v>
      </c>
      <c r="H1203" s="3" t="s">
        <v>2628</v>
      </c>
      <c r="I1203" s="3">
        <v>9</v>
      </c>
      <c r="J1203" s="3" t="s">
        <v>5067</v>
      </c>
      <c r="K1203" s="3" t="s">
        <v>119</v>
      </c>
      <c r="L1203" s="3">
        <v>19913373</v>
      </c>
      <c r="M1203" s="17">
        <v>24316</v>
      </c>
      <c r="N1203" s="37">
        <f t="shared" si="54"/>
        <v>26067</v>
      </c>
      <c r="O1203" s="55">
        <f t="shared" si="55"/>
        <v>234603</v>
      </c>
      <c r="P1203" s="55"/>
      <c r="Q1203" s="56">
        <f t="shared" si="56"/>
        <v>2.5402762546435438E-5</v>
      </c>
      <c r="R1203" s="49"/>
      <c r="S1203" s="53"/>
      <c r="T1203" s="53"/>
      <c r="U1203" s="53"/>
      <c r="V1203" s="53"/>
      <c r="W1203" s="53"/>
      <c r="X1203" s="53"/>
    </row>
    <row r="1204" spans="2:24" s="2" customFormat="1" ht="24.5" customHeight="1" x14ac:dyDescent="0.35">
      <c r="B1204" s="3">
        <v>1189</v>
      </c>
      <c r="C1204" s="3" t="s">
        <v>2213</v>
      </c>
      <c r="D1204" s="3" t="s">
        <v>4188</v>
      </c>
      <c r="E1204" s="3" t="s">
        <v>36</v>
      </c>
      <c r="F1204" s="3" t="s">
        <v>2375</v>
      </c>
      <c r="G1204" s="3" t="s">
        <v>11</v>
      </c>
      <c r="H1204" s="3" t="s">
        <v>2628</v>
      </c>
      <c r="I1204" s="3">
        <v>1525</v>
      </c>
      <c r="J1204" s="3" t="s">
        <v>5068</v>
      </c>
      <c r="K1204" s="3" t="s">
        <v>2628</v>
      </c>
      <c r="L1204" s="3">
        <v>27207</v>
      </c>
      <c r="M1204" s="17">
        <v>9164</v>
      </c>
      <c r="N1204" s="37">
        <f t="shared" si="54"/>
        <v>9824</v>
      </c>
      <c r="O1204" s="55">
        <f t="shared" si="55"/>
        <v>14981600</v>
      </c>
      <c r="P1204" s="55"/>
      <c r="Q1204" s="56">
        <f t="shared" si="56"/>
        <v>1.6222044362846047E-3</v>
      </c>
      <c r="R1204" s="49"/>
      <c r="S1204" s="53"/>
      <c r="T1204" s="53"/>
      <c r="U1204" s="53"/>
      <c r="V1204" s="53"/>
      <c r="W1204" s="53"/>
      <c r="X1204" s="53"/>
    </row>
    <row r="1205" spans="2:24" s="2" customFormat="1" ht="24.5" customHeight="1" x14ac:dyDescent="0.35">
      <c r="B1205" s="3">
        <v>1190</v>
      </c>
      <c r="C1205" s="3" t="s">
        <v>1991</v>
      </c>
      <c r="D1205" s="3" t="s">
        <v>1990</v>
      </c>
      <c r="E1205" s="3" t="s">
        <v>3295</v>
      </c>
      <c r="F1205" s="3" t="s">
        <v>2552</v>
      </c>
      <c r="G1205" s="3" t="s">
        <v>76</v>
      </c>
      <c r="H1205" s="3" t="s">
        <v>2628</v>
      </c>
      <c r="I1205" s="3">
        <v>124</v>
      </c>
      <c r="J1205" s="3" t="s">
        <v>5069</v>
      </c>
      <c r="K1205" s="3" t="s">
        <v>2628</v>
      </c>
      <c r="L1205" s="3">
        <v>19943272</v>
      </c>
      <c r="M1205" s="17">
        <v>13467</v>
      </c>
      <c r="N1205" s="37">
        <f t="shared" si="54"/>
        <v>14437</v>
      </c>
      <c r="O1205" s="55">
        <f t="shared" si="55"/>
        <v>1790188</v>
      </c>
      <c r="P1205" s="55"/>
      <c r="Q1205" s="56">
        <f t="shared" si="56"/>
        <v>1.9384117286427779E-4</v>
      </c>
      <c r="R1205" s="49"/>
      <c r="S1205" s="53"/>
      <c r="T1205" s="53"/>
      <c r="U1205" s="53"/>
      <c r="V1205" s="53"/>
      <c r="W1205" s="53"/>
      <c r="X1205" s="53"/>
    </row>
    <row r="1206" spans="2:24" s="2" customFormat="1" ht="24.5" customHeight="1" x14ac:dyDescent="0.35">
      <c r="B1206" s="3">
        <v>1191</v>
      </c>
      <c r="C1206" s="3" t="s">
        <v>1993</v>
      </c>
      <c r="D1206" s="3" t="s">
        <v>1994</v>
      </c>
      <c r="E1206" s="3" t="s">
        <v>12</v>
      </c>
      <c r="F1206" s="3" t="s">
        <v>2324</v>
      </c>
      <c r="G1206" s="3" t="s">
        <v>11</v>
      </c>
      <c r="H1206" s="3" t="s">
        <v>2628</v>
      </c>
      <c r="I1206" s="3">
        <v>2827</v>
      </c>
      <c r="J1206" s="3" t="s">
        <v>5070</v>
      </c>
      <c r="K1206" s="3" t="s">
        <v>2628</v>
      </c>
      <c r="L1206" s="3">
        <v>20677</v>
      </c>
      <c r="M1206" s="17">
        <v>2344</v>
      </c>
      <c r="N1206" s="37">
        <f t="shared" si="54"/>
        <v>2513</v>
      </c>
      <c r="O1206" s="55">
        <f t="shared" si="55"/>
        <v>7104251</v>
      </c>
      <c r="P1206" s="55"/>
      <c r="Q1206" s="56">
        <f t="shared" si="56"/>
        <v>7.6924677528964467E-4</v>
      </c>
      <c r="R1206" s="49"/>
      <c r="S1206" s="53"/>
      <c r="T1206" s="53"/>
      <c r="U1206" s="53"/>
      <c r="V1206" s="53"/>
      <c r="W1206" s="53"/>
      <c r="X1206" s="53"/>
    </row>
    <row r="1207" spans="2:24" s="2" customFormat="1" ht="24.5" customHeight="1" x14ac:dyDescent="0.35">
      <c r="B1207" s="3">
        <v>1192</v>
      </c>
      <c r="C1207" s="3" t="s">
        <v>2628</v>
      </c>
      <c r="D1207" s="3" t="s">
        <v>4014</v>
      </c>
      <c r="E1207" s="3" t="s">
        <v>2441</v>
      </c>
      <c r="F1207" s="3" t="s">
        <v>3613</v>
      </c>
      <c r="G1207" s="3" t="s">
        <v>11</v>
      </c>
      <c r="H1207" s="3" t="s">
        <v>2318</v>
      </c>
      <c r="I1207" s="3">
        <v>148</v>
      </c>
      <c r="J1207" s="3" t="s">
        <v>2628</v>
      </c>
      <c r="K1207" s="3" t="s">
        <v>3760</v>
      </c>
      <c r="L1207" s="3">
        <v>20240782</v>
      </c>
      <c r="M1207" s="17"/>
      <c r="N1207" s="37">
        <f t="shared" si="54"/>
        <v>0</v>
      </c>
      <c r="O1207" s="55">
        <f t="shared" si="55"/>
        <v>14800</v>
      </c>
      <c r="P1207" s="55"/>
      <c r="Q1207" s="56">
        <f t="shared" si="56"/>
        <v>1.6025408272155278E-6</v>
      </c>
      <c r="R1207" s="49"/>
      <c r="S1207" s="53"/>
      <c r="T1207" s="53"/>
      <c r="U1207" s="53"/>
      <c r="V1207" s="53"/>
      <c r="W1207" s="53"/>
      <c r="X1207" s="53"/>
    </row>
    <row r="1208" spans="2:24" s="2" customFormat="1" ht="24.5" customHeight="1" x14ac:dyDescent="0.35">
      <c r="B1208" s="3">
        <v>1193</v>
      </c>
      <c r="C1208" s="3" t="s">
        <v>2004</v>
      </c>
      <c r="D1208" s="3" t="s">
        <v>2005</v>
      </c>
      <c r="E1208" s="3" t="s">
        <v>2589</v>
      </c>
      <c r="F1208" s="3" t="s">
        <v>2422</v>
      </c>
      <c r="G1208" s="3" t="s">
        <v>11</v>
      </c>
      <c r="H1208" s="3" t="s">
        <v>2628</v>
      </c>
      <c r="I1208" s="3">
        <v>128170</v>
      </c>
      <c r="J1208" s="3" t="s">
        <v>5071</v>
      </c>
      <c r="K1208" s="3" t="s">
        <v>2628</v>
      </c>
      <c r="L1208" s="3">
        <v>20160735</v>
      </c>
      <c r="M1208" s="17">
        <v>211</v>
      </c>
      <c r="N1208" s="37">
        <f t="shared" si="54"/>
        <v>226</v>
      </c>
      <c r="O1208" s="55">
        <f t="shared" si="55"/>
        <v>28966420</v>
      </c>
      <c r="P1208" s="55" t="s">
        <v>7341</v>
      </c>
      <c r="Q1208" s="56">
        <f t="shared" si="56"/>
        <v>3.1364777478562439E-3</v>
      </c>
      <c r="R1208" s="49"/>
      <c r="S1208" s="53"/>
      <c r="T1208" s="53"/>
      <c r="U1208" s="53"/>
      <c r="V1208" s="53"/>
      <c r="W1208" s="53"/>
      <c r="X1208" s="53"/>
    </row>
    <row r="1209" spans="2:24" s="2" customFormat="1" ht="24.5" customHeight="1" x14ac:dyDescent="0.35">
      <c r="B1209" s="3">
        <v>1194</v>
      </c>
      <c r="C1209" s="3" t="s">
        <v>2012</v>
      </c>
      <c r="D1209" s="3" t="s">
        <v>2011</v>
      </c>
      <c r="E1209" s="3" t="s">
        <v>10</v>
      </c>
      <c r="F1209" s="3" t="s">
        <v>2422</v>
      </c>
      <c r="G1209" s="3" t="s">
        <v>11</v>
      </c>
      <c r="H1209" s="3" t="s">
        <v>2318</v>
      </c>
      <c r="I1209" s="3">
        <v>16690</v>
      </c>
      <c r="J1209" s="3" t="s">
        <v>4081</v>
      </c>
      <c r="K1209" s="3" t="s">
        <v>3761</v>
      </c>
      <c r="L1209" s="3">
        <v>20029235</v>
      </c>
      <c r="M1209" s="17">
        <v>7432</v>
      </c>
      <c r="N1209" s="37">
        <f t="shared" si="54"/>
        <v>7967</v>
      </c>
      <c r="O1209" s="55">
        <f t="shared" si="55"/>
        <v>132969230</v>
      </c>
      <c r="P1209" s="55" t="s">
        <v>7341</v>
      </c>
      <c r="Q1209" s="56">
        <f t="shared" si="56"/>
        <v>1.4397879718811606E-2</v>
      </c>
      <c r="R1209" s="49"/>
      <c r="S1209" s="53"/>
      <c r="T1209" s="53"/>
      <c r="U1209" s="53"/>
      <c r="V1209" s="53"/>
      <c r="W1209" s="53"/>
      <c r="X1209" s="53"/>
    </row>
    <row r="1210" spans="2:24" s="2" customFormat="1" ht="24.5" customHeight="1" x14ac:dyDescent="0.35">
      <c r="B1210" s="3">
        <v>1195</v>
      </c>
      <c r="C1210" s="3" t="s">
        <v>2012</v>
      </c>
      <c r="D1210" s="3" t="s">
        <v>2011</v>
      </c>
      <c r="E1210" s="3" t="s">
        <v>36</v>
      </c>
      <c r="F1210" s="3" t="s">
        <v>2317</v>
      </c>
      <c r="G1210" s="3" t="s">
        <v>11</v>
      </c>
      <c r="H1210" s="3" t="s">
        <v>2628</v>
      </c>
      <c r="I1210" s="3">
        <v>1</v>
      </c>
      <c r="J1210" s="3" t="s">
        <v>5072</v>
      </c>
      <c r="K1210" s="3" t="s">
        <v>2628</v>
      </c>
      <c r="L1210" s="3">
        <v>19998726</v>
      </c>
      <c r="M1210" s="17">
        <v>2911</v>
      </c>
      <c r="N1210" s="37">
        <f t="shared" si="54"/>
        <v>3121</v>
      </c>
      <c r="O1210" s="55">
        <f t="shared" si="55"/>
        <v>3121</v>
      </c>
      <c r="P1210" s="55"/>
      <c r="Q1210" s="56">
        <f t="shared" si="56"/>
        <v>3.3794121092835554E-7</v>
      </c>
      <c r="R1210" s="49"/>
      <c r="S1210" s="53"/>
      <c r="T1210" s="53"/>
      <c r="U1210" s="53"/>
      <c r="V1210" s="53"/>
      <c r="W1210" s="53"/>
      <c r="X1210" s="53"/>
    </row>
    <row r="1211" spans="2:24" s="2" customFormat="1" ht="24.5" customHeight="1" x14ac:dyDescent="0.35">
      <c r="B1211" s="3">
        <v>1196</v>
      </c>
      <c r="C1211" s="3" t="s">
        <v>2016</v>
      </c>
      <c r="D1211" s="3" t="s">
        <v>2017</v>
      </c>
      <c r="E1211" s="3" t="s">
        <v>2580</v>
      </c>
      <c r="F1211" s="3" t="s">
        <v>2438</v>
      </c>
      <c r="G1211" s="3" t="s">
        <v>11</v>
      </c>
      <c r="H1211" s="3" t="s">
        <v>2628</v>
      </c>
      <c r="I1211" s="3">
        <v>1280</v>
      </c>
      <c r="J1211" s="3" t="s">
        <v>5073</v>
      </c>
      <c r="K1211" s="3" t="s">
        <v>2628</v>
      </c>
      <c r="L1211" s="3">
        <v>20050756</v>
      </c>
      <c r="M1211" s="17">
        <v>4079</v>
      </c>
      <c r="N1211" s="37">
        <f t="shared" si="54"/>
        <v>4373</v>
      </c>
      <c r="O1211" s="55">
        <f t="shared" si="55"/>
        <v>5597440</v>
      </c>
      <c r="P1211" s="55"/>
      <c r="Q1211" s="56">
        <f t="shared" si="56"/>
        <v>6.0608960323576243E-4</v>
      </c>
      <c r="R1211" s="49"/>
      <c r="S1211" s="53"/>
      <c r="T1211" s="53"/>
      <c r="U1211" s="53"/>
      <c r="V1211" s="53"/>
      <c r="W1211" s="53"/>
      <c r="X1211" s="53"/>
    </row>
    <row r="1212" spans="2:24" s="2" customFormat="1" ht="24.5" customHeight="1" x14ac:dyDescent="0.35">
      <c r="B1212" s="3">
        <v>1197</v>
      </c>
      <c r="C1212" s="3" t="s">
        <v>2018</v>
      </c>
      <c r="D1212" s="3" t="s">
        <v>2019</v>
      </c>
      <c r="E1212" s="3" t="s">
        <v>356</v>
      </c>
      <c r="F1212" s="3" t="s">
        <v>2333</v>
      </c>
      <c r="G1212" s="3" t="s">
        <v>364</v>
      </c>
      <c r="H1212" s="3" t="s">
        <v>2628</v>
      </c>
      <c r="I1212" s="3">
        <v>425</v>
      </c>
      <c r="J1212" s="3" t="s">
        <v>5074</v>
      </c>
      <c r="K1212" s="3" t="s">
        <v>2628</v>
      </c>
      <c r="L1212" s="3">
        <v>20027769</v>
      </c>
      <c r="M1212" s="17">
        <v>2150887</v>
      </c>
      <c r="N1212" s="37">
        <f t="shared" si="54"/>
        <v>2305751</v>
      </c>
      <c r="O1212" s="55">
        <f t="shared" si="55"/>
        <v>979944175</v>
      </c>
      <c r="P1212" s="55" t="s">
        <v>7341</v>
      </c>
      <c r="Q1212" s="56">
        <f t="shared" si="56"/>
        <v>0.106108145191185</v>
      </c>
      <c r="R1212" s="49"/>
      <c r="S1212" s="53"/>
      <c r="T1212" s="53"/>
      <c r="U1212" s="53"/>
      <c r="V1212" s="53"/>
      <c r="W1212" s="53"/>
      <c r="X1212" s="53"/>
    </row>
    <row r="1213" spans="2:24" s="2" customFormat="1" ht="24.5" customHeight="1" x14ac:dyDescent="0.35">
      <c r="B1213" s="3">
        <v>1198</v>
      </c>
      <c r="C1213" s="3" t="s">
        <v>2020</v>
      </c>
      <c r="D1213" s="3" t="s">
        <v>2021</v>
      </c>
      <c r="E1213" s="3" t="s">
        <v>10</v>
      </c>
      <c r="F1213" s="3" t="s">
        <v>2422</v>
      </c>
      <c r="G1213" s="3" t="s">
        <v>11</v>
      </c>
      <c r="H1213" s="3" t="s">
        <v>2318</v>
      </c>
      <c r="I1213" s="3">
        <v>2520</v>
      </c>
      <c r="J1213" s="3" t="s">
        <v>2628</v>
      </c>
      <c r="K1213" s="3" t="s">
        <v>3763</v>
      </c>
      <c r="L1213" s="3">
        <v>19942774</v>
      </c>
      <c r="M1213" s="17"/>
      <c r="N1213" s="37">
        <f t="shared" si="54"/>
        <v>0</v>
      </c>
      <c r="O1213" s="55">
        <f t="shared" si="55"/>
        <v>252000</v>
      </c>
      <c r="P1213" s="55"/>
      <c r="Q1213" s="56">
        <f t="shared" si="56"/>
        <v>2.728650597691304E-5</v>
      </c>
      <c r="R1213" s="49"/>
      <c r="S1213" s="53"/>
      <c r="T1213" s="53"/>
      <c r="U1213" s="53"/>
      <c r="V1213" s="53"/>
      <c r="W1213" s="53"/>
      <c r="X1213" s="53"/>
    </row>
    <row r="1214" spans="2:24" s="2" customFormat="1" ht="24.5" customHeight="1" x14ac:dyDescent="0.35">
      <c r="B1214" s="3">
        <v>1199</v>
      </c>
      <c r="C1214" s="3" t="s">
        <v>2020</v>
      </c>
      <c r="D1214" s="3" t="s">
        <v>2021</v>
      </c>
      <c r="E1214" s="3" t="s">
        <v>68</v>
      </c>
      <c r="F1214" s="3" t="s">
        <v>2422</v>
      </c>
      <c r="G1214" s="3" t="s">
        <v>11</v>
      </c>
      <c r="H1214" s="3" t="s">
        <v>2318</v>
      </c>
      <c r="I1214" s="3">
        <v>879</v>
      </c>
      <c r="J1214" s="3" t="s">
        <v>2628</v>
      </c>
      <c r="K1214" s="3" t="s">
        <v>3762</v>
      </c>
      <c r="L1214" s="3">
        <v>19987776</v>
      </c>
      <c r="M1214" s="17"/>
      <c r="N1214" s="37">
        <f t="shared" si="54"/>
        <v>0</v>
      </c>
      <c r="O1214" s="55">
        <f t="shared" si="55"/>
        <v>87900</v>
      </c>
      <c r="P1214" s="55"/>
      <c r="Q1214" s="56">
        <f t="shared" si="56"/>
        <v>9.5177931562327637E-6</v>
      </c>
      <c r="R1214" s="49"/>
      <c r="S1214" s="53"/>
      <c r="T1214" s="53"/>
      <c r="U1214" s="53"/>
      <c r="V1214" s="53"/>
      <c r="W1214" s="53"/>
      <c r="X1214" s="53"/>
    </row>
    <row r="1215" spans="2:24" s="2" customFormat="1" ht="24.5" customHeight="1" x14ac:dyDescent="0.35">
      <c r="B1215" s="3">
        <v>1200</v>
      </c>
      <c r="C1215" s="3" t="s">
        <v>2020</v>
      </c>
      <c r="D1215" s="3" t="s">
        <v>4015</v>
      </c>
      <c r="E1215" s="3" t="s">
        <v>2544</v>
      </c>
      <c r="F1215" s="3" t="s">
        <v>2335</v>
      </c>
      <c r="G1215" s="3" t="s">
        <v>11</v>
      </c>
      <c r="H1215" s="3" t="s">
        <v>2628</v>
      </c>
      <c r="I1215" s="33">
        <v>1</v>
      </c>
      <c r="J1215" s="3" t="s">
        <v>3948</v>
      </c>
      <c r="K1215" s="3" t="s">
        <v>2851</v>
      </c>
      <c r="L1215" s="3">
        <v>19994456</v>
      </c>
      <c r="M1215" s="17">
        <v>10049</v>
      </c>
      <c r="N1215" s="37">
        <f t="shared" si="54"/>
        <v>10773</v>
      </c>
      <c r="O1215" s="55">
        <f t="shared" si="55"/>
        <v>10773</v>
      </c>
      <c r="P1215" s="55"/>
      <c r="Q1215" s="56">
        <f t="shared" si="56"/>
        <v>1.1664981305130326E-6</v>
      </c>
      <c r="R1215" s="49"/>
      <c r="S1215" s="53"/>
      <c r="T1215" s="53"/>
      <c r="U1215" s="53"/>
      <c r="V1215" s="53"/>
      <c r="W1215" s="53"/>
      <c r="X1215" s="53"/>
    </row>
    <row r="1216" spans="2:24" s="2" customFormat="1" ht="24.5" customHeight="1" x14ac:dyDescent="0.35">
      <c r="B1216" s="3">
        <v>1201</v>
      </c>
      <c r="C1216" s="3" t="s">
        <v>2020</v>
      </c>
      <c r="D1216" s="3" t="s">
        <v>4015</v>
      </c>
      <c r="E1216" s="3" t="s">
        <v>2544</v>
      </c>
      <c r="F1216" s="3" t="s">
        <v>2335</v>
      </c>
      <c r="G1216" s="3" t="s">
        <v>11</v>
      </c>
      <c r="H1216" s="3" t="s">
        <v>2628</v>
      </c>
      <c r="I1216" s="33">
        <v>1</v>
      </c>
      <c r="J1216" s="3" t="s">
        <v>5075</v>
      </c>
      <c r="K1216" s="3" t="s">
        <v>2628</v>
      </c>
      <c r="L1216" s="3">
        <v>19995115</v>
      </c>
      <c r="M1216" s="17">
        <v>163</v>
      </c>
      <c r="N1216" s="37">
        <f t="shared" si="54"/>
        <v>175</v>
      </c>
      <c r="O1216" s="55">
        <f t="shared" si="55"/>
        <v>175</v>
      </c>
      <c r="P1216" s="55"/>
      <c r="Q1216" s="56">
        <f t="shared" si="56"/>
        <v>1.894896248396739E-8</v>
      </c>
      <c r="R1216" s="49"/>
      <c r="S1216" s="53"/>
      <c r="T1216" s="53"/>
      <c r="U1216" s="53"/>
      <c r="V1216" s="53"/>
      <c r="W1216" s="53"/>
      <c r="X1216" s="53"/>
    </row>
    <row r="1217" spans="2:24" s="2" customFormat="1" ht="24.5" customHeight="1" x14ac:dyDescent="0.35">
      <c r="B1217" s="3">
        <v>1202</v>
      </c>
      <c r="C1217" s="3" t="s">
        <v>1101</v>
      </c>
      <c r="D1217" s="3" t="s">
        <v>3208</v>
      </c>
      <c r="E1217" s="3" t="s">
        <v>7109</v>
      </c>
      <c r="F1217" s="3" t="s">
        <v>2375</v>
      </c>
      <c r="G1217" s="3" t="s">
        <v>11</v>
      </c>
      <c r="H1217" s="3" t="s">
        <v>2375</v>
      </c>
      <c r="I1217" s="3">
        <v>839080</v>
      </c>
      <c r="J1217" s="3" t="s">
        <v>7163</v>
      </c>
      <c r="K1217" s="3" t="s">
        <v>7251</v>
      </c>
      <c r="L1217" s="3">
        <v>20109639</v>
      </c>
      <c r="M1217" s="17">
        <v>8240</v>
      </c>
      <c r="N1217" s="37">
        <f t="shared" si="54"/>
        <v>8833</v>
      </c>
      <c r="O1217" s="55">
        <f t="shared" si="55"/>
        <v>7411593640</v>
      </c>
      <c r="P1217" s="55" t="s">
        <v>7341</v>
      </c>
      <c r="Q1217" s="56">
        <f t="shared" si="56"/>
        <v>0.80252577046155027</v>
      </c>
      <c r="R1217" s="49"/>
      <c r="S1217" s="53"/>
      <c r="T1217" s="53"/>
      <c r="U1217" s="53"/>
      <c r="V1217" s="53"/>
      <c r="W1217" s="53"/>
      <c r="X1217" s="53"/>
    </row>
    <row r="1218" spans="2:24" s="2" customFormat="1" ht="24.5" customHeight="1" x14ac:dyDescent="0.35">
      <c r="B1218" s="3">
        <v>1203</v>
      </c>
      <c r="C1218" s="3" t="s">
        <v>1101</v>
      </c>
      <c r="D1218" s="3" t="s">
        <v>3208</v>
      </c>
      <c r="E1218" s="3" t="s">
        <v>7109</v>
      </c>
      <c r="F1218" s="3" t="s">
        <v>2324</v>
      </c>
      <c r="G1218" s="3" t="s">
        <v>11</v>
      </c>
      <c r="H1218" s="3" t="s">
        <v>2324</v>
      </c>
      <c r="I1218" s="3">
        <v>5820</v>
      </c>
      <c r="J1218" s="3" t="s">
        <v>5076</v>
      </c>
      <c r="K1218" s="3" t="s">
        <v>2628</v>
      </c>
      <c r="L1218" s="3">
        <v>20025390</v>
      </c>
      <c r="M1218" s="17"/>
      <c r="N1218" s="37">
        <f t="shared" si="54"/>
        <v>0</v>
      </c>
      <c r="O1218" s="55">
        <f t="shared" si="55"/>
        <v>582000</v>
      </c>
      <c r="P1218" s="55" t="s">
        <v>7341</v>
      </c>
      <c r="Q1218" s="56">
        <f t="shared" si="56"/>
        <v>6.3018835232394409E-5</v>
      </c>
      <c r="R1218" s="49"/>
      <c r="S1218" s="53"/>
      <c r="T1218" s="53"/>
      <c r="U1218" s="53"/>
      <c r="V1218" s="53"/>
      <c r="W1218" s="53"/>
      <c r="X1218" s="53"/>
    </row>
    <row r="1219" spans="2:24" s="2" customFormat="1" ht="24.5" customHeight="1" x14ac:dyDescent="0.35">
      <c r="B1219" s="3">
        <v>1204</v>
      </c>
      <c r="C1219" s="3" t="s">
        <v>1101</v>
      </c>
      <c r="D1219" s="3" t="s">
        <v>3208</v>
      </c>
      <c r="E1219" s="3" t="s">
        <v>7110</v>
      </c>
      <c r="F1219" s="3" t="s">
        <v>2324</v>
      </c>
      <c r="G1219" s="3" t="s">
        <v>11</v>
      </c>
      <c r="H1219" s="3" t="s">
        <v>2324</v>
      </c>
      <c r="I1219" s="33">
        <v>510</v>
      </c>
      <c r="J1219" s="3" t="s">
        <v>5077</v>
      </c>
      <c r="K1219" s="3" t="s">
        <v>2628</v>
      </c>
      <c r="L1219" s="3">
        <v>20042850</v>
      </c>
      <c r="M1219" s="17"/>
      <c r="N1219" s="37">
        <f t="shared" si="54"/>
        <v>0</v>
      </c>
      <c r="O1219" s="55">
        <f t="shared" si="55"/>
        <v>51000</v>
      </c>
      <c r="P1219" s="55"/>
      <c r="Q1219" s="56">
        <f t="shared" si="56"/>
        <v>5.5222690667562105E-6</v>
      </c>
      <c r="R1219" s="49"/>
      <c r="S1219" s="53"/>
      <c r="T1219" s="53"/>
      <c r="U1219" s="53"/>
      <c r="V1219" s="53"/>
      <c r="W1219" s="53"/>
      <c r="X1219" s="53"/>
    </row>
    <row r="1220" spans="2:24" s="2" customFormat="1" ht="24.5" customHeight="1" x14ac:dyDescent="0.35">
      <c r="B1220" s="3">
        <v>1205</v>
      </c>
      <c r="C1220" s="3" t="s">
        <v>1101</v>
      </c>
      <c r="D1220" s="3" t="s">
        <v>3208</v>
      </c>
      <c r="E1220" s="3" t="s">
        <v>7110</v>
      </c>
      <c r="F1220" s="3" t="s">
        <v>2324</v>
      </c>
      <c r="G1220" s="3" t="s">
        <v>11</v>
      </c>
      <c r="H1220" s="3" t="s">
        <v>2324</v>
      </c>
      <c r="I1220" s="33">
        <v>1</v>
      </c>
      <c r="J1220" s="3" t="s">
        <v>7163</v>
      </c>
      <c r="K1220" s="3" t="s">
        <v>7252</v>
      </c>
      <c r="L1220" s="3">
        <v>20109641</v>
      </c>
      <c r="M1220" s="17"/>
      <c r="N1220" s="37">
        <f t="shared" si="54"/>
        <v>0</v>
      </c>
      <c r="O1220" s="55">
        <f t="shared" si="55"/>
        <v>100</v>
      </c>
      <c r="P1220" s="55"/>
      <c r="Q1220" s="56">
        <f t="shared" si="56"/>
        <v>1.082797856226708E-8</v>
      </c>
      <c r="R1220" s="49"/>
      <c r="S1220" s="53"/>
      <c r="T1220" s="53"/>
      <c r="U1220" s="53"/>
      <c r="V1220" s="53"/>
      <c r="W1220" s="53"/>
      <c r="X1220" s="53"/>
    </row>
    <row r="1221" spans="2:24" s="2" customFormat="1" ht="24.5" customHeight="1" x14ac:dyDescent="0.35">
      <c r="B1221" s="3">
        <v>1206</v>
      </c>
      <c r="C1221" s="3" t="s">
        <v>1063</v>
      </c>
      <c r="D1221" s="3" t="s">
        <v>4189</v>
      </c>
      <c r="E1221" s="3" t="s">
        <v>2484</v>
      </c>
      <c r="F1221" s="3" t="s">
        <v>2335</v>
      </c>
      <c r="G1221" s="3" t="s">
        <v>11</v>
      </c>
      <c r="H1221" s="3" t="s">
        <v>2628</v>
      </c>
      <c r="I1221" s="3">
        <v>312593</v>
      </c>
      <c r="J1221" s="3" t="s">
        <v>5078</v>
      </c>
      <c r="K1221" s="3" t="s">
        <v>2628</v>
      </c>
      <c r="L1221" s="3">
        <v>20043340</v>
      </c>
      <c r="M1221" s="17">
        <v>4064</v>
      </c>
      <c r="N1221" s="37">
        <f t="shared" si="54"/>
        <v>4357</v>
      </c>
      <c r="O1221" s="55">
        <f t="shared" si="55"/>
        <v>1361967701</v>
      </c>
      <c r="P1221" s="55" t="s">
        <v>7341</v>
      </c>
      <c r="Q1221" s="56">
        <f t="shared" si="56"/>
        <v>0.1474735706892818</v>
      </c>
      <c r="R1221" s="49"/>
      <c r="S1221" s="53"/>
      <c r="T1221" s="53"/>
      <c r="U1221" s="53"/>
      <c r="V1221" s="53"/>
      <c r="W1221" s="53"/>
      <c r="X1221" s="53"/>
    </row>
    <row r="1222" spans="2:24" s="2" customFormat="1" ht="24.5" customHeight="1" x14ac:dyDescent="0.35">
      <c r="B1222" s="3">
        <v>1207</v>
      </c>
      <c r="C1222" s="3" t="s">
        <v>1065</v>
      </c>
      <c r="D1222" s="3" t="s">
        <v>4189</v>
      </c>
      <c r="E1222" s="3" t="s">
        <v>3513</v>
      </c>
      <c r="F1222" s="3" t="s">
        <v>2335</v>
      </c>
      <c r="G1222" s="3" t="s">
        <v>11</v>
      </c>
      <c r="H1222" s="3" t="s">
        <v>2628</v>
      </c>
      <c r="I1222" s="33">
        <v>567</v>
      </c>
      <c r="J1222" s="3" t="s">
        <v>5079</v>
      </c>
      <c r="K1222" s="3" t="s">
        <v>2628</v>
      </c>
      <c r="L1222" s="3">
        <v>20016190</v>
      </c>
      <c r="M1222" s="17"/>
      <c r="N1222" s="37">
        <f t="shared" si="54"/>
        <v>0</v>
      </c>
      <c r="O1222" s="55">
        <f t="shared" si="55"/>
        <v>56700</v>
      </c>
      <c r="P1222" s="55"/>
      <c r="Q1222" s="56">
        <f t="shared" si="56"/>
        <v>6.1394638448054343E-6</v>
      </c>
      <c r="R1222" s="49"/>
      <c r="S1222" s="53"/>
      <c r="T1222" s="53"/>
      <c r="U1222" s="53"/>
      <c r="V1222" s="53"/>
      <c r="W1222" s="53"/>
      <c r="X1222" s="53"/>
    </row>
    <row r="1223" spans="2:24" s="2" customFormat="1" ht="24.5" customHeight="1" x14ac:dyDescent="0.35">
      <c r="B1223" s="3">
        <v>1208</v>
      </c>
      <c r="C1223" s="3" t="s">
        <v>2022</v>
      </c>
      <c r="D1223" s="3" t="s">
        <v>2023</v>
      </c>
      <c r="E1223" s="3" t="s">
        <v>2582</v>
      </c>
      <c r="F1223" s="3" t="s">
        <v>2529</v>
      </c>
      <c r="G1223" s="3" t="s">
        <v>99</v>
      </c>
      <c r="H1223" s="3" t="s">
        <v>2628</v>
      </c>
      <c r="I1223" s="33">
        <v>7748</v>
      </c>
      <c r="J1223" s="3" t="s">
        <v>5080</v>
      </c>
      <c r="K1223" s="3" t="s">
        <v>2628</v>
      </c>
      <c r="L1223" s="3">
        <v>20019919</v>
      </c>
      <c r="M1223" s="17">
        <v>13327</v>
      </c>
      <c r="N1223" s="37">
        <f t="shared" si="54"/>
        <v>14287</v>
      </c>
      <c r="O1223" s="55">
        <f t="shared" si="55"/>
        <v>110695676</v>
      </c>
      <c r="P1223" s="55" t="s">
        <v>7341</v>
      </c>
      <c r="Q1223" s="56">
        <f t="shared" si="56"/>
        <v>1.1986104066636624E-2</v>
      </c>
      <c r="R1223" s="49"/>
      <c r="S1223" s="53"/>
      <c r="T1223" s="53"/>
      <c r="U1223" s="53"/>
      <c r="V1223" s="53"/>
      <c r="W1223" s="53"/>
      <c r="X1223" s="53"/>
    </row>
    <row r="1224" spans="2:24" s="2" customFormat="1" ht="24.5" customHeight="1" x14ac:dyDescent="0.35">
      <c r="B1224" s="3">
        <v>1209</v>
      </c>
      <c r="C1224" s="3" t="s">
        <v>2026</v>
      </c>
      <c r="D1224" s="3" t="s">
        <v>2027</v>
      </c>
      <c r="E1224" s="3" t="s">
        <v>114</v>
      </c>
      <c r="F1224" s="3" t="s">
        <v>2317</v>
      </c>
      <c r="G1224" s="3" t="s">
        <v>11</v>
      </c>
      <c r="H1224" s="3" t="s">
        <v>2628</v>
      </c>
      <c r="I1224" s="33">
        <v>11230</v>
      </c>
      <c r="J1224" s="3" t="s">
        <v>5081</v>
      </c>
      <c r="K1224" s="3" t="s">
        <v>2628</v>
      </c>
      <c r="L1224" s="3">
        <v>20055293</v>
      </c>
      <c r="M1224" s="17">
        <v>105466</v>
      </c>
      <c r="N1224" s="37">
        <f t="shared" si="54"/>
        <v>113060</v>
      </c>
      <c r="O1224" s="55">
        <f t="shared" si="55"/>
        <v>1269663800</v>
      </c>
      <c r="P1224" s="55" t="s">
        <v>7341</v>
      </c>
      <c r="Q1224" s="56">
        <f t="shared" si="56"/>
        <v>0.13747892407686557</v>
      </c>
      <c r="R1224" s="49"/>
      <c r="S1224" s="53"/>
      <c r="T1224" s="53"/>
      <c r="U1224" s="53"/>
      <c r="V1224" s="53"/>
      <c r="W1224" s="53"/>
      <c r="X1224" s="53"/>
    </row>
    <row r="1225" spans="2:24" s="2" customFormat="1" ht="24.5" customHeight="1" x14ac:dyDescent="0.35">
      <c r="B1225" s="3">
        <v>1210</v>
      </c>
      <c r="C1225" s="3" t="s">
        <v>2031</v>
      </c>
      <c r="D1225" s="3" t="s">
        <v>2032</v>
      </c>
      <c r="E1225" s="3" t="s">
        <v>3514</v>
      </c>
      <c r="F1225" s="3" t="s">
        <v>2583</v>
      </c>
      <c r="G1225" s="3" t="s">
        <v>11</v>
      </c>
      <c r="H1225" s="3" t="s">
        <v>2628</v>
      </c>
      <c r="I1225" s="3">
        <v>192731</v>
      </c>
      <c r="J1225" s="3" t="s">
        <v>5082</v>
      </c>
      <c r="K1225" s="3" t="s">
        <v>2628</v>
      </c>
      <c r="L1225" s="3">
        <v>20104457</v>
      </c>
      <c r="M1225" s="17">
        <v>6850</v>
      </c>
      <c r="N1225" s="37">
        <f t="shared" si="54"/>
        <v>7343</v>
      </c>
      <c r="O1225" s="55">
        <f t="shared" si="55"/>
        <v>1415223733</v>
      </c>
      <c r="P1225" s="55" t="s">
        <v>7341</v>
      </c>
      <c r="Q1225" s="56">
        <f t="shared" si="56"/>
        <v>0.15324012241735591</v>
      </c>
      <c r="R1225" s="49"/>
      <c r="S1225" s="53"/>
      <c r="T1225" s="53"/>
      <c r="U1225" s="53"/>
      <c r="V1225" s="53"/>
      <c r="W1225" s="53"/>
      <c r="X1225" s="53"/>
    </row>
    <row r="1226" spans="2:24" s="2" customFormat="1" ht="24.5" customHeight="1" x14ac:dyDescent="0.35">
      <c r="B1226" s="3">
        <v>1211</v>
      </c>
      <c r="C1226" s="3" t="s">
        <v>2031</v>
      </c>
      <c r="D1226" s="3" t="s">
        <v>2032</v>
      </c>
      <c r="E1226" s="3" t="s">
        <v>3515</v>
      </c>
      <c r="F1226" s="3" t="s">
        <v>2438</v>
      </c>
      <c r="G1226" s="3" t="s">
        <v>11</v>
      </c>
      <c r="H1226" s="3" t="s">
        <v>2628</v>
      </c>
      <c r="I1226" s="3">
        <v>83300</v>
      </c>
      <c r="J1226" s="3" t="s">
        <v>5083</v>
      </c>
      <c r="K1226" s="3" t="s">
        <v>2628</v>
      </c>
      <c r="L1226" s="3">
        <v>20104455</v>
      </c>
      <c r="M1226" s="17">
        <v>6818</v>
      </c>
      <c r="N1226" s="37">
        <f t="shared" si="54"/>
        <v>7309</v>
      </c>
      <c r="O1226" s="55">
        <f t="shared" si="55"/>
        <v>608839700</v>
      </c>
      <c r="P1226" s="55" t="s">
        <v>7341</v>
      </c>
      <c r="Q1226" s="56">
        <f t="shared" si="56"/>
        <v>6.5925032194571201E-2</v>
      </c>
      <c r="R1226" s="49"/>
      <c r="S1226" s="53"/>
      <c r="T1226" s="53"/>
      <c r="U1226" s="53"/>
      <c r="V1226" s="53"/>
      <c r="W1226" s="53"/>
      <c r="X1226" s="53"/>
    </row>
    <row r="1227" spans="2:24" s="2" customFormat="1" ht="24.5" customHeight="1" x14ac:dyDescent="0.35">
      <c r="B1227" s="3">
        <v>1212</v>
      </c>
      <c r="C1227" s="3" t="s">
        <v>3991</v>
      </c>
      <c r="D1227" s="3" t="s">
        <v>3209</v>
      </c>
      <c r="E1227" s="3" t="s">
        <v>3516</v>
      </c>
      <c r="F1227" s="3" t="s">
        <v>3594</v>
      </c>
      <c r="G1227" s="3" t="s">
        <v>1340</v>
      </c>
      <c r="H1227" s="3" t="s">
        <v>2561</v>
      </c>
      <c r="I1227" s="3">
        <v>39</v>
      </c>
      <c r="J1227" s="3" t="s">
        <v>3949</v>
      </c>
      <c r="K1227" s="3" t="s">
        <v>2852</v>
      </c>
      <c r="L1227" s="3">
        <v>19900625</v>
      </c>
      <c r="M1227" s="17"/>
      <c r="N1227" s="37">
        <f t="shared" si="54"/>
        <v>0</v>
      </c>
      <c r="O1227" s="55">
        <f t="shared" si="55"/>
        <v>3900</v>
      </c>
      <c r="P1227" s="55"/>
      <c r="Q1227" s="56">
        <f t="shared" si="56"/>
        <v>4.2229116392841613E-7</v>
      </c>
      <c r="R1227" s="49"/>
      <c r="S1227" s="53"/>
      <c r="T1227" s="53"/>
      <c r="U1227" s="53"/>
      <c r="V1227" s="53"/>
      <c r="W1227" s="53"/>
      <c r="X1227" s="53"/>
    </row>
    <row r="1228" spans="2:24" s="2" customFormat="1" ht="24.5" customHeight="1" x14ac:dyDescent="0.35">
      <c r="B1228" s="3">
        <v>1213</v>
      </c>
      <c r="C1228" s="3" t="s">
        <v>2036</v>
      </c>
      <c r="D1228" s="3" t="s">
        <v>3210</v>
      </c>
      <c r="E1228" s="3" t="s">
        <v>2628</v>
      </c>
      <c r="F1228" s="3" t="s">
        <v>2616</v>
      </c>
      <c r="G1228" s="3" t="s">
        <v>11</v>
      </c>
      <c r="H1228" s="3" t="s">
        <v>2490</v>
      </c>
      <c r="I1228" s="3">
        <v>33711.428571428572</v>
      </c>
      <c r="J1228" s="3" t="s">
        <v>2628</v>
      </c>
      <c r="K1228" s="3" t="s">
        <v>2853</v>
      </c>
      <c r="L1228" s="3">
        <v>19993863</v>
      </c>
      <c r="M1228" s="17">
        <v>26</v>
      </c>
      <c r="N1228" s="37">
        <f t="shared" si="54"/>
        <v>28</v>
      </c>
      <c r="O1228" s="55">
        <f t="shared" si="55"/>
        <v>943920</v>
      </c>
      <c r="P1228" s="55" t="s">
        <v>7341</v>
      </c>
      <c r="Q1228" s="56">
        <f t="shared" si="56"/>
        <v>1.0220745524495142E-4</v>
      </c>
      <c r="R1228" s="49"/>
      <c r="S1228" s="53"/>
      <c r="T1228" s="53"/>
      <c r="U1228" s="53"/>
      <c r="V1228" s="53"/>
      <c r="W1228" s="53"/>
      <c r="X1228" s="53"/>
    </row>
    <row r="1229" spans="2:24" s="2" customFormat="1" ht="24.5" customHeight="1" x14ac:dyDescent="0.35">
      <c r="B1229" s="3">
        <v>1214</v>
      </c>
      <c r="C1229" s="3" t="s">
        <v>3992</v>
      </c>
      <c r="D1229" s="3" t="s">
        <v>3211</v>
      </c>
      <c r="E1229" s="3" t="s">
        <v>3517</v>
      </c>
      <c r="F1229" s="3" t="s">
        <v>2616</v>
      </c>
      <c r="G1229" s="3" t="s">
        <v>11</v>
      </c>
      <c r="H1229" s="3" t="s">
        <v>2490</v>
      </c>
      <c r="I1229" s="3">
        <v>400</v>
      </c>
      <c r="J1229" s="3" t="s">
        <v>3950</v>
      </c>
      <c r="K1229" s="3" t="s">
        <v>2854</v>
      </c>
      <c r="L1229" s="3">
        <v>20170757</v>
      </c>
      <c r="M1229" s="17">
        <v>89</v>
      </c>
      <c r="N1229" s="37">
        <f t="shared" si="54"/>
        <v>95</v>
      </c>
      <c r="O1229" s="55">
        <f t="shared" si="55"/>
        <v>38000</v>
      </c>
      <c r="P1229" s="55"/>
      <c r="Q1229" s="56">
        <f t="shared" si="56"/>
        <v>4.1146318536614902E-6</v>
      </c>
      <c r="R1229" s="49"/>
      <c r="S1229" s="53"/>
      <c r="T1229" s="53"/>
      <c r="U1229" s="53"/>
      <c r="V1229" s="53"/>
      <c r="W1229" s="53"/>
      <c r="X1229" s="53"/>
    </row>
    <row r="1230" spans="2:24" s="2" customFormat="1" ht="24.5" customHeight="1" x14ac:dyDescent="0.35">
      <c r="B1230" s="3">
        <v>1215</v>
      </c>
      <c r="C1230" s="3" t="s">
        <v>1152</v>
      </c>
      <c r="D1230" s="3" t="s">
        <v>3212</v>
      </c>
      <c r="E1230" s="3" t="s">
        <v>3518</v>
      </c>
      <c r="F1230" s="3" t="s">
        <v>2409</v>
      </c>
      <c r="G1230" s="3" t="s">
        <v>1340</v>
      </c>
      <c r="H1230" s="3" t="s">
        <v>2628</v>
      </c>
      <c r="I1230" s="3">
        <v>1</v>
      </c>
      <c r="J1230" s="3" t="s">
        <v>5084</v>
      </c>
      <c r="K1230" s="3" t="s">
        <v>2628</v>
      </c>
      <c r="L1230" s="3">
        <v>19913254</v>
      </c>
      <c r="M1230" s="17">
        <v>41147</v>
      </c>
      <c r="N1230" s="37">
        <f t="shared" si="54"/>
        <v>44110</v>
      </c>
      <c r="O1230" s="55">
        <f t="shared" si="55"/>
        <v>44110</v>
      </c>
      <c r="P1230" s="55"/>
      <c r="Q1230" s="56">
        <f t="shared" si="56"/>
        <v>4.7762213438160088E-6</v>
      </c>
      <c r="R1230" s="49"/>
      <c r="S1230" s="53"/>
      <c r="T1230" s="53"/>
      <c r="U1230" s="53"/>
      <c r="V1230" s="53"/>
      <c r="W1230" s="53"/>
      <c r="X1230" s="53"/>
    </row>
    <row r="1231" spans="2:24" s="2" customFormat="1" ht="24.5" customHeight="1" x14ac:dyDescent="0.35">
      <c r="B1231" s="3">
        <v>1216</v>
      </c>
      <c r="C1231" s="3" t="s">
        <v>1152</v>
      </c>
      <c r="D1231" s="3" t="s">
        <v>3212</v>
      </c>
      <c r="E1231" s="3" t="s">
        <v>3519</v>
      </c>
      <c r="F1231" s="3" t="s">
        <v>2409</v>
      </c>
      <c r="G1231" s="3" t="s">
        <v>1340</v>
      </c>
      <c r="H1231" s="3" t="s">
        <v>2628</v>
      </c>
      <c r="I1231" s="3">
        <v>1</v>
      </c>
      <c r="J1231" s="3" t="s">
        <v>5085</v>
      </c>
      <c r="K1231" s="3" t="s">
        <v>2628</v>
      </c>
      <c r="L1231" s="3">
        <v>19913258</v>
      </c>
      <c r="M1231" s="17">
        <v>33750</v>
      </c>
      <c r="N1231" s="37">
        <f t="shared" si="54"/>
        <v>36180</v>
      </c>
      <c r="O1231" s="55">
        <f t="shared" si="55"/>
        <v>36180</v>
      </c>
      <c r="P1231" s="55"/>
      <c r="Q1231" s="56">
        <f t="shared" si="56"/>
        <v>3.9175626438282293E-6</v>
      </c>
      <c r="R1231" s="49"/>
      <c r="S1231" s="53"/>
      <c r="T1231" s="53"/>
      <c r="U1231" s="53"/>
      <c r="V1231" s="53"/>
      <c r="W1231" s="53"/>
      <c r="X1231" s="53"/>
    </row>
    <row r="1232" spans="2:24" s="2" customFormat="1" ht="24.5" customHeight="1" x14ac:dyDescent="0.35">
      <c r="B1232" s="3">
        <v>1217</v>
      </c>
      <c r="C1232" s="3" t="s">
        <v>1152</v>
      </c>
      <c r="D1232" s="3" t="s">
        <v>3213</v>
      </c>
      <c r="E1232" s="3" t="s">
        <v>3520</v>
      </c>
      <c r="F1232" s="3" t="s">
        <v>3633</v>
      </c>
      <c r="G1232" s="3" t="s">
        <v>3654</v>
      </c>
      <c r="H1232" s="3" t="s">
        <v>2347</v>
      </c>
      <c r="I1232" s="3">
        <v>210</v>
      </c>
      <c r="J1232" s="3" t="s">
        <v>3951</v>
      </c>
      <c r="K1232" s="3" t="s">
        <v>2855</v>
      </c>
      <c r="L1232" s="3">
        <v>20013309</v>
      </c>
      <c r="M1232" s="17">
        <v>2051.5</v>
      </c>
      <c r="N1232" s="37">
        <f t="shared" ref="N1232:N1295" si="57">ROUND((M1232*(1+$N$13)),0)</f>
        <v>2199</v>
      </c>
      <c r="O1232" s="55">
        <f t="shared" ref="O1232:O1295" si="58">IF(N1232=0,100*I1232,I1232*N1232)</f>
        <v>461790</v>
      </c>
      <c r="P1232" s="55"/>
      <c r="Q1232" s="56">
        <f t="shared" si="56"/>
        <v>5.0002522202693149E-5</v>
      </c>
      <c r="R1232" s="49"/>
      <c r="S1232" s="53"/>
      <c r="T1232" s="53"/>
      <c r="U1232" s="53"/>
      <c r="V1232" s="53"/>
      <c r="W1232" s="53"/>
      <c r="X1232" s="53"/>
    </row>
    <row r="1233" spans="2:24" s="2" customFormat="1" ht="24.5" customHeight="1" x14ac:dyDescent="0.35">
      <c r="B1233" s="3">
        <v>1218</v>
      </c>
      <c r="C1233" s="3" t="s">
        <v>2040</v>
      </c>
      <c r="D1233" s="3" t="s">
        <v>2041</v>
      </c>
      <c r="E1233" s="3" t="s">
        <v>3372</v>
      </c>
      <c r="F1233" s="3" t="s">
        <v>3580</v>
      </c>
      <c r="G1233" s="3" t="s">
        <v>364</v>
      </c>
      <c r="H1233" s="3" t="s">
        <v>2628</v>
      </c>
      <c r="I1233" s="3">
        <v>895</v>
      </c>
      <c r="J1233" s="3" t="s">
        <v>5086</v>
      </c>
      <c r="K1233" s="3" t="s">
        <v>2628</v>
      </c>
      <c r="L1233" s="3">
        <v>20082591</v>
      </c>
      <c r="M1233" s="17"/>
      <c r="N1233" s="37">
        <f t="shared" si="57"/>
        <v>0</v>
      </c>
      <c r="O1233" s="55">
        <f t="shared" si="58"/>
        <v>89500</v>
      </c>
      <c r="P1233" s="55"/>
      <c r="Q1233" s="56">
        <f t="shared" ref="Q1233:Q1296" si="59">(45.5*O1233)/SUM($O$16:$O$1436)</f>
        <v>9.6910408132290366E-6</v>
      </c>
      <c r="R1233" s="49"/>
      <c r="S1233" s="53"/>
      <c r="T1233" s="53"/>
      <c r="U1233" s="53"/>
      <c r="V1233" s="53"/>
      <c r="W1233" s="53"/>
      <c r="X1233" s="53"/>
    </row>
    <row r="1234" spans="2:24" s="2" customFormat="1" ht="24.5" customHeight="1" x14ac:dyDescent="0.35">
      <c r="B1234" s="3">
        <v>1219</v>
      </c>
      <c r="C1234" s="3" t="s">
        <v>2628</v>
      </c>
      <c r="D1234" s="3" t="s">
        <v>3214</v>
      </c>
      <c r="E1234" s="3" t="s">
        <v>474</v>
      </c>
      <c r="F1234" s="3" t="s">
        <v>2317</v>
      </c>
      <c r="G1234" s="3" t="s">
        <v>11</v>
      </c>
      <c r="H1234" s="3" t="s">
        <v>2628</v>
      </c>
      <c r="I1234" s="3">
        <v>200</v>
      </c>
      <c r="J1234" s="3" t="s">
        <v>5087</v>
      </c>
      <c r="K1234" s="3" t="s">
        <v>2628</v>
      </c>
      <c r="L1234" s="3">
        <v>20019440</v>
      </c>
      <c r="M1234" s="17"/>
      <c r="N1234" s="37">
        <f t="shared" si="57"/>
        <v>0</v>
      </c>
      <c r="O1234" s="55">
        <f t="shared" si="58"/>
        <v>20000</v>
      </c>
      <c r="P1234" s="55"/>
      <c r="Q1234" s="56">
        <f t="shared" si="59"/>
        <v>2.1655957124534161E-6</v>
      </c>
      <c r="R1234" s="49"/>
      <c r="S1234" s="53"/>
      <c r="T1234" s="53"/>
      <c r="U1234" s="53"/>
      <c r="V1234" s="53"/>
      <c r="W1234" s="53"/>
      <c r="X1234" s="53"/>
    </row>
    <row r="1235" spans="2:24" s="2" customFormat="1" ht="24.5" customHeight="1" x14ac:dyDescent="0.35">
      <c r="B1235" s="3">
        <v>1220</v>
      </c>
      <c r="C1235" s="3" t="s">
        <v>2689</v>
      </c>
      <c r="D1235" s="3" t="s">
        <v>3215</v>
      </c>
      <c r="E1235" s="3" t="s">
        <v>474</v>
      </c>
      <c r="F1235" s="3" t="s">
        <v>2317</v>
      </c>
      <c r="G1235" s="3" t="s">
        <v>11</v>
      </c>
      <c r="H1235" s="3" t="s">
        <v>2628</v>
      </c>
      <c r="I1235" s="3">
        <v>1050</v>
      </c>
      <c r="J1235" s="3" t="s">
        <v>5088</v>
      </c>
      <c r="K1235" s="3" t="s">
        <v>2628</v>
      </c>
      <c r="L1235" s="3">
        <v>20173530</v>
      </c>
      <c r="M1235" s="17"/>
      <c r="N1235" s="37">
        <f t="shared" si="57"/>
        <v>0</v>
      </c>
      <c r="O1235" s="55">
        <f t="shared" si="58"/>
        <v>105000</v>
      </c>
      <c r="P1235" s="55"/>
      <c r="Q1235" s="56">
        <f t="shared" si="59"/>
        <v>1.1369377490380433E-5</v>
      </c>
      <c r="R1235" s="49"/>
      <c r="S1235" s="53"/>
      <c r="T1235" s="53"/>
      <c r="U1235" s="53"/>
      <c r="V1235" s="53"/>
      <c r="W1235" s="53"/>
      <c r="X1235" s="53"/>
    </row>
    <row r="1236" spans="2:24" s="2" customFormat="1" ht="24.5" customHeight="1" x14ac:dyDescent="0.35">
      <c r="B1236" s="3">
        <v>1221</v>
      </c>
      <c r="C1236" s="3" t="s">
        <v>2689</v>
      </c>
      <c r="D1236" s="3" t="s">
        <v>3215</v>
      </c>
      <c r="E1236" s="3" t="s">
        <v>4228</v>
      </c>
      <c r="F1236" s="3" t="s">
        <v>2317</v>
      </c>
      <c r="G1236" s="3" t="s">
        <v>11</v>
      </c>
      <c r="H1236" s="3" t="s">
        <v>2628</v>
      </c>
      <c r="I1236" s="33">
        <v>1050</v>
      </c>
      <c r="J1236" s="3" t="s">
        <v>5089</v>
      </c>
      <c r="K1236" s="3" t="s">
        <v>2628</v>
      </c>
      <c r="L1236" s="3">
        <v>20173530</v>
      </c>
      <c r="M1236" s="17"/>
      <c r="N1236" s="37">
        <f t="shared" si="57"/>
        <v>0</v>
      </c>
      <c r="O1236" s="55">
        <f t="shared" si="58"/>
        <v>105000</v>
      </c>
      <c r="P1236" s="55"/>
      <c r="Q1236" s="56">
        <f t="shared" si="59"/>
        <v>1.1369377490380433E-5</v>
      </c>
      <c r="R1236" s="49"/>
      <c r="S1236" s="53"/>
      <c r="T1236" s="53"/>
      <c r="U1236" s="53"/>
      <c r="V1236" s="53"/>
      <c r="W1236" s="53"/>
      <c r="X1236" s="53"/>
    </row>
    <row r="1237" spans="2:24" s="2" customFormat="1" ht="24.5" customHeight="1" x14ac:dyDescent="0.35">
      <c r="B1237" s="3">
        <v>1222</v>
      </c>
      <c r="C1237" s="3" t="s">
        <v>2042</v>
      </c>
      <c r="D1237" s="3" t="s">
        <v>2043</v>
      </c>
      <c r="E1237" s="3" t="s">
        <v>166</v>
      </c>
      <c r="F1237" s="3" t="s">
        <v>2317</v>
      </c>
      <c r="G1237" s="3" t="s">
        <v>11</v>
      </c>
      <c r="H1237" s="3" t="s">
        <v>2628</v>
      </c>
      <c r="I1237" s="3">
        <v>5730</v>
      </c>
      <c r="J1237" s="3" t="s">
        <v>5090</v>
      </c>
      <c r="K1237" s="3" t="s">
        <v>2628</v>
      </c>
      <c r="L1237" s="3">
        <v>20204362</v>
      </c>
      <c r="M1237" s="17"/>
      <c r="N1237" s="37">
        <f t="shared" si="57"/>
        <v>0</v>
      </c>
      <c r="O1237" s="55">
        <f t="shared" si="58"/>
        <v>573000</v>
      </c>
      <c r="P1237" s="55" t="s">
        <v>7341</v>
      </c>
      <c r="Q1237" s="56">
        <f t="shared" si="59"/>
        <v>6.2044317161790365E-5</v>
      </c>
      <c r="R1237" s="49"/>
      <c r="S1237" s="53"/>
      <c r="T1237" s="53"/>
      <c r="U1237" s="53"/>
      <c r="V1237" s="53"/>
      <c r="W1237" s="53"/>
      <c r="X1237" s="53"/>
    </row>
    <row r="1238" spans="2:24" s="2" customFormat="1" ht="24.5" customHeight="1" x14ac:dyDescent="0.35">
      <c r="B1238" s="3">
        <v>1223</v>
      </c>
      <c r="C1238" s="3" t="s">
        <v>2042</v>
      </c>
      <c r="D1238" s="3" t="s">
        <v>2043</v>
      </c>
      <c r="E1238" s="3" t="s">
        <v>131</v>
      </c>
      <c r="F1238" s="3" t="s">
        <v>2317</v>
      </c>
      <c r="G1238" s="3" t="s">
        <v>11</v>
      </c>
      <c r="H1238" s="3" t="s">
        <v>2628</v>
      </c>
      <c r="I1238" s="33">
        <v>3350</v>
      </c>
      <c r="J1238" s="3" t="s">
        <v>5091</v>
      </c>
      <c r="K1238" s="3" t="s">
        <v>2628</v>
      </c>
      <c r="L1238" s="3">
        <v>20171148</v>
      </c>
      <c r="M1238" s="17"/>
      <c r="N1238" s="37">
        <f t="shared" si="57"/>
        <v>0</v>
      </c>
      <c r="O1238" s="55">
        <f t="shared" si="58"/>
        <v>335000</v>
      </c>
      <c r="P1238" s="55" t="s">
        <v>7341</v>
      </c>
      <c r="Q1238" s="56">
        <f t="shared" si="59"/>
        <v>3.6273728183594718E-5</v>
      </c>
      <c r="R1238" s="49"/>
      <c r="S1238" s="53"/>
      <c r="T1238" s="53"/>
      <c r="U1238" s="53"/>
      <c r="V1238" s="53"/>
      <c r="W1238" s="53"/>
      <c r="X1238" s="53"/>
    </row>
    <row r="1239" spans="2:24" s="2" customFormat="1" ht="24.5" customHeight="1" x14ac:dyDescent="0.35">
      <c r="B1239" s="3">
        <v>1224</v>
      </c>
      <c r="C1239" s="3" t="s">
        <v>2628</v>
      </c>
      <c r="D1239" s="3" t="s">
        <v>3216</v>
      </c>
      <c r="E1239" s="3" t="s">
        <v>218</v>
      </c>
      <c r="F1239" s="3" t="s">
        <v>3617</v>
      </c>
      <c r="G1239" s="3" t="s">
        <v>11</v>
      </c>
      <c r="H1239" s="3" t="s">
        <v>2628</v>
      </c>
      <c r="I1239" s="3">
        <v>10</v>
      </c>
      <c r="J1239" s="3" t="s">
        <v>5092</v>
      </c>
      <c r="K1239" s="3" t="s">
        <v>2628</v>
      </c>
      <c r="L1239" s="3">
        <v>20102621</v>
      </c>
      <c r="M1239" s="17"/>
      <c r="N1239" s="37">
        <f t="shared" si="57"/>
        <v>0</v>
      </c>
      <c r="O1239" s="55">
        <f t="shared" si="58"/>
        <v>1000</v>
      </c>
      <c r="P1239" s="55"/>
      <c r="Q1239" s="56">
        <f t="shared" si="59"/>
        <v>1.082797856226708E-7</v>
      </c>
      <c r="R1239" s="49"/>
      <c r="S1239" s="53"/>
      <c r="T1239" s="53"/>
      <c r="U1239" s="53"/>
      <c r="V1239" s="53"/>
      <c r="W1239" s="53"/>
      <c r="X1239" s="53"/>
    </row>
    <row r="1240" spans="2:24" s="2" customFormat="1" ht="24.5" customHeight="1" x14ac:dyDescent="0.35">
      <c r="B1240" s="3">
        <v>1225</v>
      </c>
      <c r="C1240" s="3" t="s">
        <v>2628</v>
      </c>
      <c r="D1240" s="3" t="s">
        <v>3217</v>
      </c>
      <c r="E1240" s="3" t="s">
        <v>3428</v>
      </c>
      <c r="F1240" s="3" t="s">
        <v>3584</v>
      </c>
      <c r="G1240" s="3" t="s">
        <v>76</v>
      </c>
      <c r="H1240" s="3" t="s">
        <v>2628</v>
      </c>
      <c r="I1240" s="33">
        <v>4</v>
      </c>
      <c r="J1240" s="3" t="s">
        <v>5093</v>
      </c>
      <c r="K1240" s="3" t="s">
        <v>2628</v>
      </c>
      <c r="L1240" s="3">
        <v>20027928</v>
      </c>
      <c r="M1240" s="17"/>
      <c r="N1240" s="37">
        <f t="shared" si="57"/>
        <v>0</v>
      </c>
      <c r="O1240" s="55">
        <f t="shared" si="58"/>
        <v>400</v>
      </c>
      <c r="P1240" s="55"/>
      <c r="Q1240" s="56">
        <f t="shared" si="59"/>
        <v>4.3311914249068321E-8</v>
      </c>
      <c r="R1240" s="49"/>
      <c r="S1240" s="53"/>
      <c r="T1240" s="53"/>
      <c r="U1240" s="53"/>
      <c r="V1240" s="53"/>
      <c r="W1240" s="53"/>
      <c r="X1240" s="53"/>
    </row>
    <row r="1241" spans="2:24" s="2" customFormat="1" ht="24.5" customHeight="1" x14ac:dyDescent="0.35">
      <c r="B1241" s="3">
        <v>1226</v>
      </c>
      <c r="C1241" s="3" t="s">
        <v>2628</v>
      </c>
      <c r="D1241" s="3" t="s">
        <v>2045</v>
      </c>
      <c r="E1241" s="3">
        <v>0.02</v>
      </c>
      <c r="F1241" s="3" t="s">
        <v>2350</v>
      </c>
      <c r="G1241" s="3" t="s">
        <v>3656</v>
      </c>
      <c r="H1241" s="3" t="s">
        <v>2334</v>
      </c>
      <c r="I1241" s="3">
        <v>13.142857142857142</v>
      </c>
      <c r="J1241" s="3" t="s">
        <v>4082</v>
      </c>
      <c r="K1241" s="3" t="s">
        <v>2586</v>
      </c>
      <c r="L1241" s="3">
        <v>19972887</v>
      </c>
      <c r="M1241" s="17">
        <v>79300</v>
      </c>
      <c r="N1241" s="37">
        <f t="shared" si="57"/>
        <v>85010</v>
      </c>
      <c r="O1241" s="55">
        <f t="shared" si="58"/>
        <v>1117274.2857142857</v>
      </c>
      <c r="P1241" s="55" t="s">
        <v>7341</v>
      </c>
      <c r="Q1241" s="56">
        <f t="shared" si="59"/>
        <v>1.209782201388655E-4</v>
      </c>
      <c r="R1241" s="49"/>
      <c r="S1241" s="53"/>
      <c r="T1241" s="53"/>
      <c r="U1241" s="53"/>
      <c r="V1241" s="53"/>
      <c r="W1241" s="53"/>
      <c r="X1241" s="53"/>
    </row>
    <row r="1242" spans="2:24" s="2" customFormat="1" ht="24.5" customHeight="1" x14ac:dyDescent="0.35">
      <c r="B1242" s="3">
        <v>1227</v>
      </c>
      <c r="C1242" s="3" t="s">
        <v>2046</v>
      </c>
      <c r="D1242" s="3" t="s">
        <v>3218</v>
      </c>
      <c r="E1242" s="3" t="s">
        <v>3522</v>
      </c>
      <c r="F1242" s="3" t="s">
        <v>2422</v>
      </c>
      <c r="G1242" s="3" t="s">
        <v>11</v>
      </c>
      <c r="H1242" s="3" t="s">
        <v>2318</v>
      </c>
      <c r="I1242" s="3">
        <v>77229.25</v>
      </c>
      <c r="J1242" s="3" t="s">
        <v>3953</v>
      </c>
      <c r="K1242" s="3" t="s">
        <v>2857</v>
      </c>
      <c r="L1242" s="3">
        <v>37054</v>
      </c>
      <c r="M1242" s="17"/>
      <c r="N1242" s="37">
        <f t="shared" si="57"/>
        <v>0</v>
      </c>
      <c r="O1242" s="55">
        <f t="shared" si="58"/>
        <v>7722925</v>
      </c>
      <c r="P1242" s="55" t="s">
        <v>7341</v>
      </c>
      <c r="Q1242" s="56">
        <f t="shared" si="59"/>
        <v>8.3623666337996486E-4</v>
      </c>
      <c r="R1242" s="49"/>
      <c r="S1242" s="53"/>
      <c r="T1242" s="53"/>
      <c r="U1242" s="53"/>
      <c r="V1242" s="53"/>
      <c r="W1242" s="53"/>
      <c r="X1242" s="53"/>
    </row>
    <row r="1243" spans="2:24" s="2" customFormat="1" ht="24.5" customHeight="1" x14ac:dyDescent="0.35">
      <c r="B1243" s="3">
        <v>1228</v>
      </c>
      <c r="C1243" s="3" t="s">
        <v>2046</v>
      </c>
      <c r="D1243" s="3" t="s">
        <v>3218</v>
      </c>
      <c r="E1243" s="3" t="s">
        <v>3521</v>
      </c>
      <c r="F1243" s="3" t="s">
        <v>2422</v>
      </c>
      <c r="G1243" s="3" t="s">
        <v>11</v>
      </c>
      <c r="H1243" s="3" t="s">
        <v>2318</v>
      </c>
      <c r="I1243" s="3">
        <v>40078.333333333328</v>
      </c>
      <c r="J1243" s="3" t="s">
        <v>3952</v>
      </c>
      <c r="K1243" s="3" t="s">
        <v>2856</v>
      </c>
      <c r="L1243" s="3">
        <v>19929758</v>
      </c>
      <c r="M1243" s="17"/>
      <c r="N1243" s="37">
        <f t="shared" si="57"/>
        <v>0</v>
      </c>
      <c r="O1243" s="55">
        <f t="shared" si="58"/>
        <v>4007833.333333333</v>
      </c>
      <c r="P1243" s="55" t="s">
        <v>7341</v>
      </c>
      <c r="Q1243" s="56">
        <f t="shared" si="59"/>
        <v>4.339673341447274E-4</v>
      </c>
      <c r="R1243" s="49"/>
      <c r="S1243" s="53"/>
      <c r="T1243" s="53"/>
      <c r="U1243" s="53"/>
      <c r="V1243" s="53"/>
      <c r="W1243" s="53"/>
      <c r="X1243" s="53"/>
    </row>
    <row r="1244" spans="2:24" s="2" customFormat="1" ht="24.5" customHeight="1" x14ac:dyDescent="0.35">
      <c r="B1244" s="3">
        <v>1229</v>
      </c>
      <c r="C1244" s="3" t="s">
        <v>2046</v>
      </c>
      <c r="D1244" s="3" t="s">
        <v>3218</v>
      </c>
      <c r="E1244" s="3" t="s">
        <v>3363</v>
      </c>
      <c r="F1244" s="3" t="s">
        <v>2370</v>
      </c>
      <c r="G1244" s="3" t="s">
        <v>11</v>
      </c>
      <c r="H1244" s="3" t="s">
        <v>2628</v>
      </c>
      <c r="I1244" s="3">
        <v>6</v>
      </c>
      <c r="J1244" s="3" t="s">
        <v>5094</v>
      </c>
      <c r="K1244" s="3" t="s">
        <v>2628</v>
      </c>
      <c r="L1244" s="3">
        <v>20194539</v>
      </c>
      <c r="M1244" s="17"/>
      <c r="N1244" s="37">
        <f t="shared" si="57"/>
        <v>0</v>
      </c>
      <c r="O1244" s="55">
        <f t="shared" si="58"/>
        <v>600</v>
      </c>
      <c r="P1244" s="55"/>
      <c r="Q1244" s="56">
        <f t="shared" si="59"/>
        <v>6.4967871373602475E-8</v>
      </c>
      <c r="R1244" s="49"/>
      <c r="S1244" s="53"/>
      <c r="T1244" s="53"/>
      <c r="U1244" s="53"/>
      <c r="V1244" s="53"/>
      <c r="W1244" s="53"/>
      <c r="X1244" s="53"/>
    </row>
    <row r="1245" spans="2:24" s="2" customFormat="1" ht="24.5" customHeight="1" x14ac:dyDescent="0.35">
      <c r="B1245" s="3">
        <v>1230</v>
      </c>
      <c r="C1245" s="3" t="s">
        <v>119</v>
      </c>
      <c r="D1245" s="3" t="s">
        <v>3219</v>
      </c>
      <c r="E1245" s="3" t="s">
        <v>218</v>
      </c>
      <c r="F1245" s="3" t="s">
        <v>2359</v>
      </c>
      <c r="G1245" s="3" t="s">
        <v>76</v>
      </c>
      <c r="H1245" s="3" t="s">
        <v>2628</v>
      </c>
      <c r="I1245" s="3">
        <v>8</v>
      </c>
      <c r="J1245" s="3" t="s">
        <v>5095</v>
      </c>
      <c r="K1245" s="3" t="s">
        <v>119</v>
      </c>
      <c r="L1245" s="3">
        <v>20141704</v>
      </c>
      <c r="M1245" s="17"/>
      <c r="N1245" s="37">
        <f t="shared" si="57"/>
        <v>0</v>
      </c>
      <c r="O1245" s="55">
        <f t="shared" si="58"/>
        <v>800</v>
      </c>
      <c r="P1245" s="55"/>
      <c r="Q1245" s="56">
        <f t="shared" si="59"/>
        <v>8.6623828498136642E-8</v>
      </c>
      <c r="R1245" s="49"/>
      <c r="S1245" s="53"/>
      <c r="T1245" s="53"/>
      <c r="U1245" s="53"/>
      <c r="V1245" s="53"/>
      <c r="W1245" s="53"/>
      <c r="X1245" s="53"/>
    </row>
    <row r="1246" spans="2:24" s="2" customFormat="1" ht="24.5" customHeight="1" x14ac:dyDescent="0.35">
      <c r="B1246" s="3">
        <v>1231</v>
      </c>
      <c r="C1246" s="3" t="s">
        <v>119</v>
      </c>
      <c r="D1246" s="3" t="s">
        <v>3220</v>
      </c>
      <c r="E1246" s="3" t="s">
        <v>218</v>
      </c>
      <c r="F1246" s="3" t="s">
        <v>2392</v>
      </c>
      <c r="G1246" s="3" t="s">
        <v>76</v>
      </c>
      <c r="H1246" s="3" t="s">
        <v>2628</v>
      </c>
      <c r="I1246" s="3">
        <v>1</v>
      </c>
      <c r="J1246" s="3" t="s">
        <v>5096</v>
      </c>
      <c r="K1246" s="3" t="s">
        <v>119</v>
      </c>
      <c r="L1246" s="3">
        <v>20150539</v>
      </c>
      <c r="M1246" s="17"/>
      <c r="N1246" s="37">
        <f t="shared" si="57"/>
        <v>0</v>
      </c>
      <c r="O1246" s="55">
        <f t="shared" si="58"/>
        <v>100</v>
      </c>
      <c r="P1246" s="55"/>
      <c r="Q1246" s="56">
        <f t="shared" si="59"/>
        <v>1.082797856226708E-8</v>
      </c>
      <c r="R1246" s="49"/>
      <c r="S1246" s="53"/>
      <c r="T1246" s="53"/>
      <c r="U1246" s="53"/>
      <c r="V1246" s="53"/>
      <c r="W1246" s="53"/>
      <c r="X1246" s="53"/>
    </row>
    <row r="1247" spans="2:24" s="2" customFormat="1" ht="24.5" customHeight="1" x14ac:dyDescent="0.35">
      <c r="B1247" s="3">
        <v>1232</v>
      </c>
      <c r="C1247" s="3" t="s">
        <v>119</v>
      </c>
      <c r="D1247" s="3" t="s">
        <v>4190</v>
      </c>
      <c r="E1247" s="3" t="s">
        <v>218</v>
      </c>
      <c r="F1247" s="3" t="s">
        <v>3023</v>
      </c>
      <c r="G1247" s="3" t="s">
        <v>76</v>
      </c>
      <c r="H1247" s="3" t="s">
        <v>2628</v>
      </c>
      <c r="I1247" s="3">
        <v>17</v>
      </c>
      <c r="J1247" s="3" t="s">
        <v>5097</v>
      </c>
      <c r="K1247" s="3" t="s">
        <v>119</v>
      </c>
      <c r="L1247" s="3">
        <v>20122010</v>
      </c>
      <c r="M1247" s="17"/>
      <c r="N1247" s="37">
        <f t="shared" si="57"/>
        <v>0</v>
      </c>
      <c r="O1247" s="55">
        <f t="shared" si="58"/>
        <v>1700</v>
      </c>
      <c r="P1247" s="55"/>
      <c r="Q1247" s="56">
        <f t="shared" si="59"/>
        <v>1.8407563555854034E-7</v>
      </c>
      <c r="R1247" s="49"/>
      <c r="S1247" s="53"/>
      <c r="T1247" s="53"/>
      <c r="U1247" s="53"/>
      <c r="V1247" s="53"/>
      <c r="W1247" s="53"/>
      <c r="X1247" s="53"/>
    </row>
    <row r="1248" spans="2:24" s="2" customFormat="1" ht="24.5" customHeight="1" x14ac:dyDescent="0.35">
      <c r="B1248" s="3">
        <v>1233</v>
      </c>
      <c r="C1248" s="3" t="s">
        <v>119</v>
      </c>
      <c r="D1248" s="3" t="s">
        <v>3221</v>
      </c>
      <c r="E1248" s="3" t="s">
        <v>218</v>
      </c>
      <c r="F1248" s="3" t="s">
        <v>2392</v>
      </c>
      <c r="G1248" s="3" t="s">
        <v>76</v>
      </c>
      <c r="H1248" s="3" t="s">
        <v>2628</v>
      </c>
      <c r="I1248" s="3">
        <v>1</v>
      </c>
      <c r="J1248" s="3" t="s">
        <v>5098</v>
      </c>
      <c r="K1248" s="3" t="s">
        <v>119</v>
      </c>
      <c r="L1248" s="3">
        <v>19972956</v>
      </c>
      <c r="M1248" s="17"/>
      <c r="N1248" s="37">
        <f t="shared" si="57"/>
        <v>0</v>
      </c>
      <c r="O1248" s="55">
        <f t="shared" si="58"/>
        <v>100</v>
      </c>
      <c r="P1248" s="55"/>
      <c r="Q1248" s="56">
        <f t="shared" si="59"/>
        <v>1.082797856226708E-8</v>
      </c>
      <c r="R1248" s="49"/>
      <c r="S1248" s="53"/>
      <c r="T1248" s="53"/>
      <c r="U1248" s="53"/>
      <c r="V1248" s="53"/>
      <c r="W1248" s="53"/>
      <c r="X1248" s="53"/>
    </row>
    <row r="1249" spans="2:24" s="2" customFormat="1" ht="24.5" customHeight="1" x14ac:dyDescent="0.35">
      <c r="B1249" s="3">
        <v>1234</v>
      </c>
      <c r="C1249" s="3" t="s">
        <v>119</v>
      </c>
      <c r="D1249" s="3" t="s">
        <v>3222</v>
      </c>
      <c r="E1249" s="3" t="s">
        <v>218</v>
      </c>
      <c r="F1249" s="3" t="s">
        <v>3023</v>
      </c>
      <c r="G1249" s="3" t="s">
        <v>76</v>
      </c>
      <c r="H1249" s="3" t="s">
        <v>2628</v>
      </c>
      <c r="I1249" s="3">
        <v>20</v>
      </c>
      <c r="J1249" s="3" t="s">
        <v>5099</v>
      </c>
      <c r="K1249" s="3" t="s">
        <v>119</v>
      </c>
      <c r="L1249" s="3">
        <v>20188830</v>
      </c>
      <c r="M1249" s="17"/>
      <c r="N1249" s="37">
        <f t="shared" si="57"/>
        <v>0</v>
      </c>
      <c r="O1249" s="55">
        <f t="shared" si="58"/>
        <v>2000</v>
      </c>
      <c r="P1249" s="55"/>
      <c r="Q1249" s="56">
        <f t="shared" si="59"/>
        <v>2.1655957124534159E-7</v>
      </c>
      <c r="R1249" s="49"/>
      <c r="S1249" s="53"/>
      <c r="T1249" s="53"/>
      <c r="U1249" s="53"/>
      <c r="V1249" s="53"/>
      <c r="W1249" s="53"/>
      <c r="X1249" s="53"/>
    </row>
    <row r="1250" spans="2:24" s="2" customFormat="1" ht="24.5" customHeight="1" x14ac:dyDescent="0.35">
      <c r="B1250" s="3">
        <v>1235</v>
      </c>
      <c r="C1250" s="3" t="s">
        <v>119</v>
      </c>
      <c r="D1250" s="3" t="s">
        <v>3223</v>
      </c>
      <c r="E1250" s="3" t="s">
        <v>218</v>
      </c>
      <c r="F1250" s="3" t="s">
        <v>2417</v>
      </c>
      <c r="G1250" s="3" t="s">
        <v>76</v>
      </c>
      <c r="H1250" s="3" t="s">
        <v>2628</v>
      </c>
      <c r="I1250" s="3">
        <v>1</v>
      </c>
      <c r="J1250" s="3" t="s">
        <v>5100</v>
      </c>
      <c r="K1250" s="3" t="s">
        <v>119</v>
      </c>
      <c r="L1250" s="3">
        <v>19936313</v>
      </c>
      <c r="M1250" s="17"/>
      <c r="N1250" s="37">
        <f t="shared" si="57"/>
        <v>0</v>
      </c>
      <c r="O1250" s="55">
        <f t="shared" si="58"/>
        <v>100</v>
      </c>
      <c r="P1250" s="55"/>
      <c r="Q1250" s="56">
        <f t="shared" si="59"/>
        <v>1.082797856226708E-8</v>
      </c>
      <c r="R1250" s="49"/>
      <c r="S1250" s="53"/>
      <c r="T1250" s="53"/>
      <c r="U1250" s="53"/>
      <c r="V1250" s="53"/>
      <c r="W1250" s="53"/>
      <c r="X1250" s="53"/>
    </row>
    <row r="1251" spans="2:24" s="2" customFormat="1" ht="24.5" customHeight="1" x14ac:dyDescent="0.35">
      <c r="B1251" s="3">
        <v>1236</v>
      </c>
      <c r="C1251" s="3" t="s">
        <v>2051</v>
      </c>
      <c r="D1251" s="3" t="s">
        <v>2050</v>
      </c>
      <c r="E1251" s="3" t="s">
        <v>191</v>
      </c>
      <c r="F1251" s="3" t="s">
        <v>2422</v>
      </c>
      <c r="G1251" s="3" t="s">
        <v>11</v>
      </c>
      <c r="H1251" s="3" t="s">
        <v>2318</v>
      </c>
      <c r="I1251" s="3">
        <v>295</v>
      </c>
      <c r="J1251" s="3" t="s">
        <v>2628</v>
      </c>
      <c r="K1251" s="3" t="s">
        <v>3764</v>
      </c>
      <c r="L1251" s="3">
        <v>225487</v>
      </c>
      <c r="M1251" s="17"/>
      <c r="N1251" s="37">
        <f t="shared" si="57"/>
        <v>0</v>
      </c>
      <c r="O1251" s="55">
        <f t="shared" si="58"/>
        <v>29500</v>
      </c>
      <c r="P1251" s="55"/>
      <c r="Q1251" s="56">
        <f t="shared" si="59"/>
        <v>3.1942536758687884E-6</v>
      </c>
      <c r="R1251" s="49"/>
      <c r="S1251" s="53"/>
      <c r="T1251" s="53"/>
      <c r="U1251" s="53"/>
      <c r="V1251" s="53"/>
      <c r="W1251" s="53"/>
      <c r="X1251" s="53"/>
    </row>
    <row r="1252" spans="2:24" s="2" customFormat="1" ht="24.5" customHeight="1" x14ac:dyDescent="0.35">
      <c r="B1252" s="3">
        <v>1237</v>
      </c>
      <c r="C1252" s="3" t="s">
        <v>2051</v>
      </c>
      <c r="D1252" s="3" t="s">
        <v>2050</v>
      </c>
      <c r="E1252" s="3" t="s">
        <v>10</v>
      </c>
      <c r="F1252" s="3" t="s">
        <v>2317</v>
      </c>
      <c r="G1252" s="3" t="s">
        <v>11</v>
      </c>
      <c r="H1252" s="3" t="s">
        <v>2628</v>
      </c>
      <c r="I1252" s="3">
        <v>90</v>
      </c>
      <c r="J1252" s="3" t="s">
        <v>5101</v>
      </c>
      <c r="K1252" s="3" t="s">
        <v>2628</v>
      </c>
      <c r="L1252" s="3">
        <v>20077446</v>
      </c>
      <c r="M1252" s="17">
        <v>16494</v>
      </c>
      <c r="N1252" s="37">
        <f t="shared" si="57"/>
        <v>17682</v>
      </c>
      <c r="O1252" s="55">
        <f t="shared" si="58"/>
        <v>1591380</v>
      </c>
      <c r="P1252" s="55"/>
      <c r="Q1252" s="56">
        <f t="shared" si="59"/>
        <v>1.7231428524420585E-4</v>
      </c>
      <c r="R1252" s="49"/>
      <c r="S1252" s="53"/>
      <c r="T1252" s="53"/>
      <c r="U1252" s="53"/>
      <c r="V1252" s="53"/>
      <c r="W1252" s="53"/>
      <c r="X1252" s="53"/>
    </row>
    <row r="1253" spans="2:24" s="2" customFormat="1" ht="24.5" customHeight="1" x14ac:dyDescent="0.35">
      <c r="B1253" s="3">
        <v>1238</v>
      </c>
      <c r="C1253" s="3" t="s">
        <v>2628</v>
      </c>
      <c r="D1253" s="3" t="s">
        <v>2056</v>
      </c>
      <c r="E1253" s="3" t="s">
        <v>2057</v>
      </c>
      <c r="F1253" s="3" t="s">
        <v>2365</v>
      </c>
      <c r="G1253" s="3" t="s">
        <v>11</v>
      </c>
      <c r="H1253" s="3" t="s">
        <v>2334</v>
      </c>
      <c r="I1253" s="3">
        <v>4.666666666666667</v>
      </c>
      <c r="J1253" s="3" t="s">
        <v>2628</v>
      </c>
      <c r="K1253" s="3" t="s">
        <v>2588</v>
      </c>
      <c r="L1253" s="3">
        <v>230289</v>
      </c>
      <c r="M1253" s="17">
        <v>69720</v>
      </c>
      <c r="N1253" s="37">
        <f t="shared" si="57"/>
        <v>74740</v>
      </c>
      <c r="O1253" s="55">
        <f t="shared" si="58"/>
        <v>348786.66666666669</v>
      </c>
      <c r="P1253" s="55" t="s">
        <v>7341</v>
      </c>
      <c r="Q1253" s="56">
        <f t="shared" si="59"/>
        <v>3.7766545494712603E-5</v>
      </c>
      <c r="R1253" s="49"/>
      <c r="S1253" s="53"/>
      <c r="T1253" s="53"/>
      <c r="U1253" s="53"/>
      <c r="V1253" s="53"/>
      <c r="W1253" s="53"/>
      <c r="X1253" s="53"/>
    </row>
    <row r="1254" spans="2:24" s="2" customFormat="1" ht="24.5" customHeight="1" x14ac:dyDescent="0.35">
      <c r="B1254" s="3">
        <v>1239</v>
      </c>
      <c r="C1254" s="3" t="s">
        <v>1066</v>
      </c>
      <c r="D1254" s="3" t="s">
        <v>4191</v>
      </c>
      <c r="E1254" s="3" t="s">
        <v>4229</v>
      </c>
      <c r="F1254" s="3" t="s">
        <v>2317</v>
      </c>
      <c r="G1254" s="3" t="s">
        <v>11</v>
      </c>
      <c r="H1254" s="3" t="s">
        <v>2628</v>
      </c>
      <c r="I1254" s="3">
        <v>623</v>
      </c>
      <c r="J1254" s="3" t="s">
        <v>5102</v>
      </c>
      <c r="K1254" s="3" t="s">
        <v>2628</v>
      </c>
      <c r="L1254" s="3">
        <v>19951299</v>
      </c>
      <c r="M1254" s="17"/>
      <c r="N1254" s="37">
        <f t="shared" si="57"/>
        <v>0</v>
      </c>
      <c r="O1254" s="55">
        <f t="shared" si="58"/>
        <v>62300</v>
      </c>
      <c r="P1254" s="55"/>
      <c r="Q1254" s="56">
        <f t="shared" si="59"/>
        <v>6.7458306442923903E-6</v>
      </c>
      <c r="R1254" s="49"/>
      <c r="S1254" s="53"/>
      <c r="T1254" s="53"/>
      <c r="U1254" s="53"/>
      <c r="V1254" s="53"/>
      <c r="W1254" s="53"/>
      <c r="X1254" s="53"/>
    </row>
    <row r="1255" spans="2:24" s="2" customFormat="1" ht="24.5" customHeight="1" x14ac:dyDescent="0.35">
      <c r="B1255" s="3">
        <v>1240</v>
      </c>
      <c r="C1255" s="3" t="s">
        <v>1066</v>
      </c>
      <c r="D1255" s="3" t="s">
        <v>4191</v>
      </c>
      <c r="E1255" s="3" t="s">
        <v>3513</v>
      </c>
      <c r="F1255" s="3" t="s">
        <v>2317</v>
      </c>
      <c r="G1255" s="3" t="s">
        <v>11</v>
      </c>
      <c r="H1255" s="3" t="s">
        <v>2628</v>
      </c>
      <c r="I1255" s="3">
        <v>525</v>
      </c>
      <c r="J1255" s="3" t="s">
        <v>5103</v>
      </c>
      <c r="K1255" s="3" t="s">
        <v>2628</v>
      </c>
      <c r="L1255" s="3">
        <v>19951298</v>
      </c>
      <c r="M1255" s="17"/>
      <c r="N1255" s="37">
        <f t="shared" si="57"/>
        <v>0</v>
      </c>
      <c r="O1255" s="55">
        <f t="shared" si="58"/>
        <v>52500</v>
      </c>
      <c r="P1255" s="55"/>
      <c r="Q1255" s="56">
        <f t="shared" si="59"/>
        <v>5.6846887451902166E-6</v>
      </c>
      <c r="R1255" s="49"/>
      <c r="S1255" s="53"/>
      <c r="T1255" s="53"/>
      <c r="U1255" s="53"/>
      <c r="V1255" s="53"/>
      <c r="W1255" s="53"/>
      <c r="X1255" s="53"/>
    </row>
    <row r="1256" spans="2:24" s="2" customFormat="1" ht="24.5" customHeight="1" x14ac:dyDescent="0.35">
      <c r="B1256" s="3">
        <v>1241</v>
      </c>
      <c r="C1256" s="3" t="s">
        <v>2060</v>
      </c>
      <c r="D1256" s="3" t="s">
        <v>2061</v>
      </c>
      <c r="E1256" s="3" t="s">
        <v>87</v>
      </c>
      <c r="F1256" s="3" t="s">
        <v>3628</v>
      </c>
      <c r="G1256" s="3" t="s">
        <v>11</v>
      </c>
      <c r="H1256" s="3" t="s">
        <v>2628</v>
      </c>
      <c r="I1256" s="33">
        <v>3300</v>
      </c>
      <c r="J1256" s="3" t="s">
        <v>5104</v>
      </c>
      <c r="K1256" s="3" t="s">
        <v>2628</v>
      </c>
      <c r="L1256" s="3">
        <v>19914809</v>
      </c>
      <c r="M1256" s="17">
        <v>13875</v>
      </c>
      <c r="N1256" s="37">
        <f t="shared" si="57"/>
        <v>14874</v>
      </c>
      <c r="O1256" s="55">
        <f t="shared" si="58"/>
        <v>49084200</v>
      </c>
      <c r="P1256" s="55" t="s">
        <v>7341</v>
      </c>
      <c r="Q1256" s="56">
        <f t="shared" si="59"/>
        <v>5.314826653460298E-3</v>
      </c>
      <c r="R1256" s="49"/>
      <c r="S1256" s="53"/>
      <c r="T1256" s="53"/>
      <c r="U1256" s="53"/>
      <c r="V1256" s="53"/>
      <c r="W1256" s="53"/>
      <c r="X1256" s="53"/>
    </row>
    <row r="1257" spans="2:24" s="2" customFormat="1" ht="24.5" customHeight="1" x14ac:dyDescent="0.35">
      <c r="B1257" s="3">
        <v>1242</v>
      </c>
      <c r="C1257" s="3" t="s">
        <v>2062</v>
      </c>
      <c r="D1257" s="3" t="s">
        <v>2063</v>
      </c>
      <c r="E1257" s="3" t="s">
        <v>2384</v>
      </c>
      <c r="F1257" s="3" t="s">
        <v>2335</v>
      </c>
      <c r="G1257" s="3" t="s">
        <v>11</v>
      </c>
      <c r="H1257" s="3" t="s">
        <v>2628</v>
      </c>
      <c r="I1257" s="3">
        <v>7952</v>
      </c>
      <c r="J1257" s="3" t="s">
        <v>5105</v>
      </c>
      <c r="K1257" s="3" t="s">
        <v>2628</v>
      </c>
      <c r="L1257" s="3">
        <v>19975067</v>
      </c>
      <c r="M1257" s="17">
        <v>1266</v>
      </c>
      <c r="N1257" s="37">
        <f t="shared" si="57"/>
        <v>1357</v>
      </c>
      <c r="O1257" s="55">
        <f t="shared" si="58"/>
        <v>10790864</v>
      </c>
      <c r="P1257" s="55" t="s">
        <v>7341</v>
      </c>
      <c r="Q1257" s="56">
        <f t="shared" si="59"/>
        <v>1.1684324406033958E-3</v>
      </c>
      <c r="R1257" s="49"/>
      <c r="S1257" s="53"/>
      <c r="T1257" s="53"/>
      <c r="U1257" s="53"/>
      <c r="V1257" s="53"/>
      <c r="W1257" s="53"/>
      <c r="X1257" s="53"/>
    </row>
    <row r="1258" spans="2:24" s="2" customFormat="1" ht="24.5" customHeight="1" x14ac:dyDescent="0.35">
      <c r="B1258" s="3">
        <v>1243</v>
      </c>
      <c r="C1258" s="3" t="s">
        <v>1594</v>
      </c>
      <c r="D1258" s="3" t="s">
        <v>4016</v>
      </c>
      <c r="E1258" s="3" t="s">
        <v>4230</v>
      </c>
      <c r="F1258" s="3" t="s">
        <v>2422</v>
      </c>
      <c r="G1258" s="3" t="s">
        <v>11</v>
      </c>
      <c r="H1258" s="3" t="s">
        <v>2628</v>
      </c>
      <c r="I1258" s="3">
        <v>36001</v>
      </c>
      <c r="J1258" s="3" t="s">
        <v>5106</v>
      </c>
      <c r="K1258" s="3" t="s">
        <v>2628</v>
      </c>
      <c r="L1258" s="3">
        <v>20068050</v>
      </c>
      <c r="M1258" s="17">
        <v>4469</v>
      </c>
      <c r="N1258" s="37">
        <f t="shared" si="57"/>
        <v>4791</v>
      </c>
      <c r="O1258" s="55">
        <f t="shared" si="58"/>
        <v>172480791</v>
      </c>
      <c r="P1258" s="55" t="s">
        <v>7341</v>
      </c>
      <c r="Q1258" s="56">
        <f t="shared" si="59"/>
        <v>1.8676183073508688E-2</v>
      </c>
      <c r="R1258" s="49"/>
      <c r="S1258" s="53"/>
      <c r="T1258" s="53"/>
      <c r="U1258" s="53"/>
      <c r="V1258" s="53"/>
      <c r="W1258" s="53"/>
      <c r="X1258" s="53"/>
    </row>
    <row r="1259" spans="2:24" s="2" customFormat="1" ht="24.5" customHeight="1" x14ac:dyDescent="0.35">
      <c r="B1259" s="3">
        <v>1244</v>
      </c>
      <c r="C1259" s="3" t="s">
        <v>1594</v>
      </c>
      <c r="D1259" s="3" t="s">
        <v>4016</v>
      </c>
      <c r="E1259" s="3" t="s">
        <v>4036</v>
      </c>
      <c r="F1259" s="3" t="s">
        <v>2422</v>
      </c>
      <c r="G1259" s="3" t="s">
        <v>11</v>
      </c>
      <c r="H1259" s="3" t="s">
        <v>2318</v>
      </c>
      <c r="I1259" s="3">
        <v>16103.5</v>
      </c>
      <c r="J1259" s="3" t="s">
        <v>4083</v>
      </c>
      <c r="K1259" s="3" t="s">
        <v>2590</v>
      </c>
      <c r="L1259" s="3">
        <v>20068049</v>
      </c>
      <c r="M1259" s="17">
        <v>2480</v>
      </c>
      <c r="N1259" s="37">
        <f t="shared" si="57"/>
        <v>2659</v>
      </c>
      <c r="O1259" s="55">
        <f t="shared" si="58"/>
        <v>42819206.5</v>
      </c>
      <c r="P1259" s="55" t="s">
        <v>7341</v>
      </c>
      <c r="Q1259" s="56">
        <f t="shared" si="59"/>
        <v>4.6364545003528719E-3</v>
      </c>
      <c r="R1259" s="49"/>
      <c r="S1259" s="53"/>
      <c r="T1259" s="53"/>
      <c r="U1259" s="53"/>
      <c r="V1259" s="53"/>
      <c r="W1259" s="53"/>
      <c r="X1259" s="53"/>
    </row>
    <row r="1260" spans="2:24" s="2" customFormat="1" ht="24.5" customHeight="1" x14ac:dyDescent="0.35">
      <c r="B1260" s="3">
        <v>1245</v>
      </c>
      <c r="C1260" s="3" t="s">
        <v>706</v>
      </c>
      <c r="D1260" s="3" t="s">
        <v>2066</v>
      </c>
      <c r="E1260" s="3" t="s">
        <v>3524</v>
      </c>
      <c r="F1260" s="3" t="s">
        <v>3634</v>
      </c>
      <c r="G1260" s="3" t="s">
        <v>470</v>
      </c>
      <c r="H1260" s="3" t="s">
        <v>2628</v>
      </c>
      <c r="I1260" s="3">
        <v>189</v>
      </c>
      <c r="J1260" s="3" t="s">
        <v>5107</v>
      </c>
      <c r="K1260" s="3" t="s">
        <v>2628</v>
      </c>
      <c r="L1260" s="3">
        <v>19955699</v>
      </c>
      <c r="M1260" s="17">
        <v>3298</v>
      </c>
      <c r="N1260" s="37">
        <f t="shared" si="57"/>
        <v>3535</v>
      </c>
      <c r="O1260" s="55">
        <f t="shared" si="58"/>
        <v>668115</v>
      </c>
      <c r="P1260" s="55"/>
      <c r="Q1260" s="56">
        <f t="shared" si="59"/>
        <v>7.2343348971290702E-5</v>
      </c>
      <c r="R1260" s="49"/>
      <c r="S1260" s="53"/>
      <c r="T1260" s="53"/>
      <c r="U1260" s="53"/>
      <c r="V1260" s="53"/>
      <c r="W1260" s="53"/>
      <c r="X1260" s="53"/>
    </row>
    <row r="1261" spans="2:24" s="2" customFormat="1" ht="24.5" customHeight="1" x14ac:dyDescent="0.35">
      <c r="B1261" s="3">
        <v>1246</v>
      </c>
      <c r="C1261" s="3" t="s">
        <v>1190</v>
      </c>
      <c r="D1261" s="3" t="s">
        <v>3224</v>
      </c>
      <c r="E1261" s="3" t="s">
        <v>2067</v>
      </c>
      <c r="F1261" s="3" t="s">
        <v>2447</v>
      </c>
      <c r="G1261" s="3" t="s">
        <v>470</v>
      </c>
      <c r="H1261" s="3" t="s">
        <v>2628</v>
      </c>
      <c r="I1261" s="3">
        <v>18</v>
      </c>
      <c r="J1261" s="3" t="s">
        <v>5108</v>
      </c>
      <c r="K1261" s="3" t="s">
        <v>2628</v>
      </c>
      <c r="L1261" s="3">
        <v>20135924</v>
      </c>
      <c r="M1261" s="17">
        <v>5073</v>
      </c>
      <c r="N1261" s="37">
        <f t="shared" si="57"/>
        <v>5438</v>
      </c>
      <c r="O1261" s="55">
        <f t="shared" si="58"/>
        <v>97884</v>
      </c>
      <c r="P1261" s="55"/>
      <c r="Q1261" s="56">
        <f t="shared" si="59"/>
        <v>1.0598858535889509E-5</v>
      </c>
      <c r="R1261" s="49"/>
      <c r="S1261" s="53"/>
      <c r="T1261" s="53"/>
      <c r="U1261" s="53"/>
      <c r="V1261" s="53"/>
      <c r="W1261" s="53"/>
      <c r="X1261" s="53"/>
    </row>
    <row r="1262" spans="2:24" s="2" customFormat="1" ht="24.5" customHeight="1" x14ac:dyDescent="0.35">
      <c r="B1262" s="3">
        <v>1247</v>
      </c>
      <c r="C1262" s="3" t="s">
        <v>706</v>
      </c>
      <c r="D1262" s="3" t="s">
        <v>3224</v>
      </c>
      <c r="E1262" s="3" t="s">
        <v>2067</v>
      </c>
      <c r="F1262" s="3" t="s">
        <v>2447</v>
      </c>
      <c r="G1262" s="3" t="s">
        <v>470</v>
      </c>
      <c r="H1262" s="3" t="s">
        <v>2628</v>
      </c>
      <c r="I1262" s="3">
        <v>1</v>
      </c>
      <c r="J1262" s="3" t="s">
        <v>5109</v>
      </c>
      <c r="K1262" s="3" t="s">
        <v>2628</v>
      </c>
      <c r="L1262" s="3">
        <v>20003804</v>
      </c>
      <c r="M1262" s="17"/>
      <c r="N1262" s="37">
        <f t="shared" si="57"/>
        <v>0</v>
      </c>
      <c r="O1262" s="55">
        <f t="shared" si="58"/>
        <v>100</v>
      </c>
      <c r="P1262" s="55"/>
      <c r="Q1262" s="56">
        <f t="shared" si="59"/>
        <v>1.082797856226708E-8</v>
      </c>
      <c r="R1262" s="49"/>
      <c r="S1262" s="53"/>
      <c r="T1262" s="53"/>
      <c r="U1262" s="53"/>
      <c r="V1262" s="53"/>
      <c r="W1262" s="53"/>
      <c r="X1262" s="53"/>
    </row>
    <row r="1263" spans="2:24" s="2" customFormat="1" ht="24.5" customHeight="1" x14ac:dyDescent="0.35">
      <c r="B1263" s="3">
        <v>1248</v>
      </c>
      <c r="C1263" s="3" t="s">
        <v>1190</v>
      </c>
      <c r="D1263" s="3" t="s">
        <v>3224</v>
      </c>
      <c r="E1263" s="3" t="s">
        <v>2067</v>
      </c>
      <c r="F1263" s="3" t="s">
        <v>2362</v>
      </c>
      <c r="G1263" s="3" t="s">
        <v>80</v>
      </c>
      <c r="H1263" s="3" t="s">
        <v>3678</v>
      </c>
      <c r="I1263" s="33">
        <v>1</v>
      </c>
      <c r="J1263" s="3" t="s">
        <v>2628</v>
      </c>
      <c r="K1263" s="3" t="s">
        <v>7253</v>
      </c>
      <c r="L1263" s="3">
        <v>29523</v>
      </c>
      <c r="M1263" s="17"/>
      <c r="N1263" s="37">
        <f t="shared" si="57"/>
        <v>0</v>
      </c>
      <c r="O1263" s="55">
        <f t="shared" si="58"/>
        <v>100</v>
      </c>
      <c r="P1263" s="55"/>
      <c r="Q1263" s="56">
        <f t="shared" si="59"/>
        <v>1.082797856226708E-8</v>
      </c>
      <c r="R1263" s="49"/>
      <c r="S1263" s="53"/>
      <c r="T1263" s="53"/>
      <c r="U1263" s="53"/>
      <c r="V1263" s="53"/>
      <c r="W1263" s="53"/>
      <c r="X1263" s="53"/>
    </row>
    <row r="1264" spans="2:24" s="2" customFormat="1" ht="24.5" customHeight="1" x14ac:dyDescent="0.35">
      <c r="B1264" s="3">
        <v>1249</v>
      </c>
      <c r="C1264" s="3" t="s">
        <v>2069</v>
      </c>
      <c r="D1264" s="3" t="s">
        <v>3224</v>
      </c>
      <c r="E1264" s="3" t="s">
        <v>2067</v>
      </c>
      <c r="F1264" s="3" t="s">
        <v>2362</v>
      </c>
      <c r="G1264" s="3" t="s">
        <v>80</v>
      </c>
      <c r="H1264" s="3" t="s">
        <v>3678</v>
      </c>
      <c r="I1264" s="33">
        <v>1</v>
      </c>
      <c r="J1264" s="3" t="s">
        <v>2628</v>
      </c>
      <c r="K1264" s="3" t="s">
        <v>7254</v>
      </c>
      <c r="L1264" s="3">
        <v>20055558</v>
      </c>
      <c r="M1264" s="17"/>
      <c r="N1264" s="37">
        <f t="shared" si="57"/>
        <v>0</v>
      </c>
      <c r="O1264" s="55">
        <f t="shared" si="58"/>
        <v>100</v>
      </c>
      <c r="P1264" s="55"/>
      <c r="Q1264" s="56">
        <f t="shared" si="59"/>
        <v>1.082797856226708E-8</v>
      </c>
      <c r="R1264" s="49"/>
      <c r="S1264" s="53"/>
      <c r="T1264" s="53"/>
      <c r="U1264" s="53"/>
      <c r="V1264" s="53"/>
      <c r="W1264" s="53"/>
      <c r="X1264" s="53"/>
    </row>
    <row r="1265" spans="2:24" s="2" customFormat="1" ht="24.5" customHeight="1" x14ac:dyDescent="0.35">
      <c r="B1265" s="3">
        <v>1250</v>
      </c>
      <c r="C1265" s="3" t="s">
        <v>4108</v>
      </c>
      <c r="D1265" s="3" t="s">
        <v>3225</v>
      </c>
      <c r="E1265" s="3" t="s">
        <v>2401</v>
      </c>
      <c r="F1265" s="3" t="s">
        <v>2422</v>
      </c>
      <c r="G1265" s="3" t="s">
        <v>11</v>
      </c>
      <c r="H1265" s="3" t="s">
        <v>2318</v>
      </c>
      <c r="I1265" s="3">
        <v>486</v>
      </c>
      <c r="J1265" s="3" t="s">
        <v>5110</v>
      </c>
      <c r="K1265" s="3" t="s">
        <v>2628</v>
      </c>
      <c r="L1265" s="3">
        <v>20138383</v>
      </c>
      <c r="M1265" s="17">
        <v>22122</v>
      </c>
      <c r="N1265" s="37">
        <f t="shared" si="57"/>
        <v>23715</v>
      </c>
      <c r="O1265" s="55">
        <f t="shared" si="58"/>
        <v>11525490</v>
      </c>
      <c r="P1265" s="55"/>
      <c r="Q1265" s="56">
        <f t="shared" si="59"/>
        <v>1.247977586396236E-3</v>
      </c>
      <c r="R1265" s="49"/>
      <c r="S1265" s="53"/>
      <c r="T1265" s="53"/>
      <c r="U1265" s="53"/>
      <c r="V1265" s="53"/>
      <c r="W1265" s="53"/>
      <c r="X1265" s="53"/>
    </row>
    <row r="1266" spans="2:24" s="2" customFormat="1" ht="24.5" customHeight="1" x14ac:dyDescent="0.35">
      <c r="B1266" s="3">
        <v>1251</v>
      </c>
      <c r="C1266" s="3" t="s">
        <v>2628</v>
      </c>
      <c r="D1266" s="3" t="s">
        <v>2075</v>
      </c>
      <c r="E1266" s="3" t="s">
        <v>2628</v>
      </c>
      <c r="F1266" s="3" t="s">
        <v>3571</v>
      </c>
      <c r="G1266" s="3" t="s">
        <v>11</v>
      </c>
      <c r="H1266" s="3" t="s">
        <v>2628</v>
      </c>
      <c r="I1266" s="3">
        <v>1</v>
      </c>
      <c r="J1266" s="3" t="s">
        <v>5111</v>
      </c>
      <c r="K1266" s="3" t="s">
        <v>2628</v>
      </c>
      <c r="L1266" s="3">
        <v>20003504</v>
      </c>
      <c r="M1266" s="17">
        <v>17425</v>
      </c>
      <c r="N1266" s="37">
        <f t="shared" si="57"/>
        <v>18680</v>
      </c>
      <c r="O1266" s="55">
        <f t="shared" si="58"/>
        <v>18680</v>
      </c>
      <c r="P1266" s="55"/>
      <c r="Q1266" s="56">
        <f t="shared" si="59"/>
        <v>2.0226663954314903E-6</v>
      </c>
      <c r="R1266" s="49"/>
      <c r="S1266" s="53"/>
      <c r="T1266" s="53"/>
      <c r="U1266" s="53"/>
      <c r="V1266" s="53"/>
      <c r="W1266" s="53"/>
      <c r="X1266" s="53"/>
    </row>
    <row r="1267" spans="2:24" s="2" customFormat="1" ht="24.5" customHeight="1" x14ac:dyDescent="0.35">
      <c r="B1267" s="3">
        <v>1252</v>
      </c>
      <c r="C1267" s="3" t="s">
        <v>2628</v>
      </c>
      <c r="D1267" s="3" t="s">
        <v>4192</v>
      </c>
      <c r="E1267" s="3" t="s">
        <v>3526</v>
      </c>
      <c r="F1267" s="3" t="s">
        <v>3580</v>
      </c>
      <c r="G1267" s="3" t="s">
        <v>76</v>
      </c>
      <c r="H1267" s="3" t="s">
        <v>2628</v>
      </c>
      <c r="I1267" s="3">
        <v>47</v>
      </c>
      <c r="J1267" s="3" t="s">
        <v>5112</v>
      </c>
      <c r="K1267" s="3" t="s">
        <v>2628</v>
      </c>
      <c r="L1267" s="3">
        <v>20241139</v>
      </c>
      <c r="M1267" s="17">
        <v>103684</v>
      </c>
      <c r="N1267" s="37">
        <f t="shared" si="57"/>
        <v>111149</v>
      </c>
      <c r="O1267" s="55">
        <f t="shared" si="58"/>
        <v>5224003</v>
      </c>
      <c r="P1267" s="55" t="s">
        <v>7341</v>
      </c>
      <c r="Q1267" s="56">
        <f t="shared" si="59"/>
        <v>5.6565392493218905E-4</v>
      </c>
      <c r="R1267" s="49"/>
      <c r="S1267" s="53"/>
      <c r="T1267" s="53"/>
      <c r="U1267" s="53"/>
      <c r="V1267" s="53"/>
      <c r="W1267" s="53"/>
      <c r="X1267" s="53"/>
    </row>
    <row r="1268" spans="2:24" s="2" customFormat="1" ht="24.5" customHeight="1" x14ac:dyDescent="0.35">
      <c r="B1268" s="3">
        <v>1253</v>
      </c>
      <c r="C1268" s="3" t="s">
        <v>2087</v>
      </c>
      <c r="D1268" s="3" t="s">
        <v>2088</v>
      </c>
      <c r="E1268" s="3" t="s">
        <v>3527</v>
      </c>
      <c r="F1268" s="3" t="s">
        <v>2356</v>
      </c>
      <c r="G1268" s="3" t="s">
        <v>18</v>
      </c>
      <c r="H1268" s="3" t="s">
        <v>2349</v>
      </c>
      <c r="I1268" s="3">
        <v>2</v>
      </c>
      <c r="J1268" s="3" t="s">
        <v>5113</v>
      </c>
      <c r="K1268" s="3" t="s">
        <v>2628</v>
      </c>
      <c r="L1268" s="3">
        <v>20037076</v>
      </c>
      <c r="M1268" s="17">
        <v>1279373.6000000001</v>
      </c>
      <c r="N1268" s="37">
        <f t="shared" si="57"/>
        <v>1371488</v>
      </c>
      <c r="O1268" s="55">
        <f t="shared" si="58"/>
        <v>2742976</v>
      </c>
      <c r="P1268" s="55" t="s">
        <v>7341</v>
      </c>
      <c r="Q1268" s="56">
        <f t="shared" si="59"/>
        <v>2.9700885324813103E-4</v>
      </c>
      <c r="R1268" s="49"/>
      <c r="S1268" s="53"/>
      <c r="T1268" s="53"/>
      <c r="U1268" s="53"/>
      <c r="V1268" s="53"/>
      <c r="W1268" s="53"/>
      <c r="X1268" s="53"/>
    </row>
    <row r="1269" spans="2:24" s="2" customFormat="1" ht="24.5" customHeight="1" x14ac:dyDescent="0.35">
      <c r="B1269" s="3">
        <v>1254</v>
      </c>
      <c r="C1269" s="3" t="s">
        <v>2087</v>
      </c>
      <c r="D1269" s="3" t="s">
        <v>2088</v>
      </c>
      <c r="E1269" s="3" t="s">
        <v>3528</v>
      </c>
      <c r="F1269" s="3" t="s">
        <v>3635</v>
      </c>
      <c r="G1269" s="3" t="s">
        <v>18</v>
      </c>
      <c r="H1269" s="3" t="s">
        <v>2628</v>
      </c>
      <c r="I1269" s="3">
        <v>1</v>
      </c>
      <c r="J1269" s="3" t="s">
        <v>5114</v>
      </c>
      <c r="K1269" s="3" t="s">
        <v>2628</v>
      </c>
      <c r="L1269" s="3" t="s">
        <v>2723</v>
      </c>
      <c r="M1269" s="17">
        <v>383812.08</v>
      </c>
      <c r="N1269" s="37">
        <f t="shared" si="57"/>
        <v>411447</v>
      </c>
      <c r="O1269" s="55">
        <f t="shared" si="58"/>
        <v>411447</v>
      </c>
      <c r="P1269" s="55" t="s">
        <v>7341</v>
      </c>
      <c r="Q1269" s="56">
        <f t="shared" si="59"/>
        <v>4.4551392955091034E-5</v>
      </c>
      <c r="R1269" s="49"/>
      <c r="S1269" s="53"/>
      <c r="T1269" s="53"/>
      <c r="U1269" s="53"/>
      <c r="V1269" s="53"/>
      <c r="W1269" s="53"/>
      <c r="X1269" s="53"/>
    </row>
    <row r="1270" spans="2:24" s="2" customFormat="1" ht="24.5" customHeight="1" x14ac:dyDescent="0.35">
      <c r="B1270" s="3">
        <v>1255</v>
      </c>
      <c r="C1270" s="3" t="s">
        <v>413</v>
      </c>
      <c r="D1270" s="3" t="s">
        <v>3226</v>
      </c>
      <c r="E1270" s="3" t="s">
        <v>2594</v>
      </c>
      <c r="F1270" s="3" t="s">
        <v>3623</v>
      </c>
      <c r="G1270" s="3" t="s">
        <v>11</v>
      </c>
      <c r="H1270" s="3" t="s">
        <v>2393</v>
      </c>
      <c r="I1270" s="3">
        <v>1265</v>
      </c>
      <c r="J1270" s="3" t="s">
        <v>3954</v>
      </c>
      <c r="K1270" s="3" t="s">
        <v>2584</v>
      </c>
      <c r="L1270" s="3">
        <v>20096050</v>
      </c>
      <c r="M1270" s="17">
        <v>11859</v>
      </c>
      <c r="N1270" s="37">
        <f t="shared" si="57"/>
        <v>12713</v>
      </c>
      <c r="O1270" s="55">
        <f t="shared" si="58"/>
        <v>16081945</v>
      </c>
      <c r="P1270" s="55"/>
      <c r="Q1270" s="56">
        <f t="shared" si="59"/>
        <v>1.7413495569955826E-3</v>
      </c>
      <c r="R1270" s="49"/>
      <c r="S1270" s="53"/>
      <c r="T1270" s="53"/>
      <c r="U1270" s="53"/>
      <c r="V1270" s="53"/>
      <c r="W1270" s="53"/>
      <c r="X1270" s="53"/>
    </row>
    <row r="1271" spans="2:24" s="2" customFormat="1" ht="24.5" customHeight="1" x14ac:dyDescent="0.35">
      <c r="B1271" s="3">
        <v>1256</v>
      </c>
      <c r="C1271" s="3" t="s">
        <v>2628</v>
      </c>
      <c r="D1271" s="3" t="s">
        <v>3227</v>
      </c>
      <c r="E1271" s="3" t="s">
        <v>218</v>
      </c>
      <c r="F1271" s="3" t="s">
        <v>2392</v>
      </c>
      <c r="G1271" s="3" t="s">
        <v>76</v>
      </c>
      <c r="H1271" s="3" t="s">
        <v>2628</v>
      </c>
      <c r="I1271" s="3">
        <v>1</v>
      </c>
      <c r="J1271" s="3" t="s">
        <v>5115</v>
      </c>
      <c r="K1271" s="3" t="s">
        <v>2628</v>
      </c>
      <c r="L1271" s="3">
        <v>20186689</v>
      </c>
      <c r="M1271" s="17"/>
      <c r="N1271" s="37">
        <f t="shared" si="57"/>
        <v>0</v>
      </c>
      <c r="O1271" s="55">
        <f t="shared" si="58"/>
        <v>100</v>
      </c>
      <c r="P1271" s="55"/>
      <c r="Q1271" s="56">
        <f t="shared" si="59"/>
        <v>1.082797856226708E-8</v>
      </c>
      <c r="R1271" s="49"/>
      <c r="S1271" s="53"/>
      <c r="T1271" s="53"/>
      <c r="U1271" s="53"/>
      <c r="V1271" s="53"/>
      <c r="W1271" s="53"/>
      <c r="X1271" s="53"/>
    </row>
    <row r="1272" spans="2:24" s="2" customFormat="1" ht="24.5" customHeight="1" x14ac:dyDescent="0.35">
      <c r="B1272" s="3">
        <v>1257</v>
      </c>
      <c r="C1272" s="3" t="s">
        <v>2693</v>
      </c>
      <c r="D1272" s="3" t="s">
        <v>3228</v>
      </c>
      <c r="E1272" s="3" t="s">
        <v>3529</v>
      </c>
      <c r="F1272" s="3" t="s">
        <v>3597</v>
      </c>
      <c r="G1272" s="3" t="s">
        <v>18</v>
      </c>
      <c r="H1272" s="3" t="s">
        <v>2349</v>
      </c>
      <c r="I1272" s="3">
        <v>3.333333333333333</v>
      </c>
      <c r="J1272" s="3" t="s">
        <v>5116</v>
      </c>
      <c r="K1272" s="3" t="s">
        <v>2628</v>
      </c>
      <c r="L1272" s="3">
        <v>20006959</v>
      </c>
      <c r="M1272" s="17">
        <v>287272</v>
      </c>
      <c r="N1272" s="37">
        <f t="shared" si="57"/>
        <v>307956</v>
      </c>
      <c r="O1272" s="55">
        <f t="shared" si="58"/>
        <v>1026519.9999999999</v>
      </c>
      <c r="P1272" s="55" t="s">
        <v>7341</v>
      </c>
      <c r="Q1272" s="56">
        <f t="shared" si="59"/>
        <v>1.1115136553738401E-4</v>
      </c>
      <c r="R1272" s="49"/>
      <c r="S1272" s="53"/>
      <c r="T1272" s="53"/>
      <c r="U1272" s="53"/>
      <c r="V1272" s="53"/>
      <c r="W1272" s="53"/>
      <c r="X1272" s="53"/>
    </row>
    <row r="1273" spans="2:24" s="2" customFormat="1" ht="24.5" customHeight="1" x14ac:dyDescent="0.35">
      <c r="B1273" s="3">
        <v>1258</v>
      </c>
      <c r="C1273" s="3" t="s">
        <v>2628</v>
      </c>
      <c r="D1273" s="3" t="s">
        <v>3229</v>
      </c>
      <c r="E1273" s="3" t="s">
        <v>218</v>
      </c>
      <c r="F1273" s="3" t="s">
        <v>2317</v>
      </c>
      <c r="G1273" s="3" t="s">
        <v>11</v>
      </c>
      <c r="H1273" s="3" t="s">
        <v>2628</v>
      </c>
      <c r="I1273" s="3">
        <v>100</v>
      </c>
      <c r="J1273" s="3" t="s">
        <v>5117</v>
      </c>
      <c r="K1273" s="3" t="s">
        <v>2628</v>
      </c>
      <c r="L1273" s="3">
        <v>19954779</v>
      </c>
      <c r="M1273" s="17"/>
      <c r="N1273" s="37">
        <f t="shared" si="57"/>
        <v>0</v>
      </c>
      <c r="O1273" s="55">
        <f t="shared" si="58"/>
        <v>10000</v>
      </c>
      <c r="P1273" s="55"/>
      <c r="Q1273" s="56">
        <f t="shared" si="59"/>
        <v>1.082797856226708E-6</v>
      </c>
      <c r="R1273" s="49"/>
      <c r="S1273" s="53"/>
      <c r="T1273" s="53"/>
      <c r="U1273" s="53"/>
      <c r="V1273" s="53"/>
      <c r="W1273" s="53"/>
      <c r="X1273" s="53"/>
    </row>
    <row r="1274" spans="2:24" s="2" customFormat="1" ht="24.5" customHeight="1" x14ac:dyDescent="0.35">
      <c r="B1274" s="3">
        <v>1259</v>
      </c>
      <c r="C1274" s="3" t="s">
        <v>2110</v>
      </c>
      <c r="D1274" s="3" t="s">
        <v>2111</v>
      </c>
      <c r="E1274" s="3" t="s">
        <v>3530</v>
      </c>
      <c r="F1274" s="3" t="s">
        <v>2616</v>
      </c>
      <c r="G1274" s="3" t="s">
        <v>11</v>
      </c>
      <c r="H1274" s="3" t="s">
        <v>2490</v>
      </c>
      <c r="I1274" s="3">
        <v>519.33333333333337</v>
      </c>
      <c r="J1274" s="3" t="s">
        <v>5118</v>
      </c>
      <c r="K1274" s="3" t="s">
        <v>2628</v>
      </c>
      <c r="L1274" s="3">
        <v>54856</v>
      </c>
      <c r="M1274" s="17">
        <v>6298</v>
      </c>
      <c r="N1274" s="37">
        <f t="shared" si="57"/>
        <v>6751</v>
      </c>
      <c r="O1274" s="55">
        <f t="shared" si="58"/>
        <v>3506019.3333333335</v>
      </c>
      <c r="P1274" s="55"/>
      <c r="Q1274" s="56">
        <f t="shared" si="59"/>
        <v>3.7963102180227256E-4</v>
      </c>
      <c r="R1274" s="49"/>
      <c r="S1274" s="53"/>
      <c r="T1274" s="53"/>
      <c r="U1274" s="53"/>
      <c r="V1274" s="53"/>
      <c r="W1274" s="53"/>
      <c r="X1274" s="53"/>
    </row>
    <row r="1275" spans="2:24" s="2" customFormat="1" ht="24.5" customHeight="1" x14ac:dyDescent="0.35">
      <c r="B1275" s="3">
        <v>1260</v>
      </c>
      <c r="C1275" s="3" t="s">
        <v>2112</v>
      </c>
      <c r="D1275" s="3" t="s">
        <v>2113</v>
      </c>
      <c r="E1275" s="3" t="s">
        <v>2355</v>
      </c>
      <c r="F1275" s="3" t="s">
        <v>2324</v>
      </c>
      <c r="G1275" s="3" t="s">
        <v>11</v>
      </c>
      <c r="H1275" s="3" t="s">
        <v>2628</v>
      </c>
      <c r="I1275" s="3">
        <v>112</v>
      </c>
      <c r="J1275" s="3" t="s">
        <v>5119</v>
      </c>
      <c r="K1275" s="3" t="s">
        <v>2628</v>
      </c>
      <c r="L1275" s="3">
        <v>19968258</v>
      </c>
      <c r="M1275" s="17">
        <v>355664</v>
      </c>
      <c r="N1275" s="37">
        <f t="shared" si="57"/>
        <v>381272</v>
      </c>
      <c r="O1275" s="55">
        <f t="shared" si="58"/>
        <v>42702464</v>
      </c>
      <c r="P1275" s="55" t="s">
        <v>7341</v>
      </c>
      <c r="Q1275" s="56">
        <f t="shared" si="59"/>
        <v>4.6238136474798172E-3</v>
      </c>
      <c r="R1275" s="49"/>
      <c r="S1275" s="53"/>
      <c r="T1275" s="53"/>
      <c r="U1275" s="53"/>
      <c r="V1275" s="53"/>
      <c r="W1275" s="53"/>
      <c r="X1275" s="53"/>
    </row>
    <row r="1276" spans="2:24" s="2" customFormat="1" ht="24.5" customHeight="1" x14ac:dyDescent="0.35">
      <c r="B1276" s="3">
        <v>1261</v>
      </c>
      <c r="C1276" s="3" t="s">
        <v>2112</v>
      </c>
      <c r="D1276" s="3" t="s">
        <v>2113</v>
      </c>
      <c r="E1276" s="3" t="s">
        <v>2595</v>
      </c>
      <c r="F1276" s="3" t="s">
        <v>2324</v>
      </c>
      <c r="G1276" s="3" t="s">
        <v>11</v>
      </c>
      <c r="H1276" s="3" t="s">
        <v>2628</v>
      </c>
      <c r="I1276" s="3">
        <v>28</v>
      </c>
      <c r="J1276" s="3" t="s">
        <v>5120</v>
      </c>
      <c r="K1276" s="3" t="s">
        <v>2628</v>
      </c>
      <c r="L1276" s="3">
        <v>19968255</v>
      </c>
      <c r="M1276" s="17">
        <v>91595</v>
      </c>
      <c r="N1276" s="37">
        <f t="shared" si="57"/>
        <v>98190</v>
      </c>
      <c r="O1276" s="55">
        <f t="shared" si="58"/>
        <v>2749320</v>
      </c>
      <c r="P1276" s="55" t="s">
        <v>7341</v>
      </c>
      <c r="Q1276" s="56">
        <f t="shared" si="59"/>
        <v>2.9769578020812126E-4</v>
      </c>
      <c r="R1276" s="49"/>
      <c r="S1276" s="53"/>
      <c r="T1276" s="53"/>
      <c r="U1276" s="53"/>
      <c r="V1276" s="53"/>
      <c r="W1276" s="53"/>
      <c r="X1276" s="53"/>
    </row>
    <row r="1277" spans="2:24" s="2" customFormat="1" ht="24.5" customHeight="1" x14ac:dyDescent="0.35">
      <c r="B1277" s="3">
        <v>1262</v>
      </c>
      <c r="C1277" s="3" t="s">
        <v>2112</v>
      </c>
      <c r="D1277" s="3" t="s">
        <v>2113</v>
      </c>
      <c r="E1277" s="3" t="s">
        <v>2384</v>
      </c>
      <c r="F1277" s="3" t="s">
        <v>2324</v>
      </c>
      <c r="G1277" s="3" t="s">
        <v>11</v>
      </c>
      <c r="H1277" s="3" t="s">
        <v>2628</v>
      </c>
      <c r="I1277" s="3">
        <v>28</v>
      </c>
      <c r="J1277" s="3" t="s">
        <v>5121</v>
      </c>
      <c r="K1277" s="3" t="s">
        <v>2628</v>
      </c>
      <c r="L1277" s="3">
        <v>19968257</v>
      </c>
      <c r="M1277" s="17">
        <v>174943</v>
      </c>
      <c r="N1277" s="37">
        <f t="shared" si="57"/>
        <v>187539</v>
      </c>
      <c r="O1277" s="55">
        <f t="shared" si="58"/>
        <v>5251092</v>
      </c>
      <c r="P1277" s="55" t="s">
        <v>7341</v>
      </c>
      <c r="Q1277" s="56">
        <f t="shared" si="59"/>
        <v>5.6858711604492167E-4</v>
      </c>
      <c r="R1277" s="49"/>
      <c r="S1277" s="53"/>
      <c r="T1277" s="53"/>
      <c r="U1277" s="53"/>
      <c r="V1277" s="53"/>
      <c r="W1277" s="53"/>
      <c r="X1277" s="53"/>
    </row>
    <row r="1278" spans="2:24" s="2" customFormat="1" ht="24.5" customHeight="1" x14ac:dyDescent="0.35">
      <c r="B1278" s="3">
        <v>1263</v>
      </c>
      <c r="C1278" s="3" t="s">
        <v>119</v>
      </c>
      <c r="D1278" s="3" t="s">
        <v>3430</v>
      </c>
      <c r="E1278" s="3" t="s">
        <v>218</v>
      </c>
      <c r="F1278" s="3" t="s">
        <v>2376</v>
      </c>
      <c r="G1278" s="3" t="s">
        <v>11</v>
      </c>
      <c r="H1278" s="3" t="s">
        <v>2351</v>
      </c>
      <c r="I1278" s="33">
        <v>624</v>
      </c>
      <c r="J1278" s="3" t="s">
        <v>5122</v>
      </c>
      <c r="K1278" s="3" t="s">
        <v>119</v>
      </c>
      <c r="L1278" s="3">
        <v>20198048</v>
      </c>
      <c r="M1278" s="17">
        <v>57920.24</v>
      </c>
      <c r="N1278" s="37">
        <f t="shared" si="57"/>
        <v>62090</v>
      </c>
      <c r="O1278" s="55">
        <f t="shared" si="58"/>
        <v>38744160</v>
      </c>
      <c r="P1278" s="55" t="s">
        <v>7341</v>
      </c>
      <c r="Q1278" s="56">
        <f t="shared" si="59"/>
        <v>4.1952093389304567E-3</v>
      </c>
      <c r="R1278" s="49"/>
      <c r="S1278" s="53"/>
      <c r="T1278" s="53"/>
      <c r="U1278" s="53"/>
      <c r="V1278" s="53"/>
      <c r="W1278" s="53"/>
      <c r="X1278" s="53"/>
    </row>
    <row r="1279" spans="2:24" s="2" customFormat="1" ht="24.5" customHeight="1" x14ac:dyDescent="0.35">
      <c r="B1279" s="3">
        <v>1264</v>
      </c>
      <c r="C1279" s="3" t="s">
        <v>2628</v>
      </c>
      <c r="D1279" s="3" t="s">
        <v>3230</v>
      </c>
      <c r="E1279" s="3" t="s">
        <v>218</v>
      </c>
      <c r="F1279" s="3" t="s">
        <v>2419</v>
      </c>
      <c r="G1279" s="3" t="s">
        <v>11</v>
      </c>
      <c r="H1279" s="3" t="s">
        <v>2628</v>
      </c>
      <c r="I1279" s="3">
        <v>1500</v>
      </c>
      <c r="J1279" s="3" t="s">
        <v>5123</v>
      </c>
      <c r="K1279" s="3" t="s">
        <v>2628</v>
      </c>
      <c r="L1279" s="3">
        <v>20008553</v>
      </c>
      <c r="M1279" s="17">
        <v>5141</v>
      </c>
      <c r="N1279" s="37">
        <f t="shared" si="57"/>
        <v>5511</v>
      </c>
      <c r="O1279" s="55">
        <f t="shared" si="58"/>
        <v>8266500</v>
      </c>
      <c r="P1279" s="55"/>
      <c r="Q1279" s="56">
        <f t="shared" si="59"/>
        <v>8.9509484784980808E-4</v>
      </c>
      <c r="R1279" s="49"/>
      <c r="S1279" s="53"/>
      <c r="T1279" s="53"/>
      <c r="U1279" s="53"/>
      <c r="V1279" s="53"/>
      <c r="W1279" s="53"/>
      <c r="X1279" s="53"/>
    </row>
    <row r="1280" spans="2:24" s="2" customFormat="1" ht="24.5" customHeight="1" x14ac:dyDescent="0.35">
      <c r="B1280" s="3">
        <v>1265</v>
      </c>
      <c r="C1280" s="3" t="s">
        <v>2628</v>
      </c>
      <c r="D1280" s="3" t="s">
        <v>3231</v>
      </c>
      <c r="E1280" s="3" t="s">
        <v>2628</v>
      </c>
      <c r="F1280" s="3" t="s">
        <v>3578</v>
      </c>
      <c r="G1280" s="3" t="s">
        <v>11</v>
      </c>
      <c r="H1280" s="3" t="s">
        <v>2628</v>
      </c>
      <c r="I1280" s="3">
        <v>1</v>
      </c>
      <c r="J1280" s="3" t="s">
        <v>5124</v>
      </c>
      <c r="K1280" s="3" t="s">
        <v>2628</v>
      </c>
      <c r="L1280" s="3">
        <v>20156319</v>
      </c>
      <c r="M1280" s="17"/>
      <c r="N1280" s="37">
        <f t="shared" si="57"/>
        <v>0</v>
      </c>
      <c r="O1280" s="55">
        <f t="shared" si="58"/>
        <v>100</v>
      </c>
      <c r="P1280" s="55"/>
      <c r="Q1280" s="56">
        <f t="shared" si="59"/>
        <v>1.082797856226708E-8</v>
      </c>
      <c r="R1280" s="49"/>
      <c r="S1280" s="53"/>
      <c r="T1280" s="53"/>
      <c r="U1280" s="53"/>
      <c r="V1280" s="53"/>
      <c r="W1280" s="53"/>
      <c r="X1280" s="53"/>
    </row>
    <row r="1281" spans="2:24" s="2" customFormat="1" ht="24.5" customHeight="1" x14ac:dyDescent="0.35">
      <c r="B1281" s="3">
        <v>1266</v>
      </c>
      <c r="C1281" s="3" t="s">
        <v>2628</v>
      </c>
      <c r="D1281" s="3" t="s">
        <v>3232</v>
      </c>
      <c r="E1281" s="3" t="s">
        <v>218</v>
      </c>
      <c r="F1281" s="3" t="s">
        <v>3578</v>
      </c>
      <c r="G1281" s="3" t="s">
        <v>11</v>
      </c>
      <c r="H1281" s="3" t="s">
        <v>2628</v>
      </c>
      <c r="I1281" s="3">
        <v>1</v>
      </c>
      <c r="J1281" s="3" t="s">
        <v>5125</v>
      </c>
      <c r="K1281" s="3" t="s">
        <v>2628</v>
      </c>
      <c r="L1281" s="3">
        <v>20071888</v>
      </c>
      <c r="M1281" s="17"/>
      <c r="N1281" s="37">
        <f t="shared" si="57"/>
        <v>0</v>
      </c>
      <c r="O1281" s="55">
        <f t="shared" si="58"/>
        <v>100</v>
      </c>
      <c r="P1281" s="55"/>
      <c r="Q1281" s="56">
        <f t="shared" si="59"/>
        <v>1.082797856226708E-8</v>
      </c>
      <c r="R1281" s="49"/>
      <c r="S1281" s="53"/>
      <c r="T1281" s="53"/>
      <c r="U1281" s="53"/>
      <c r="V1281" s="53"/>
      <c r="W1281" s="53"/>
      <c r="X1281" s="53"/>
    </row>
    <row r="1282" spans="2:24" s="2" customFormat="1" ht="24.5" customHeight="1" x14ac:dyDescent="0.35">
      <c r="B1282" s="3">
        <v>1267</v>
      </c>
      <c r="C1282" s="3" t="s">
        <v>2628</v>
      </c>
      <c r="D1282" s="3" t="s">
        <v>3233</v>
      </c>
      <c r="E1282" s="3" t="s">
        <v>218</v>
      </c>
      <c r="F1282" s="3" t="s">
        <v>3578</v>
      </c>
      <c r="G1282" s="3" t="s">
        <v>11</v>
      </c>
      <c r="H1282" s="3" t="s">
        <v>2628</v>
      </c>
      <c r="I1282" s="33">
        <v>2670</v>
      </c>
      <c r="J1282" s="3" t="s">
        <v>5126</v>
      </c>
      <c r="K1282" s="3" t="s">
        <v>2628</v>
      </c>
      <c r="L1282" s="3">
        <v>20038918</v>
      </c>
      <c r="M1282" s="17">
        <v>1705</v>
      </c>
      <c r="N1282" s="37">
        <f t="shared" si="57"/>
        <v>1828</v>
      </c>
      <c r="O1282" s="55">
        <f t="shared" si="58"/>
        <v>4880760</v>
      </c>
      <c r="P1282" s="55"/>
      <c r="Q1282" s="56">
        <f t="shared" si="59"/>
        <v>5.2848764647570674E-4</v>
      </c>
      <c r="R1282" s="49"/>
      <c r="S1282" s="53"/>
      <c r="T1282" s="53"/>
      <c r="U1282" s="53"/>
      <c r="V1282" s="53"/>
      <c r="W1282" s="53"/>
      <c r="X1282" s="53"/>
    </row>
    <row r="1283" spans="2:24" s="2" customFormat="1" ht="24.5" customHeight="1" x14ac:dyDescent="0.35">
      <c r="B1283" s="3">
        <v>1268</v>
      </c>
      <c r="C1283" s="3" t="s">
        <v>2628</v>
      </c>
      <c r="D1283" s="3" t="s">
        <v>2114</v>
      </c>
      <c r="E1283" s="3" t="s">
        <v>2628</v>
      </c>
      <c r="F1283" s="3" t="s">
        <v>3578</v>
      </c>
      <c r="G1283" s="3" t="s">
        <v>11</v>
      </c>
      <c r="H1283" s="3" t="s">
        <v>2628</v>
      </c>
      <c r="I1283" s="3">
        <v>1</v>
      </c>
      <c r="J1283" s="3" t="s">
        <v>5127</v>
      </c>
      <c r="K1283" s="3" t="s">
        <v>2628</v>
      </c>
      <c r="L1283" s="3">
        <v>20079906</v>
      </c>
      <c r="M1283" s="17"/>
      <c r="N1283" s="37">
        <f t="shared" si="57"/>
        <v>0</v>
      </c>
      <c r="O1283" s="55">
        <f t="shared" si="58"/>
        <v>100</v>
      </c>
      <c r="P1283" s="55"/>
      <c r="Q1283" s="56">
        <f t="shared" si="59"/>
        <v>1.082797856226708E-8</v>
      </c>
      <c r="R1283" s="49"/>
      <c r="S1283" s="53"/>
      <c r="T1283" s="53"/>
      <c r="U1283" s="53"/>
      <c r="V1283" s="53"/>
      <c r="W1283" s="53"/>
      <c r="X1283" s="53"/>
    </row>
    <row r="1284" spans="2:24" s="2" customFormat="1" ht="24.5" customHeight="1" x14ac:dyDescent="0.35">
      <c r="B1284" s="3">
        <v>1269</v>
      </c>
      <c r="C1284" s="3" t="s">
        <v>2628</v>
      </c>
      <c r="D1284" s="3" t="s">
        <v>3234</v>
      </c>
      <c r="E1284" s="3" t="s">
        <v>2628</v>
      </c>
      <c r="F1284" s="3" t="s">
        <v>2318</v>
      </c>
      <c r="G1284" s="3" t="s">
        <v>11</v>
      </c>
      <c r="H1284" s="3" t="s">
        <v>2318</v>
      </c>
      <c r="I1284" s="33">
        <v>30</v>
      </c>
      <c r="J1284" s="3" t="s">
        <v>2628</v>
      </c>
      <c r="K1284" s="3" t="s">
        <v>2628</v>
      </c>
      <c r="L1284" s="3">
        <v>20114199</v>
      </c>
      <c r="M1284" s="17"/>
      <c r="N1284" s="37">
        <f t="shared" si="57"/>
        <v>0</v>
      </c>
      <c r="O1284" s="55">
        <f t="shared" si="58"/>
        <v>3000</v>
      </c>
      <c r="P1284" s="55"/>
      <c r="Q1284" s="56">
        <f t="shared" si="59"/>
        <v>3.248393568680124E-7</v>
      </c>
      <c r="R1284" s="49"/>
      <c r="S1284" s="53"/>
      <c r="T1284" s="53"/>
      <c r="U1284" s="53"/>
      <c r="V1284" s="53"/>
      <c r="W1284" s="53"/>
      <c r="X1284" s="53"/>
    </row>
    <row r="1285" spans="2:24" s="2" customFormat="1" ht="24.5" customHeight="1" x14ac:dyDescent="0.35">
      <c r="B1285" s="3">
        <v>1270</v>
      </c>
      <c r="C1285" s="3" t="s">
        <v>2628</v>
      </c>
      <c r="D1285" s="3" t="s">
        <v>4193</v>
      </c>
      <c r="E1285" s="3" t="s">
        <v>218</v>
      </c>
      <c r="F1285" s="3" t="s">
        <v>3580</v>
      </c>
      <c r="G1285" s="3" t="s">
        <v>11</v>
      </c>
      <c r="H1285" s="3" t="s">
        <v>2628</v>
      </c>
      <c r="I1285" s="3">
        <v>1</v>
      </c>
      <c r="J1285" s="3" t="s">
        <v>5128</v>
      </c>
      <c r="K1285" s="3" t="s">
        <v>2628</v>
      </c>
      <c r="L1285" s="3">
        <v>20106182</v>
      </c>
      <c r="M1285" s="17">
        <v>11206</v>
      </c>
      <c r="N1285" s="37">
        <f t="shared" si="57"/>
        <v>12013</v>
      </c>
      <c r="O1285" s="55">
        <f t="shared" si="58"/>
        <v>12013</v>
      </c>
      <c r="P1285" s="55"/>
      <c r="Q1285" s="56">
        <f t="shared" si="59"/>
        <v>1.3007650646851442E-6</v>
      </c>
      <c r="R1285" s="49"/>
      <c r="S1285" s="53"/>
      <c r="T1285" s="53"/>
      <c r="U1285" s="53"/>
      <c r="V1285" s="53"/>
      <c r="W1285" s="53"/>
      <c r="X1285" s="53"/>
    </row>
    <row r="1286" spans="2:24" s="2" customFormat="1" ht="24.5" customHeight="1" x14ac:dyDescent="0.35">
      <c r="B1286" s="3">
        <v>1271</v>
      </c>
      <c r="C1286" s="3" t="s">
        <v>2628</v>
      </c>
      <c r="D1286" s="3" t="s">
        <v>2115</v>
      </c>
      <c r="E1286" s="3" t="s">
        <v>2628</v>
      </c>
      <c r="F1286" s="3" t="s">
        <v>3578</v>
      </c>
      <c r="G1286" s="3" t="s">
        <v>11</v>
      </c>
      <c r="H1286" s="3" t="s">
        <v>2628</v>
      </c>
      <c r="I1286" s="33">
        <v>1</v>
      </c>
      <c r="J1286" s="3" t="s">
        <v>5129</v>
      </c>
      <c r="K1286" s="3" t="s">
        <v>2628</v>
      </c>
      <c r="L1286" s="3">
        <v>20104226</v>
      </c>
      <c r="M1286" s="17"/>
      <c r="N1286" s="37">
        <f t="shared" si="57"/>
        <v>0</v>
      </c>
      <c r="O1286" s="55">
        <f t="shared" si="58"/>
        <v>100</v>
      </c>
      <c r="P1286" s="55"/>
      <c r="Q1286" s="56">
        <f t="shared" si="59"/>
        <v>1.082797856226708E-8</v>
      </c>
      <c r="R1286" s="49"/>
      <c r="S1286" s="53"/>
      <c r="T1286" s="53"/>
      <c r="U1286" s="53"/>
      <c r="V1286" s="53"/>
      <c r="W1286" s="53"/>
      <c r="X1286" s="53"/>
    </row>
    <row r="1287" spans="2:24" s="2" customFormat="1" ht="24.5" customHeight="1" x14ac:dyDescent="0.35">
      <c r="B1287" s="3">
        <v>1272</v>
      </c>
      <c r="C1287" s="3" t="s">
        <v>2628</v>
      </c>
      <c r="D1287" s="3" t="s">
        <v>2115</v>
      </c>
      <c r="E1287" s="3" t="s">
        <v>2628</v>
      </c>
      <c r="F1287" s="3" t="s">
        <v>3575</v>
      </c>
      <c r="G1287" s="3" t="s">
        <v>11</v>
      </c>
      <c r="H1287" s="3" t="s">
        <v>2628</v>
      </c>
      <c r="I1287" s="3">
        <v>1</v>
      </c>
      <c r="J1287" s="3" t="s">
        <v>5130</v>
      </c>
      <c r="K1287" s="3" t="s">
        <v>2628</v>
      </c>
      <c r="L1287" s="3">
        <v>20121675</v>
      </c>
      <c r="M1287" s="17"/>
      <c r="N1287" s="37">
        <f t="shared" si="57"/>
        <v>0</v>
      </c>
      <c r="O1287" s="55">
        <f t="shared" si="58"/>
        <v>100</v>
      </c>
      <c r="P1287" s="55"/>
      <c r="Q1287" s="56">
        <f t="shared" si="59"/>
        <v>1.082797856226708E-8</v>
      </c>
      <c r="R1287" s="49"/>
      <c r="S1287" s="53"/>
      <c r="T1287" s="53"/>
      <c r="U1287" s="53"/>
      <c r="V1287" s="53"/>
      <c r="W1287" s="53"/>
      <c r="X1287" s="53"/>
    </row>
    <row r="1288" spans="2:24" s="2" customFormat="1" ht="24.5" customHeight="1" x14ac:dyDescent="0.35">
      <c r="B1288" s="3">
        <v>1273</v>
      </c>
      <c r="C1288" s="3" t="s">
        <v>2628</v>
      </c>
      <c r="D1288" s="3" t="s">
        <v>3235</v>
      </c>
      <c r="E1288" s="3" t="s">
        <v>2628</v>
      </c>
      <c r="F1288" s="3" t="s">
        <v>2422</v>
      </c>
      <c r="G1288" s="3" t="s">
        <v>11</v>
      </c>
      <c r="H1288" s="3" t="s">
        <v>2318</v>
      </c>
      <c r="I1288" s="33">
        <v>154.28571428571428</v>
      </c>
      <c r="J1288" s="3" t="s">
        <v>2628</v>
      </c>
      <c r="K1288" s="3" t="s">
        <v>2628</v>
      </c>
      <c r="L1288" s="3">
        <v>20038921</v>
      </c>
      <c r="M1288" s="17"/>
      <c r="N1288" s="37">
        <f t="shared" si="57"/>
        <v>0</v>
      </c>
      <c r="O1288" s="55">
        <f t="shared" si="58"/>
        <v>15428.571428571428</v>
      </c>
      <c r="P1288" s="55"/>
      <c r="Q1288" s="56">
        <f t="shared" si="59"/>
        <v>1.6706024067497781E-6</v>
      </c>
      <c r="R1288" s="49"/>
      <c r="S1288" s="53"/>
      <c r="T1288" s="53"/>
      <c r="U1288" s="53"/>
      <c r="V1288" s="53"/>
      <c r="W1288" s="53"/>
      <c r="X1288" s="53"/>
    </row>
    <row r="1289" spans="2:24" s="2" customFormat="1" ht="24.5" customHeight="1" x14ac:dyDescent="0.35">
      <c r="B1289" s="3">
        <v>1274</v>
      </c>
      <c r="C1289" s="3" t="s">
        <v>2628</v>
      </c>
      <c r="D1289" s="3" t="s">
        <v>3236</v>
      </c>
      <c r="E1289" s="3" t="s">
        <v>218</v>
      </c>
      <c r="F1289" s="3" t="s">
        <v>3575</v>
      </c>
      <c r="G1289" s="3" t="s">
        <v>11</v>
      </c>
      <c r="H1289" s="3" t="s">
        <v>2628</v>
      </c>
      <c r="I1289" s="33">
        <v>1</v>
      </c>
      <c r="J1289" s="3" t="s">
        <v>5131</v>
      </c>
      <c r="K1289" s="3" t="s">
        <v>2628</v>
      </c>
      <c r="L1289" s="3">
        <v>20196933</v>
      </c>
      <c r="M1289" s="17">
        <v>87821</v>
      </c>
      <c r="N1289" s="37">
        <f t="shared" si="57"/>
        <v>94144</v>
      </c>
      <c r="O1289" s="55">
        <f t="shared" si="58"/>
        <v>94144</v>
      </c>
      <c r="P1289" s="55" t="s">
        <v>7341</v>
      </c>
      <c r="Q1289" s="56">
        <f t="shared" si="59"/>
        <v>1.019389213766072E-5</v>
      </c>
      <c r="R1289" s="49"/>
      <c r="S1289" s="53"/>
      <c r="T1289" s="53"/>
      <c r="U1289" s="53"/>
      <c r="V1289" s="53"/>
      <c r="W1289" s="53"/>
      <c r="X1289" s="53"/>
    </row>
    <row r="1290" spans="2:24" s="2" customFormat="1" ht="24.5" customHeight="1" x14ac:dyDescent="0.35">
      <c r="B1290" s="3">
        <v>1275</v>
      </c>
      <c r="C1290" s="3" t="s">
        <v>2628</v>
      </c>
      <c r="D1290" s="3" t="s">
        <v>3237</v>
      </c>
      <c r="E1290" s="3" t="s">
        <v>72</v>
      </c>
      <c r="F1290" s="3" t="s">
        <v>3578</v>
      </c>
      <c r="G1290" s="3" t="s">
        <v>11</v>
      </c>
      <c r="H1290" s="3" t="s">
        <v>2628</v>
      </c>
      <c r="I1290" s="33">
        <v>1</v>
      </c>
      <c r="J1290" s="3" t="s">
        <v>5132</v>
      </c>
      <c r="K1290" s="3" t="s">
        <v>2628</v>
      </c>
      <c r="L1290" s="3">
        <v>20017885</v>
      </c>
      <c r="M1290" s="17">
        <v>3565</v>
      </c>
      <c r="N1290" s="37">
        <f t="shared" si="57"/>
        <v>3822</v>
      </c>
      <c r="O1290" s="55">
        <f t="shared" si="58"/>
        <v>3822</v>
      </c>
      <c r="P1290" s="55"/>
      <c r="Q1290" s="56">
        <f t="shared" si="59"/>
        <v>4.1384534064984781E-7</v>
      </c>
      <c r="R1290" s="49"/>
      <c r="S1290" s="53"/>
      <c r="T1290" s="53"/>
      <c r="U1290" s="53"/>
      <c r="V1290" s="53"/>
      <c r="W1290" s="53"/>
      <c r="X1290" s="53"/>
    </row>
    <row r="1291" spans="2:24" s="2" customFormat="1" ht="24.5" customHeight="1" x14ac:dyDescent="0.35">
      <c r="B1291" s="3">
        <v>1276</v>
      </c>
      <c r="C1291" s="3" t="s">
        <v>2120</v>
      </c>
      <c r="D1291" s="3" t="s">
        <v>2121</v>
      </c>
      <c r="E1291" s="3" t="s">
        <v>3531</v>
      </c>
      <c r="F1291" s="3" t="s">
        <v>3613</v>
      </c>
      <c r="G1291" s="3" t="s">
        <v>11</v>
      </c>
      <c r="H1291" s="3" t="s">
        <v>2318</v>
      </c>
      <c r="I1291" s="33">
        <v>1860.3333333333335</v>
      </c>
      <c r="J1291" s="3" t="s">
        <v>5133</v>
      </c>
      <c r="K1291" s="3" t="s">
        <v>2628</v>
      </c>
      <c r="L1291" s="3">
        <v>20035350</v>
      </c>
      <c r="M1291" s="17">
        <v>19098.72</v>
      </c>
      <c r="N1291" s="37">
        <f t="shared" si="57"/>
        <v>20474</v>
      </c>
      <c r="O1291" s="55">
        <f t="shared" si="58"/>
        <v>38088464.666666672</v>
      </c>
      <c r="P1291" s="55" t="s">
        <v>7341</v>
      </c>
      <c r="Q1291" s="56">
        <f t="shared" si="59"/>
        <v>4.1242107888033383E-3</v>
      </c>
      <c r="R1291" s="49"/>
      <c r="S1291" s="53"/>
      <c r="T1291" s="53"/>
      <c r="U1291" s="53"/>
      <c r="V1291" s="53"/>
      <c r="W1291" s="53"/>
      <c r="X1291" s="53"/>
    </row>
    <row r="1292" spans="2:24" s="2" customFormat="1" ht="24.5" customHeight="1" x14ac:dyDescent="0.35">
      <c r="B1292" s="3">
        <v>1277</v>
      </c>
      <c r="C1292" s="3" t="s">
        <v>2124</v>
      </c>
      <c r="D1292" s="3" t="s">
        <v>2125</v>
      </c>
      <c r="E1292" s="3" t="s">
        <v>2387</v>
      </c>
      <c r="F1292" s="3" t="s">
        <v>2422</v>
      </c>
      <c r="G1292" s="3" t="s">
        <v>11</v>
      </c>
      <c r="H1292" s="3" t="s">
        <v>2628</v>
      </c>
      <c r="I1292" s="33">
        <v>115934</v>
      </c>
      <c r="J1292" s="3" t="s">
        <v>5134</v>
      </c>
      <c r="K1292" s="3" t="s">
        <v>2628</v>
      </c>
      <c r="L1292" s="3">
        <v>20098922</v>
      </c>
      <c r="M1292" s="17"/>
      <c r="N1292" s="37">
        <f t="shared" si="57"/>
        <v>0</v>
      </c>
      <c r="O1292" s="55">
        <f t="shared" si="58"/>
        <v>11593400</v>
      </c>
      <c r="P1292" s="55" t="s">
        <v>7341</v>
      </c>
      <c r="Q1292" s="56">
        <f t="shared" si="59"/>
        <v>1.2553308666378715E-3</v>
      </c>
      <c r="R1292" s="49"/>
      <c r="S1292" s="53"/>
      <c r="T1292" s="53"/>
      <c r="U1292" s="53"/>
      <c r="V1292" s="53"/>
      <c r="W1292" s="53"/>
      <c r="X1292" s="53"/>
    </row>
    <row r="1293" spans="2:24" s="2" customFormat="1" ht="24.5" customHeight="1" x14ac:dyDescent="0.35">
      <c r="B1293" s="3">
        <v>1278</v>
      </c>
      <c r="C1293" s="3" t="s">
        <v>2124</v>
      </c>
      <c r="D1293" s="3" t="s">
        <v>2125</v>
      </c>
      <c r="E1293" s="3" t="s">
        <v>2387</v>
      </c>
      <c r="F1293" s="3" t="s">
        <v>2422</v>
      </c>
      <c r="G1293" s="3" t="s">
        <v>11</v>
      </c>
      <c r="H1293" s="3" t="s">
        <v>2318</v>
      </c>
      <c r="I1293" s="33">
        <v>7004.090909090909</v>
      </c>
      <c r="J1293" s="3" t="s">
        <v>3955</v>
      </c>
      <c r="K1293" s="3" t="s">
        <v>2858</v>
      </c>
      <c r="L1293" s="3">
        <v>20007296</v>
      </c>
      <c r="M1293" s="17">
        <v>3600</v>
      </c>
      <c r="N1293" s="37">
        <f t="shared" si="57"/>
        <v>3859</v>
      </c>
      <c r="O1293" s="55">
        <f t="shared" si="58"/>
        <v>27028786.818181816</v>
      </c>
      <c r="P1293" s="55" t="s">
        <v>7341</v>
      </c>
      <c r="Q1293" s="56">
        <f t="shared" si="59"/>
        <v>2.9266712423135976E-3</v>
      </c>
      <c r="R1293" s="49"/>
      <c r="S1293" s="53"/>
      <c r="T1293" s="53"/>
      <c r="U1293" s="53"/>
      <c r="V1293" s="53"/>
      <c r="W1293" s="53"/>
      <c r="X1293" s="53"/>
    </row>
    <row r="1294" spans="2:24" s="2" customFormat="1" ht="24.5" customHeight="1" x14ac:dyDescent="0.35">
      <c r="B1294" s="3">
        <v>1279</v>
      </c>
      <c r="C1294" s="3" t="s">
        <v>2124</v>
      </c>
      <c r="D1294" s="3" t="s">
        <v>2125</v>
      </c>
      <c r="E1294" s="3" t="s">
        <v>2321</v>
      </c>
      <c r="F1294" s="3" t="s">
        <v>2422</v>
      </c>
      <c r="G1294" s="3" t="s">
        <v>11</v>
      </c>
      <c r="H1294" s="3" t="s">
        <v>2318</v>
      </c>
      <c r="I1294" s="33">
        <v>1357</v>
      </c>
      <c r="J1294" s="3" t="s">
        <v>3956</v>
      </c>
      <c r="K1294" s="3" t="s">
        <v>2859</v>
      </c>
      <c r="L1294" s="3">
        <v>19935680</v>
      </c>
      <c r="M1294" s="17">
        <v>1605</v>
      </c>
      <c r="N1294" s="37">
        <f t="shared" si="57"/>
        <v>1721</v>
      </c>
      <c r="O1294" s="55">
        <f t="shared" si="58"/>
        <v>2335397</v>
      </c>
      <c r="P1294" s="55"/>
      <c r="Q1294" s="56">
        <f t="shared" si="59"/>
        <v>2.528762865038285E-4</v>
      </c>
      <c r="R1294" s="49"/>
      <c r="S1294" s="53"/>
      <c r="T1294" s="53"/>
      <c r="U1294" s="53"/>
      <c r="V1294" s="53"/>
      <c r="W1294" s="53"/>
      <c r="X1294" s="53"/>
    </row>
    <row r="1295" spans="2:24" s="2" customFormat="1" ht="24.5" customHeight="1" x14ac:dyDescent="0.35">
      <c r="B1295" s="3">
        <v>1280</v>
      </c>
      <c r="C1295" s="3" t="s">
        <v>2696</v>
      </c>
      <c r="D1295" s="3" t="s">
        <v>3238</v>
      </c>
      <c r="E1295" s="3" t="s">
        <v>3532</v>
      </c>
      <c r="F1295" s="3" t="s">
        <v>2318</v>
      </c>
      <c r="G1295" s="3" t="s">
        <v>11</v>
      </c>
      <c r="H1295" s="3" t="s">
        <v>2318</v>
      </c>
      <c r="I1295" s="33">
        <v>1225</v>
      </c>
      <c r="J1295" s="3" t="s">
        <v>5135</v>
      </c>
      <c r="K1295" s="3" t="s">
        <v>2628</v>
      </c>
      <c r="L1295" s="3">
        <v>20197411</v>
      </c>
      <c r="M1295" s="17"/>
      <c r="N1295" s="37">
        <f t="shared" si="57"/>
        <v>0</v>
      </c>
      <c r="O1295" s="55">
        <f t="shared" si="58"/>
        <v>122500</v>
      </c>
      <c r="P1295" s="55"/>
      <c r="Q1295" s="56">
        <f t="shared" si="59"/>
        <v>1.3264273738777172E-5</v>
      </c>
      <c r="R1295" s="49"/>
      <c r="S1295" s="53"/>
      <c r="T1295" s="53"/>
      <c r="U1295" s="53"/>
      <c r="V1295" s="53"/>
      <c r="W1295" s="53"/>
      <c r="X1295" s="53"/>
    </row>
    <row r="1296" spans="2:24" s="2" customFormat="1" ht="24.5" customHeight="1" x14ac:dyDescent="0.35">
      <c r="B1296" s="3">
        <v>1281</v>
      </c>
      <c r="C1296" s="3" t="s">
        <v>2698</v>
      </c>
      <c r="D1296" s="3" t="s">
        <v>3239</v>
      </c>
      <c r="E1296" s="3" t="s">
        <v>3533</v>
      </c>
      <c r="F1296" s="3" t="s">
        <v>2318</v>
      </c>
      <c r="G1296" s="3" t="s">
        <v>11</v>
      </c>
      <c r="H1296" s="3" t="s">
        <v>2318</v>
      </c>
      <c r="I1296" s="33">
        <v>11970</v>
      </c>
      <c r="J1296" s="3" t="s">
        <v>3957</v>
      </c>
      <c r="K1296" s="3" t="s">
        <v>2860</v>
      </c>
      <c r="L1296" s="3">
        <v>20097586</v>
      </c>
      <c r="M1296" s="17"/>
      <c r="N1296" s="37">
        <f t="shared" ref="N1296:N1359" si="60">ROUND((M1296*(1+$N$13)),0)</f>
        <v>0</v>
      </c>
      <c r="O1296" s="55">
        <f t="shared" ref="O1296:O1359" si="61">IF(N1296=0,100*I1296,I1296*N1296)</f>
        <v>1197000</v>
      </c>
      <c r="P1296" s="55" t="s">
        <v>7341</v>
      </c>
      <c r="Q1296" s="56">
        <f t="shared" si="59"/>
        <v>1.2961090339033693E-4</v>
      </c>
      <c r="R1296" s="49"/>
      <c r="S1296" s="53"/>
      <c r="T1296" s="53"/>
      <c r="U1296" s="53"/>
      <c r="V1296" s="53"/>
      <c r="W1296" s="53"/>
      <c r="X1296" s="53"/>
    </row>
    <row r="1297" spans="2:24" s="2" customFormat="1" ht="24.5" customHeight="1" x14ac:dyDescent="0.35">
      <c r="B1297" s="3">
        <v>1282</v>
      </c>
      <c r="C1297" s="3" t="s">
        <v>2129</v>
      </c>
      <c r="D1297" s="3" t="s">
        <v>3240</v>
      </c>
      <c r="E1297" s="3" t="s">
        <v>3534</v>
      </c>
      <c r="F1297" s="3" t="s">
        <v>3636</v>
      </c>
      <c r="G1297" s="3" t="s">
        <v>11</v>
      </c>
      <c r="H1297" s="3" t="s">
        <v>2628</v>
      </c>
      <c r="I1297" s="33">
        <v>240</v>
      </c>
      <c r="J1297" s="3" t="s">
        <v>5136</v>
      </c>
      <c r="K1297" s="3" t="s">
        <v>2628</v>
      </c>
      <c r="L1297" s="3">
        <v>19901908</v>
      </c>
      <c r="M1297" s="17"/>
      <c r="N1297" s="37">
        <f t="shared" si="60"/>
        <v>0</v>
      </c>
      <c r="O1297" s="55">
        <f t="shared" si="61"/>
        <v>24000</v>
      </c>
      <c r="P1297" s="55"/>
      <c r="Q1297" s="56">
        <f t="shared" ref="Q1297:Q1360" si="62">(45.5*O1297)/SUM($O$16:$O$1436)</f>
        <v>2.5987148549440992E-6</v>
      </c>
      <c r="R1297" s="49"/>
      <c r="S1297" s="53"/>
      <c r="T1297" s="53"/>
      <c r="U1297" s="53"/>
      <c r="V1297" s="53"/>
      <c r="W1297" s="53"/>
      <c r="X1297" s="53"/>
    </row>
    <row r="1298" spans="2:24" s="2" customFormat="1" ht="24.5" customHeight="1" x14ac:dyDescent="0.35">
      <c r="B1298" s="3">
        <v>1283</v>
      </c>
      <c r="C1298" s="3" t="s">
        <v>2129</v>
      </c>
      <c r="D1298" s="3" t="s">
        <v>3240</v>
      </c>
      <c r="E1298" s="3" t="s">
        <v>3534</v>
      </c>
      <c r="F1298" s="3" t="s">
        <v>2412</v>
      </c>
      <c r="G1298" s="3" t="s">
        <v>11</v>
      </c>
      <c r="H1298" s="3" t="s">
        <v>2628</v>
      </c>
      <c r="I1298" s="3">
        <v>30</v>
      </c>
      <c r="J1298" s="3" t="s">
        <v>5137</v>
      </c>
      <c r="K1298" s="3" t="s">
        <v>2628</v>
      </c>
      <c r="L1298" s="3">
        <v>19995226</v>
      </c>
      <c r="M1298" s="17"/>
      <c r="N1298" s="37">
        <f t="shared" si="60"/>
        <v>0</v>
      </c>
      <c r="O1298" s="55">
        <f t="shared" si="61"/>
        <v>3000</v>
      </c>
      <c r="P1298" s="55"/>
      <c r="Q1298" s="56">
        <f t="shared" si="62"/>
        <v>3.248393568680124E-7</v>
      </c>
      <c r="R1298" s="49"/>
      <c r="S1298" s="53"/>
      <c r="T1298" s="53"/>
      <c r="U1298" s="53"/>
      <c r="V1298" s="53"/>
      <c r="W1298" s="53"/>
      <c r="X1298" s="53"/>
    </row>
    <row r="1299" spans="2:24" s="2" customFormat="1" ht="24.5" customHeight="1" x14ac:dyDescent="0.35">
      <c r="B1299" s="3">
        <v>1284</v>
      </c>
      <c r="C1299" s="3" t="s">
        <v>2699</v>
      </c>
      <c r="D1299" s="3" t="s">
        <v>3692</v>
      </c>
      <c r="E1299" s="3" t="s">
        <v>2387</v>
      </c>
      <c r="F1299" s="3" t="s">
        <v>2613</v>
      </c>
      <c r="G1299" s="3" t="s">
        <v>18</v>
      </c>
      <c r="H1299" s="3" t="s">
        <v>2349</v>
      </c>
      <c r="I1299" s="3">
        <v>1</v>
      </c>
      <c r="J1299" s="3" t="s">
        <v>7164</v>
      </c>
      <c r="K1299" s="3" t="s">
        <v>3765</v>
      </c>
      <c r="L1299" s="3">
        <v>20145086</v>
      </c>
      <c r="M1299" s="17"/>
      <c r="N1299" s="37">
        <f t="shared" si="60"/>
        <v>0</v>
      </c>
      <c r="O1299" s="55">
        <f t="shared" si="61"/>
        <v>100</v>
      </c>
      <c r="P1299" s="55"/>
      <c r="Q1299" s="56">
        <f t="shared" si="62"/>
        <v>1.082797856226708E-8</v>
      </c>
      <c r="R1299" s="49"/>
      <c r="S1299" s="53"/>
      <c r="T1299" s="53"/>
      <c r="U1299" s="53"/>
      <c r="V1299" s="53"/>
      <c r="W1299" s="53"/>
      <c r="X1299" s="53"/>
    </row>
    <row r="1300" spans="2:24" s="2" customFormat="1" ht="24.5" customHeight="1" x14ac:dyDescent="0.35">
      <c r="B1300" s="3">
        <v>1285</v>
      </c>
      <c r="C1300" s="3" t="s">
        <v>2093</v>
      </c>
      <c r="D1300" s="3" t="s">
        <v>3693</v>
      </c>
      <c r="E1300" s="3" t="s">
        <v>2355</v>
      </c>
      <c r="F1300" s="3" t="s">
        <v>2422</v>
      </c>
      <c r="G1300" s="3" t="s">
        <v>11</v>
      </c>
      <c r="H1300" s="3" t="s">
        <v>2318</v>
      </c>
      <c r="I1300" s="3">
        <v>488.85714285714289</v>
      </c>
      <c r="J1300" s="3" t="s">
        <v>3958</v>
      </c>
      <c r="K1300" s="3" t="s">
        <v>3766</v>
      </c>
      <c r="L1300" s="3">
        <v>20229151</v>
      </c>
      <c r="M1300" s="17"/>
      <c r="N1300" s="37">
        <f t="shared" si="60"/>
        <v>0</v>
      </c>
      <c r="O1300" s="55">
        <f t="shared" si="61"/>
        <v>48885.71428571429</v>
      </c>
      <c r="P1300" s="55"/>
      <c r="Q1300" s="56">
        <f t="shared" si="62"/>
        <v>5.2933346628682778E-6</v>
      </c>
      <c r="R1300" s="49"/>
      <c r="S1300" s="53"/>
      <c r="T1300" s="53"/>
      <c r="U1300" s="53"/>
      <c r="V1300" s="53"/>
      <c r="W1300" s="53"/>
      <c r="X1300" s="53"/>
    </row>
    <row r="1301" spans="2:24" s="2" customFormat="1" ht="24.5" customHeight="1" x14ac:dyDescent="0.35">
      <c r="B1301" s="3">
        <v>1286</v>
      </c>
      <c r="C1301" s="3" t="s">
        <v>2134</v>
      </c>
      <c r="D1301" s="3" t="s">
        <v>2135</v>
      </c>
      <c r="E1301" s="3" t="s">
        <v>308</v>
      </c>
      <c r="F1301" s="3" t="s">
        <v>2422</v>
      </c>
      <c r="G1301" s="3" t="s">
        <v>11</v>
      </c>
      <c r="H1301" s="3" t="s">
        <v>2318</v>
      </c>
      <c r="I1301" s="3">
        <v>175</v>
      </c>
      <c r="J1301" s="3" t="s">
        <v>3959</v>
      </c>
      <c r="K1301" s="3" t="s">
        <v>3767</v>
      </c>
      <c r="L1301" s="3">
        <v>19901852</v>
      </c>
      <c r="M1301" s="17">
        <v>1043.1999999999998</v>
      </c>
      <c r="N1301" s="37">
        <f t="shared" si="60"/>
        <v>1118</v>
      </c>
      <c r="O1301" s="55">
        <f t="shared" si="61"/>
        <v>195650</v>
      </c>
      <c r="P1301" s="55"/>
      <c r="Q1301" s="56">
        <f t="shared" si="62"/>
        <v>2.118494005707554E-5</v>
      </c>
      <c r="R1301" s="49"/>
      <c r="S1301" s="53"/>
      <c r="T1301" s="53"/>
      <c r="U1301" s="53"/>
      <c r="V1301" s="53"/>
      <c r="W1301" s="53"/>
      <c r="X1301" s="53"/>
    </row>
    <row r="1302" spans="2:24" s="2" customFormat="1" ht="24.5" customHeight="1" x14ac:dyDescent="0.35">
      <c r="B1302" s="3">
        <v>1287</v>
      </c>
      <c r="C1302" s="3" t="s">
        <v>2134</v>
      </c>
      <c r="D1302" s="3" t="s">
        <v>3241</v>
      </c>
      <c r="E1302" s="3" t="s">
        <v>308</v>
      </c>
      <c r="F1302" s="3" t="s">
        <v>2317</v>
      </c>
      <c r="G1302" s="3" t="s">
        <v>11</v>
      </c>
      <c r="H1302" s="3" t="s">
        <v>2628</v>
      </c>
      <c r="I1302" s="3">
        <v>14483</v>
      </c>
      <c r="J1302" s="3" t="s">
        <v>5138</v>
      </c>
      <c r="K1302" s="3" t="s">
        <v>2628</v>
      </c>
      <c r="L1302" s="3">
        <v>20021506</v>
      </c>
      <c r="M1302" s="17"/>
      <c r="N1302" s="37">
        <f t="shared" si="60"/>
        <v>0</v>
      </c>
      <c r="O1302" s="55">
        <f t="shared" si="61"/>
        <v>1448300</v>
      </c>
      <c r="P1302" s="55" t="s">
        <v>7341</v>
      </c>
      <c r="Q1302" s="56">
        <f t="shared" si="62"/>
        <v>1.5682161351731412E-4</v>
      </c>
      <c r="R1302" s="49"/>
      <c r="S1302" s="53"/>
      <c r="T1302" s="53"/>
      <c r="U1302" s="53"/>
      <c r="V1302" s="53"/>
      <c r="W1302" s="53"/>
      <c r="X1302" s="53"/>
    </row>
    <row r="1303" spans="2:24" s="2" customFormat="1" ht="24.5" customHeight="1" x14ac:dyDescent="0.35">
      <c r="B1303" s="3">
        <v>1288</v>
      </c>
      <c r="C1303" s="3" t="s">
        <v>259</v>
      </c>
      <c r="D1303" s="3" t="s">
        <v>3242</v>
      </c>
      <c r="E1303" s="3" t="s">
        <v>3535</v>
      </c>
      <c r="F1303" s="3" t="s">
        <v>2422</v>
      </c>
      <c r="G1303" s="3" t="s">
        <v>11</v>
      </c>
      <c r="H1303" s="3" t="s">
        <v>2628</v>
      </c>
      <c r="I1303" s="33">
        <v>15408</v>
      </c>
      <c r="J1303" s="3" t="s">
        <v>5139</v>
      </c>
      <c r="K1303" s="3" t="s">
        <v>2628</v>
      </c>
      <c r="L1303" s="3">
        <v>20121040</v>
      </c>
      <c r="M1303" s="17"/>
      <c r="N1303" s="37">
        <f t="shared" si="60"/>
        <v>0</v>
      </c>
      <c r="O1303" s="55">
        <f t="shared" si="61"/>
        <v>1540800</v>
      </c>
      <c r="P1303" s="55" t="s">
        <v>7341</v>
      </c>
      <c r="Q1303" s="56">
        <f t="shared" si="62"/>
        <v>1.6683749368741116E-4</v>
      </c>
      <c r="R1303" s="49"/>
      <c r="S1303" s="53"/>
      <c r="T1303" s="53"/>
      <c r="U1303" s="53"/>
      <c r="V1303" s="53"/>
      <c r="W1303" s="53"/>
      <c r="X1303" s="53"/>
    </row>
    <row r="1304" spans="2:24" s="2" customFormat="1" ht="24.5" customHeight="1" x14ac:dyDescent="0.35">
      <c r="B1304" s="3">
        <v>1289</v>
      </c>
      <c r="C1304" s="3" t="s">
        <v>2136</v>
      </c>
      <c r="D1304" s="3" t="s">
        <v>2138</v>
      </c>
      <c r="E1304" s="3" t="s">
        <v>784</v>
      </c>
      <c r="F1304" s="3" t="s">
        <v>2324</v>
      </c>
      <c r="G1304" s="3" t="s">
        <v>11</v>
      </c>
      <c r="H1304" s="3" t="s">
        <v>2628</v>
      </c>
      <c r="I1304" s="3">
        <v>265</v>
      </c>
      <c r="J1304" s="3" t="s">
        <v>5140</v>
      </c>
      <c r="K1304" s="3" t="s">
        <v>2628</v>
      </c>
      <c r="L1304" s="3">
        <v>20001038</v>
      </c>
      <c r="M1304" s="17">
        <v>177268</v>
      </c>
      <c r="N1304" s="37">
        <f t="shared" si="60"/>
        <v>190031</v>
      </c>
      <c r="O1304" s="55">
        <f t="shared" si="61"/>
        <v>50358215</v>
      </c>
      <c r="P1304" s="55" t="s">
        <v>7341</v>
      </c>
      <c r="Q1304" s="56">
        <f t="shared" si="62"/>
        <v>5.4527767245403647E-3</v>
      </c>
      <c r="R1304" s="49"/>
      <c r="S1304" s="53"/>
      <c r="T1304" s="53"/>
      <c r="U1304" s="53"/>
      <c r="V1304" s="53"/>
      <c r="W1304" s="53"/>
      <c r="X1304" s="53"/>
    </row>
    <row r="1305" spans="2:24" s="2" customFormat="1" ht="24.5" customHeight="1" x14ac:dyDescent="0.35">
      <c r="B1305" s="3">
        <v>1290</v>
      </c>
      <c r="C1305" s="3" t="s">
        <v>960</v>
      </c>
      <c r="D1305" s="3" t="s">
        <v>3243</v>
      </c>
      <c r="E1305" s="3" t="s">
        <v>3536</v>
      </c>
      <c r="F1305" s="3" t="s">
        <v>2318</v>
      </c>
      <c r="G1305" s="3" t="s">
        <v>11</v>
      </c>
      <c r="H1305" s="3" t="s">
        <v>2318</v>
      </c>
      <c r="I1305" s="3">
        <v>1441</v>
      </c>
      <c r="J1305" s="3" t="s">
        <v>5141</v>
      </c>
      <c r="K1305" s="3" t="s">
        <v>2628</v>
      </c>
      <c r="L1305" s="3">
        <v>20131470</v>
      </c>
      <c r="M1305" s="17">
        <v>20116</v>
      </c>
      <c r="N1305" s="37">
        <f t="shared" si="60"/>
        <v>21564</v>
      </c>
      <c r="O1305" s="55">
        <f t="shared" si="61"/>
        <v>31073724</v>
      </c>
      <c r="P1305" s="55" t="s">
        <v>7341</v>
      </c>
      <c r="Q1305" s="56">
        <f t="shared" si="62"/>
        <v>3.3646561732180403E-3</v>
      </c>
      <c r="R1305" s="49"/>
      <c r="S1305" s="53"/>
      <c r="T1305" s="53"/>
      <c r="U1305" s="53"/>
      <c r="V1305" s="53"/>
      <c r="W1305" s="53"/>
      <c r="X1305" s="53"/>
    </row>
    <row r="1306" spans="2:24" s="2" customFormat="1" ht="24.5" customHeight="1" x14ac:dyDescent="0.35">
      <c r="B1306" s="3">
        <v>1291</v>
      </c>
      <c r="C1306" s="3" t="s">
        <v>2600</v>
      </c>
      <c r="D1306" s="3" t="s">
        <v>3244</v>
      </c>
      <c r="E1306" s="3" t="s">
        <v>2599</v>
      </c>
      <c r="F1306" s="3" t="s">
        <v>2317</v>
      </c>
      <c r="G1306" s="3" t="s">
        <v>11</v>
      </c>
      <c r="H1306" s="3" t="s">
        <v>2318</v>
      </c>
      <c r="I1306" s="3">
        <v>19231</v>
      </c>
      <c r="J1306" s="3" t="s">
        <v>5142</v>
      </c>
      <c r="K1306" s="3" t="s">
        <v>2628</v>
      </c>
      <c r="L1306" s="3">
        <v>20009816</v>
      </c>
      <c r="M1306" s="17">
        <v>35308</v>
      </c>
      <c r="N1306" s="37">
        <f t="shared" si="60"/>
        <v>37850</v>
      </c>
      <c r="O1306" s="55">
        <f t="shared" si="61"/>
        <v>727893350</v>
      </c>
      <c r="P1306" s="55" t="s">
        <v>7341</v>
      </c>
      <c r="Q1306" s="56">
        <f t="shared" si="62"/>
        <v>7.881613589416768E-2</v>
      </c>
      <c r="R1306" s="49"/>
      <c r="S1306" s="53"/>
      <c r="T1306" s="53"/>
      <c r="U1306" s="53"/>
      <c r="V1306" s="53"/>
      <c r="W1306" s="53"/>
      <c r="X1306" s="53"/>
    </row>
    <row r="1307" spans="2:24" s="2" customFormat="1" ht="24.5" customHeight="1" x14ac:dyDescent="0.35">
      <c r="B1307" s="3">
        <v>1292</v>
      </c>
      <c r="C1307" s="3" t="s">
        <v>2144</v>
      </c>
      <c r="D1307" s="3" t="s">
        <v>3245</v>
      </c>
      <c r="E1307" s="3">
        <v>0.01</v>
      </c>
      <c r="F1307" s="3" t="s">
        <v>3580</v>
      </c>
      <c r="G1307" s="3" t="s">
        <v>3656</v>
      </c>
      <c r="H1307" s="3" t="s">
        <v>2334</v>
      </c>
      <c r="I1307" s="3">
        <v>10.666666666666666</v>
      </c>
      <c r="J1307" s="3" t="s">
        <v>5143</v>
      </c>
      <c r="K1307" s="3" t="s">
        <v>2628</v>
      </c>
      <c r="L1307" s="3">
        <v>20098210</v>
      </c>
      <c r="M1307" s="17"/>
      <c r="N1307" s="37">
        <f t="shared" si="60"/>
        <v>0</v>
      </c>
      <c r="O1307" s="55">
        <f t="shared" si="61"/>
        <v>1066.6666666666665</v>
      </c>
      <c r="P1307" s="55"/>
      <c r="Q1307" s="56">
        <f t="shared" si="62"/>
        <v>1.154984379975155E-7</v>
      </c>
      <c r="R1307" s="49"/>
      <c r="S1307" s="53"/>
      <c r="T1307" s="53"/>
      <c r="U1307" s="53"/>
      <c r="V1307" s="53"/>
      <c r="W1307" s="53"/>
      <c r="X1307" s="53"/>
    </row>
    <row r="1308" spans="2:24" s="2" customFormat="1" ht="24.5" customHeight="1" x14ac:dyDescent="0.35">
      <c r="B1308" s="3">
        <v>1293</v>
      </c>
      <c r="C1308" s="3" t="s">
        <v>2145</v>
      </c>
      <c r="D1308" s="3" t="s">
        <v>3246</v>
      </c>
      <c r="E1308" s="3" t="s">
        <v>3303</v>
      </c>
      <c r="F1308" s="3" t="s">
        <v>2601</v>
      </c>
      <c r="G1308" s="3" t="s">
        <v>1340</v>
      </c>
      <c r="H1308" s="3" t="s">
        <v>2628</v>
      </c>
      <c r="I1308" s="3">
        <v>15</v>
      </c>
      <c r="J1308" s="3" t="s">
        <v>5144</v>
      </c>
      <c r="K1308" s="3" t="s">
        <v>2628</v>
      </c>
      <c r="L1308" s="3">
        <v>38998</v>
      </c>
      <c r="M1308" s="17">
        <v>12988</v>
      </c>
      <c r="N1308" s="37">
        <f t="shared" si="60"/>
        <v>13923</v>
      </c>
      <c r="O1308" s="55">
        <f t="shared" si="61"/>
        <v>208845</v>
      </c>
      <c r="P1308" s="55"/>
      <c r="Q1308" s="56">
        <f t="shared" si="62"/>
        <v>2.2613691828366681E-5</v>
      </c>
      <c r="R1308" s="49"/>
      <c r="S1308" s="53"/>
      <c r="T1308" s="53"/>
      <c r="U1308" s="53"/>
      <c r="V1308" s="53"/>
      <c r="W1308" s="53"/>
      <c r="X1308" s="53"/>
    </row>
    <row r="1309" spans="2:24" s="2" customFormat="1" ht="24.5" customHeight="1" x14ac:dyDescent="0.35">
      <c r="B1309" s="3">
        <v>1294</v>
      </c>
      <c r="C1309" s="3" t="s">
        <v>2148</v>
      </c>
      <c r="D1309" s="3" t="s">
        <v>2149</v>
      </c>
      <c r="E1309" s="3" t="s">
        <v>3537</v>
      </c>
      <c r="F1309" s="3" t="s">
        <v>2362</v>
      </c>
      <c r="G1309" s="3" t="s">
        <v>18</v>
      </c>
      <c r="H1309" s="3" t="s">
        <v>2628</v>
      </c>
      <c r="I1309" s="3">
        <v>241</v>
      </c>
      <c r="J1309" s="3" t="s">
        <v>5145</v>
      </c>
      <c r="K1309" s="3" t="s">
        <v>2628</v>
      </c>
      <c r="L1309" s="3">
        <v>19941419</v>
      </c>
      <c r="M1309" s="17"/>
      <c r="N1309" s="37">
        <f t="shared" si="60"/>
        <v>0</v>
      </c>
      <c r="O1309" s="55">
        <f t="shared" si="61"/>
        <v>24100</v>
      </c>
      <c r="P1309" s="55"/>
      <c r="Q1309" s="56">
        <f t="shared" si="62"/>
        <v>2.609542833506366E-6</v>
      </c>
      <c r="R1309" s="49"/>
      <c r="S1309" s="53"/>
      <c r="T1309" s="53"/>
      <c r="U1309" s="53"/>
      <c r="V1309" s="53"/>
      <c r="W1309" s="53"/>
      <c r="X1309" s="53"/>
    </row>
    <row r="1310" spans="2:24" s="2" customFormat="1" ht="24.5" customHeight="1" x14ac:dyDescent="0.35">
      <c r="B1310" s="3">
        <v>1295</v>
      </c>
      <c r="C1310" s="3" t="s">
        <v>2150</v>
      </c>
      <c r="D1310" s="3" t="s">
        <v>2151</v>
      </c>
      <c r="E1310" s="3" t="s">
        <v>3538</v>
      </c>
      <c r="F1310" s="3" t="s">
        <v>2356</v>
      </c>
      <c r="G1310" s="3" t="s">
        <v>2357</v>
      </c>
      <c r="H1310" s="3" t="s">
        <v>2628</v>
      </c>
      <c r="I1310" s="33">
        <v>1</v>
      </c>
      <c r="J1310" s="3" t="s">
        <v>5146</v>
      </c>
      <c r="K1310" s="3" t="s">
        <v>2628</v>
      </c>
      <c r="L1310" s="3">
        <v>20105139</v>
      </c>
      <c r="M1310" s="17"/>
      <c r="N1310" s="37">
        <f t="shared" si="60"/>
        <v>0</v>
      </c>
      <c r="O1310" s="55">
        <f t="shared" si="61"/>
        <v>100</v>
      </c>
      <c r="P1310" s="55"/>
      <c r="Q1310" s="56">
        <f t="shared" si="62"/>
        <v>1.082797856226708E-8</v>
      </c>
      <c r="R1310" s="49"/>
      <c r="S1310" s="53"/>
      <c r="T1310" s="53"/>
      <c r="U1310" s="53"/>
      <c r="V1310" s="53"/>
      <c r="W1310" s="53"/>
      <c r="X1310" s="53"/>
    </row>
    <row r="1311" spans="2:24" s="2" customFormat="1" ht="24.5" customHeight="1" x14ac:dyDescent="0.35">
      <c r="B1311" s="3">
        <v>1296</v>
      </c>
      <c r="C1311" s="3" t="s">
        <v>2152</v>
      </c>
      <c r="D1311" s="3" t="s">
        <v>3247</v>
      </c>
      <c r="E1311" s="3" t="s">
        <v>3539</v>
      </c>
      <c r="F1311" s="3" t="s">
        <v>2362</v>
      </c>
      <c r="G1311" s="3" t="s">
        <v>341</v>
      </c>
      <c r="H1311" s="3" t="s">
        <v>2628</v>
      </c>
      <c r="I1311" s="33">
        <v>33</v>
      </c>
      <c r="J1311" s="3" t="s">
        <v>5147</v>
      </c>
      <c r="K1311" s="3" t="s">
        <v>2628</v>
      </c>
      <c r="L1311" s="3">
        <v>31279</v>
      </c>
      <c r="M1311" s="17">
        <v>34536</v>
      </c>
      <c r="N1311" s="37">
        <f t="shared" si="60"/>
        <v>37023</v>
      </c>
      <c r="O1311" s="55">
        <f t="shared" si="61"/>
        <v>1221759</v>
      </c>
      <c r="P1311" s="55"/>
      <c r="Q1311" s="56">
        <f t="shared" si="62"/>
        <v>1.3229180260256865E-4</v>
      </c>
      <c r="R1311" s="49"/>
      <c r="S1311" s="53"/>
      <c r="T1311" s="53"/>
      <c r="U1311" s="53"/>
      <c r="V1311" s="53"/>
      <c r="W1311" s="53"/>
      <c r="X1311" s="53"/>
    </row>
    <row r="1312" spans="2:24" s="2" customFormat="1" ht="24.5" customHeight="1" x14ac:dyDescent="0.35">
      <c r="B1312" s="3">
        <v>1297</v>
      </c>
      <c r="C1312" s="3" t="s">
        <v>2628</v>
      </c>
      <c r="D1312" s="3" t="s">
        <v>3248</v>
      </c>
      <c r="E1312" s="3" t="s">
        <v>3540</v>
      </c>
      <c r="F1312" s="3" t="s">
        <v>2362</v>
      </c>
      <c r="G1312" s="3" t="s">
        <v>341</v>
      </c>
      <c r="H1312" s="3" t="s">
        <v>2628</v>
      </c>
      <c r="I1312" s="33">
        <v>12</v>
      </c>
      <c r="J1312" s="3" t="s">
        <v>5148</v>
      </c>
      <c r="K1312" s="3" t="s">
        <v>2628</v>
      </c>
      <c r="L1312" s="3">
        <v>19903745</v>
      </c>
      <c r="M1312" s="17">
        <v>16138</v>
      </c>
      <c r="N1312" s="37">
        <f t="shared" si="60"/>
        <v>17300</v>
      </c>
      <c r="O1312" s="55">
        <f t="shared" si="61"/>
        <v>207600</v>
      </c>
      <c r="P1312" s="55"/>
      <c r="Q1312" s="56">
        <f t="shared" si="62"/>
        <v>2.2478883495266459E-5</v>
      </c>
      <c r="R1312" s="49"/>
      <c r="S1312" s="53"/>
      <c r="T1312" s="53"/>
      <c r="U1312" s="53"/>
      <c r="V1312" s="53"/>
      <c r="W1312" s="53"/>
      <c r="X1312" s="53"/>
    </row>
    <row r="1313" spans="2:24" s="2" customFormat="1" ht="24.5" customHeight="1" x14ac:dyDescent="0.35">
      <c r="B1313" s="3">
        <v>1298</v>
      </c>
      <c r="C1313" s="3" t="s">
        <v>2158</v>
      </c>
      <c r="D1313" s="3" t="s">
        <v>3249</v>
      </c>
      <c r="E1313" s="3" t="s">
        <v>3541</v>
      </c>
      <c r="F1313" s="3" t="s">
        <v>2422</v>
      </c>
      <c r="G1313" s="3" t="s">
        <v>11</v>
      </c>
      <c r="H1313" s="3" t="s">
        <v>2318</v>
      </c>
      <c r="I1313" s="33">
        <v>300</v>
      </c>
      <c r="J1313" s="3" t="s">
        <v>3960</v>
      </c>
      <c r="K1313" s="3" t="s">
        <v>2861</v>
      </c>
      <c r="L1313" s="3">
        <v>20045393</v>
      </c>
      <c r="M1313" s="17"/>
      <c r="N1313" s="37">
        <f t="shared" si="60"/>
        <v>0</v>
      </c>
      <c r="O1313" s="55">
        <f t="shared" si="61"/>
        <v>30000</v>
      </c>
      <c r="P1313" s="55"/>
      <c r="Q1313" s="56">
        <f t="shared" si="62"/>
        <v>3.2483935686801239E-6</v>
      </c>
      <c r="R1313" s="49"/>
      <c r="S1313" s="53"/>
      <c r="T1313" s="53"/>
      <c r="U1313" s="53"/>
      <c r="V1313" s="53"/>
      <c r="W1313" s="53"/>
      <c r="X1313" s="53"/>
    </row>
    <row r="1314" spans="2:24" s="2" customFormat="1" ht="24.5" customHeight="1" x14ac:dyDescent="0.35">
      <c r="B1314" s="3">
        <v>1299</v>
      </c>
      <c r="C1314" s="3" t="s">
        <v>2163</v>
      </c>
      <c r="D1314" s="3" t="s">
        <v>2164</v>
      </c>
      <c r="E1314" s="3" t="s">
        <v>191</v>
      </c>
      <c r="F1314" s="3" t="s">
        <v>2333</v>
      </c>
      <c r="G1314" s="3" t="s">
        <v>80</v>
      </c>
      <c r="H1314" s="3" t="s">
        <v>2628</v>
      </c>
      <c r="I1314" s="33">
        <v>1</v>
      </c>
      <c r="J1314" s="3" t="s">
        <v>5149</v>
      </c>
      <c r="K1314" s="3" t="s">
        <v>2628</v>
      </c>
      <c r="L1314" s="3">
        <v>19959604</v>
      </c>
      <c r="M1314" s="17">
        <v>148116</v>
      </c>
      <c r="N1314" s="37">
        <f t="shared" si="60"/>
        <v>158780</v>
      </c>
      <c r="O1314" s="55">
        <f t="shared" si="61"/>
        <v>158780</v>
      </c>
      <c r="P1314" s="55" t="s">
        <v>7341</v>
      </c>
      <c r="Q1314" s="56">
        <f t="shared" si="62"/>
        <v>1.719266436116767E-5</v>
      </c>
      <c r="R1314" s="49"/>
      <c r="S1314" s="53"/>
      <c r="T1314" s="53"/>
      <c r="U1314" s="53"/>
      <c r="V1314" s="53"/>
      <c r="W1314" s="53"/>
      <c r="X1314" s="53"/>
    </row>
    <row r="1315" spans="2:24" s="2" customFormat="1" ht="24.5" customHeight="1" x14ac:dyDescent="0.35">
      <c r="B1315" s="3">
        <v>1300</v>
      </c>
      <c r="C1315" s="3" t="s">
        <v>422</v>
      </c>
      <c r="D1315" s="3" t="s">
        <v>3250</v>
      </c>
      <c r="E1315" s="3" t="s">
        <v>3542</v>
      </c>
      <c r="F1315" s="3" t="s">
        <v>2616</v>
      </c>
      <c r="G1315" s="3" t="s">
        <v>3657</v>
      </c>
      <c r="H1315" s="3" t="s">
        <v>2490</v>
      </c>
      <c r="I1315" s="3">
        <v>10.909090909090908</v>
      </c>
      <c r="J1315" s="3" t="s">
        <v>3961</v>
      </c>
      <c r="K1315" s="3" t="s">
        <v>2862</v>
      </c>
      <c r="L1315" s="3">
        <v>20122671</v>
      </c>
      <c r="M1315" s="17">
        <v>13283.052719340058</v>
      </c>
      <c r="N1315" s="37">
        <f t="shared" si="60"/>
        <v>14239</v>
      </c>
      <c r="O1315" s="55">
        <f t="shared" si="61"/>
        <v>155334.54545454544</v>
      </c>
      <c r="P1315" s="55"/>
      <c r="Q1315" s="56">
        <f t="shared" si="62"/>
        <v>1.6819591281613192E-5</v>
      </c>
      <c r="R1315" s="49"/>
      <c r="S1315" s="53"/>
      <c r="T1315" s="53"/>
      <c r="U1315" s="53"/>
      <c r="V1315" s="53"/>
      <c r="W1315" s="53"/>
      <c r="X1315" s="53"/>
    </row>
    <row r="1316" spans="2:24" s="2" customFormat="1" ht="24.5" customHeight="1" x14ac:dyDescent="0.35">
      <c r="B1316" s="3">
        <v>1301</v>
      </c>
      <c r="C1316" s="3" t="s">
        <v>422</v>
      </c>
      <c r="D1316" s="3" t="s">
        <v>3250</v>
      </c>
      <c r="E1316" s="3" t="s">
        <v>3542</v>
      </c>
      <c r="F1316" s="3" t="s">
        <v>2394</v>
      </c>
      <c r="G1316" s="3" t="s">
        <v>2395</v>
      </c>
      <c r="H1316" s="3" t="s">
        <v>2525</v>
      </c>
      <c r="I1316" s="33">
        <v>5</v>
      </c>
      <c r="J1316" s="3" t="s">
        <v>7165</v>
      </c>
      <c r="K1316" s="3" t="s">
        <v>7255</v>
      </c>
      <c r="L1316" s="3">
        <v>19937946</v>
      </c>
      <c r="M1316" s="17"/>
      <c r="N1316" s="37">
        <f t="shared" si="60"/>
        <v>0</v>
      </c>
      <c r="O1316" s="55">
        <f t="shared" si="61"/>
        <v>500</v>
      </c>
      <c r="P1316" s="55"/>
      <c r="Q1316" s="56">
        <f t="shared" si="62"/>
        <v>5.4139892811335398E-8</v>
      </c>
      <c r="R1316" s="49"/>
      <c r="S1316" s="53"/>
      <c r="T1316" s="53"/>
      <c r="U1316" s="53"/>
      <c r="V1316" s="53"/>
      <c r="W1316" s="53"/>
      <c r="X1316" s="53"/>
    </row>
    <row r="1317" spans="2:24" s="2" customFormat="1" ht="24.5" customHeight="1" x14ac:dyDescent="0.35">
      <c r="B1317" s="3">
        <v>1302</v>
      </c>
      <c r="C1317" s="3" t="s">
        <v>422</v>
      </c>
      <c r="D1317" s="3" t="s">
        <v>3251</v>
      </c>
      <c r="E1317" s="3" t="s">
        <v>3543</v>
      </c>
      <c r="F1317" s="3" t="s">
        <v>2394</v>
      </c>
      <c r="G1317" s="3" t="s">
        <v>2395</v>
      </c>
      <c r="H1317" s="3" t="s">
        <v>2628</v>
      </c>
      <c r="I1317" s="3">
        <v>85</v>
      </c>
      <c r="J1317" s="3" t="s">
        <v>3962</v>
      </c>
      <c r="K1317" s="3" t="s">
        <v>2517</v>
      </c>
      <c r="L1317" s="3">
        <v>19918936</v>
      </c>
      <c r="M1317" s="17">
        <v>31383</v>
      </c>
      <c r="N1317" s="37">
        <f t="shared" si="60"/>
        <v>33643</v>
      </c>
      <c r="O1317" s="55">
        <f t="shared" si="61"/>
        <v>2859655</v>
      </c>
      <c r="P1317" s="55"/>
      <c r="Q1317" s="56">
        <f t="shared" si="62"/>
        <v>3.0964283035479865E-4</v>
      </c>
      <c r="R1317" s="49"/>
      <c r="S1317" s="53"/>
      <c r="T1317" s="53"/>
      <c r="U1317" s="53"/>
      <c r="V1317" s="53"/>
      <c r="W1317" s="53"/>
      <c r="X1317" s="53"/>
    </row>
    <row r="1318" spans="2:24" s="2" customFormat="1" ht="24.5" customHeight="1" x14ac:dyDescent="0.35">
      <c r="B1318" s="3">
        <v>1303</v>
      </c>
      <c r="C1318" s="3" t="s">
        <v>422</v>
      </c>
      <c r="D1318" s="3" t="s">
        <v>2167</v>
      </c>
      <c r="E1318" s="3" t="s">
        <v>3544</v>
      </c>
      <c r="F1318" s="3" t="s">
        <v>2394</v>
      </c>
      <c r="G1318" s="3" t="s">
        <v>2328</v>
      </c>
      <c r="H1318" s="3" t="s">
        <v>2628</v>
      </c>
      <c r="I1318" s="3">
        <v>57</v>
      </c>
      <c r="J1318" s="3" t="s">
        <v>5150</v>
      </c>
      <c r="K1318" s="3" t="s">
        <v>2628</v>
      </c>
      <c r="L1318" s="3">
        <v>19981485</v>
      </c>
      <c r="M1318" s="17">
        <v>33206</v>
      </c>
      <c r="N1318" s="37">
        <f t="shared" si="60"/>
        <v>35597</v>
      </c>
      <c r="O1318" s="55">
        <f t="shared" si="61"/>
        <v>2029029</v>
      </c>
      <c r="P1318" s="55"/>
      <c r="Q1318" s="56">
        <f t="shared" si="62"/>
        <v>2.197028251421821E-4</v>
      </c>
      <c r="R1318" s="49"/>
      <c r="S1318" s="53"/>
      <c r="T1318" s="53"/>
      <c r="U1318" s="53"/>
      <c r="V1318" s="53"/>
      <c r="W1318" s="53"/>
      <c r="X1318" s="53"/>
    </row>
    <row r="1319" spans="2:24" s="2" customFormat="1" ht="24.5" customHeight="1" x14ac:dyDescent="0.35">
      <c r="B1319" s="3">
        <v>1304</v>
      </c>
      <c r="C1319" s="3" t="s">
        <v>2170</v>
      </c>
      <c r="D1319" s="3" t="s">
        <v>2171</v>
      </c>
      <c r="E1319" s="3" t="s">
        <v>388</v>
      </c>
      <c r="F1319" s="3" t="s">
        <v>2335</v>
      </c>
      <c r="G1319" s="3" t="s">
        <v>11</v>
      </c>
      <c r="H1319" s="3" t="s">
        <v>2628</v>
      </c>
      <c r="I1319" s="3">
        <v>1</v>
      </c>
      <c r="J1319" s="3" t="s">
        <v>5151</v>
      </c>
      <c r="K1319" s="3" t="s">
        <v>2628</v>
      </c>
      <c r="L1319" s="3">
        <v>20063873</v>
      </c>
      <c r="M1319" s="17">
        <v>1667</v>
      </c>
      <c r="N1319" s="37">
        <f t="shared" si="60"/>
        <v>1787</v>
      </c>
      <c r="O1319" s="55">
        <f t="shared" si="61"/>
        <v>1787</v>
      </c>
      <c r="P1319" s="55"/>
      <c r="Q1319" s="56">
        <f t="shared" si="62"/>
        <v>1.9349597690771271E-7</v>
      </c>
      <c r="R1319" s="49"/>
      <c r="S1319" s="53"/>
      <c r="T1319" s="53"/>
      <c r="U1319" s="53"/>
      <c r="V1319" s="53"/>
      <c r="W1319" s="53"/>
      <c r="X1319" s="53"/>
    </row>
    <row r="1320" spans="2:24" s="2" customFormat="1" ht="24.5" customHeight="1" x14ac:dyDescent="0.35">
      <c r="B1320" s="3">
        <v>1305</v>
      </c>
      <c r="C1320" s="3" t="s">
        <v>1784</v>
      </c>
      <c r="D1320" s="3" t="s">
        <v>4194</v>
      </c>
      <c r="E1320" s="3" t="s">
        <v>4231</v>
      </c>
      <c r="F1320" s="3" t="s">
        <v>2455</v>
      </c>
      <c r="G1320" s="3" t="s">
        <v>1340</v>
      </c>
      <c r="H1320" s="3" t="s">
        <v>2628</v>
      </c>
      <c r="I1320" s="3">
        <v>3249</v>
      </c>
      <c r="J1320" s="3" t="s">
        <v>5152</v>
      </c>
      <c r="K1320" s="3" t="s">
        <v>2628</v>
      </c>
      <c r="L1320" s="3">
        <v>20082364</v>
      </c>
      <c r="M1320" s="17">
        <v>162291</v>
      </c>
      <c r="N1320" s="37">
        <f t="shared" si="60"/>
        <v>173976</v>
      </c>
      <c r="O1320" s="55">
        <f t="shared" si="61"/>
        <v>565248024</v>
      </c>
      <c r="P1320" s="55" t="s">
        <v>7341</v>
      </c>
      <c r="Q1320" s="56">
        <f t="shared" si="62"/>
        <v>6.1204934862358278E-2</v>
      </c>
      <c r="R1320" s="49"/>
      <c r="S1320" s="53"/>
      <c r="T1320" s="53"/>
      <c r="U1320" s="53"/>
      <c r="V1320" s="53"/>
      <c r="W1320" s="53"/>
      <c r="X1320" s="53"/>
    </row>
    <row r="1321" spans="2:24" s="2" customFormat="1" ht="24.5" customHeight="1" x14ac:dyDescent="0.35">
      <c r="B1321" s="3">
        <v>1306</v>
      </c>
      <c r="C1321" s="3" t="s">
        <v>2177</v>
      </c>
      <c r="D1321" s="3" t="s">
        <v>2178</v>
      </c>
      <c r="E1321" s="3" t="s">
        <v>2602</v>
      </c>
      <c r="F1321" s="3" t="s">
        <v>2333</v>
      </c>
      <c r="G1321" s="3" t="s">
        <v>341</v>
      </c>
      <c r="H1321" s="3" t="s">
        <v>2628</v>
      </c>
      <c r="I1321" s="3">
        <v>41.090909090909093</v>
      </c>
      <c r="J1321" s="3" t="s">
        <v>5153</v>
      </c>
      <c r="K1321" s="3" t="s">
        <v>2628</v>
      </c>
      <c r="L1321" s="3">
        <v>19971860</v>
      </c>
      <c r="M1321" s="17">
        <v>1836299.0250000001</v>
      </c>
      <c r="N1321" s="37">
        <f t="shared" si="60"/>
        <v>1968513</v>
      </c>
      <c r="O1321" s="55">
        <f t="shared" si="61"/>
        <v>80887988.727272734</v>
      </c>
      <c r="P1321" s="55" t="s">
        <v>7341</v>
      </c>
      <c r="Q1321" s="56">
        <f t="shared" si="62"/>
        <v>8.7585340788381046E-3</v>
      </c>
      <c r="R1321" s="49"/>
      <c r="S1321" s="53"/>
      <c r="T1321" s="53"/>
      <c r="U1321" s="53"/>
      <c r="V1321" s="53"/>
      <c r="W1321" s="53"/>
      <c r="X1321" s="53"/>
    </row>
    <row r="1322" spans="2:24" s="2" customFormat="1" ht="24.5" customHeight="1" x14ac:dyDescent="0.35">
      <c r="B1322" s="3">
        <v>1307</v>
      </c>
      <c r="C1322" s="3" t="s">
        <v>2703</v>
      </c>
      <c r="D1322" s="3" t="s">
        <v>3252</v>
      </c>
      <c r="E1322" s="3" t="s">
        <v>3545</v>
      </c>
      <c r="F1322" s="3" t="s">
        <v>3597</v>
      </c>
      <c r="G1322" s="3" t="s">
        <v>18</v>
      </c>
      <c r="H1322" s="3" t="s">
        <v>2356</v>
      </c>
      <c r="I1322" s="3">
        <v>2</v>
      </c>
      <c r="J1322" s="3" t="s">
        <v>5154</v>
      </c>
      <c r="K1322" s="3" t="s">
        <v>2628</v>
      </c>
      <c r="L1322" s="3">
        <v>20232195</v>
      </c>
      <c r="M1322" s="17"/>
      <c r="N1322" s="37">
        <f t="shared" si="60"/>
        <v>0</v>
      </c>
      <c r="O1322" s="55">
        <f t="shared" si="61"/>
        <v>200</v>
      </c>
      <c r="P1322" s="55"/>
      <c r="Q1322" s="56">
        <f t="shared" si="62"/>
        <v>2.165595712453416E-8</v>
      </c>
      <c r="R1322" s="49"/>
      <c r="S1322" s="53"/>
      <c r="T1322" s="53"/>
      <c r="U1322" s="53"/>
      <c r="V1322" s="53"/>
      <c r="W1322" s="53"/>
      <c r="X1322" s="53"/>
    </row>
    <row r="1323" spans="2:24" s="2" customFormat="1" ht="24.5" customHeight="1" x14ac:dyDescent="0.35">
      <c r="B1323" s="3">
        <v>1308</v>
      </c>
      <c r="C1323" s="3" t="s">
        <v>2703</v>
      </c>
      <c r="D1323" s="3" t="s">
        <v>3252</v>
      </c>
      <c r="E1323" s="3" t="s">
        <v>3547</v>
      </c>
      <c r="F1323" s="3" t="s">
        <v>3597</v>
      </c>
      <c r="G1323" s="3" t="s">
        <v>18</v>
      </c>
      <c r="H1323" s="3" t="s">
        <v>2356</v>
      </c>
      <c r="I1323" s="33">
        <v>2</v>
      </c>
      <c r="J1323" s="3" t="s">
        <v>5155</v>
      </c>
      <c r="K1323" s="3" t="s">
        <v>2628</v>
      </c>
      <c r="L1323" s="3">
        <v>20232200</v>
      </c>
      <c r="M1323" s="17"/>
      <c r="N1323" s="37">
        <f t="shared" si="60"/>
        <v>0</v>
      </c>
      <c r="O1323" s="55">
        <f t="shared" si="61"/>
        <v>200</v>
      </c>
      <c r="P1323" s="55"/>
      <c r="Q1323" s="56">
        <f t="shared" si="62"/>
        <v>2.165595712453416E-8</v>
      </c>
      <c r="R1323" s="49"/>
      <c r="S1323" s="53"/>
      <c r="T1323" s="53"/>
      <c r="U1323" s="53"/>
      <c r="V1323" s="53"/>
      <c r="W1323" s="53"/>
      <c r="X1323" s="53"/>
    </row>
    <row r="1324" spans="2:24" s="2" customFormat="1" ht="24.5" customHeight="1" x14ac:dyDescent="0.35">
      <c r="B1324" s="3">
        <v>1309</v>
      </c>
      <c r="C1324" s="3" t="s">
        <v>2703</v>
      </c>
      <c r="D1324" s="3" t="s">
        <v>3252</v>
      </c>
      <c r="E1324" s="3" t="s">
        <v>3546</v>
      </c>
      <c r="F1324" s="3" t="s">
        <v>3597</v>
      </c>
      <c r="G1324" s="3" t="s">
        <v>18</v>
      </c>
      <c r="H1324" s="3" t="s">
        <v>2356</v>
      </c>
      <c r="I1324" s="3">
        <v>1</v>
      </c>
      <c r="J1324" s="3" t="s">
        <v>2628</v>
      </c>
      <c r="K1324" s="3" t="s">
        <v>2628</v>
      </c>
      <c r="L1324" s="3">
        <v>20232200</v>
      </c>
      <c r="M1324" s="17"/>
      <c r="N1324" s="37">
        <f t="shared" si="60"/>
        <v>0</v>
      </c>
      <c r="O1324" s="55">
        <f t="shared" si="61"/>
        <v>100</v>
      </c>
      <c r="P1324" s="55"/>
      <c r="Q1324" s="56">
        <f t="shared" si="62"/>
        <v>1.082797856226708E-8</v>
      </c>
      <c r="R1324" s="49"/>
      <c r="S1324" s="53"/>
      <c r="T1324" s="53"/>
      <c r="U1324" s="53"/>
      <c r="V1324" s="53"/>
      <c r="W1324" s="53"/>
      <c r="X1324" s="53"/>
    </row>
    <row r="1325" spans="2:24" s="2" customFormat="1" ht="24.5" customHeight="1" x14ac:dyDescent="0.35">
      <c r="B1325" s="3">
        <v>1310</v>
      </c>
      <c r="C1325" s="3" t="s">
        <v>2628</v>
      </c>
      <c r="D1325" s="3" t="s">
        <v>2181</v>
      </c>
      <c r="E1325" s="3" t="s">
        <v>4232</v>
      </c>
      <c r="F1325" s="3" t="s">
        <v>2601</v>
      </c>
      <c r="G1325" s="3" t="s">
        <v>1340</v>
      </c>
      <c r="H1325" s="3" t="s">
        <v>2628</v>
      </c>
      <c r="I1325" s="3">
        <v>1</v>
      </c>
      <c r="J1325" s="3" t="s">
        <v>5156</v>
      </c>
      <c r="K1325" s="3" t="s">
        <v>2628</v>
      </c>
      <c r="L1325" s="3">
        <v>20054910</v>
      </c>
      <c r="M1325" s="17">
        <v>94427</v>
      </c>
      <c r="N1325" s="37">
        <f t="shared" si="60"/>
        <v>101226</v>
      </c>
      <c r="O1325" s="55">
        <f t="shared" si="61"/>
        <v>101226</v>
      </c>
      <c r="P1325" s="55" t="s">
        <v>7341</v>
      </c>
      <c r="Q1325" s="56">
        <f t="shared" si="62"/>
        <v>1.0960729579440475E-5</v>
      </c>
      <c r="R1325" s="49"/>
      <c r="S1325" s="53"/>
      <c r="T1325" s="53"/>
      <c r="U1325" s="53"/>
      <c r="V1325" s="53"/>
      <c r="W1325" s="53"/>
      <c r="X1325" s="53"/>
    </row>
    <row r="1326" spans="2:24" s="2" customFormat="1" ht="24.5" customHeight="1" x14ac:dyDescent="0.35">
      <c r="B1326" s="3">
        <v>1311</v>
      </c>
      <c r="C1326" s="3" t="s">
        <v>2189</v>
      </c>
      <c r="D1326" s="3" t="s">
        <v>3253</v>
      </c>
      <c r="E1326" s="3" t="s">
        <v>2451</v>
      </c>
      <c r="F1326" s="3" t="s">
        <v>2317</v>
      </c>
      <c r="G1326" s="3" t="s">
        <v>11</v>
      </c>
      <c r="H1326" s="3" t="s">
        <v>2628</v>
      </c>
      <c r="I1326" s="3">
        <v>15687</v>
      </c>
      <c r="J1326" s="3" t="s">
        <v>5157</v>
      </c>
      <c r="K1326" s="3" t="s">
        <v>2628</v>
      </c>
      <c r="L1326" s="3">
        <v>226031</v>
      </c>
      <c r="M1326" s="17"/>
      <c r="N1326" s="37">
        <f t="shared" si="60"/>
        <v>0</v>
      </c>
      <c r="O1326" s="55">
        <f t="shared" si="61"/>
        <v>1568700</v>
      </c>
      <c r="P1326" s="55" t="s">
        <v>7341</v>
      </c>
      <c r="Q1326" s="56">
        <f t="shared" si="62"/>
        <v>1.6985849970628368E-4</v>
      </c>
      <c r="R1326" s="49"/>
      <c r="S1326" s="53"/>
      <c r="T1326" s="53"/>
      <c r="U1326" s="53"/>
      <c r="V1326" s="53"/>
      <c r="W1326" s="53"/>
      <c r="X1326" s="53"/>
    </row>
    <row r="1327" spans="2:24" s="2" customFormat="1" ht="24.5" customHeight="1" x14ac:dyDescent="0.35">
      <c r="B1327" s="3">
        <v>1312</v>
      </c>
      <c r="C1327" s="3" t="s">
        <v>2628</v>
      </c>
      <c r="D1327" s="3" t="s">
        <v>3254</v>
      </c>
      <c r="E1327" s="3" t="s">
        <v>3548</v>
      </c>
      <c r="F1327" s="3" t="s">
        <v>3580</v>
      </c>
      <c r="G1327" s="3" t="s">
        <v>76</v>
      </c>
      <c r="H1327" s="3" t="s">
        <v>2628</v>
      </c>
      <c r="I1327" s="3">
        <v>1</v>
      </c>
      <c r="J1327" s="3" t="s">
        <v>5158</v>
      </c>
      <c r="K1327" s="3" t="s">
        <v>2628</v>
      </c>
      <c r="L1327" s="3">
        <v>20148189</v>
      </c>
      <c r="M1327" s="17"/>
      <c r="N1327" s="37">
        <f t="shared" si="60"/>
        <v>0</v>
      </c>
      <c r="O1327" s="55">
        <f t="shared" si="61"/>
        <v>100</v>
      </c>
      <c r="P1327" s="55"/>
      <c r="Q1327" s="56">
        <f t="shared" si="62"/>
        <v>1.082797856226708E-8</v>
      </c>
      <c r="R1327" s="49"/>
      <c r="S1327" s="53"/>
      <c r="T1327" s="53"/>
      <c r="U1327" s="53"/>
      <c r="V1327" s="53"/>
      <c r="W1327" s="53"/>
      <c r="X1327" s="53"/>
    </row>
    <row r="1328" spans="2:24" s="2" customFormat="1" ht="24.5" customHeight="1" x14ac:dyDescent="0.35">
      <c r="B1328" s="3">
        <v>1313</v>
      </c>
      <c r="C1328" s="3" t="s">
        <v>2191</v>
      </c>
      <c r="D1328" s="3" t="s">
        <v>2192</v>
      </c>
      <c r="E1328" s="3" t="s">
        <v>191</v>
      </c>
      <c r="F1328" s="3" t="s">
        <v>2317</v>
      </c>
      <c r="G1328" s="3" t="s">
        <v>11</v>
      </c>
      <c r="H1328" s="3" t="s">
        <v>2628</v>
      </c>
      <c r="I1328" s="3">
        <v>82768</v>
      </c>
      <c r="J1328" s="3" t="s">
        <v>5159</v>
      </c>
      <c r="K1328" s="3" t="s">
        <v>2628</v>
      </c>
      <c r="L1328" s="3">
        <v>225392</v>
      </c>
      <c r="M1328" s="17">
        <v>983</v>
      </c>
      <c r="N1328" s="37">
        <f t="shared" si="60"/>
        <v>1054</v>
      </c>
      <c r="O1328" s="55">
        <f t="shared" si="61"/>
        <v>87237472</v>
      </c>
      <c r="P1328" s="55" t="s">
        <v>7341</v>
      </c>
      <c r="Q1328" s="56">
        <f t="shared" si="62"/>
        <v>9.4460547664237463E-3</v>
      </c>
      <c r="R1328" s="49"/>
      <c r="S1328" s="53"/>
      <c r="T1328" s="53"/>
      <c r="U1328" s="53"/>
      <c r="V1328" s="53"/>
      <c r="W1328" s="53"/>
      <c r="X1328" s="53"/>
    </row>
    <row r="1329" spans="2:24" s="2" customFormat="1" ht="24.5" customHeight="1" x14ac:dyDescent="0.35">
      <c r="B1329" s="3">
        <v>1314</v>
      </c>
      <c r="C1329" s="31" t="s">
        <v>2191</v>
      </c>
      <c r="D1329" s="31" t="s">
        <v>2192</v>
      </c>
      <c r="E1329" s="31" t="s">
        <v>2401</v>
      </c>
      <c r="F1329" s="31" t="s">
        <v>2317</v>
      </c>
      <c r="G1329" s="31" t="s">
        <v>11</v>
      </c>
      <c r="H1329" s="31" t="s">
        <v>2628</v>
      </c>
      <c r="I1329" s="31">
        <v>38719</v>
      </c>
      <c r="J1329" s="31" t="s">
        <v>5160</v>
      </c>
      <c r="K1329" s="31" t="s">
        <v>2628</v>
      </c>
      <c r="L1329" s="31">
        <v>213766</v>
      </c>
      <c r="M1329" s="39">
        <v>1966</v>
      </c>
      <c r="N1329" s="37">
        <f t="shared" si="60"/>
        <v>2108</v>
      </c>
      <c r="O1329" s="55">
        <f t="shared" si="61"/>
        <v>81619652</v>
      </c>
      <c r="P1329" s="55" t="s">
        <v>7341</v>
      </c>
      <c r="Q1329" s="56">
        <f t="shared" si="62"/>
        <v>8.8377584211569941E-3</v>
      </c>
      <c r="R1329" s="49"/>
      <c r="S1329" s="53"/>
      <c r="T1329" s="53"/>
      <c r="U1329" s="53"/>
      <c r="V1329" s="53"/>
      <c r="W1329" s="53"/>
      <c r="X1329" s="53"/>
    </row>
    <row r="1330" spans="2:24" s="2" customFormat="1" ht="24.5" customHeight="1" x14ac:dyDescent="0.35">
      <c r="B1330" s="3">
        <v>1315</v>
      </c>
      <c r="C1330" s="31" t="s">
        <v>2191</v>
      </c>
      <c r="D1330" s="31" t="s">
        <v>2192</v>
      </c>
      <c r="E1330" s="31" t="s">
        <v>191</v>
      </c>
      <c r="F1330" s="31" t="s">
        <v>2335</v>
      </c>
      <c r="G1330" s="31" t="s">
        <v>11</v>
      </c>
      <c r="H1330" s="31" t="s">
        <v>2628</v>
      </c>
      <c r="I1330" s="31">
        <v>1</v>
      </c>
      <c r="J1330" s="31" t="s">
        <v>5161</v>
      </c>
      <c r="K1330" s="31" t="s">
        <v>2628</v>
      </c>
      <c r="L1330" s="31">
        <v>20005151</v>
      </c>
      <c r="M1330" s="39"/>
      <c r="N1330" s="37">
        <f t="shared" si="60"/>
        <v>0</v>
      </c>
      <c r="O1330" s="55">
        <f t="shared" si="61"/>
        <v>100</v>
      </c>
      <c r="P1330" s="55"/>
      <c r="Q1330" s="56">
        <f t="shared" si="62"/>
        <v>1.082797856226708E-8</v>
      </c>
      <c r="R1330" s="49"/>
      <c r="S1330" s="53"/>
      <c r="T1330" s="53"/>
      <c r="U1330" s="53"/>
      <c r="V1330" s="53"/>
      <c r="W1330" s="53"/>
      <c r="X1330" s="53"/>
    </row>
    <row r="1331" spans="2:24" s="2" customFormat="1" ht="24.5" customHeight="1" x14ac:dyDescent="0.35">
      <c r="B1331" s="3">
        <v>1316</v>
      </c>
      <c r="C1331" s="31" t="s">
        <v>2191</v>
      </c>
      <c r="D1331" s="31" t="s">
        <v>2192</v>
      </c>
      <c r="E1331" s="31" t="s">
        <v>2401</v>
      </c>
      <c r="F1331" s="31" t="s">
        <v>2317</v>
      </c>
      <c r="G1331" s="31" t="s">
        <v>11</v>
      </c>
      <c r="H1331" s="31" t="s">
        <v>2628</v>
      </c>
      <c r="I1331" s="31">
        <v>1</v>
      </c>
      <c r="J1331" s="31" t="s">
        <v>5162</v>
      </c>
      <c r="K1331" s="31" t="s">
        <v>2628</v>
      </c>
      <c r="L1331" s="31">
        <v>20005152</v>
      </c>
      <c r="M1331" s="39"/>
      <c r="N1331" s="37">
        <f t="shared" si="60"/>
        <v>0</v>
      </c>
      <c r="O1331" s="55">
        <f t="shared" si="61"/>
        <v>100</v>
      </c>
      <c r="P1331" s="55"/>
      <c r="Q1331" s="56">
        <f t="shared" si="62"/>
        <v>1.082797856226708E-8</v>
      </c>
      <c r="R1331" s="49"/>
      <c r="S1331" s="53"/>
      <c r="T1331" s="53"/>
      <c r="U1331" s="53"/>
      <c r="V1331" s="53"/>
      <c r="W1331" s="53"/>
      <c r="X1331" s="53"/>
    </row>
    <row r="1332" spans="2:24" s="2" customFormat="1" ht="24.5" customHeight="1" x14ac:dyDescent="0.35">
      <c r="B1332" s="3">
        <v>1317</v>
      </c>
      <c r="C1332" s="31" t="s">
        <v>2089</v>
      </c>
      <c r="D1332" s="31" t="s">
        <v>4195</v>
      </c>
      <c r="E1332" s="31" t="s">
        <v>25</v>
      </c>
      <c r="F1332" s="31" t="s">
        <v>2438</v>
      </c>
      <c r="G1332" s="31" t="s">
        <v>11</v>
      </c>
      <c r="H1332" s="31" t="s">
        <v>2628</v>
      </c>
      <c r="I1332" s="31">
        <v>2400</v>
      </c>
      <c r="J1332" s="31" t="s">
        <v>5163</v>
      </c>
      <c r="K1332" s="31" t="s">
        <v>2628</v>
      </c>
      <c r="L1332" s="31">
        <v>19971195</v>
      </c>
      <c r="M1332" s="39">
        <v>110238</v>
      </c>
      <c r="N1332" s="37">
        <f t="shared" si="60"/>
        <v>118175</v>
      </c>
      <c r="O1332" s="55">
        <f t="shared" si="61"/>
        <v>283620000</v>
      </c>
      <c r="P1332" s="55" t="s">
        <v>7341</v>
      </c>
      <c r="Q1332" s="56">
        <f t="shared" si="62"/>
        <v>3.071031279830189E-2</v>
      </c>
      <c r="R1332" s="49"/>
      <c r="S1332" s="53"/>
      <c r="T1332" s="53"/>
      <c r="U1332" s="53"/>
      <c r="V1332" s="53"/>
      <c r="W1332" s="53"/>
      <c r="X1332" s="53"/>
    </row>
    <row r="1333" spans="2:24" s="2" customFormat="1" ht="24.5" customHeight="1" x14ac:dyDescent="0.35">
      <c r="B1333" s="3">
        <v>1318</v>
      </c>
      <c r="C1333" s="31" t="s">
        <v>2194</v>
      </c>
      <c r="D1333" s="31" t="s">
        <v>2195</v>
      </c>
      <c r="E1333" s="31" t="s">
        <v>888</v>
      </c>
      <c r="F1333" s="31" t="s">
        <v>3637</v>
      </c>
      <c r="G1333" s="31" t="s">
        <v>95</v>
      </c>
      <c r="H1333" s="31" t="s">
        <v>2628</v>
      </c>
      <c r="I1333" s="31">
        <v>308</v>
      </c>
      <c r="J1333" s="31" t="s">
        <v>5164</v>
      </c>
      <c r="K1333" s="31" t="s">
        <v>2628</v>
      </c>
      <c r="L1333" s="31">
        <v>20019432</v>
      </c>
      <c r="M1333" s="39">
        <v>1193000</v>
      </c>
      <c r="N1333" s="37">
        <f t="shared" si="60"/>
        <v>1278896</v>
      </c>
      <c r="O1333" s="55">
        <f t="shared" si="61"/>
        <v>393899968</v>
      </c>
      <c r="P1333" s="55" t="s">
        <v>7341</v>
      </c>
      <c r="Q1333" s="56">
        <f t="shared" si="62"/>
        <v>4.2651404091816884E-2</v>
      </c>
      <c r="R1333" s="49"/>
      <c r="S1333" s="53"/>
      <c r="T1333" s="53"/>
      <c r="U1333" s="53"/>
      <c r="V1333" s="53"/>
      <c r="W1333" s="53"/>
      <c r="X1333" s="53"/>
    </row>
    <row r="1334" spans="2:24" s="2" customFormat="1" ht="24.5" customHeight="1" x14ac:dyDescent="0.35">
      <c r="B1334" s="3">
        <v>1319</v>
      </c>
      <c r="C1334" s="31" t="s">
        <v>2194</v>
      </c>
      <c r="D1334" s="31" t="s">
        <v>2195</v>
      </c>
      <c r="E1334" s="31" t="s">
        <v>1073</v>
      </c>
      <c r="F1334" s="31" t="s">
        <v>2333</v>
      </c>
      <c r="G1334" s="31" t="s">
        <v>2606</v>
      </c>
      <c r="H1334" s="31" t="s">
        <v>2628</v>
      </c>
      <c r="I1334" s="31">
        <v>150</v>
      </c>
      <c r="J1334" s="31" t="s">
        <v>5165</v>
      </c>
      <c r="K1334" s="31" t="s">
        <v>2628</v>
      </c>
      <c r="L1334" s="31">
        <v>19913029</v>
      </c>
      <c r="M1334" s="39">
        <v>760440</v>
      </c>
      <c r="N1334" s="37">
        <f t="shared" si="60"/>
        <v>815192</v>
      </c>
      <c r="O1334" s="55">
        <f t="shared" si="61"/>
        <v>122278800</v>
      </c>
      <c r="P1334" s="55" t="s">
        <v>7341</v>
      </c>
      <c r="Q1334" s="56">
        <f t="shared" si="62"/>
        <v>1.3240322250197438E-2</v>
      </c>
      <c r="R1334" s="49"/>
      <c r="S1334" s="53"/>
      <c r="T1334" s="53"/>
      <c r="U1334" s="53"/>
      <c r="V1334" s="53"/>
      <c r="W1334" s="53"/>
      <c r="X1334" s="53"/>
    </row>
    <row r="1335" spans="2:24" s="2" customFormat="1" ht="24.5" customHeight="1" x14ac:dyDescent="0.35">
      <c r="B1335" s="3">
        <v>1320</v>
      </c>
      <c r="C1335" s="31" t="s">
        <v>2194</v>
      </c>
      <c r="D1335" s="31" t="s">
        <v>2195</v>
      </c>
      <c r="E1335" s="31" t="s">
        <v>1355</v>
      </c>
      <c r="F1335" s="31" t="s">
        <v>2604</v>
      </c>
      <c r="G1335" s="31" t="s">
        <v>2605</v>
      </c>
      <c r="H1335" s="31" t="s">
        <v>2628</v>
      </c>
      <c r="I1335" s="31">
        <v>82</v>
      </c>
      <c r="J1335" s="31" t="s">
        <v>5166</v>
      </c>
      <c r="K1335" s="31" t="s">
        <v>2628</v>
      </c>
      <c r="L1335" s="31">
        <v>20004997</v>
      </c>
      <c r="M1335" s="39">
        <v>365836</v>
      </c>
      <c r="N1335" s="37">
        <f t="shared" si="60"/>
        <v>392176</v>
      </c>
      <c r="O1335" s="55">
        <f t="shared" si="61"/>
        <v>32158432</v>
      </c>
      <c r="P1335" s="55" t="s">
        <v>7341</v>
      </c>
      <c r="Q1335" s="56">
        <f t="shared" si="62"/>
        <v>3.4821081229212364E-3</v>
      </c>
      <c r="R1335" s="49"/>
      <c r="S1335" s="53"/>
      <c r="T1335" s="53"/>
      <c r="U1335" s="53"/>
      <c r="V1335" s="53"/>
      <c r="W1335" s="53"/>
      <c r="X1335" s="53"/>
    </row>
    <row r="1336" spans="2:24" s="2" customFormat="1" ht="24.5" customHeight="1" x14ac:dyDescent="0.35">
      <c r="B1336" s="3">
        <v>1321</v>
      </c>
      <c r="C1336" s="31" t="s">
        <v>2194</v>
      </c>
      <c r="D1336" s="31" t="s">
        <v>2195</v>
      </c>
      <c r="E1336" s="31" t="s">
        <v>890</v>
      </c>
      <c r="F1336" s="31" t="s">
        <v>2604</v>
      </c>
      <c r="G1336" s="31" t="s">
        <v>95</v>
      </c>
      <c r="H1336" s="31" t="s">
        <v>2628</v>
      </c>
      <c r="I1336" s="31">
        <v>40</v>
      </c>
      <c r="J1336" s="31" t="s">
        <v>5167</v>
      </c>
      <c r="K1336" s="31" t="s">
        <v>2628</v>
      </c>
      <c r="L1336" s="31">
        <v>45122</v>
      </c>
      <c r="M1336" s="39">
        <v>596500</v>
      </c>
      <c r="N1336" s="37">
        <f t="shared" si="60"/>
        <v>639448</v>
      </c>
      <c r="O1336" s="55">
        <f t="shared" si="61"/>
        <v>25577920</v>
      </c>
      <c r="P1336" s="55" t="s">
        <v>7341</v>
      </c>
      <c r="Q1336" s="56">
        <f t="shared" si="62"/>
        <v>2.7695716942738239E-3</v>
      </c>
      <c r="R1336" s="49"/>
      <c r="S1336" s="53"/>
      <c r="T1336" s="53"/>
      <c r="U1336" s="53"/>
      <c r="V1336" s="53"/>
      <c r="W1336" s="53"/>
      <c r="X1336" s="53"/>
    </row>
    <row r="1337" spans="2:24" s="2" customFormat="1" ht="24.5" customHeight="1" x14ac:dyDescent="0.35">
      <c r="B1337" s="3">
        <v>1322</v>
      </c>
      <c r="C1337" s="31" t="s">
        <v>2194</v>
      </c>
      <c r="D1337" s="31" t="s">
        <v>2195</v>
      </c>
      <c r="E1337" s="31" t="s">
        <v>1163</v>
      </c>
      <c r="F1337" s="31" t="s">
        <v>2356</v>
      </c>
      <c r="G1337" s="31" t="s">
        <v>3669</v>
      </c>
      <c r="H1337" s="31" t="s">
        <v>2349</v>
      </c>
      <c r="I1337" s="31">
        <v>38.583333333333329</v>
      </c>
      <c r="J1337" s="31" t="s">
        <v>3963</v>
      </c>
      <c r="K1337" s="31" t="s">
        <v>2863</v>
      </c>
      <c r="L1337" s="31">
        <v>20032324</v>
      </c>
      <c r="M1337" s="39">
        <v>456264.00000000006</v>
      </c>
      <c r="N1337" s="37">
        <f t="shared" si="60"/>
        <v>489115</v>
      </c>
      <c r="O1337" s="55">
        <f t="shared" si="61"/>
        <v>18871687.083333332</v>
      </c>
      <c r="P1337" s="55" t="s">
        <v>7341</v>
      </c>
      <c r="Q1337" s="56">
        <f t="shared" si="62"/>
        <v>2.0434222317214589E-3</v>
      </c>
      <c r="R1337" s="49"/>
      <c r="S1337" s="53"/>
      <c r="T1337" s="53"/>
      <c r="U1337" s="53"/>
      <c r="V1337" s="53"/>
      <c r="W1337" s="53"/>
      <c r="X1337" s="53"/>
    </row>
    <row r="1338" spans="2:24" s="2" customFormat="1" ht="24.5" customHeight="1" x14ac:dyDescent="0.35">
      <c r="B1338" s="3">
        <v>1323</v>
      </c>
      <c r="C1338" s="31" t="s">
        <v>2194</v>
      </c>
      <c r="D1338" s="31" t="s">
        <v>2195</v>
      </c>
      <c r="E1338" s="31" t="s">
        <v>890</v>
      </c>
      <c r="F1338" s="31" t="s">
        <v>2333</v>
      </c>
      <c r="G1338" s="31" t="s">
        <v>341</v>
      </c>
      <c r="H1338" s="31" t="s">
        <v>2628</v>
      </c>
      <c r="I1338" s="31">
        <v>1</v>
      </c>
      <c r="J1338" s="31" t="s">
        <v>5168</v>
      </c>
      <c r="K1338" s="31" t="s">
        <v>2628</v>
      </c>
      <c r="L1338" s="31">
        <v>20087694</v>
      </c>
      <c r="M1338" s="39">
        <v>552174</v>
      </c>
      <c r="N1338" s="37">
        <f t="shared" si="60"/>
        <v>591931</v>
      </c>
      <c r="O1338" s="55">
        <f t="shared" si="61"/>
        <v>591931</v>
      </c>
      <c r="P1338" s="55" t="s">
        <v>7341</v>
      </c>
      <c r="Q1338" s="56">
        <f t="shared" si="62"/>
        <v>6.409416178341315E-5</v>
      </c>
      <c r="R1338" s="49"/>
      <c r="S1338" s="53"/>
      <c r="T1338" s="53"/>
      <c r="U1338" s="53"/>
      <c r="V1338" s="53"/>
      <c r="W1338" s="53"/>
      <c r="X1338" s="53"/>
    </row>
    <row r="1339" spans="2:24" s="2" customFormat="1" ht="24.5" customHeight="1" x14ac:dyDescent="0.35">
      <c r="B1339" s="3">
        <v>1324</v>
      </c>
      <c r="C1339" s="31" t="s">
        <v>2199</v>
      </c>
      <c r="D1339" s="31" t="s">
        <v>7077</v>
      </c>
      <c r="E1339" s="31" t="s">
        <v>6377</v>
      </c>
      <c r="F1339" s="31" t="s">
        <v>2362</v>
      </c>
      <c r="G1339" s="31" t="s">
        <v>7004</v>
      </c>
      <c r="H1339" s="31" t="s">
        <v>2402</v>
      </c>
      <c r="I1339" s="33">
        <v>1</v>
      </c>
      <c r="J1339" s="31" t="s">
        <v>2628</v>
      </c>
      <c r="K1339" s="31" t="s">
        <v>7256</v>
      </c>
      <c r="L1339" s="31">
        <v>20045072</v>
      </c>
      <c r="M1339" s="39"/>
      <c r="N1339" s="37">
        <f t="shared" si="60"/>
        <v>0</v>
      </c>
      <c r="O1339" s="55">
        <f t="shared" si="61"/>
        <v>100</v>
      </c>
      <c r="P1339" s="55"/>
      <c r="Q1339" s="56">
        <f t="shared" si="62"/>
        <v>1.082797856226708E-8</v>
      </c>
      <c r="R1339" s="49"/>
      <c r="S1339" s="53"/>
      <c r="T1339" s="53"/>
      <c r="U1339" s="53"/>
      <c r="V1339" s="53"/>
      <c r="W1339" s="53"/>
      <c r="X1339" s="53"/>
    </row>
    <row r="1340" spans="2:24" s="2" customFormat="1" ht="24.5" customHeight="1" x14ac:dyDescent="0.35">
      <c r="B1340" s="3">
        <v>1325</v>
      </c>
      <c r="C1340" s="31" t="s">
        <v>2199</v>
      </c>
      <c r="D1340" s="31" t="s">
        <v>7077</v>
      </c>
      <c r="E1340" s="31" t="s">
        <v>3491</v>
      </c>
      <c r="F1340" s="31" t="s">
        <v>2362</v>
      </c>
      <c r="G1340" s="31" t="s">
        <v>7004</v>
      </c>
      <c r="H1340" s="31" t="s">
        <v>2402</v>
      </c>
      <c r="I1340" s="33">
        <v>1</v>
      </c>
      <c r="J1340" s="31" t="s">
        <v>2628</v>
      </c>
      <c r="K1340" s="31" t="s">
        <v>7257</v>
      </c>
      <c r="L1340" s="31">
        <v>19924285</v>
      </c>
      <c r="M1340" s="39"/>
      <c r="N1340" s="37">
        <f t="shared" si="60"/>
        <v>0</v>
      </c>
      <c r="O1340" s="55">
        <f t="shared" si="61"/>
        <v>100</v>
      </c>
      <c r="P1340" s="55"/>
      <c r="Q1340" s="56">
        <f t="shared" si="62"/>
        <v>1.082797856226708E-8</v>
      </c>
      <c r="R1340" s="49"/>
      <c r="S1340" s="53"/>
      <c r="T1340" s="53"/>
      <c r="U1340" s="53"/>
      <c r="V1340" s="53"/>
      <c r="W1340" s="53"/>
      <c r="X1340" s="53"/>
    </row>
    <row r="1341" spans="2:24" s="2" customFormat="1" ht="24.5" customHeight="1" x14ac:dyDescent="0.35">
      <c r="B1341" s="3">
        <v>1326</v>
      </c>
      <c r="C1341" s="31" t="s">
        <v>2200</v>
      </c>
      <c r="D1341" s="31" t="s">
        <v>2201</v>
      </c>
      <c r="E1341" s="31" t="s">
        <v>2451</v>
      </c>
      <c r="F1341" s="31" t="s">
        <v>2422</v>
      </c>
      <c r="G1341" s="31" t="s">
        <v>11</v>
      </c>
      <c r="H1341" s="31" t="s">
        <v>2318</v>
      </c>
      <c r="I1341" s="31">
        <v>693.33333333333337</v>
      </c>
      <c r="J1341" s="31" t="s">
        <v>5169</v>
      </c>
      <c r="K1341" s="31" t="s">
        <v>2628</v>
      </c>
      <c r="L1341" s="31">
        <v>20097086</v>
      </c>
      <c r="M1341" s="39">
        <v>756604.5</v>
      </c>
      <c r="N1341" s="37">
        <f t="shared" si="60"/>
        <v>811080</v>
      </c>
      <c r="O1341" s="55">
        <f t="shared" si="61"/>
        <v>562348800</v>
      </c>
      <c r="P1341" s="55" t="s">
        <v>7341</v>
      </c>
      <c r="Q1341" s="56">
        <f t="shared" si="62"/>
        <v>6.0891007509166171E-2</v>
      </c>
      <c r="R1341" s="49"/>
      <c r="S1341" s="53"/>
      <c r="T1341" s="53"/>
      <c r="U1341" s="53"/>
      <c r="V1341" s="53"/>
      <c r="W1341" s="53"/>
      <c r="X1341" s="53"/>
    </row>
    <row r="1342" spans="2:24" s="2" customFormat="1" ht="24.5" customHeight="1" x14ac:dyDescent="0.35">
      <c r="B1342" s="3">
        <v>1327</v>
      </c>
      <c r="C1342" s="31" t="s">
        <v>2200</v>
      </c>
      <c r="D1342" s="31" t="s">
        <v>2201</v>
      </c>
      <c r="E1342" s="31" t="s">
        <v>977</v>
      </c>
      <c r="F1342" s="31" t="s">
        <v>2422</v>
      </c>
      <c r="G1342" s="31" t="s">
        <v>11</v>
      </c>
      <c r="H1342" s="31" t="s">
        <v>2320</v>
      </c>
      <c r="I1342" s="31">
        <v>2</v>
      </c>
      <c r="J1342" s="31" t="s">
        <v>5170</v>
      </c>
      <c r="K1342" s="31" t="s">
        <v>2628</v>
      </c>
      <c r="L1342" s="31">
        <v>20104456</v>
      </c>
      <c r="M1342" s="39">
        <v>156778</v>
      </c>
      <c r="N1342" s="37">
        <f t="shared" si="60"/>
        <v>168066</v>
      </c>
      <c r="O1342" s="55">
        <f t="shared" si="61"/>
        <v>336132</v>
      </c>
      <c r="P1342" s="55" t="s">
        <v>7341</v>
      </c>
      <c r="Q1342" s="56">
        <f t="shared" si="62"/>
        <v>3.639630090091958E-5</v>
      </c>
      <c r="R1342" s="49"/>
      <c r="S1342" s="53"/>
      <c r="T1342" s="53"/>
      <c r="U1342" s="53"/>
      <c r="V1342" s="53"/>
      <c r="W1342" s="53"/>
      <c r="X1342" s="53"/>
    </row>
    <row r="1343" spans="2:24" s="2" customFormat="1" ht="24.5" customHeight="1" x14ac:dyDescent="0.35">
      <c r="B1343" s="3">
        <v>1328</v>
      </c>
      <c r="C1343" s="31" t="s">
        <v>2207</v>
      </c>
      <c r="D1343" s="31" t="s">
        <v>3255</v>
      </c>
      <c r="E1343" s="31" t="s">
        <v>191</v>
      </c>
      <c r="F1343" s="31" t="s">
        <v>2335</v>
      </c>
      <c r="G1343" s="31" t="s">
        <v>11</v>
      </c>
      <c r="H1343" s="31" t="s">
        <v>2628</v>
      </c>
      <c r="I1343" s="31">
        <v>360</v>
      </c>
      <c r="J1343" s="31" t="s">
        <v>5171</v>
      </c>
      <c r="K1343" s="31" t="s">
        <v>2628</v>
      </c>
      <c r="L1343" s="31">
        <v>24446</v>
      </c>
      <c r="M1343" s="39"/>
      <c r="N1343" s="37">
        <f t="shared" si="60"/>
        <v>0</v>
      </c>
      <c r="O1343" s="55">
        <f t="shared" si="61"/>
        <v>36000</v>
      </c>
      <c r="P1343" s="55"/>
      <c r="Q1343" s="56">
        <f t="shared" si="62"/>
        <v>3.898072282416149E-6</v>
      </c>
      <c r="R1343" s="49"/>
      <c r="S1343" s="53"/>
      <c r="T1343" s="53"/>
      <c r="U1343" s="53"/>
      <c r="V1343" s="53"/>
      <c r="W1343" s="53"/>
      <c r="X1343" s="53"/>
    </row>
    <row r="1344" spans="2:24" s="2" customFormat="1" ht="24.5" customHeight="1" x14ac:dyDescent="0.35">
      <c r="B1344" s="3">
        <v>1329</v>
      </c>
      <c r="C1344" s="31" t="s">
        <v>2708</v>
      </c>
      <c r="D1344" s="31" t="s">
        <v>3256</v>
      </c>
      <c r="E1344" s="31" t="s">
        <v>35</v>
      </c>
      <c r="F1344" s="31" t="s">
        <v>2317</v>
      </c>
      <c r="G1344" s="31" t="s">
        <v>11</v>
      </c>
      <c r="H1344" s="31" t="s">
        <v>2628</v>
      </c>
      <c r="I1344" s="31">
        <v>864</v>
      </c>
      <c r="J1344" s="31" t="s">
        <v>5172</v>
      </c>
      <c r="K1344" s="31" t="s">
        <v>2628</v>
      </c>
      <c r="L1344" s="31">
        <v>20190066</v>
      </c>
      <c r="M1344" s="39"/>
      <c r="N1344" s="37">
        <f t="shared" si="60"/>
        <v>0</v>
      </c>
      <c r="O1344" s="55">
        <f t="shared" si="61"/>
        <v>86400</v>
      </c>
      <c r="P1344" s="55"/>
      <c r="Q1344" s="56">
        <f t="shared" si="62"/>
        <v>9.3553734777987559E-6</v>
      </c>
      <c r="R1344" s="49"/>
      <c r="S1344" s="53"/>
      <c r="T1344" s="53"/>
      <c r="U1344" s="53"/>
      <c r="V1344" s="53"/>
      <c r="W1344" s="53"/>
      <c r="X1344" s="53"/>
    </row>
    <row r="1345" spans="2:24" s="2" customFormat="1" ht="24.5" customHeight="1" x14ac:dyDescent="0.35">
      <c r="B1345" s="3">
        <v>1330</v>
      </c>
      <c r="C1345" s="31" t="s">
        <v>2218</v>
      </c>
      <c r="D1345" s="31" t="s">
        <v>2220</v>
      </c>
      <c r="E1345" s="31" t="s">
        <v>3549</v>
      </c>
      <c r="F1345" s="31" t="s">
        <v>2335</v>
      </c>
      <c r="G1345" s="31" t="s">
        <v>11</v>
      </c>
      <c r="H1345" s="31" t="s">
        <v>2628</v>
      </c>
      <c r="I1345" s="31">
        <v>964640</v>
      </c>
      <c r="J1345" s="31" t="s">
        <v>5173</v>
      </c>
      <c r="K1345" s="31" t="s">
        <v>2628</v>
      </c>
      <c r="L1345" s="31">
        <v>19941307</v>
      </c>
      <c r="M1345" s="39">
        <v>186500</v>
      </c>
      <c r="N1345" s="37">
        <f t="shared" si="60"/>
        <v>199928</v>
      </c>
      <c r="O1345" s="55">
        <f t="shared" si="61"/>
        <v>192858545920</v>
      </c>
      <c r="P1345" s="55" t="s">
        <v>7341</v>
      </c>
      <c r="Q1345" s="56">
        <f t="shared" si="62"/>
        <v>20.882682007717612</v>
      </c>
      <c r="R1345" s="49"/>
      <c r="S1345" s="53"/>
      <c r="T1345" s="53"/>
      <c r="U1345" s="53"/>
      <c r="V1345" s="53"/>
      <c r="W1345" s="53"/>
      <c r="X1345" s="53"/>
    </row>
    <row r="1346" spans="2:24" s="2" customFormat="1" ht="24.5" customHeight="1" x14ac:dyDescent="0.35">
      <c r="B1346" s="3">
        <v>1331</v>
      </c>
      <c r="C1346" s="31" t="s">
        <v>2218</v>
      </c>
      <c r="D1346" s="31" t="s">
        <v>3257</v>
      </c>
      <c r="E1346" s="31" t="s">
        <v>2414</v>
      </c>
      <c r="F1346" s="31" t="s">
        <v>2412</v>
      </c>
      <c r="G1346" s="31" t="s">
        <v>11</v>
      </c>
      <c r="H1346" s="31" t="s">
        <v>2628</v>
      </c>
      <c r="I1346" s="31">
        <v>240</v>
      </c>
      <c r="J1346" s="31" t="s">
        <v>5174</v>
      </c>
      <c r="K1346" s="31" t="s">
        <v>2628</v>
      </c>
      <c r="L1346" s="31">
        <v>19956183</v>
      </c>
      <c r="M1346" s="39"/>
      <c r="N1346" s="37">
        <f t="shared" si="60"/>
        <v>0</v>
      </c>
      <c r="O1346" s="55">
        <f t="shared" si="61"/>
        <v>24000</v>
      </c>
      <c r="P1346" s="55"/>
      <c r="Q1346" s="56">
        <f t="shared" si="62"/>
        <v>2.5987148549440992E-6</v>
      </c>
      <c r="R1346" s="49"/>
      <c r="S1346" s="53"/>
      <c r="T1346" s="53"/>
      <c r="U1346" s="53"/>
      <c r="V1346" s="53"/>
      <c r="W1346" s="53"/>
      <c r="X1346" s="53"/>
    </row>
    <row r="1347" spans="2:24" s="2" customFormat="1" ht="24.5" customHeight="1" x14ac:dyDescent="0.35">
      <c r="B1347" s="3">
        <v>1332</v>
      </c>
      <c r="C1347" s="31" t="s">
        <v>2218</v>
      </c>
      <c r="D1347" s="31" t="s">
        <v>3257</v>
      </c>
      <c r="E1347" s="31" t="s">
        <v>6553</v>
      </c>
      <c r="F1347" s="31" t="s">
        <v>3638</v>
      </c>
      <c r="G1347" s="31" t="s">
        <v>6993</v>
      </c>
      <c r="H1347" s="31" t="s">
        <v>2402</v>
      </c>
      <c r="I1347" s="31">
        <v>68</v>
      </c>
      <c r="J1347" s="31" t="s">
        <v>7166</v>
      </c>
      <c r="K1347" s="31" t="s">
        <v>7258</v>
      </c>
      <c r="L1347" s="31">
        <v>19937456</v>
      </c>
      <c r="M1347" s="39"/>
      <c r="N1347" s="37">
        <f t="shared" si="60"/>
        <v>0</v>
      </c>
      <c r="O1347" s="55">
        <f t="shared" si="61"/>
        <v>6800</v>
      </c>
      <c r="P1347" s="55"/>
      <c r="Q1347" s="56">
        <f t="shared" si="62"/>
        <v>7.3630254223416136E-7</v>
      </c>
      <c r="R1347" s="49"/>
      <c r="S1347" s="53"/>
      <c r="T1347" s="53"/>
      <c r="U1347" s="53"/>
      <c r="V1347" s="53"/>
      <c r="W1347" s="53"/>
      <c r="X1347" s="53"/>
    </row>
    <row r="1348" spans="2:24" s="2" customFormat="1" ht="24.5" customHeight="1" x14ac:dyDescent="0.35">
      <c r="B1348" s="3">
        <v>1333</v>
      </c>
      <c r="C1348" s="31" t="s">
        <v>2222</v>
      </c>
      <c r="D1348" s="31" t="s">
        <v>3258</v>
      </c>
      <c r="E1348" s="31" t="s">
        <v>3550</v>
      </c>
      <c r="F1348" s="31" t="s">
        <v>3621</v>
      </c>
      <c r="G1348" s="31" t="s">
        <v>18</v>
      </c>
      <c r="H1348" s="31" t="s">
        <v>2349</v>
      </c>
      <c r="I1348" s="31">
        <v>33.916666666666664</v>
      </c>
      <c r="J1348" s="31" t="s">
        <v>5175</v>
      </c>
      <c r="K1348" s="31" t="s">
        <v>2628</v>
      </c>
      <c r="L1348" s="31">
        <v>20060305</v>
      </c>
      <c r="M1348" s="39">
        <v>2535787.7999999998</v>
      </c>
      <c r="N1348" s="37">
        <f t="shared" si="60"/>
        <v>2718365</v>
      </c>
      <c r="O1348" s="55">
        <f t="shared" si="61"/>
        <v>92197879.583333328</v>
      </c>
      <c r="P1348" s="55" t="s">
        <v>7341</v>
      </c>
      <c r="Q1348" s="56">
        <f t="shared" si="62"/>
        <v>9.9831666361481497E-3</v>
      </c>
      <c r="R1348" s="49"/>
      <c r="S1348" s="53"/>
      <c r="T1348" s="53"/>
      <c r="U1348" s="53"/>
      <c r="V1348" s="53"/>
      <c r="W1348" s="53"/>
      <c r="X1348" s="53"/>
    </row>
    <row r="1349" spans="2:24" s="2" customFormat="1" ht="24.5" customHeight="1" x14ac:dyDescent="0.35">
      <c r="B1349" s="3">
        <v>1334</v>
      </c>
      <c r="C1349" s="31" t="s">
        <v>2609</v>
      </c>
      <c r="D1349" s="31" t="s">
        <v>2226</v>
      </c>
      <c r="E1349" s="31" t="s">
        <v>2387</v>
      </c>
      <c r="F1349" s="31" t="s">
        <v>2422</v>
      </c>
      <c r="G1349" s="31" t="s">
        <v>11</v>
      </c>
      <c r="H1349" s="31" t="s">
        <v>2318</v>
      </c>
      <c r="I1349" s="31">
        <v>2533</v>
      </c>
      <c r="J1349" s="31" t="s">
        <v>5176</v>
      </c>
      <c r="K1349" s="31" t="s">
        <v>2628</v>
      </c>
      <c r="L1349" s="31">
        <v>20074631</v>
      </c>
      <c r="M1349" s="39">
        <v>16797.149999999998</v>
      </c>
      <c r="N1349" s="37">
        <f t="shared" si="60"/>
        <v>18007</v>
      </c>
      <c r="O1349" s="55">
        <f t="shared" si="61"/>
        <v>45611731</v>
      </c>
      <c r="P1349" s="55" t="s">
        <v>7341</v>
      </c>
      <c r="Q1349" s="56">
        <f t="shared" si="62"/>
        <v>4.938828454558928E-3</v>
      </c>
      <c r="R1349" s="49"/>
      <c r="S1349" s="53"/>
      <c r="T1349" s="53"/>
      <c r="U1349" s="53"/>
      <c r="V1349" s="53"/>
      <c r="W1349" s="53"/>
      <c r="X1349" s="53"/>
    </row>
    <row r="1350" spans="2:24" s="2" customFormat="1" ht="24.5" customHeight="1" x14ac:dyDescent="0.35">
      <c r="B1350" s="3">
        <v>1335</v>
      </c>
      <c r="C1350" s="31" t="s">
        <v>2628</v>
      </c>
      <c r="D1350" s="31" t="s">
        <v>3259</v>
      </c>
      <c r="E1350" s="31" t="s">
        <v>218</v>
      </c>
      <c r="F1350" s="31" t="s">
        <v>3602</v>
      </c>
      <c r="G1350" s="31" t="s">
        <v>76</v>
      </c>
      <c r="H1350" s="31" t="s">
        <v>2628</v>
      </c>
      <c r="I1350" s="31">
        <v>1</v>
      </c>
      <c r="J1350" s="31" t="s">
        <v>5177</v>
      </c>
      <c r="K1350" s="31" t="s">
        <v>2628</v>
      </c>
      <c r="L1350" s="31">
        <v>20006421</v>
      </c>
      <c r="M1350" s="39"/>
      <c r="N1350" s="37">
        <f t="shared" si="60"/>
        <v>0</v>
      </c>
      <c r="O1350" s="55">
        <f t="shared" si="61"/>
        <v>100</v>
      </c>
      <c r="P1350" s="55"/>
      <c r="Q1350" s="56">
        <f t="shared" si="62"/>
        <v>1.082797856226708E-8</v>
      </c>
      <c r="R1350" s="49"/>
      <c r="S1350" s="53"/>
      <c r="T1350" s="53"/>
      <c r="U1350" s="53"/>
      <c r="V1350" s="53"/>
      <c r="W1350" s="53"/>
      <c r="X1350" s="53"/>
    </row>
    <row r="1351" spans="2:24" s="2" customFormat="1" ht="24.5" customHeight="1" x14ac:dyDescent="0.35">
      <c r="B1351" s="3">
        <v>1336</v>
      </c>
      <c r="C1351" s="31" t="s">
        <v>2628</v>
      </c>
      <c r="D1351" s="31" t="s">
        <v>3260</v>
      </c>
      <c r="E1351" s="31" t="s">
        <v>218</v>
      </c>
      <c r="F1351" s="31" t="s">
        <v>3602</v>
      </c>
      <c r="G1351" s="31" t="s">
        <v>76</v>
      </c>
      <c r="H1351" s="31" t="s">
        <v>2628</v>
      </c>
      <c r="I1351" s="31">
        <v>7</v>
      </c>
      <c r="J1351" s="31" t="s">
        <v>5178</v>
      </c>
      <c r="K1351" s="31" t="s">
        <v>2628</v>
      </c>
      <c r="L1351" s="31">
        <v>20235135</v>
      </c>
      <c r="M1351" s="39">
        <v>75037</v>
      </c>
      <c r="N1351" s="37">
        <f t="shared" si="60"/>
        <v>80440</v>
      </c>
      <c r="O1351" s="55">
        <f t="shared" si="61"/>
        <v>563080</v>
      </c>
      <c r="P1351" s="55" t="s">
        <v>7341</v>
      </c>
      <c r="Q1351" s="56">
        <f t="shared" si="62"/>
        <v>6.0970181688413474E-5</v>
      </c>
      <c r="R1351" s="49"/>
      <c r="S1351" s="53"/>
      <c r="T1351" s="53"/>
      <c r="U1351" s="53"/>
      <c r="V1351" s="53"/>
      <c r="W1351" s="53"/>
      <c r="X1351" s="53"/>
    </row>
    <row r="1352" spans="2:24" s="2" customFormat="1" ht="24.5" customHeight="1" x14ac:dyDescent="0.35">
      <c r="B1352" s="3">
        <v>1337</v>
      </c>
      <c r="C1352" s="31" t="s">
        <v>2711</v>
      </c>
      <c r="D1352" s="31" t="s">
        <v>3261</v>
      </c>
      <c r="E1352" s="31" t="s">
        <v>290</v>
      </c>
      <c r="F1352" s="31" t="s">
        <v>2318</v>
      </c>
      <c r="G1352" s="31" t="s">
        <v>11</v>
      </c>
      <c r="H1352" s="31" t="s">
        <v>2318</v>
      </c>
      <c r="I1352" s="31">
        <v>6812.5</v>
      </c>
      <c r="J1352" s="31" t="s">
        <v>5179</v>
      </c>
      <c r="K1352" s="31" t="s">
        <v>2628</v>
      </c>
      <c r="L1352" s="31">
        <v>20178268</v>
      </c>
      <c r="M1352" s="39"/>
      <c r="N1352" s="37">
        <f t="shared" si="60"/>
        <v>0</v>
      </c>
      <c r="O1352" s="55">
        <f t="shared" si="61"/>
        <v>681250</v>
      </c>
      <c r="P1352" s="55" t="s">
        <v>7341</v>
      </c>
      <c r="Q1352" s="56">
        <f t="shared" si="62"/>
        <v>7.3765603955444476E-5</v>
      </c>
      <c r="R1352" s="49"/>
      <c r="S1352" s="53"/>
      <c r="T1352" s="53"/>
      <c r="U1352" s="53"/>
      <c r="V1352" s="53"/>
      <c r="W1352" s="53"/>
      <c r="X1352" s="53"/>
    </row>
    <row r="1353" spans="2:24" s="2" customFormat="1" ht="24.5" customHeight="1" x14ac:dyDescent="0.35">
      <c r="B1353" s="3">
        <v>1338</v>
      </c>
      <c r="C1353" s="31" t="s">
        <v>2231</v>
      </c>
      <c r="D1353" s="31" t="s">
        <v>2232</v>
      </c>
      <c r="E1353" s="31">
        <v>0.1</v>
      </c>
      <c r="F1353" s="31" t="s">
        <v>2350</v>
      </c>
      <c r="G1353" s="31" t="s">
        <v>76</v>
      </c>
      <c r="H1353" s="31" t="s">
        <v>2628</v>
      </c>
      <c r="I1353" s="31">
        <v>1586</v>
      </c>
      <c r="J1353" s="31" t="s">
        <v>5180</v>
      </c>
      <c r="K1353" s="31" t="s">
        <v>2628</v>
      </c>
      <c r="L1353" s="31">
        <v>20030992</v>
      </c>
      <c r="M1353" s="39">
        <v>23885</v>
      </c>
      <c r="N1353" s="37">
        <f t="shared" si="60"/>
        <v>25605</v>
      </c>
      <c r="O1353" s="55">
        <f t="shared" si="61"/>
        <v>40609530</v>
      </c>
      <c r="P1353" s="55" t="s">
        <v>7341</v>
      </c>
      <c r="Q1353" s="56">
        <f t="shared" si="62"/>
        <v>4.3971912026374181E-3</v>
      </c>
      <c r="R1353" s="49"/>
      <c r="S1353" s="53"/>
      <c r="T1353" s="53"/>
      <c r="U1353" s="53"/>
      <c r="V1353" s="53"/>
      <c r="W1353" s="53"/>
      <c r="X1353" s="53"/>
    </row>
    <row r="1354" spans="2:24" s="2" customFormat="1" ht="24.5" customHeight="1" x14ac:dyDescent="0.35">
      <c r="B1354" s="3">
        <v>1339</v>
      </c>
      <c r="C1354" s="31" t="s">
        <v>2231</v>
      </c>
      <c r="D1354" s="31" t="s">
        <v>2232</v>
      </c>
      <c r="E1354" s="31">
        <v>0.15</v>
      </c>
      <c r="F1354" s="31" t="s">
        <v>3632</v>
      </c>
      <c r="G1354" s="31" t="s">
        <v>3656</v>
      </c>
      <c r="H1354" s="31" t="s">
        <v>2360</v>
      </c>
      <c r="I1354" s="31">
        <v>87</v>
      </c>
      <c r="J1354" s="31" t="s">
        <v>5181</v>
      </c>
      <c r="K1354" s="31" t="s">
        <v>2628</v>
      </c>
      <c r="L1354" s="31">
        <v>30243</v>
      </c>
      <c r="M1354" s="39">
        <v>470.08333333333297</v>
      </c>
      <c r="N1354" s="37">
        <f t="shared" si="60"/>
        <v>504</v>
      </c>
      <c r="O1354" s="55">
        <f t="shared" si="61"/>
        <v>43848</v>
      </c>
      <c r="P1354" s="55"/>
      <c r="Q1354" s="56">
        <f t="shared" si="62"/>
        <v>4.7478520399828692E-6</v>
      </c>
      <c r="R1354" s="49"/>
      <c r="S1354" s="53"/>
      <c r="T1354" s="53"/>
      <c r="U1354" s="53"/>
      <c r="V1354" s="53"/>
      <c r="W1354" s="53"/>
      <c r="X1354" s="53"/>
    </row>
    <row r="1355" spans="2:24" s="2" customFormat="1" ht="24.5" customHeight="1" x14ac:dyDescent="0.35">
      <c r="B1355" s="3">
        <v>1340</v>
      </c>
      <c r="C1355" s="31" t="s">
        <v>2231</v>
      </c>
      <c r="D1355" s="31" t="s">
        <v>2232</v>
      </c>
      <c r="E1355" s="31">
        <v>0.5</v>
      </c>
      <c r="F1355" s="31" t="s">
        <v>2350</v>
      </c>
      <c r="G1355" s="31" t="s">
        <v>76</v>
      </c>
      <c r="H1355" s="31" t="s">
        <v>2628</v>
      </c>
      <c r="I1355" s="31">
        <v>3</v>
      </c>
      <c r="J1355" s="31" t="s">
        <v>5182</v>
      </c>
      <c r="K1355" s="31" t="s">
        <v>2628</v>
      </c>
      <c r="L1355" s="31">
        <v>20076632</v>
      </c>
      <c r="M1355" s="39"/>
      <c r="N1355" s="37">
        <f t="shared" si="60"/>
        <v>0</v>
      </c>
      <c r="O1355" s="55">
        <f t="shared" si="61"/>
        <v>300</v>
      </c>
      <c r="P1355" s="55"/>
      <c r="Q1355" s="56">
        <f t="shared" si="62"/>
        <v>3.2483935686801237E-8</v>
      </c>
      <c r="R1355" s="49"/>
      <c r="S1355" s="53"/>
      <c r="T1355" s="53"/>
      <c r="U1355" s="53"/>
      <c r="V1355" s="53"/>
      <c r="W1355" s="53"/>
      <c r="X1355" s="53"/>
    </row>
    <row r="1356" spans="2:24" s="2" customFormat="1" ht="24.5" customHeight="1" x14ac:dyDescent="0.35">
      <c r="B1356" s="3">
        <v>1341</v>
      </c>
      <c r="C1356" s="31" t="s">
        <v>2231</v>
      </c>
      <c r="D1356" s="31" t="s">
        <v>3262</v>
      </c>
      <c r="E1356" s="31" t="s">
        <v>218</v>
      </c>
      <c r="F1356" s="31" t="s">
        <v>2390</v>
      </c>
      <c r="G1356" s="31" t="s">
        <v>76</v>
      </c>
      <c r="H1356" s="31" t="s">
        <v>2628</v>
      </c>
      <c r="I1356" s="31">
        <v>1</v>
      </c>
      <c r="J1356" s="31" t="s">
        <v>5183</v>
      </c>
      <c r="K1356" s="31" t="s">
        <v>2628</v>
      </c>
      <c r="L1356" s="31">
        <v>63654</v>
      </c>
      <c r="M1356" s="39"/>
      <c r="N1356" s="37">
        <f t="shared" si="60"/>
        <v>0</v>
      </c>
      <c r="O1356" s="55">
        <f t="shared" si="61"/>
        <v>100</v>
      </c>
      <c r="P1356" s="55"/>
      <c r="Q1356" s="56">
        <f t="shared" si="62"/>
        <v>1.082797856226708E-8</v>
      </c>
      <c r="R1356" s="49"/>
      <c r="S1356" s="53"/>
      <c r="T1356" s="53"/>
      <c r="U1356" s="53"/>
      <c r="V1356" s="53"/>
      <c r="W1356" s="53"/>
      <c r="X1356" s="53"/>
    </row>
    <row r="1357" spans="2:24" s="2" customFormat="1" ht="24.5" customHeight="1" x14ac:dyDescent="0.35">
      <c r="B1357" s="3">
        <v>1342</v>
      </c>
      <c r="C1357" s="31" t="s">
        <v>2233</v>
      </c>
      <c r="D1357" s="31" t="s">
        <v>2234</v>
      </c>
      <c r="E1357" s="31" t="s">
        <v>2518</v>
      </c>
      <c r="F1357" s="31" t="s">
        <v>2362</v>
      </c>
      <c r="G1357" s="31" t="s">
        <v>3670</v>
      </c>
      <c r="H1357" s="31" t="s">
        <v>2442</v>
      </c>
      <c r="I1357" s="31">
        <v>50.25</v>
      </c>
      <c r="J1357" s="31" t="s">
        <v>3964</v>
      </c>
      <c r="K1357" s="31" t="s">
        <v>2612</v>
      </c>
      <c r="L1357" s="31">
        <v>20009810</v>
      </c>
      <c r="M1357" s="39">
        <v>11021206.5</v>
      </c>
      <c r="N1357" s="37">
        <f t="shared" si="60"/>
        <v>11814733</v>
      </c>
      <c r="O1357" s="55">
        <f t="shared" si="61"/>
        <v>593690333.25</v>
      </c>
      <c r="P1357" s="55" t="s">
        <v>7341</v>
      </c>
      <c r="Q1357" s="56">
        <f t="shared" si="62"/>
        <v>6.4284662010561988E-2</v>
      </c>
      <c r="R1357" s="49"/>
      <c r="S1357" s="53"/>
      <c r="T1357" s="53"/>
      <c r="U1357" s="53"/>
      <c r="V1357" s="53"/>
      <c r="W1357" s="53"/>
      <c r="X1357" s="53"/>
    </row>
    <row r="1358" spans="2:24" s="2" customFormat="1" ht="24.5" customHeight="1" x14ac:dyDescent="0.35">
      <c r="B1358" s="3">
        <v>1343</v>
      </c>
      <c r="C1358" s="31" t="s">
        <v>2628</v>
      </c>
      <c r="D1358" s="31" t="s">
        <v>3263</v>
      </c>
      <c r="E1358" s="31" t="s">
        <v>218</v>
      </c>
      <c r="F1358" s="31" t="s">
        <v>2376</v>
      </c>
      <c r="G1358" s="31" t="s">
        <v>341</v>
      </c>
      <c r="H1358" s="31" t="s">
        <v>2628</v>
      </c>
      <c r="I1358" s="31">
        <v>2</v>
      </c>
      <c r="J1358" s="31" t="s">
        <v>5184</v>
      </c>
      <c r="K1358" s="31" t="s">
        <v>2628</v>
      </c>
      <c r="L1358" s="31">
        <v>227593</v>
      </c>
      <c r="M1358" s="39">
        <v>146415</v>
      </c>
      <c r="N1358" s="37">
        <f t="shared" si="60"/>
        <v>156957</v>
      </c>
      <c r="O1358" s="55">
        <f t="shared" si="61"/>
        <v>313914</v>
      </c>
      <c r="P1358" s="55" t="s">
        <v>7341</v>
      </c>
      <c r="Q1358" s="56">
        <f t="shared" si="62"/>
        <v>3.3990540623955079E-5</v>
      </c>
      <c r="R1358" s="49"/>
      <c r="S1358" s="53"/>
      <c r="T1358" s="53"/>
      <c r="U1358" s="53"/>
      <c r="V1358" s="53"/>
      <c r="W1358" s="53"/>
      <c r="X1358" s="53"/>
    </row>
    <row r="1359" spans="2:24" s="2" customFormat="1" ht="24.5" customHeight="1" x14ac:dyDescent="0.35">
      <c r="B1359" s="3">
        <v>1344</v>
      </c>
      <c r="C1359" s="31" t="s">
        <v>2628</v>
      </c>
      <c r="D1359" s="31" t="s">
        <v>3263</v>
      </c>
      <c r="E1359" s="31" t="s">
        <v>218</v>
      </c>
      <c r="F1359" s="31" t="s">
        <v>2570</v>
      </c>
      <c r="G1359" s="31" t="s">
        <v>341</v>
      </c>
      <c r="H1359" s="31" t="s">
        <v>2628</v>
      </c>
      <c r="I1359" s="31">
        <v>1</v>
      </c>
      <c r="J1359" s="31" t="s">
        <v>5185</v>
      </c>
      <c r="K1359" s="31" t="s">
        <v>2628</v>
      </c>
      <c r="L1359" s="31">
        <v>19933276</v>
      </c>
      <c r="M1359" s="39"/>
      <c r="N1359" s="37">
        <f t="shared" si="60"/>
        <v>0</v>
      </c>
      <c r="O1359" s="55">
        <f t="shared" si="61"/>
        <v>100</v>
      </c>
      <c r="P1359" s="55"/>
      <c r="Q1359" s="56">
        <f t="shared" si="62"/>
        <v>1.082797856226708E-8</v>
      </c>
      <c r="R1359" s="49"/>
      <c r="S1359" s="53"/>
      <c r="T1359" s="53"/>
      <c r="U1359" s="53"/>
      <c r="V1359" s="53"/>
      <c r="W1359" s="53"/>
      <c r="X1359" s="53"/>
    </row>
    <row r="1360" spans="2:24" s="2" customFormat="1" ht="24.5" customHeight="1" x14ac:dyDescent="0.35">
      <c r="B1360" s="3">
        <v>1345</v>
      </c>
      <c r="C1360" s="31" t="s">
        <v>2628</v>
      </c>
      <c r="D1360" s="31" t="s">
        <v>3264</v>
      </c>
      <c r="E1360" s="31" t="s">
        <v>3551</v>
      </c>
      <c r="F1360" s="31" t="s">
        <v>2417</v>
      </c>
      <c r="G1360" s="31" t="s">
        <v>341</v>
      </c>
      <c r="H1360" s="31" t="s">
        <v>2628</v>
      </c>
      <c r="I1360" s="31">
        <v>2</v>
      </c>
      <c r="J1360" s="31" t="s">
        <v>5186</v>
      </c>
      <c r="K1360" s="31" t="s">
        <v>2628</v>
      </c>
      <c r="L1360" s="31">
        <v>19989753</v>
      </c>
      <c r="M1360" s="39"/>
      <c r="N1360" s="37">
        <f t="shared" ref="N1360:N1423" si="63">ROUND((M1360*(1+$N$13)),0)</f>
        <v>0</v>
      </c>
      <c r="O1360" s="55">
        <f t="shared" ref="O1360:O1423" si="64">IF(N1360=0,100*I1360,I1360*N1360)</f>
        <v>200</v>
      </c>
      <c r="P1360" s="55"/>
      <c r="Q1360" s="56">
        <f t="shared" si="62"/>
        <v>2.165595712453416E-8</v>
      </c>
      <c r="R1360" s="49"/>
      <c r="S1360" s="53"/>
      <c r="T1360" s="53"/>
      <c r="U1360" s="53"/>
      <c r="V1360" s="53"/>
      <c r="W1360" s="53"/>
      <c r="X1360" s="53"/>
    </row>
    <row r="1361" spans="2:24" s="2" customFormat="1" ht="24.5" customHeight="1" x14ac:dyDescent="0.35">
      <c r="B1361" s="3">
        <v>1346</v>
      </c>
      <c r="C1361" s="31" t="s">
        <v>2712</v>
      </c>
      <c r="D1361" s="31" t="s">
        <v>4017</v>
      </c>
      <c r="E1361" s="31" t="s">
        <v>2628</v>
      </c>
      <c r="F1361" s="31" t="s">
        <v>3582</v>
      </c>
      <c r="G1361" s="31" t="s">
        <v>18</v>
      </c>
      <c r="H1361" s="31" t="s">
        <v>2349</v>
      </c>
      <c r="I1361" s="31">
        <v>7</v>
      </c>
      <c r="J1361" s="31" t="s">
        <v>4084</v>
      </c>
      <c r="K1361" s="31" t="s">
        <v>3768</v>
      </c>
      <c r="L1361" s="31">
        <v>20018959</v>
      </c>
      <c r="M1361" s="39"/>
      <c r="N1361" s="37">
        <f t="shared" si="63"/>
        <v>0</v>
      </c>
      <c r="O1361" s="55">
        <f t="shared" si="64"/>
        <v>700</v>
      </c>
      <c r="P1361" s="55"/>
      <c r="Q1361" s="56">
        <f t="shared" ref="Q1361:Q1424" si="65">(45.5*O1361)/SUM($O$16:$O$1436)</f>
        <v>7.5795849935869558E-8</v>
      </c>
      <c r="R1361" s="49"/>
      <c r="S1361" s="53"/>
      <c r="T1361" s="53"/>
      <c r="U1361" s="53"/>
      <c r="V1361" s="53"/>
      <c r="W1361" s="53"/>
      <c r="X1361" s="53"/>
    </row>
    <row r="1362" spans="2:24" s="2" customFormat="1" ht="24.5" customHeight="1" x14ac:dyDescent="0.35">
      <c r="B1362" s="3">
        <v>1347</v>
      </c>
      <c r="C1362" s="31" t="s">
        <v>2628</v>
      </c>
      <c r="D1362" s="31" t="s">
        <v>3265</v>
      </c>
      <c r="E1362" s="31" t="s">
        <v>3552</v>
      </c>
      <c r="F1362" s="31" t="s">
        <v>2333</v>
      </c>
      <c r="G1362" s="31" t="s">
        <v>341</v>
      </c>
      <c r="H1362" s="31" t="s">
        <v>2628</v>
      </c>
      <c r="I1362" s="31">
        <v>321</v>
      </c>
      <c r="J1362" s="31" t="s">
        <v>5187</v>
      </c>
      <c r="K1362" s="31" t="s">
        <v>2628</v>
      </c>
      <c r="L1362" s="31">
        <v>20236367</v>
      </c>
      <c r="M1362" s="39"/>
      <c r="N1362" s="37">
        <f t="shared" si="63"/>
        <v>0</v>
      </c>
      <c r="O1362" s="55">
        <f t="shared" si="64"/>
        <v>32100</v>
      </c>
      <c r="P1362" s="55"/>
      <c r="Q1362" s="56">
        <f t="shared" si="65"/>
        <v>3.4757811184877327E-6</v>
      </c>
      <c r="R1362" s="49"/>
      <c r="S1362" s="53"/>
      <c r="T1362" s="53"/>
      <c r="U1362" s="53"/>
      <c r="V1362" s="53"/>
      <c r="W1362" s="53"/>
      <c r="X1362" s="53"/>
    </row>
    <row r="1363" spans="2:24" s="2" customFormat="1" ht="24.5" customHeight="1" x14ac:dyDescent="0.35">
      <c r="B1363" s="3">
        <v>1348</v>
      </c>
      <c r="C1363" s="31" t="s">
        <v>7284</v>
      </c>
      <c r="D1363" s="31" t="s">
        <v>4018</v>
      </c>
      <c r="E1363" s="31" t="s">
        <v>2628</v>
      </c>
      <c r="F1363" s="31" t="s">
        <v>3582</v>
      </c>
      <c r="G1363" s="31" t="s">
        <v>18</v>
      </c>
      <c r="H1363" s="31" t="s">
        <v>2349</v>
      </c>
      <c r="I1363" s="31">
        <v>9.5833333333333339</v>
      </c>
      <c r="J1363" s="31" t="s">
        <v>4085</v>
      </c>
      <c r="K1363" s="31" t="s">
        <v>3769</v>
      </c>
      <c r="L1363" s="31">
        <v>20236367</v>
      </c>
      <c r="M1363" s="39"/>
      <c r="N1363" s="37">
        <f t="shared" si="63"/>
        <v>0</v>
      </c>
      <c r="O1363" s="55">
        <f t="shared" si="64"/>
        <v>958.33333333333337</v>
      </c>
      <c r="P1363" s="55"/>
      <c r="Q1363" s="56">
        <f t="shared" si="65"/>
        <v>1.0376812788839286E-7</v>
      </c>
      <c r="R1363" s="49"/>
      <c r="S1363" s="53"/>
      <c r="T1363" s="53"/>
      <c r="U1363" s="53"/>
      <c r="V1363" s="53"/>
      <c r="W1363" s="53"/>
      <c r="X1363" s="53"/>
    </row>
    <row r="1364" spans="2:24" s="2" customFormat="1" ht="24.5" customHeight="1" x14ac:dyDescent="0.35">
      <c r="B1364" s="3">
        <v>1349</v>
      </c>
      <c r="C1364" s="31" t="s">
        <v>2714</v>
      </c>
      <c r="D1364" s="31" t="s">
        <v>4196</v>
      </c>
      <c r="E1364" s="31" t="s">
        <v>4233</v>
      </c>
      <c r="F1364" s="31" t="s">
        <v>2570</v>
      </c>
      <c r="G1364" s="31" t="s">
        <v>3667</v>
      </c>
      <c r="H1364" s="31" t="s">
        <v>2356</v>
      </c>
      <c r="I1364" s="31">
        <v>6.166666666666667</v>
      </c>
      <c r="J1364" s="31" t="s">
        <v>2628</v>
      </c>
      <c r="K1364" s="31" t="s">
        <v>2628</v>
      </c>
      <c r="L1364" s="31">
        <v>19972109</v>
      </c>
      <c r="M1364" s="39">
        <v>685305</v>
      </c>
      <c r="N1364" s="37">
        <f t="shared" si="63"/>
        <v>734647</v>
      </c>
      <c r="O1364" s="55">
        <f t="shared" si="64"/>
        <v>4530323.166666667</v>
      </c>
      <c r="P1364" s="55" t="s">
        <v>7341</v>
      </c>
      <c r="Q1364" s="56">
        <f t="shared" si="65"/>
        <v>4.9054242128808575E-4</v>
      </c>
      <c r="R1364" s="49"/>
      <c r="S1364" s="53"/>
      <c r="T1364" s="53"/>
      <c r="U1364" s="53"/>
      <c r="V1364" s="53"/>
      <c r="W1364" s="53"/>
      <c r="X1364" s="53"/>
    </row>
    <row r="1365" spans="2:24" s="2" customFormat="1" ht="24.5" customHeight="1" x14ac:dyDescent="0.35">
      <c r="B1365" s="3">
        <v>1350</v>
      </c>
      <c r="C1365" s="31" t="s">
        <v>7285</v>
      </c>
      <c r="D1365" s="31" t="s">
        <v>4019</v>
      </c>
      <c r="E1365" s="31" t="s">
        <v>2628</v>
      </c>
      <c r="F1365" s="31" t="s">
        <v>2356</v>
      </c>
      <c r="G1365" s="31" t="s">
        <v>18</v>
      </c>
      <c r="H1365" s="31" t="s">
        <v>2349</v>
      </c>
      <c r="I1365" s="31">
        <v>3.3333333333333335</v>
      </c>
      <c r="J1365" s="31" t="s">
        <v>4086</v>
      </c>
      <c r="K1365" s="31" t="s">
        <v>3770</v>
      </c>
      <c r="L1365" s="31">
        <v>20211243</v>
      </c>
      <c r="M1365" s="39"/>
      <c r="N1365" s="37">
        <f t="shared" si="63"/>
        <v>0</v>
      </c>
      <c r="O1365" s="55">
        <f t="shared" si="64"/>
        <v>333.33333333333337</v>
      </c>
      <c r="P1365" s="55"/>
      <c r="Q1365" s="56">
        <f t="shared" si="65"/>
        <v>3.6093261874223603E-8</v>
      </c>
      <c r="R1365" s="49"/>
      <c r="S1365" s="53"/>
      <c r="T1365" s="53"/>
      <c r="U1365" s="53"/>
      <c r="V1365" s="53"/>
      <c r="W1365" s="53"/>
      <c r="X1365" s="53"/>
    </row>
    <row r="1366" spans="2:24" s="2" customFormat="1" ht="24.5" customHeight="1" x14ac:dyDescent="0.35">
      <c r="B1366" s="3">
        <v>1351</v>
      </c>
      <c r="C1366" s="31" t="s">
        <v>2715</v>
      </c>
      <c r="D1366" s="31" t="s">
        <v>4197</v>
      </c>
      <c r="E1366" s="31" t="s">
        <v>3553</v>
      </c>
      <c r="F1366" s="31" t="s">
        <v>3582</v>
      </c>
      <c r="G1366" s="31" t="s">
        <v>18</v>
      </c>
      <c r="H1366" s="31" t="s">
        <v>2349</v>
      </c>
      <c r="I1366" s="31">
        <v>14</v>
      </c>
      <c r="J1366" s="31" t="s">
        <v>5188</v>
      </c>
      <c r="K1366" s="31" t="s">
        <v>2628</v>
      </c>
      <c r="L1366" s="31">
        <v>20201965</v>
      </c>
      <c r="M1366" s="39"/>
      <c r="N1366" s="37">
        <f t="shared" si="63"/>
        <v>0</v>
      </c>
      <c r="O1366" s="55">
        <f t="shared" si="64"/>
        <v>1400</v>
      </c>
      <c r="P1366" s="55"/>
      <c r="Q1366" s="56">
        <f t="shared" si="65"/>
        <v>1.5159169987173912E-7</v>
      </c>
      <c r="R1366" s="49"/>
      <c r="S1366" s="53"/>
      <c r="T1366" s="53"/>
      <c r="U1366" s="53"/>
      <c r="V1366" s="53"/>
      <c r="W1366" s="53"/>
      <c r="X1366" s="53"/>
    </row>
    <row r="1367" spans="2:24" s="2" customFormat="1" ht="24.5" customHeight="1" x14ac:dyDescent="0.35">
      <c r="B1367" s="3">
        <v>1352</v>
      </c>
      <c r="C1367" s="31" t="s">
        <v>2263</v>
      </c>
      <c r="D1367" s="31" t="s">
        <v>2264</v>
      </c>
      <c r="E1367" s="31" t="s">
        <v>3554</v>
      </c>
      <c r="F1367" s="31" t="s">
        <v>2499</v>
      </c>
      <c r="G1367" s="31" t="s">
        <v>11</v>
      </c>
      <c r="H1367" s="31" t="s">
        <v>3675</v>
      </c>
      <c r="I1367" s="31">
        <v>2</v>
      </c>
      <c r="J1367" s="31" t="s">
        <v>3965</v>
      </c>
      <c r="K1367" s="31" t="s">
        <v>2864</v>
      </c>
      <c r="L1367" s="31">
        <v>19996372</v>
      </c>
      <c r="M1367" s="39">
        <v>967050</v>
      </c>
      <c r="N1367" s="37">
        <f t="shared" si="63"/>
        <v>1036678</v>
      </c>
      <c r="O1367" s="55">
        <f t="shared" si="64"/>
        <v>2073356</v>
      </c>
      <c r="P1367" s="55" t="s">
        <v>7341</v>
      </c>
      <c r="Q1367" s="56">
        <f t="shared" si="65"/>
        <v>2.2450254319947822E-4</v>
      </c>
      <c r="R1367" s="49"/>
      <c r="S1367" s="53"/>
      <c r="T1367" s="53"/>
      <c r="U1367" s="53"/>
      <c r="V1367" s="53"/>
      <c r="W1367" s="53"/>
      <c r="X1367" s="53"/>
    </row>
    <row r="1368" spans="2:24" s="2" customFormat="1" ht="24.5" customHeight="1" x14ac:dyDescent="0.35">
      <c r="B1368" s="3">
        <v>1353</v>
      </c>
      <c r="C1368" s="31" t="s">
        <v>2263</v>
      </c>
      <c r="D1368" s="31" t="s">
        <v>3266</v>
      </c>
      <c r="E1368" s="31" t="s">
        <v>557</v>
      </c>
      <c r="F1368" s="31" t="s">
        <v>2335</v>
      </c>
      <c r="G1368" s="31" t="s">
        <v>11</v>
      </c>
      <c r="H1368" s="31" t="s">
        <v>2335</v>
      </c>
      <c r="I1368" s="31">
        <v>1980</v>
      </c>
      <c r="J1368" s="31" t="s">
        <v>3965</v>
      </c>
      <c r="K1368" s="31" t="s">
        <v>2614</v>
      </c>
      <c r="L1368" s="31">
        <v>19927730</v>
      </c>
      <c r="M1368" s="39">
        <v>588000</v>
      </c>
      <c r="N1368" s="37">
        <f t="shared" si="63"/>
        <v>630336</v>
      </c>
      <c r="O1368" s="55">
        <f t="shared" si="64"/>
        <v>1248065280</v>
      </c>
      <c r="P1368" s="55" t="s">
        <v>7341</v>
      </c>
      <c r="Q1368" s="56">
        <f t="shared" si="65"/>
        <v>0.1351402409614986</v>
      </c>
      <c r="R1368" s="49"/>
      <c r="S1368" s="53"/>
      <c r="T1368" s="53"/>
      <c r="U1368" s="53"/>
      <c r="V1368" s="53"/>
      <c r="W1368" s="53"/>
      <c r="X1368" s="53"/>
    </row>
    <row r="1369" spans="2:24" s="2" customFormat="1" ht="24.5" customHeight="1" x14ac:dyDescent="0.35">
      <c r="B1369" s="3">
        <v>1354</v>
      </c>
      <c r="C1369" s="31" t="s">
        <v>112</v>
      </c>
      <c r="D1369" s="31" t="s">
        <v>3267</v>
      </c>
      <c r="E1369" s="31" t="s">
        <v>3708</v>
      </c>
      <c r="F1369" s="31" t="s">
        <v>2616</v>
      </c>
      <c r="G1369" s="31" t="s">
        <v>11</v>
      </c>
      <c r="H1369" s="31" t="s">
        <v>2490</v>
      </c>
      <c r="I1369" s="31">
        <v>54104</v>
      </c>
      <c r="J1369" s="31" t="s">
        <v>3966</v>
      </c>
      <c r="K1369" s="31" t="s">
        <v>3771</v>
      </c>
      <c r="L1369" s="31">
        <v>40284</v>
      </c>
      <c r="M1369" s="39">
        <v>35622</v>
      </c>
      <c r="N1369" s="37">
        <f t="shared" si="63"/>
        <v>38187</v>
      </c>
      <c r="O1369" s="55">
        <f t="shared" si="64"/>
        <v>2066069448</v>
      </c>
      <c r="P1369" s="55" t="s">
        <v>7341</v>
      </c>
      <c r="Q1369" s="56">
        <f t="shared" si="65"/>
        <v>0.22371355691098979</v>
      </c>
      <c r="R1369" s="49"/>
      <c r="S1369" s="53"/>
      <c r="T1369" s="53"/>
      <c r="U1369" s="53"/>
      <c r="V1369" s="53"/>
      <c r="W1369" s="53"/>
      <c r="X1369" s="53"/>
    </row>
    <row r="1370" spans="2:24" s="2" customFormat="1" ht="24.5" customHeight="1" x14ac:dyDescent="0.35">
      <c r="B1370" s="3">
        <v>1355</v>
      </c>
      <c r="C1370" s="31" t="s">
        <v>112</v>
      </c>
      <c r="D1370" s="31" t="s">
        <v>3267</v>
      </c>
      <c r="E1370" s="31" t="s">
        <v>2516</v>
      </c>
      <c r="F1370" s="31" t="s">
        <v>2422</v>
      </c>
      <c r="G1370" s="31" t="s">
        <v>11</v>
      </c>
      <c r="H1370" s="31" t="s">
        <v>2318</v>
      </c>
      <c r="I1370" s="31">
        <v>200</v>
      </c>
      <c r="J1370" s="31" t="s">
        <v>3966</v>
      </c>
      <c r="K1370" s="31" t="s">
        <v>2865</v>
      </c>
      <c r="L1370" s="31">
        <v>40407</v>
      </c>
      <c r="M1370" s="39">
        <v>1219.99</v>
      </c>
      <c r="N1370" s="37">
        <f t="shared" si="63"/>
        <v>1308</v>
      </c>
      <c r="O1370" s="55">
        <f t="shared" si="64"/>
        <v>261600</v>
      </c>
      <c r="P1370" s="55"/>
      <c r="Q1370" s="56">
        <f t="shared" si="65"/>
        <v>2.8325991918890681E-5</v>
      </c>
      <c r="R1370" s="49"/>
      <c r="S1370" s="53"/>
      <c r="T1370" s="53"/>
      <c r="U1370" s="53"/>
      <c r="V1370" s="53"/>
      <c r="W1370" s="53"/>
      <c r="X1370" s="53"/>
    </row>
    <row r="1371" spans="2:24" s="2" customFormat="1" ht="24.5" customHeight="1" x14ac:dyDescent="0.35">
      <c r="B1371" s="3">
        <v>1356</v>
      </c>
      <c r="C1371" s="31" t="s">
        <v>112</v>
      </c>
      <c r="D1371" s="31" t="s">
        <v>3268</v>
      </c>
      <c r="E1371" s="31" t="s">
        <v>2618</v>
      </c>
      <c r="F1371" s="31" t="s">
        <v>2318</v>
      </c>
      <c r="G1371" s="31" t="s">
        <v>11</v>
      </c>
      <c r="H1371" s="31" t="s">
        <v>2318</v>
      </c>
      <c r="I1371" s="31">
        <v>368675.41666666669</v>
      </c>
      <c r="J1371" s="31" t="s">
        <v>3968</v>
      </c>
      <c r="K1371" s="31" t="s">
        <v>2867</v>
      </c>
      <c r="L1371" s="31">
        <v>93689</v>
      </c>
      <c r="M1371" s="39">
        <v>1220</v>
      </c>
      <c r="N1371" s="37">
        <f t="shared" si="63"/>
        <v>1308</v>
      </c>
      <c r="O1371" s="55">
        <f t="shared" si="64"/>
        <v>482227445</v>
      </c>
      <c r="P1371" s="55" t="s">
        <v>7341</v>
      </c>
      <c r="Q1371" s="56">
        <f t="shared" si="65"/>
        <v>5.2215484365968269E-2</v>
      </c>
      <c r="R1371" s="49"/>
      <c r="S1371" s="53"/>
      <c r="T1371" s="53"/>
      <c r="U1371" s="53"/>
      <c r="V1371" s="53"/>
      <c r="W1371" s="53"/>
      <c r="X1371" s="53"/>
    </row>
    <row r="1372" spans="2:24" s="2" customFormat="1" ht="24.5" customHeight="1" x14ac:dyDescent="0.35">
      <c r="B1372" s="3">
        <v>1357</v>
      </c>
      <c r="C1372" s="31" t="s">
        <v>112</v>
      </c>
      <c r="D1372" s="31" t="s">
        <v>3268</v>
      </c>
      <c r="E1372" s="31" t="s">
        <v>2618</v>
      </c>
      <c r="F1372" s="31" t="s">
        <v>3641</v>
      </c>
      <c r="G1372" s="31" t="s">
        <v>11</v>
      </c>
      <c r="H1372" s="31" t="s">
        <v>2318</v>
      </c>
      <c r="I1372" s="31">
        <v>116643.16666666667</v>
      </c>
      <c r="J1372" s="31" t="s">
        <v>3969</v>
      </c>
      <c r="K1372" s="31" t="s">
        <v>2617</v>
      </c>
      <c r="L1372" s="31">
        <v>19944041</v>
      </c>
      <c r="M1372" s="39">
        <v>1220</v>
      </c>
      <c r="N1372" s="37">
        <f t="shared" si="63"/>
        <v>1308</v>
      </c>
      <c r="O1372" s="55">
        <f t="shared" si="64"/>
        <v>152569262</v>
      </c>
      <c r="P1372" s="55" t="s">
        <v>7341</v>
      </c>
      <c r="Q1372" s="56">
        <f t="shared" si="65"/>
        <v>1.6520166981969092E-2</v>
      </c>
      <c r="R1372" s="49"/>
      <c r="S1372" s="53"/>
      <c r="T1372" s="53"/>
      <c r="U1372" s="53"/>
      <c r="V1372" s="53"/>
      <c r="W1372" s="53"/>
      <c r="X1372" s="53"/>
    </row>
    <row r="1373" spans="2:24" s="2" customFormat="1" ht="24.5" customHeight="1" x14ac:dyDescent="0.35">
      <c r="B1373" s="3">
        <v>1358</v>
      </c>
      <c r="C1373" s="31" t="s">
        <v>112</v>
      </c>
      <c r="D1373" s="31" t="s">
        <v>3268</v>
      </c>
      <c r="E1373" s="31" t="s">
        <v>2426</v>
      </c>
      <c r="F1373" s="31" t="s">
        <v>3639</v>
      </c>
      <c r="G1373" s="31" t="s">
        <v>11</v>
      </c>
      <c r="H1373" s="31" t="s">
        <v>2318</v>
      </c>
      <c r="I1373" s="31">
        <v>32948.666666666664</v>
      </c>
      <c r="J1373" s="31" t="s">
        <v>3967</v>
      </c>
      <c r="K1373" s="31" t="s">
        <v>2866</v>
      </c>
      <c r="L1373" s="31">
        <v>104739</v>
      </c>
      <c r="M1373" s="39">
        <v>2440</v>
      </c>
      <c r="N1373" s="37">
        <f t="shared" si="63"/>
        <v>2616</v>
      </c>
      <c r="O1373" s="55">
        <f t="shared" si="64"/>
        <v>86193712</v>
      </c>
      <c r="P1373" s="55" t="s">
        <v>7341</v>
      </c>
      <c r="Q1373" s="56">
        <f t="shared" si="65"/>
        <v>9.3330366573822279E-3</v>
      </c>
      <c r="R1373" s="49"/>
      <c r="S1373" s="53"/>
      <c r="T1373" s="53"/>
      <c r="U1373" s="53"/>
      <c r="V1373" s="53"/>
      <c r="W1373" s="53"/>
      <c r="X1373" s="53"/>
    </row>
    <row r="1374" spans="2:24" s="2" customFormat="1" ht="24.5" customHeight="1" x14ac:dyDescent="0.35">
      <c r="B1374" s="3">
        <v>1359</v>
      </c>
      <c r="C1374" s="31" t="s">
        <v>112</v>
      </c>
      <c r="D1374" s="31" t="s">
        <v>3268</v>
      </c>
      <c r="E1374" s="31" t="s">
        <v>2426</v>
      </c>
      <c r="F1374" s="31" t="s">
        <v>3640</v>
      </c>
      <c r="G1374" s="31" t="s">
        <v>11</v>
      </c>
      <c r="H1374" s="31" t="s">
        <v>2318</v>
      </c>
      <c r="I1374" s="31">
        <v>22765.833333333332</v>
      </c>
      <c r="J1374" s="31" t="s">
        <v>3969</v>
      </c>
      <c r="K1374" s="31" t="s">
        <v>2619</v>
      </c>
      <c r="L1374" s="31">
        <v>20119257</v>
      </c>
      <c r="M1374" s="39">
        <v>2440</v>
      </c>
      <c r="N1374" s="37">
        <f t="shared" si="63"/>
        <v>2616</v>
      </c>
      <c r="O1374" s="55">
        <f t="shared" si="64"/>
        <v>59555420</v>
      </c>
      <c r="P1374" s="55" t="s">
        <v>7341</v>
      </c>
      <c r="Q1374" s="56">
        <f t="shared" si="65"/>
        <v>6.4486481102681206E-3</v>
      </c>
      <c r="R1374" s="49"/>
      <c r="S1374" s="53"/>
      <c r="T1374" s="53"/>
      <c r="U1374" s="53"/>
      <c r="V1374" s="53"/>
      <c r="W1374" s="53"/>
      <c r="X1374" s="53"/>
    </row>
    <row r="1375" spans="2:24" s="2" customFormat="1" ht="24.5" customHeight="1" x14ac:dyDescent="0.35">
      <c r="B1375" s="3">
        <v>1360</v>
      </c>
      <c r="C1375" s="31" t="s">
        <v>2265</v>
      </c>
      <c r="D1375" s="31" t="s">
        <v>2266</v>
      </c>
      <c r="E1375" s="31" t="s">
        <v>308</v>
      </c>
      <c r="F1375" s="31" t="s">
        <v>2422</v>
      </c>
      <c r="G1375" s="31" t="s">
        <v>11</v>
      </c>
      <c r="H1375" s="31" t="s">
        <v>2318</v>
      </c>
      <c r="I1375" s="31">
        <v>233223.66666666666</v>
      </c>
      <c r="J1375" s="31" t="s">
        <v>3970</v>
      </c>
      <c r="K1375" s="31" t="s">
        <v>2869</v>
      </c>
      <c r="L1375" s="31">
        <v>20039359</v>
      </c>
      <c r="M1375" s="39">
        <v>798.40000000000009</v>
      </c>
      <c r="N1375" s="37">
        <f t="shared" si="63"/>
        <v>856</v>
      </c>
      <c r="O1375" s="55">
        <f t="shared" si="64"/>
        <v>199639458.66666666</v>
      </c>
      <c r="P1375" s="55" t="s">
        <v>7341</v>
      </c>
      <c r="Q1375" s="56">
        <f t="shared" si="65"/>
        <v>2.1616917786252712E-2</v>
      </c>
      <c r="R1375" s="49"/>
      <c r="S1375" s="53"/>
      <c r="T1375" s="53"/>
      <c r="U1375" s="53"/>
      <c r="V1375" s="53"/>
      <c r="W1375" s="53"/>
      <c r="X1375" s="53"/>
    </row>
    <row r="1376" spans="2:24" s="2" customFormat="1" ht="24.5" customHeight="1" x14ac:dyDescent="0.35">
      <c r="B1376" s="3">
        <v>1361</v>
      </c>
      <c r="C1376" s="31" t="s">
        <v>2265</v>
      </c>
      <c r="D1376" s="31" t="s">
        <v>2266</v>
      </c>
      <c r="E1376" s="31" t="s">
        <v>1557</v>
      </c>
      <c r="F1376" s="31" t="s">
        <v>2317</v>
      </c>
      <c r="G1376" s="31" t="s">
        <v>11</v>
      </c>
      <c r="H1376" s="31" t="s">
        <v>2628</v>
      </c>
      <c r="I1376" s="31">
        <v>14444</v>
      </c>
      <c r="J1376" s="31" t="s">
        <v>5189</v>
      </c>
      <c r="K1376" s="31" t="s">
        <v>2628</v>
      </c>
      <c r="L1376" s="31">
        <v>20048817</v>
      </c>
      <c r="M1376" s="39"/>
      <c r="N1376" s="37">
        <f t="shared" si="63"/>
        <v>0</v>
      </c>
      <c r="O1376" s="55">
        <f t="shared" si="64"/>
        <v>1444400</v>
      </c>
      <c r="P1376" s="55" t="s">
        <v>7341</v>
      </c>
      <c r="Q1376" s="56">
        <f t="shared" si="65"/>
        <v>1.563993223533857E-4</v>
      </c>
      <c r="R1376" s="49"/>
      <c r="S1376" s="53"/>
      <c r="T1376" s="53"/>
      <c r="U1376" s="53"/>
      <c r="V1376" s="53"/>
      <c r="W1376" s="53"/>
      <c r="X1376" s="53"/>
    </row>
    <row r="1377" spans="2:24" s="2" customFormat="1" ht="24.5" customHeight="1" x14ac:dyDescent="0.35">
      <c r="B1377" s="3">
        <v>1362</v>
      </c>
      <c r="C1377" s="31" t="s">
        <v>2265</v>
      </c>
      <c r="D1377" s="31" t="s">
        <v>2266</v>
      </c>
      <c r="E1377" s="31" t="s">
        <v>1226</v>
      </c>
      <c r="F1377" s="31" t="s">
        <v>2422</v>
      </c>
      <c r="G1377" s="31" t="s">
        <v>11</v>
      </c>
      <c r="H1377" s="31" t="s">
        <v>2318</v>
      </c>
      <c r="I1377" s="31">
        <v>757.66666666666674</v>
      </c>
      <c r="J1377" s="31" t="s">
        <v>3970</v>
      </c>
      <c r="K1377" s="31" t="s">
        <v>2868</v>
      </c>
      <c r="L1377" s="31">
        <v>20039358</v>
      </c>
      <c r="M1377" s="39">
        <v>1596.8</v>
      </c>
      <c r="N1377" s="37">
        <f t="shared" si="63"/>
        <v>1712</v>
      </c>
      <c r="O1377" s="55">
        <f t="shared" si="64"/>
        <v>1297125.3333333335</v>
      </c>
      <c r="P1377" s="55"/>
      <c r="Q1377" s="56">
        <f t="shared" si="65"/>
        <v>1.4045245301906874E-4</v>
      </c>
      <c r="R1377" s="49"/>
      <c r="S1377" s="53"/>
      <c r="T1377" s="53"/>
      <c r="U1377" s="53"/>
      <c r="V1377" s="53"/>
      <c r="W1377" s="53"/>
      <c r="X1377" s="53"/>
    </row>
    <row r="1378" spans="2:24" s="2" customFormat="1" ht="24.5" customHeight="1" x14ac:dyDescent="0.35">
      <c r="B1378" s="3">
        <v>1363</v>
      </c>
      <c r="C1378" s="31" t="s">
        <v>2265</v>
      </c>
      <c r="D1378" s="31" t="s">
        <v>2266</v>
      </c>
      <c r="E1378" s="31" t="s">
        <v>1226</v>
      </c>
      <c r="F1378" s="31" t="s">
        <v>2317</v>
      </c>
      <c r="G1378" s="31" t="s">
        <v>11</v>
      </c>
      <c r="H1378" s="31" t="s">
        <v>2628</v>
      </c>
      <c r="I1378" s="31">
        <v>1</v>
      </c>
      <c r="J1378" s="31" t="s">
        <v>5189</v>
      </c>
      <c r="K1378" s="31" t="s">
        <v>2628</v>
      </c>
      <c r="L1378" s="31">
        <v>20047166</v>
      </c>
      <c r="M1378" s="39"/>
      <c r="N1378" s="37">
        <f t="shared" si="63"/>
        <v>0</v>
      </c>
      <c r="O1378" s="55">
        <f t="shared" si="64"/>
        <v>100</v>
      </c>
      <c r="P1378" s="55"/>
      <c r="Q1378" s="56">
        <f t="shared" si="65"/>
        <v>1.082797856226708E-8</v>
      </c>
      <c r="R1378" s="49"/>
      <c r="S1378" s="53"/>
      <c r="T1378" s="53"/>
      <c r="U1378" s="53"/>
      <c r="V1378" s="53"/>
      <c r="W1378" s="53"/>
      <c r="X1378" s="53"/>
    </row>
    <row r="1379" spans="2:24" s="2" customFormat="1" ht="24.5" customHeight="1" x14ac:dyDescent="0.35">
      <c r="B1379" s="3">
        <v>1364</v>
      </c>
      <c r="C1379" s="31" t="s">
        <v>704</v>
      </c>
      <c r="D1379" s="31" t="s">
        <v>3269</v>
      </c>
      <c r="E1379" s="31" t="s">
        <v>3555</v>
      </c>
      <c r="F1379" s="31" t="s">
        <v>2317</v>
      </c>
      <c r="G1379" s="31" t="s">
        <v>11</v>
      </c>
      <c r="H1379" s="31" t="s">
        <v>2628</v>
      </c>
      <c r="I1379" s="31">
        <v>27020</v>
      </c>
      <c r="J1379" s="31" t="s">
        <v>5190</v>
      </c>
      <c r="K1379" s="31" t="s">
        <v>2628</v>
      </c>
      <c r="L1379" s="31">
        <v>20077311</v>
      </c>
      <c r="M1379" s="39">
        <v>3205</v>
      </c>
      <c r="N1379" s="37">
        <f t="shared" si="63"/>
        <v>3436</v>
      </c>
      <c r="O1379" s="55">
        <f t="shared" si="64"/>
        <v>92840720</v>
      </c>
      <c r="P1379" s="55" t="s">
        <v>7341</v>
      </c>
      <c r="Q1379" s="56">
        <f t="shared" si="65"/>
        <v>1.0052773258654404E-2</v>
      </c>
      <c r="R1379" s="49"/>
      <c r="S1379" s="53"/>
      <c r="T1379" s="53"/>
      <c r="U1379" s="53"/>
      <c r="V1379" s="53"/>
      <c r="W1379" s="53"/>
      <c r="X1379" s="53"/>
    </row>
    <row r="1380" spans="2:24" s="2" customFormat="1" ht="24.5" customHeight="1" x14ac:dyDescent="0.35">
      <c r="B1380" s="3">
        <v>1365</v>
      </c>
      <c r="C1380" s="31" t="s">
        <v>704</v>
      </c>
      <c r="D1380" s="31" t="s">
        <v>3269</v>
      </c>
      <c r="E1380" s="31" t="s">
        <v>3555</v>
      </c>
      <c r="F1380" s="31" t="s">
        <v>2335</v>
      </c>
      <c r="G1380" s="31" t="s">
        <v>11</v>
      </c>
      <c r="H1380" s="31" t="s">
        <v>2628</v>
      </c>
      <c r="I1380" s="31">
        <v>390</v>
      </c>
      <c r="J1380" s="31" t="s">
        <v>5191</v>
      </c>
      <c r="K1380" s="31" t="s">
        <v>2628</v>
      </c>
      <c r="L1380" s="31">
        <v>20104101</v>
      </c>
      <c r="M1380" s="39">
        <v>2847</v>
      </c>
      <c r="N1380" s="37">
        <f t="shared" si="63"/>
        <v>3052</v>
      </c>
      <c r="O1380" s="55">
        <f t="shared" si="64"/>
        <v>1190280</v>
      </c>
      <c r="P1380" s="55"/>
      <c r="Q1380" s="56">
        <f t="shared" si="65"/>
        <v>1.288832632309526E-4</v>
      </c>
      <c r="R1380" s="49"/>
      <c r="S1380" s="53"/>
      <c r="T1380" s="53"/>
      <c r="U1380" s="53"/>
      <c r="V1380" s="53"/>
      <c r="W1380" s="53"/>
      <c r="X1380" s="53"/>
    </row>
    <row r="1381" spans="2:24" s="2" customFormat="1" ht="24.5" customHeight="1" x14ac:dyDescent="0.35">
      <c r="B1381" s="3">
        <v>1366</v>
      </c>
      <c r="C1381" s="31" t="s">
        <v>704</v>
      </c>
      <c r="D1381" s="31" t="s">
        <v>3269</v>
      </c>
      <c r="E1381" s="31" t="s">
        <v>3556</v>
      </c>
      <c r="F1381" s="31" t="s">
        <v>2335</v>
      </c>
      <c r="G1381" s="31" t="s">
        <v>11</v>
      </c>
      <c r="H1381" s="31" t="s">
        <v>2628</v>
      </c>
      <c r="I1381" s="31">
        <v>1</v>
      </c>
      <c r="J1381" s="31" t="s">
        <v>5192</v>
      </c>
      <c r="K1381" s="31" t="s">
        <v>2628</v>
      </c>
      <c r="L1381" s="31">
        <v>20104080</v>
      </c>
      <c r="M1381" s="39">
        <v>2847</v>
      </c>
      <c r="N1381" s="37">
        <f t="shared" si="63"/>
        <v>3052</v>
      </c>
      <c r="O1381" s="55">
        <f t="shared" si="64"/>
        <v>3052</v>
      </c>
      <c r="P1381" s="55"/>
      <c r="Q1381" s="56">
        <f t="shared" si="65"/>
        <v>3.3046990572039124E-7</v>
      </c>
      <c r="R1381" s="49"/>
      <c r="S1381" s="53"/>
      <c r="T1381" s="53"/>
      <c r="U1381" s="53"/>
      <c r="V1381" s="53"/>
      <c r="W1381" s="53"/>
      <c r="X1381" s="53"/>
    </row>
    <row r="1382" spans="2:24" s="2" customFormat="1" ht="24.5" customHeight="1" x14ac:dyDescent="0.35">
      <c r="B1382" s="3">
        <v>1367</v>
      </c>
      <c r="C1382" s="31" t="s">
        <v>704</v>
      </c>
      <c r="D1382" s="31" t="s">
        <v>3270</v>
      </c>
      <c r="E1382" s="31" t="s">
        <v>2621</v>
      </c>
      <c r="F1382" s="31" t="s">
        <v>2335</v>
      </c>
      <c r="G1382" s="31" t="s">
        <v>11</v>
      </c>
      <c r="H1382" s="31" t="s">
        <v>2628</v>
      </c>
      <c r="I1382" s="31">
        <v>6916</v>
      </c>
      <c r="J1382" s="31" t="s">
        <v>5193</v>
      </c>
      <c r="K1382" s="31" t="s">
        <v>2628</v>
      </c>
      <c r="L1382" s="31">
        <v>19980966</v>
      </c>
      <c r="M1382" s="39">
        <v>3279</v>
      </c>
      <c r="N1382" s="37">
        <f t="shared" si="63"/>
        <v>3515</v>
      </c>
      <c r="O1382" s="55">
        <f t="shared" si="64"/>
        <v>24309740</v>
      </c>
      <c r="P1382" s="55" t="s">
        <v>7341</v>
      </c>
      <c r="Q1382" s="56">
        <f t="shared" si="65"/>
        <v>2.6322534357428652E-3</v>
      </c>
      <c r="R1382" s="49"/>
      <c r="S1382" s="53"/>
      <c r="T1382" s="53"/>
      <c r="U1382" s="53"/>
      <c r="V1382" s="53"/>
      <c r="W1382" s="53"/>
      <c r="X1382" s="53"/>
    </row>
    <row r="1383" spans="2:24" s="2" customFormat="1" ht="24.5" customHeight="1" x14ac:dyDescent="0.35">
      <c r="B1383" s="3">
        <v>1368</v>
      </c>
      <c r="C1383" s="31" t="s">
        <v>704</v>
      </c>
      <c r="D1383" s="31" t="s">
        <v>3270</v>
      </c>
      <c r="E1383" s="31" t="s">
        <v>3557</v>
      </c>
      <c r="F1383" s="31" t="s">
        <v>2318</v>
      </c>
      <c r="G1383" s="31" t="s">
        <v>11</v>
      </c>
      <c r="H1383" s="31" t="s">
        <v>2318</v>
      </c>
      <c r="I1383" s="31">
        <v>5390</v>
      </c>
      <c r="J1383" s="31" t="s">
        <v>3971</v>
      </c>
      <c r="K1383" s="31" t="s">
        <v>2870</v>
      </c>
      <c r="L1383" s="31">
        <v>19910346</v>
      </c>
      <c r="M1383" s="39">
        <v>1918</v>
      </c>
      <c r="N1383" s="37">
        <f t="shared" si="63"/>
        <v>2056</v>
      </c>
      <c r="O1383" s="55">
        <f t="shared" si="64"/>
        <v>11081840</v>
      </c>
      <c r="P1383" s="55" t="s">
        <v>7341</v>
      </c>
      <c r="Q1383" s="56">
        <f t="shared" si="65"/>
        <v>1.1999392595047381E-3</v>
      </c>
      <c r="R1383" s="49"/>
      <c r="S1383" s="53"/>
      <c r="T1383" s="53"/>
      <c r="U1383" s="53"/>
      <c r="V1383" s="53"/>
      <c r="W1383" s="53"/>
      <c r="X1383" s="53"/>
    </row>
    <row r="1384" spans="2:24" s="2" customFormat="1" ht="24.5" customHeight="1" x14ac:dyDescent="0.35">
      <c r="B1384" s="3">
        <v>1369</v>
      </c>
      <c r="C1384" s="31" t="s">
        <v>704</v>
      </c>
      <c r="D1384" s="31" t="s">
        <v>3270</v>
      </c>
      <c r="E1384" s="31" t="s">
        <v>2620</v>
      </c>
      <c r="F1384" s="31" t="s">
        <v>2438</v>
      </c>
      <c r="G1384" s="31" t="s">
        <v>11</v>
      </c>
      <c r="H1384" s="31" t="s">
        <v>2628</v>
      </c>
      <c r="I1384" s="31">
        <v>2954</v>
      </c>
      <c r="J1384" s="31" t="s">
        <v>5194</v>
      </c>
      <c r="K1384" s="31" t="s">
        <v>2628</v>
      </c>
      <c r="L1384" s="31">
        <v>226609</v>
      </c>
      <c r="M1384" s="39">
        <v>872</v>
      </c>
      <c r="N1384" s="37">
        <f t="shared" si="63"/>
        <v>935</v>
      </c>
      <c r="O1384" s="55">
        <f t="shared" si="64"/>
        <v>2761990</v>
      </c>
      <c r="P1384" s="55"/>
      <c r="Q1384" s="56">
        <f t="shared" si="65"/>
        <v>2.9906768509196051E-4</v>
      </c>
      <c r="R1384" s="49"/>
      <c r="S1384" s="53"/>
      <c r="T1384" s="53"/>
      <c r="U1384" s="53"/>
      <c r="V1384" s="53"/>
      <c r="W1384" s="53"/>
      <c r="X1384" s="53"/>
    </row>
    <row r="1385" spans="2:24" s="2" customFormat="1" ht="24.5" customHeight="1" x14ac:dyDescent="0.35">
      <c r="B1385" s="3">
        <v>1370</v>
      </c>
      <c r="C1385" s="31" t="s">
        <v>2267</v>
      </c>
      <c r="D1385" s="31" t="s">
        <v>7078</v>
      </c>
      <c r="E1385" s="31" t="s">
        <v>22</v>
      </c>
      <c r="F1385" s="31" t="s">
        <v>2604</v>
      </c>
      <c r="G1385" s="31" t="s">
        <v>80</v>
      </c>
      <c r="H1385" s="31" t="s">
        <v>7120</v>
      </c>
      <c r="I1385" s="33">
        <v>1</v>
      </c>
      <c r="J1385" s="31" t="s">
        <v>7167</v>
      </c>
      <c r="K1385" s="31" t="s">
        <v>7259</v>
      </c>
      <c r="L1385" s="31">
        <v>19999738</v>
      </c>
      <c r="M1385" s="39"/>
      <c r="N1385" s="37">
        <f t="shared" si="63"/>
        <v>0</v>
      </c>
      <c r="O1385" s="55">
        <f t="shared" si="64"/>
        <v>100</v>
      </c>
      <c r="P1385" s="55"/>
      <c r="Q1385" s="56">
        <f t="shared" si="65"/>
        <v>1.082797856226708E-8</v>
      </c>
      <c r="R1385" s="49"/>
      <c r="S1385" s="53"/>
      <c r="T1385" s="53"/>
      <c r="U1385" s="53"/>
      <c r="V1385" s="53"/>
      <c r="W1385" s="53"/>
      <c r="X1385" s="53"/>
    </row>
    <row r="1386" spans="2:24" s="2" customFormat="1" ht="24.5" customHeight="1" x14ac:dyDescent="0.35">
      <c r="B1386" s="3">
        <v>1371</v>
      </c>
      <c r="C1386" s="31" t="s">
        <v>2628</v>
      </c>
      <c r="D1386" s="31" t="s">
        <v>3271</v>
      </c>
      <c r="E1386" s="31" t="s">
        <v>3493</v>
      </c>
      <c r="F1386" s="31" t="s">
        <v>3642</v>
      </c>
      <c r="G1386" s="31" t="s">
        <v>76</v>
      </c>
      <c r="H1386" s="31" t="s">
        <v>2628</v>
      </c>
      <c r="I1386" s="31">
        <v>43248</v>
      </c>
      <c r="J1386" s="31" t="s">
        <v>5195</v>
      </c>
      <c r="K1386" s="31" t="s">
        <v>2628</v>
      </c>
      <c r="L1386" s="31">
        <v>20073451</v>
      </c>
      <c r="M1386" s="39"/>
      <c r="N1386" s="37">
        <f t="shared" si="63"/>
        <v>0</v>
      </c>
      <c r="O1386" s="55">
        <f t="shared" si="64"/>
        <v>4324800</v>
      </c>
      <c r="P1386" s="55" t="s">
        <v>7341</v>
      </c>
      <c r="Q1386" s="56">
        <f t="shared" si="65"/>
        <v>4.6828841686092666E-4</v>
      </c>
      <c r="R1386" s="49"/>
      <c r="S1386" s="53"/>
      <c r="T1386" s="53"/>
      <c r="U1386" s="53"/>
      <c r="V1386" s="53"/>
      <c r="W1386" s="53"/>
      <c r="X1386" s="53"/>
    </row>
    <row r="1387" spans="2:24" s="2" customFormat="1" ht="24.5" customHeight="1" x14ac:dyDescent="0.35">
      <c r="B1387" s="3">
        <v>1372</v>
      </c>
      <c r="C1387" s="31" t="s">
        <v>465</v>
      </c>
      <c r="D1387" s="31" t="s">
        <v>5883</v>
      </c>
      <c r="E1387" s="31" t="s">
        <v>3438</v>
      </c>
      <c r="F1387" s="31" t="s">
        <v>2333</v>
      </c>
      <c r="G1387" s="31" t="s">
        <v>80</v>
      </c>
      <c r="H1387" s="31" t="s">
        <v>7124</v>
      </c>
      <c r="I1387" s="33">
        <v>1</v>
      </c>
      <c r="J1387" s="31" t="s">
        <v>2628</v>
      </c>
      <c r="K1387" s="31" t="s">
        <v>7260</v>
      </c>
      <c r="L1387" s="31">
        <v>19926750</v>
      </c>
      <c r="M1387" s="39"/>
      <c r="N1387" s="37">
        <f t="shared" si="63"/>
        <v>0</v>
      </c>
      <c r="O1387" s="55">
        <f t="shared" si="64"/>
        <v>100</v>
      </c>
      <c r="P1387" s="55"/>
      <c r="Q1387" s="56">
        <f t="shared" si="65"/>
        <v>1.082797856226708E-8</v>
      </c>
      <c r="R1387" s="49"/>
      <c r="S1387" s="53"/>
      <c r="T1387" s="53"/>
      <c r="U1387" s="53"/>
      <c r="V1387" s="53"/>
      <c r="W1387" s="53"/>
      <c r="X1387" s="53"/>
    </row>
    <row r="1388" spans="2:24" s="2" customFormat="1" ht="24.5" customHeight="1" x14ac:dyDescent="0.35">
      <c r="B1388" s="3">
        <v>1373</v>
      </c>
      <c r="C1388" s="31" t="s">
        <v>2273</v>
      </c>
      <c r="D1388" s="31" t="s">
        <v>2274</v>
      </c>
      <c r="E1388" s="31" t="s">
        <v>12</v>
      </c>
      <c r="F1388" s="31" t="s">
        <v>2356</v>
      </c>
      <c r="G1388" s="31" t="s">
        <v>18</v>
      </c>
      <c r="H1388" s="31" t="s">
        <v>2349</v>
      </c>
      <c r="I1388" s="31">
        <v>49.666666666666664</v>
      </c>
      <c r="J1388" s="31" t="s">
        <v>5196</v>
      </c>
      <c r="K1388" s="31" t="s">
        <v>2628</v>
      </c>
      <c r="L1388" s="31">
        <v>20085224</v>
      </c>
      <c r="M1388" s="39">
        <v>8738100</v>
      </c>
      <c r="N1388" s="37">
        <f t="shared" si="63"/>
        <v>9367243</v>
      </c>
      <c r="O1388" s="55">
        <f t="shared" si="64"/>
        <v>465239735.66666663</v>
      </c>
      <c r="P1388" s="55" t="s">
        <v>7341</v>
      </c>
      <c r="Q1388" s="56">
        <f t="shared" si="65"/>
        <v>5.0376058841134691E-2</v>
      </c>
      <c r="R1388" s="49"/>
      <c r="S1388" s="53"/>
      <c r="T1388" s="53"/>
      <c r="U1388" s="53"/>
      <c r="V1388" s="53"/>
      <c r="W1388" s="53"/>
      <c r="X1388" s="53"/>
    </row>
    <row r="1389" spans="2:24" s="2" customFormat="1" ht="24.5" customHeight="1" x14ac:dyDescent="0.35">
      <c r="B1389" s="3">
        <v>1374</v>
      </c>
      <c r="C1389" s="31" t="s">
        <v>2273</v>
      </c>
      <c r="D1389" s="31" t="s">
        <v>2274</v>
      </c>
      <c r="E1389" s="31" t="s">
        <v>3558</v>
      </c>
      <c r="F1389" s="31" t="s">
        <v>3580</v>
      </c>
      <c r="G1389" s="31" t="s">
        <v>364</v>
      </c>
      <c r="H1389" s="31" t="s">
        <v>2628</v>
      </c>
      <c r="I1389" s="31">
        <v>10</v>
      </c>
      <c r="J1389" s="31" t="s">
        <v>5197</v>
      </c>
      <c r="K1389" s="31" t="s">
        <v>2628</v>
      </c>
      <c r="L1389" s="31">
        <v>20205921</v>
      </c>
      <c r="M1389" s="39"/>
      <c r="N1389" s="37">
        <f t="shared" si="63"/>
        <v>0</v>
      </c>
      <c r="O1389" s="55">
        <f t="shared" si="64"/>
        <v>1000</v>
      </c>
      <c r="P1389" s="55"/>
      <c r="Q1389" s="56">
        <f t="shared" si="65"/>
        <v>1.082797856226708E-7</v>
      </c>
      <c r="R1389" s="49"/>
      <c r="S1389" s="53"/>
      <c r="T1389" s="53"/>
      <c r="U1389" s="53"/>
      <c r="V1389" s="53"/>
      <c r="W1389" s="53"/>
      <c r="X1389" s="53"/>
    </row>
    <row r="1390" spans="2:24" s="2" customFormat="1" ht="24.5" customHeight="1" x14ac:dyDescent="0.35">
      <c r="B1390" s="3">
        <v>1375</v>
      </c>
      <c r="C1390" s="31" t="s">
        <v>2275</v>
      </c>
      <c r="D1390" s="31" t="s">
        <v>2276</v>
      </c>
      <c r="E1390" s="31" t="s">
        <v>2453</v>
      </c>
      <c r="F1390" s="31" t="s">
        <v>2422</v>
      </c>
      <c r="G1390" s="31" t="s">
        <v>11</v>
      </c>
      <c r="H1390" s="31" t="s">
        <v>2318</v>
      </c>
      <c r="I1390" s="31">
        <v>253</v>
      </c>
      <c r="J1390" s="31" t="s">
        <v>5198</v>
      </c>
      <c r="K1390" s="31" t="s">
        <v>2628</v>
      </c>
      <c r="L1390" s="31">
        <v>20039769</v>
      </c>
      <c r="M1390" s="39">
        <v>111036</v>
      </c>
      <c r="N1390" s="37">
        <f t="shared" si="63"/>
        <v>119031</v>
      </c>
      <c r="O1390" s="55">
        <f t="shared" si="64"/>
        <v>30114843</v>
      </c>
      <c r="P1390" s="55" t="s">
        <v>7341</v>
      </c>
      <c r="Q1390" s="56">
        <f t="shared" si="65"/>
        <v>3.2608287441003884E-3</v>
      </c>
      <c r="R1390" s="49"/>
      <c r="S1390" s="53"/>
      <c r="T1390" s="53"/>
      <c r="U1390" s="53"/>
      <c r="V1390" s="53"/>
      <c r="W1390" s="53"/>
      <c r="X1390" s="53"/>
    </row>
    <row r="1391" spans="2:24" s="2" customFormat="1" ht="24.5" customHeight="1" x14ac:dyDescent="0.35">
      <c r="B1391" s="3">
        <v>1376</v>
      </c>
      <c r="C1391" s="31" t="s">
        <v>2010</v>
      </c>
      <c r="D1391" s="31" t="s">
        <v>2277</v>
      </c>
      <c r="E1391" s="31" t="s">
        <v>26</v>
      </c>
      <c r="F1391" s="31" t="s">
        <v>2335</v>
      </c>
      <c r="G1391" s="31" t="s">
        <v>11</v>
      </c>
      <c r="H1391" s="31" t="s">
        <v>2335</v>
      </c>
      <c r="I1391" s="31">
        <v>3294.5454545454545</v>
      </c>
      <c r="J1391" s="31" t="s">
        <v>3972</v>
      </c>
      <c r="K1391" s="31" t="s">
        <v>2871</v>
      </c>
      <c r="L1391" s="31">
        <v>20139971</v>
      </c>
      <c r="M1391" s="39">
        <v>214415</v>
      </c>
      <c r="N1391" s="37">
        <f t="shared" si="63"/>
        <v>229853</v>
      </c>
      <c r="O1391" s="55">
        <f t="shared" si="64"/>
        <v>757261156.36363637</v>
      </c>
      <c r="P1391" s="55" t="s">
        <v>7341</v>
      </c>
      <c r="Q1391" s="56">
        <f t="shared" si="65"/>
        <v>8.1996075671430343E-2</v>
      </c>
      <c r="R1391" s="49"/>
      <c r="S1391" s="53"/>
      <c r="T1391" s="53"/>
      <c r="U1391" s="53"/>
      <c r="V1391" s="53"/>
      <c r="W1391" s="53"/>
      <c r="X1391" s="53"/>
    </row>
    <row r="1392" spans="2:24" s="2" customFormat="1" ht="24.5" customHeight="1" x14ac:dyDescent="0.35">
      <c r="B1392" s="3">
        <v>1377</v>
      </c>
      <c r="C1392" s="31" t="s">
        <v>2010</v>
      </c>
      <c r="D1392" s="31" t="s">
        <v>2277</v>
      </c>
      <c r="E1392" s="31" t="s">
        <v>191</v>
      </c>
      <c r="F1392" s="31" t="s">
        <v>2335</v>
      </c>
      <c r="G1392" s="31" t="s">
        <v>11</v>
      </c>
      <c r="H1392" s="31" t="s">
        <v>2335</v>
      </c>
      <c r="I1392" s="31">
        <v>3121</v>
      </c>
      <c r="J1392" s="31" t="s">
        <v>3972</v>
      </c>
      <c r="K1392" s="31" t="s">
        <v>2872</v>
      </c>
      <c r="L1392" s="31">
        <v>20139971</v>
      </c>
      <c r="M1392" s="39">
        <v>107207.5</v>
      </c>
      <c r="N1392" s="37">
        <f t="shared" si="63"/>
        <v>114926</v>
      </c>
      <c r="O1392" s="55">
        <f t="shared" si="64"/>
        <v>358684046</v>
      </c>
      <c r="P1392" s="55" t="s">
        <v>7341</v>
      </c>
      <c r="Q1392" s="56">
        <f t="shared" si="65"/>
        <v>3.883823160715219E-2</v>
      </c>
      <c r="R1392" s="49"/>
      <c r="S1392" s="53"/>
      <c r="T1392" s="53"/>
      <c r="U1392" s="53"/>
      <c r="V1392" s="53"/>
      <c r="W1392" s="53"/>
      <c r="X1392" s="53"/>
    </row>
    <row r="1393" spans="2:24" s="2" customFormat="1" ht="24.5" customHeight="1" x14ac:dyDescent="0.35">
      <c r="B1393" s="3">
        <v>1378</v>
      </c>
      <c r="C1393" s="31" t="s">
        <v>2010</v>
      </c>
      <c r="D1393" s="31" t="s">
        <v>2277</v>
      </c>
      <c r="E1393" s="31" t="s">
        <v>36</v>
      </c>
      <c r="F1393" s="31" t="s">
        <v>2335</v>
      </c>
      <c r="G1393" s="31" t="s">
        <v>11</v>
      </c>
      <c r="H1393" s="31" t="s">
        <v>2335</v>
      </c>
      <c r="I1393" s="31">
        <v>3121</v>
      </c>
      <c r="J1393" s="31" t="s">
        <v>3972</v>
      </c>
      <c r="K1393" s="31" t="s">
        <v>2873</v>
      </c>
      <c r="L1393" s="31">
        <v>20139971</v>
      </c>
      <c r="M1393" s="39">
        <v>21441.5</v>
      </c>
      <c r="N1393" s="37">
        <f t="shared" si="63"/>
        <v>22985</v>
      </c>
      <c r="O1393" s="55">
        <f t="shared" si="64"/>
        <v>71736185</v>
      </c>
      <c r="P1393" s="55" t="s">
        <v>7341</v>
      </c>
      <c r="Q1393" s="56">
        <f t="shared" si="65"/>
        <v>7.7675787331882521E-3</v>
      </c>
      <c r="R1393" s="49"/>
      <c r="S1393" s="53"/>
      <c r="T1393" s="53"/>
      <c r="U1393" s="53"/>
      <c r="V1393" s="53"/>
      <c r="W1393" s="53"/>
      <c r="X1393" s="53"/>
    </row>
    <row r="1394" spans="2:24" s="2" customFormat="1" ht="24.5" customHeight="1" x14ac:dyDescent="0.35">
      <c r="B1394" s="3">
        <v>1379</v>
      </c>
      <c r="C1394" s="31" t="s">
        <v>2278</v>
      </c>
      <c r="D1394" s="31" t="s">
        <v>2279</v>
      </c>
      <c r="E1394" s="31" t="s">
        <v>35</v>
      </c>
      <c r="F1394" s="31" t="s">
        <v>2457</v>
      </c>
      <c r="G1394" s="31" t="s">
        <v>11</v>
      </c>
      <c r="H1394" s="31" t="s">
        <v>2457</v>
      </c>
      <c r="I1394" s="31">
        <v>5540</v>
      </c>
      <c r="J1394" s="31" t="s">
        <v>3974</v>
      </c>
      <c r="K1394" s="31" t="s">
        <v>2875</v>
      </c>
      <c r="L1394" s="31">
        <v>227312</v>
      </c>
      <c r="M1394" s="39">
        <v>49950</v>
      </c>
      <c r="N1394" s="37">
        <f t="shared" si="63"/>
        <v>53546</v>
      </c>
      <c r="O1394" s="55">
        <f t="shared" si="64"/>
        <v>296644840</v>
      </c>
      <c r="P1394" s="55" t="s">
        <v>7341</v>
      </c>
      <c r="Q1394" s="56">
        <f t="shared" si="65"/>
        <v>3.2120639681271476E-2</v>
      </c>
      <c r="R1394" s="49"/>
      <c r="S1394" s="53"/>
      <c r="T1394" s="53"/>
      <c r="U1394" s="53"/>
      <c r="V1394" s="53"/>
      <c r="W1394" s="53"/>
      <c r="X1394" s="53"/>
    </row>
    <row r="1395" spans="2:24" s="2" customFormat="1" ht="24.5" customHeight="1" x14ac:dyDescent="0.35">
      <c r="B1395" s="3">
        <v>1380</v>
      </c>
      <c r="C1395" s="31" t="s">
        <v>2278</v>
      </c>
      <c r="D1395" s="31" t="s">
        <v>2279</v>
      </c>
      <c r="E1395" s="31" t="s">
        <v>194</v>
      </c>
      <c r="F1395" s="31" t="s">
        <v>2457</v>
      </c>
      <c r="G1395" s="31" t="s">
        <v>11</v>
      </c>
      <c r="H1395" s="31" t="s">
        <v>2457</v>
      </c>
      <c r="I1395" s="31">
        <v>527.5</v>
      </c>
      <c r="J1395" s="31" t="s">
        <v>3973</v>
      </c>
      <c r="K1395" s="31" t="s">
        <v>2874</v>
      </c>
      <c r="L1395" s="31">
        <v>227311</v>
      </c>
      <c r="M1395" s="39">
        <v>947.25000000000011</v>
      </c>
      <c r="N1395" s="37">
        <f t="shared" si="63"/>
        <v>1015</v>
      </c>
      <c r="O1395" s="55">
        <f t="shared" si="64"/>
        <v>535412.5</v>
      </c>
      <c r="P1395" s="55"/>
      <c r="Q1395" s="56">
        <f t="shared" si="65"/>
        <v>5.7974350719698228E-5</v>
      </c>
      <c r="R1395" s="49"/>
      <c r="S1395" s="53"/>
      <c r="T1395" s="53"/>
      <c r="U1395" s="53"/>
      <c r="V1395" s="53"/>
      <c r="W1395" s="53"/>
      <c r="X1395" s="53"/>
    </row>
    <row r="1396" spans="2:24" s="2" customFormat="1" ht="24.5" customHeight="1" x14ac:dyDescent="0.35">
      <c r="B1396" s="3">
        <v>1381</v>
      </c>
      <c r="C1396" s="31" t="s">
        <v>2228</v>
      </c>
      <c r="D1396" s="31" t="s">
        <v>3272</v>
      </c>
      <c r="E1396" s="31" t="s">
        <v>3559</v>
      </c>
      <c r="F1396" s="31" t="s">
        <v>2494</v>
      </c>
      <c r="G1396" s="31" t="s">
        <v>11</v>
      </c>
      <c r="H1396" s="31" t="s">
        <v>2628</v>
      </c>
      <c r="I1396" s="31">
        <v>2805</v>
      </c>
      <c r="J1396" s="31" t="s">
        <v>5199</v>
      </c>
      <c r="K1396" s="31" t="s">
        <v>2628</v>
      </c>
      <c r="L1396" s="31">
        <v>20073341</v>
      </c>
      <c r="M1396" s="39">
        <v>136672</v>
      </c>
      <c r="N1396" s="37">
        <f t="shared" si="63"/>
        <v>146512</v>
      </c>
      <c r="O1396" s="55">
        <f t="shared" si="64"/>
        <v>410966160</v>
      </c>
      <c r="P1396" s="55" t="s">
        <v>7341</v>
      </c>
      <c r="Q1396" s="56">
        <f t="shared" si="65"/>
        <v>4.4499327702972227E-2</v>
      </c>
      <c r="R1396" s="49"/>
      <c r="S1396" s="53"/>
      <c r="T1396" s="53"/>
      <c r="U1396" s="53"/>
      <c r="V1396" s="53"/>
      <c r="W1396" s="53"/>
      <c r="X1396" s="53"/>
    </row>
    <row r="1397" spans="2:24" s="2" customFormat="1" ht="24.5" customHeight="1" x14ac:dyDescent="0.35">
      <c r="B1397" s="3">
        <v>1382</v>
      </c>
      <c r="C1397" s="31" t="s">
        <v>2228</v>
      </c>
      <c r="D1397" s="31" t="s">
        <v>3273</v>
      </c>
      <c r="E1397" s="31" t="s">
        <v>3560</v>
      </c>
      <c r="F1397" s="31" t="s">
        <v>2494</v>
      </c>
      <c r="G1397" s="31" t="s">
        <v>3654</v>
      </c>
      <c r="H1397" s="31" t="s">
        <v>2561</v>
      </c>
      <c r="I1397" s="31">
        <v>5470</v>
      </c>
      <c r="J1397" s="31" t="s">
        <v>3975</v>
      </c>
      <c r="K1397" s="31" t="s">
        <v>2610</v>
      </c>
      <c r="L1397" s="31">
        <v>20073341</v>
      </c>
      <c r="M1397" s="39"/>
      <c r="N1397" s="37">
        <f t="shared" si="63"/>
        <v>0</v>
      </c>
      <c r="O1397" s="55">
        <f t="shared" si="64"/>
        <v>547000</v>
      </c>
      <c r="P1397" s="55" t="s">
        <v>7341</v>
      </c>
      <c r="Q1397" s="56">
        <f t="shared" si="65"/>
        <v>5.9229042735600925E-5</v>
      </c>
      <c r="R1397" s="49"/>
      <c r="S1397" s="53"/>
      <c r="T1397" s="53"/>
      <c r="U1397" s="53"/>
      <c r="V1397" s="53"/>
      <c r="W1397" s="53"/>
      <c r="X1397" s="53"/>
    </row>
    <row r="1398" spans="2:24" s="2" customFormat="1" ht="24.5" customHeight="1" x14ac:dyDescent="0.35">
      <c r="B1398" s="3">
        <v>1383</v>
      </c>
      <c r="C1398" s="31" t="s">
        <v>2291</v>
      </c>
      <c r="D1398" s="31" t="s">
        <v>3274</v>
      </c>
      <c r="E1398" s="31" t="s">
        <v>3561</v>
      </c>
      <c r="F1398" s="31" t="s">
        <v>2383</v>
      </c>
      <c r="G1398" s="31" t="s">
        <v>11</v>
      </c>
      <c r="H1398" s="31" t="s">
        <v>2628</v>
      </c>
      <c r="I1398" s="31">
        <v>1</v>
      </c>
      <c r="J1398" s="31" t="s">
        <v>5200</v>
      </c>
      <c r="K1398" s="31" t="s">
        <v>2628</v>
      </c>
      <c r="L1398" s="31">
        <v>32993</v>
      </c>
      <c r="M1398" s="39"/>
      <c r="N1398" s="37">
        <f t="shared" si="63"/>
        <v>0</v>
      </c>
      <c r="O1398" s="55">
        <f t="shared" si="64"/>
        <v>100</v>
      </c>
      <c r="P1398" s="55"/>
      <c r="Q1398" s="56">
        <f t="shared" si="65"/>
        <v>1.082797856226708E-8</v>
      </c>
      <c r="R1398" s="49"/>
      <c r="S1398" s="53"/>
      <c r="T1398" s="53"/>
      <c r="U1398" s="53"/>
      <c r="V1398" s="53"/>
      <c r="W1398" s="53"/>
      <c r="X1398" s="53"/>
    </row>
    <row r="1399" spans="2:24" s="2" customFormat="1" ht="24.5" customHeight="1" x14ac:dyDescent="0.35">
      <c r="B1399" s="3">
        <v>1384</v>
      </c>
      <c r="C1399" s="31" t="s">
        <v>4109</v>
      </c>
      <c r="D1399" s="31" t="s">
        <v>3275</v>
      </c>
      <c r="E1399" s="31" t="s">
        <v>3562</v>
      </c>
      <c r="F1399" s="31" t="s">
        <v>2362</v>
      </c>
      <c r="G1399" s="31" t="s">
        <v>18</v>
      </c>
      <c r="H1399" s="31" t="s">
        <v>2628</v>
      </c>
      <c r="I1399" s="31">
        <v>56</v>
      </c>
      <c r="J1399" s="31" t="s">
        <v>5201</v>
      </c>
      <c r="K1399" s="31" t="s">
        <v>2628</v>
      </c>
      <c r="L1399" s="31">
        <v>213259</v>
      </c>
      <c r="M1399" s="39"/>
      <c r="N1399" s="37">
        <f t="shared" si="63"/>
        <v>0</v>
      </c>
      <c r="O1399" s="55">
        <f t="shared" si="64"/>
        <v>5600</v>
      </c>
      <c r="P1399" s="55"/>
      <c r="Q1399" s="56">
        <f t="shared" si="65"/>
        <v>6.0636679948695647E-7</v>
      </c>
      <c r="R1399" s="49"/>
      <c r="S1399" s="53"/>
      <c r="T1399" s="53"/>
      <c r="U1399" s="53"/>
      <c r="V1399" s="53"/>
      <c r="W1399" s="53"/>
      <c r="X1399" s="53"/>
    </row>
    <row r="1400" spans="2:24" s="2" customFormat="1" ht="24.5" customHeight="1" x14ac:dyDescent="0.35">
      <c r="B1400" s="3">
        <v>1385</v>
      </c>
      <c r="C1400" s="31" t="s">
        <v>2628</v>
      </c>
      <c r="D1400" s="31" t="s">
        <v>3275</v>
      </c>
      <c r="E1400" s="31" t="s">
        <v>3563</v>
      </c>
      <c r="F1400" s="31" t="s">
        <v>3580</v>
      </c>
      <c r="G1400" s="31" t="s">
        <v>11</v>
      </c>
      <c r="H1400" s="31" t="s">
        <v>2628</v>
      </c>
      <c r="I1400" s="31">
        <v>1</v>
      </c>
      <c r="J1400" s="31" t="s">
        <v>5202</v>
      </c>
      <c r="K1400" s="31" t="s">
        <v>2628</v>
      </c>
      <c r="L1400" s="31">
        <v>20104239</v>
      </c>
      <c r="M1400" s="39"/>
      <c r="N1400" s="37">
        <f t="shared" si="63"/>
        <v>0</v>
      </c>
      <c r="O1400" s="55">
        <f t="shared" si="64"/>
        <v>100</v>
      </c>
      <c r="P1400" s="55"/>
      <c r="Q1400" s="56">
        <f t="shared" si="65"/>
        <v>1.082797856226708E-8</v>
      </c>
      <c r="R1400" s="49"/>
      <c r="S1400" s="53"/>
      <c r="T1400" s="53"/>
      <c r="U1400" s="53"/>
      <c r="V1400" s="53"/>
      <c r="W1400" s="53"/>
      <c r="X1400" s="53"/>
    </row>
    <row r="1401" spans="2:24" s="2" customFormat="1" ht="24.5" customHeight="1" x14ac:dyDescent="0.35">
      <c r="B1401" s="3">
        <v>1386</v>
      </c>
      <c r="C1401" s="31" t="s">
        <v>78</v>
      </c>
      <c r="D1401" s="31" t="s">
        <v>3276</v>
      </c>
      <c r="E1401" s="31" t="s">
        <v>3374</v>
      </c>
      <c r="F1401" s="31" t="s">
        <v>2370</v>
      </c>
      <c r="G1401" s="31" t="s">
        <v>11</v>
      </c>
      <c r="H1401" s="31" t="s">
        <v>2628</v>
      </c>
      <c r="I1401" s="31">
        <v>3557</v>
      </c>
      <c r="J1401" s="31" t="s">
        <v>5203</v>
      </c>
      <c r="K1401" s="31" t="s">
        <v>2628</v>
      </c>
      <c r="L1401" s="31">
        <v>19966774</v>
      </c>
      <c r="M1401" s="39">
        <v>5679</v>
      </c>
      <c r="N1401" s="37">
        <f t="shared" si="63"/>
        <v>6088</v>
      </c>
      <c r="O1401" s="55">
        <f t="shared" si="64"/>
        <v>21655016</v>
      </c>
      <c r="P1401" s="55" t="s">
        <v>7341</v>
      </c>
      <c r="Q1401" s="56">
        <f t="shared" si="65"/>
        <v>2.3448004901355061E-3</v>
      </c>
      <c r="R1401" s="49"/>
      <c r="S1401" s="53"/>
      <c r="T1401" s="53"/>
      <c r="U1401" s="53"/>
      <c r="V1401" s="53"/>
      <c r="W1401" s="53"/>
      <c r="X1401" s="53"/>
    </row>
    <row r="1402" spans="2:24" s="2" customFormat="1" ht="24.5" customHeight="1" x14ac:dyDescent="0.35">
      <c r="B1402" s="3">
        <v>1387</v>
      </c>
      <c r="C1402" s="31" t="s">
        <v>2628</v>
      </c>
      <c r="D1402" s="31" t="s">
        <v>3276</v>
      </c>
      <c r="E1402" s="31" t="s">
        <v>3564</v>
      </c>
      <c r="F1402" s="31" t="s">
        <v>3643</v>
      </c>
      <c r="G1402" s="31" t="s">
        <v>11</v>
      </c>
      <c r="H1402" s="31" t="s">
        <v>2318</v>
      </c>
      <c r="I1402" s="31">
        <v>105</v>
      </c>
      <c r="J1402" s="31" t="s">
        <v>5204</v>
      </c>
      <c r="K1402" s="31" t="s">
        <v>2628</v>
      </c>
      <c r="L1402" s="31">
        <v>20143512</v>
      </c>
      <c r="M1402" s="39">
        <v>3011</v>
      </c>
      <c r="N1402" s="37">
        <f t="shared" si="63"/>
        <v>3228</v>
      </c>
      <c r="O1402" s="55">
        <f t="shared" si="64"/>
        <v>338940</v>
      </c>
      <c r="P1402" s="55"/>
      <c r="Q1402" s="56">
        <f t="shared" si="65"/>
        <v>3.6700350538948038E-5</v>
      </c>
      <c r="R1402" s="49"/>
      <c r="S1402" s="53"/>
      <c r="T1402" s="53"/>
      <c r="U1402" s="53"/>
      <c r="V1402" s="53"/>
      <c r="W1402" s="53"/>
      <c r="X1402" s="53"/>
    </row>
    <row r="1403" spans="2:24" s="2" customFormat="1" ht="24.5" customHeight="1" x14ac:dyDescent="0.35">
      <c r="B1403" s="3">
        <v>1388</v>
      </c>
      <c r="C1403" s="31" t="s">
        <v>78</v>
      </c>
      <c r="D1403" s="31" t="s">
        <v>3276</v>
      </c>
      <c r="E1403" s="31" t="s">
        <v>3565</v>
      </c>
      <c r="F1403" s="31" t="s">
        <v>2362</v>
      </c>
      <c r="G1403" s="31" t="s">
        <v>80</v>
      </c>
      <c r="H1403" s="31" t="s">
        <v>2628</v>
      </c>
      <c r="I1403" s="31">
        <v>4</v>
      </c>
      <c r="J1403" s="31" t="s">
        <v>5205</v>
      </c>
      <c r="K1403" s="31" t="s">
        <v>2628</v>
      </c>
      <c r="L1403" s="31">
        <v>20046087</v>
      </c>
      <c r="M1403" s="39">
        <v>11894</v>
      </c>
      <c r="N1403" s="37">
        <f t="shared" si="63"/>
        <v>12750</v>
      </c>
      <c r="O1403" s="55">
        <f t="shared" si="64"/>
        <v>51000</v>
      </c>
      <c r="P1403" s="55"/>
      <c r="Q1403" s="56">
        <f t="shared" si="65"/>
        <v>5.5222690667562105E-6</v>
      </c>
      <c r="R1403" s="49"/>
      <c r="S1403" s="53"/>
      <c r="T1403" s="53"/>
      <c r="U1403" s="53"/>
      <c r="V1403" s="53"/>
      <c r="W1403" s="53"/>
      <c r="X1403" s="53"/>
    </row>
    <row r="1404" spans="2:24" s="2" customFormat="1" ht="24.5" customHeight="1" x14ac:dyDescent="0.35">
      <c r="B1404" s="3">
        <v>1389</v>
      </c>
      <c r="C1404" s="31" t="s">
        <v>2623</v>
      </c>
      <c r="D1404" s="31" t="s">
        <v>3277</v>
      </c>
      <c r="E1404" s="31" t="s">
        <v>725</v>
      </c>
      <c r="F1404" s="31" t="s">
        <v>2375</v>
      </c>
      <c r="G1404" s="31" t="s">
        <v>11</v>
      </c>
      <c r="H1404" s="31" t="s">
        <v>2628</v>
      </c>
      <c r="I1404" s="31">
        <v>153240</v>
      </c>
      <c r="J1404" s="31" t="s">
        <v>5206</v>
      </c>
      <c r="K1404" s="31" t="s">
        <v>2628</v>
      </c>
      <c r="L1404" s="31">
        <v>20118967</v>
      </c>
      <c r="M1404" s="39">
        <v>73290</v>
      </c>
      <c r="N1404" s="37">
        <f t="shared" si="63"/>
        <v>78567</v>
      </c>
      <c r="O1404" s="55">
        <f t="shared" si="64"/>
        <v>12039607080</v>
      </c>
      <c r="P1404" s="55" t="s">
        <v>7341</v>
      </c>
      <c r="Q1404" s="56">
        <f t="shared" si="65"/>
        <v>1.3036460736035895</v>
      </c>
      <c r="R1404" s="49"/>
      <c r="S1404" s="53"/>
      <c r="T1404" s="53"/>
      <c r="U1404" s="53"/>
      <c r="V1404" s="53"/>
      <c r="W1404" s="53"/>
      <c r="X1404" s="53"/>
    </row>
    <row r="1405" spans="2:24" s="2" customFormat="1" ht="24.5" customHeight="1" x14ac:dyDescent="0.35">
      <c r="B1405" s="3">
        <v>1390</v>
      </c>
      <c r="C1405" s="31" t="s">
        <v>723</v>
      </c>
      <c r="D1405" s="31" t="s">
        <v>3277</v>
      </c>
      <c r="E1405" s="31" t="s">
        <v>724</v>
      </c>
      <c r="F1405" s="31" t="s">
        <v>2370</v>
      </c>
      <c r="G1405" s="31" t="s">
        <v>11</v>
      </c>
      <c r="H1405" s="31" t="s">
        <v>2628</v>
      </c>
      <c r="I1405" s="31">
        <v>20304</v>
      </c>
      <c r="J1405" s="31" t="s">
        <v>5207</v>
      </c>
      <c r="K1405" s="31" t="s">
        <v>2628</v>
      </c>
      <c r="L1405" s="31">
        <v>20096938</v>
      </c>
      <c r="M1405" s="39">
        <v>12197</v>
      </c>
      <c r="N1405" s="37">
        <f t="shared" si="63"/>
        <v>13075</v>
      </c>
      <c r="O1405" s="55">
        <f t="shared" si="64"/>
        <v>265474800</v>
      </c>
      <c r="P1405" s="55" t="s">
        <v>7341</v>
      </c>
      <c r="Q1405" s="56">
        <f t="shared" si="65"/>
        <v>2.8745554432221404E-2</v>
      </c>
      <c r="R1405" s="49"/>
      <c r="S1405" s="53"/>
      <c r="T1405" s="53"/>
      <c r="U1405" s="53"/>
      <c r="V1405" s="53"/>
      <c r="W1405" s="53"/>
      <c r="X1405" s="53"/>
    </row>
    <row r="1406" spans="2:24" s="2" customFormat="1" ht="24.5" customHeight="1" x14ac:dyDescent="0.35">
      <c r="B1406" s="3">
        <v>1391</v>
      </c>
      <c r="C1406" s="31" t="s">
        <v>723</v>
      </c>
      <c r="D1406" s="31" t="s">
        <v>3277</v>
      </c>
      <c r="E1406" s="31" t="s">
        <v>728</v>
      </c>
      <c r="F1406" s="31" t="s">
        <v>2375</v>
      </c>
      <c r="G1406" s="31" t="s">
        <v>11</v>
      </c>
      <c r="H1406" s="31" t="s">
        <v>2375</v>
      </c>
      <c r="I1406" s="31">
        <v>193.41666666666669</v>
      </c>
      <c r="J1406" s="31" t="s">
        <v>3976</v>
      </c>
      <c r="K1406" s="31" t="s">
        <v>2440</v>
      </c>
      <c r="L1406" s="31">
        <v>20137227</v>
      </c>
      <c r="M1406" s="39">
        <v>50540</v>
      </c>
      <c r="N1406" s="37">
        <f t="shared" si="63"/>
        <v>54179</v>
      </c>
      <c r="O1406" s="55">
        <f t="shared" si="64"/>
        <v>10479121.583333334</v>
      </c>
      <c r="P1406" s="55" t="s">
        <v>7341</v>
      </c>
      <c r="Q1406" s="56">
        <f t="shared" si="65"/>
        <v>1.1346770385572359E-3</v>
      </c>
      <c r="R1406" s="49"/>
      <c r="S1406" s="53"/>
      <c r="T1406" s="53"/>
      <c r="U1406" s="53"/>
      <c r="V1406" s="53"/>
      <c r="W1406" s="53"/>
      <c r="X1406" s="53"/>
    </row>
    <row r="1407" spans="2:24" s="2" customFormat="1" ht="24.5" customHeight="1" x14ac:dyDescent="0.35">
      <c r="B1407" s="3">
        <v>1392</v>
      </c>
      <c r="C1407" s="31" t="s">
        <v>723</v>
      </c>
      <c r="D1407" s="31" t="s">
        <v>3277</v>
      </c>
      <c r="E1407" s="31" t="s">
        <v>1332</v>
      </c>
      <c r="F1407" s="31" t="s">
        <v>2375</v>
      </c>
      <c r="G1407" s="31" t="s">
        <v>11</v>
      </c>
      <c r="H1407" s="31" t="s">
        <v>2375</v>
      </c>
      <c r="I1407" s="31">
        <v>100</v>
      </c>
      <c r="J1407" s="31" t="s">
        <v>5208</v>
      </c>
      <c r="K1407" s="31" t="s">
        <v>2628</v>
      </c>
      <c r="L1407" s="31">
        <v>20023819</v>
      </c>
      <c r="M1407" s="39"/>
      <c r="N1407" s="37">
        <f t="shared" si="63"/>
        <v>0</v>
      </c>
      <c r="O1407" s="55">
        <f t="shared" si="64"/>
        <v>10000</v>
      </c>
      <c r="P1407" s="55"/>
      <c r="Q1407" s="56">
        <f t="shared" si="65"/>
        <v>1.082797856226708E-6</v>
      </c>
      <c r="R1407" s="49"/>
      <c r="S1407" s="53"/>
      <c r="T1407" s="53"/>
      <c r="U1407" s="53"/>
      <c r="V1407" s="53"/>
      <c r="W1407" s="53"/>
      <c r="X1407" s="53"/>
    </row>
    <row r="1408" spans="2:24" s="2" customFormat="1" ht="24.5" customHeight="1" x14ac:dyDescent="0.35">
      <c r="B1408" s="3">
        <v>1393</v>
      </c>
      <c r="C1408" s="31" t="s">
        <v>723</v>
      </c>
      <c r="D1408" s="31" t="s">
        <v>3277</v>
      </c>
      <c r="E1408" s="31" t="s">
        <v>3566</v>
      </c>
      <c r="F1408" s="31" t="s">
        <v>2375</v>
      </c>
      <c r="G1408" s="31" t="s">
        <v>11</v>
      </c>
      <c r="H1408" s="31" t="s">
        <v>2375</v>
      </c>
      <c r="I1408" s="31">
        <v>40</v>
      </c>
      <c r="J1408" s="31" t="s">
        <v>7168</v>
      </c>
      <c r="K1408" s="31" t="s">
        <v>7261</v>
      </c>
      <c r="L1408" s="31">
        <v>20176701</v>
      </c>
      <c r="M1408" s="39"/>
      <c r="N1408" s="37">
        <f t="shared" si="63"/>
        <v>0</v>
      </c>
      <c r="O1408" s="55">
        <f t="shared" si="64"/>
        <v>4000</v>
      </c>
      <c r="P1408" s="55"/>
      <c r="Q1408" s="56">
        <f t="shared" si="65"/>
        <v>4.3311914249068318E-7</v>
      </c>
      <c r="R1408" s="49"/>
      <c r="S1408" s="53"/>
      <c r="T1408" s="53"/>
      <c r="U1408" s="53"/>
      <c r="V1408" s="53"/>
      <c r="W1408" s="53"/>
      <c r="X1408" s="53"/>
    </row>
    <row r="1409" spans="2:24" s="2" customFormat="1" ht="24.5" customHeight="1" x14ac:dyDescent="0.35">
      <c r="B1409" s="3">
        <v>1394</v>
      </c>
      <c r="C1409" s="31" t="s">
        <v>723</v>
      </c>
      <c r="D1409" s="31" t="s">
        <v>3277</v>
      </c>
      <c r="E1409" s="31" t="s">
        <v>7111</v>
      </c>
      <c r="F1409" s="31" t="s">
        <v>2370</v>
      </c>
      <c r="G1409" s="31" t="s">
        <v>11</v>
      </c>
      <c r="H1409" s="31" t="s">
        <v>2628</v>
      </c>
      <c r="I1409" s="31">
        <v>4</v>
      </c>
      <c r="J1409" s="31" t="s">
        <v>5209</v>
      </c>
      <c r="K1409" s="31" t="s">
        <v>2628</v>
      </c>
      <c r="L1409" s="31">
        <v>20202638</v>
      </c>
      <c r="M1409" s="39"/>
      <c r="N1409" s="37">
        <f t="shared" si="63"/>
        <v>0</v>
      </c>
      <c r="O1409" s="55">
        <f t="shared" si="64"/>
        <v>400</v>
      </c>
      <c r="P1409" s="55"/>
      <c r="Q1409" s="56">
        <f t="shared" si="65"/>
        <v>4.3311914249068321E-8</v>
      </c>
      <c r="R1409" s="49"/>
      <c r="S1409" s="53"/>
      <c r="T1409" s="53"/>
      <c r="U1409" s="53"/>
      <c r="V1409" s="53"/>
      <c r="W1409" s="53"/>
      <c r="X1409" s="53"/>
    </row>
    <row r="1410" spans="2:24" s="2" customFormat="1" ht="24.5" customHeight="1" x14ac:dyDescent="0.35">
      <c r="B1410" s="3">
        <v>1395</v>
      </c>
      <c r="C1410" s="31" t="s">
        <v>723</v>
      </c>
      <c r="D1410" s="31" t="s">
        <v>3277</v>
      </c>
      <c r="E1410" s="31" t="s">
        <v>730</v>
      </c>
      <c r="F1410" s="31" t="s">
        <v>2375</v>
      </c>
      <c r="G1410" s="31" t="s">
        <v>11</v>
      </c>
      <c r="H1410" s="31" t="s">
        <v>2375</v>
      </c>
      <c r="I1410" s="31">
        <v>1</v>
      </c>
      <c r="J1410" s="31" t="s">
        <v>5210</v>
      </c>
      <c r="K1410" s="31" t="s">
        <v>2628</v>
      </c>
      <c r="L1410" s="31">
        <v>20062937</v>
      </c>
      <c r="M1410" s="39">
        <v>36120</v>
      </c>
      <c r="N1410" s="37">
        <f t="shared" si="63"/>
        <v>38721</v>
      </c>
      <c r="O1410" s="55">
        <f t="shared" si="64"/>
        <v>38721</v>
      </c>
      <c r="P1410" s="55"/>
      <c r="Q1410" s="56">
        <f t="shared" si="65"/>
        <v>4.1927015790954356E-6</v>
      </c>
      <c r="R1410" s="49"/>
      <c r="S1410" s="53"/>
      <c r="T1410" s="53"/>
      <c r="U1410" s="53"/>
      <c r="V1410" s="53"/>
      <c r="W1410" s="53"/>
      <c r="X1410" s="53"/>
    </row>
    <row r="1411" spans="2:24" s="2" customFormat="1" ht="24.5" customHeight="1" x14ac:dyDescent="0.35">
      <c r="B1411" s="3">
        <v>1396</v>
      </c>
      <c r="C1411" s="31" t="s">
        <v>723</v>
      </c>
      <c r="D1411" s="31" t="s">
        <v>3277</v>
      </c>
      <c r="E1411" s="31" t="s">
        <v>3566</v>
      </c>
      <c r="F1411" s="31" t="s">
        <v>2375</v>
      </c>
      <c r="G1411" s="31" t="s">
        <v>11</v>
      </c>
      <c r="H1411" s="31" t="s">
        <v>2375</v>
      </c>
      <c r="I1411" s="33">
        <v>1</v>
      </c>
      <c r="J1411" s="31" t="s">
        <v>7168</v>
      </c>
      <c r="K1411" s="31" t="s">
        <v>7262</v>
      </c>
      <c r="L1411" s="31">
        <v>20176701</v>
      </c>
      <c r="M1411" s="39"/>
      <c r="N1411" s="37">
        <f t="shared" si="63"/>
        <v>0</v>
      </c>
      <c r="O1411" s="55">
        <f t="shared" si="64"/>
        <v>100</v>
      </c>
      <c r="P1411" s="55"/>
      <c r="Q1411" s="56">
        <f t="shared" si="65"/>
        <v>1.082797856226708E-8</v>
      </c>
      <c r="R1411" s="49"/>
      <c r="S1411" s="53"/>
      <c r="T1411" s="53"/>
      <c r="U1411" s="53"/>
      <c r="V1411" s="53"/>
      <c r="W1411" s="53"/>
      <c r="X1411" s="53"/>
    </row>
    <row r="1412" spans="2:24" s="2" customFormat="1" ht="24.5" customHeight="1" x14ac:dyDescent="0.35">
      <c r="B1412" s="3">
        <v>1397</v>
      </c>
      <c r="C1412" s="31" t="s">
        <v>2623</v>
      </c>
      <c r="D1412" s="31" t="s">
        <v>3277</v>
      </c>
      <c r="E1412" s="31" t="s">
        <v>7112</v>
      </c>
      <c r="F1412" s="31" t="s">
        <v>2375</v>
      </c>
      <c r="G1412" s="31" t="s">
        <v>11</v>
      </c>
      <c r="H1412" s="31" t="s">
        <v>2375</v>
      </c>
      <c r="I1412" s="33">
        <v>1</v>
      </c>
      <c r="J1412" s="31" t="s">
        <v>7168</v>
      </c>
      <c r="K1412" s="31" t="s">
        <v>7263</v>
      </c>
      <c r="L1412" s="31">
        <v>20256606</v>
      </c>
      <c r="M1412" s="39"/>
      <c r="N1412" s="37">
        <f t="shared" si="63"/>
        <v>0</v>
      </c>
      <c r="O1412" s="55">
        <f t="shared" si="64"/>
        <v>100</v>
      </c>
      <c r="P1412" s="55"/>
      <c r="Q1412" s="56">
        <f t="shared" si="65"/>
        <v>1.082797856226708E-8</v>
      </c>
      <c r="R1412" s="49"/>
      <c r="S1412" s="53"/>
      <c r="T1412" s="53"/>
      <c r="U1412" s="53"/>
      <c r="V1412" s="53"/>
      <c r="W1412" s="53"/>
      <c r="X1412" s="53"/>
    </row>
    <row r="1413" spans="2:24" s="2" customFormat="1" ht="24.5" customHeight="1" x14ac:dyDescent="0.35">
      <c r="B1413" s="3">
        <v>1398</v>
      </c>
      <c r="C1413" s="31" t="s">
        <v>723</v>
      </c>
      <c r="D1413" s="31" t="s">
        <v>3277</v>
      </c>
      <c r="E1413" s="31" t="s">
        <v>726</v>
      </c>
      <c r="F1413" s="31" t="s">
        <v>2375</v>
      </c>
      <c r="G1413" s="31" t="s">
        <v>11</v>
      </c>
      <c r="H1413" s="31" t="s">
        <v>2375</v>
      </c>
      <c r="I1413" s="33">
        <v>1</v>
      </c>
      <c r="J1413" s="31" t="s">
        <v>7168</v>
      </c>
      <c r="K1413" s="31" t="s">
        <v>7264</v>
      </c>
      <c r="L1413" s="31">
        <v>20104115</v>
      </c>
      <c r="M1413" s="39"/>
      <c r="N1413" s="37">
        <f t="shared" si="63"/>
        <v>0</v>
      </c>
      <c r="O1413" s="55">
        <f t="shared" si="64"/>
        <v>100</v>
      </c>
      <c r="P1413" s="55"/>
      <c r="Q1413" s="56">
        <f t="shared" si="65"/>
        <v>1.082797856226708E-8</v>
      </c>
      <c r="R1413" s="49"/>
      <c r="S1413" s="53"/>
      <c r="T1413" s="53"/>
      <c r="U1413" s="53"/>
      <c r="V1413" s="53"/>
      <c r="W1413" s="53"/>
      <c r="X1413" s="53"/>
    </row>
    <row r="1414" spans="2:24" s="2" customFormat="1" ht="24.5" customHeight="1" x14ac:dyDescent="0.35">
      <c r="B1414" s="3">
        <v>1399</v>
      </c>
      <c r="C1414" s="31" t="s">
        <v>723</v>
      </c>
      <c r="D1414" s="31" t="s">
        <v>3277</v>
      </c>
      <c r="E1414" s="31" t="s">
        <v>726</v>
      </c>
      <c r="F1414" s="31" t="s">
        <v>2375</v>
      </c>
      <c r="G1414" s="31" t="s">
        <v>11</v>
      </c>
      <c r="H1414" s="31" t="s">
        <v>2375</v>
      </c>
      <c r="I1414" s="33">
        <v>1</v>
      </c>
      <c r="J1414" s="31" t="s">
        <v>7168</v>
      </c>
      <c r="K1414" s="31" t="s">
        <v>7265</v>
      </c>
      <c r="L1414" s="31">
        <v>20104115</v>
      </c>
      <c r="M1414" s="39"/>
      <c r="N1414" s="37">
        <f t="shared" si="63"/>
        <v>0</v>
      </c>
      <c r="O1414" s="55">
        <f t="shared" si="64"/>
        <v>100</v>
      </c>
      <c r="P1414" s="55"/>
      <c r="Q1414" s="56">
        <f t="shared" si="65"/>
        <v>1.082797856226708E-8</v>
      </c>
      <c r="R1414" s="49"/>
      <c r="S1414" s="53"/>
      <c r="T1414" s="53"/>
      <c r="U1414" s="53"/>
      <c r="V1414" s="53"/>
      <c r="W1414" s="53"/>
      <c r="X1414" s="53"/>
    </row>
    <row r="1415" spans="2:24" s="2" customFormat="1" ht="24.5" customHeight="1" x14ac:dyDescent="0.35">
      <c r="B1415" s="3">
        <v>1400</v>
      </c>
      <c r="C1415" s="31" t="s">
        <v>723</v>
      </c>
      <c r="D1415" s="31" t="s">
        <v>3277</v>
      </c>
      <c r="E1415" s="31" t="s">
        <v>730</v>
      </c>
      <c r="F1415" s="31" t="s">
        <v>2375</v>
      </c>
      <c r="G1415" s="31" t="s">
        <v>11</v>
      </c>
      <c r="H1415" s="31" t="s">
        <v>2375</v>
      </c>
      <c r="I1415" s="33">
        <v>1</v>
      </c>
      <c r="J1415" s="31" t="s">
        <v>7168</v>
      </c>
      <c r="K1415" s="31" t="s">
        <v>7266</v>
      </c>
      <c r="L1415" s="31">
        <v>20106115</v>
      </c>
      <c r="M1415" s="39"/>
      <c r="N1415" s="37">
        <f t="shared" si="63"/>
        <v>0</v>
      </c>
      <c r="O1415" s="55">
        <f t="shared" si="64"/>
        <v>100</v>
      </c>
      <c r="P1415" s="55"/>
      <c r="Q1415" s="56">
        <f t="shared" si="65"/>
        <v>1.082797856226708E-8</v>
      </c>
      <c r="R1415" s="49"/>
      <c r="S1415" s="53"/>
      <c r="T1415" s="53"/>
      <c r="U1415" s="53"/>
      <c r="V1415" s="53"/>
      <c r="W1415" s="53"/>
      <c r="X1415" s="53"/>
    </row>
    <row r="1416" spans="2:24" s="2" customFormat="1" ht="24.5" customHeight="1" x14ac:dyDescent="0.35">
      <c r="B1416" s="3">
        <v>1401</v>
      </c>
      <c r="C1416" s="31" t="s">
        <v>723</v>
      </c>
      <c r="D1416" s="31" t="s">
        <v>3277</v>
      </c>
      <c r="E1416" s="31" t="s">
        <v>730</v>
      </c>
      <c r="F1416" s="31" t="s">
        <v>2375</v>
      </c>
      <c r="G1416" s="31" t="s">
        <v>11</v>
      </c>
      <c r="H1416" s="31" t="s">
        <v>2375</v>
      </c>
      <c r="I1416" s="33">
        <v>1</v>
      </c>
      <c r="J1416" s="31" t="s">
        <v>7168</v>
      </c>
      <c r="K1416" s="31" t="s">
        <v>7267</v>
      </c>
      <c r="L1416" s="31">
        <v>20106115</v>
      </c>
      <c r="M1416" s="39"/>
      <c r="N1416" s="37">
        <f t="shared" si="63"/>
        <v>0</v>
      </c>
      <c r="O1416" s="55">
        <f t="shared" si="64"/>
        <v>100</v>
      </c>
      <c r="P1416" s="55"/>
      <c r="Q1416" s="56">
        <f t="shared" si="65"/>
        <v>1.082797856226708E-8</v>
      </c>
      <c r="R1416" s="49"/>
      <c r="S1416" s="53"/>
      <c r="T1416" s="53"/>
      <c r="U1416" s="53"/>
      <c r="V1416" s="53"/>
      <c r="W1416" s="53"/>
      <c r="X1416" s="53"/>
    </row>
    <row r="1417" spans="2:24" s="2" customFormat="1" ht="24.5" customHeight="1" x14ac:dyDescent="0.35">
      <c r="B1417" s="3">
        <v>1402</v>
      </c>
      <c r="C1417" s="31" t="s">
        <v>723</v>
      </c>
      <c r="D1417" s="31" t="s">
        <v>3277</v>
      </c>
      <c r="E1417" s="31" t="s">
        <v>727</v>
      </c>
      <c r="F1417" s="31" t="s">
        <v>2375</v>
      </c>
      <c r="G1417" s="31" t="s">
        <v>11</v>
      </c>
      <c r="H1417" s="31" t="s">
        <v>2375</v>
      </c>
      <c r="I1417" s="33">
        <v>1</v>
      </c>
      <c r="J1417" s="31" t="s">
        <v>7168</v>
      </c>
      <c r="K1417" s="31" t="s">
        <v>7268</v>
      </c>
      <c r="L1417" s="31">
        <v>20104100</v>
      </c>
      <c r="M1417" s="39"/>
      <c r="N1417" s="37">
        <f t="shared" si="63"/>
        <v>0</v>
      </c>
      <c r="O1417" s="55">
        <f t="shared" si="64"/>
        <v>100</v>
      </c>
      <c r="P1417" s="55"/>
      <c r="Q1417" s="56">
        <f t="shared" si="65"/>
        <v>1.082797856226708E-8</v>
      </c>
      <c r="R1417" s="49"/>
      <c r="S1417" s="53"/>
      <c r="T1417" s="53"/>
      <c r="U1417" s="53"/>
      <c r="V1417" s="53"/>
      <c r="W1417" s="53"/>
      <c r="X1417" s="53"/>
    </row>
    <row r="1418" spans="2:24" s="2" customFormat="1" ht="24.5" customHeight="1" x14ac:dyDescent="0.35">
      <c r="B1418" s="3">
        <v>1403</v>
      </c>
      <c r="C1418" s="31" t="s">
        <v>723</v>
      </c>
      <c r="D1418" s="31" t="s">
        <v>3278</v>
      </c>
      <c r="E1418" s="31" t="s">
        <v>3567</v>
      </c>
      <c r="F1418" s="31" t="s">
        <v>3599</v>
      </c>
      <c r="G1418" s="31" t="s">
        <v>11</v>
      </c>
      <c r="H1418" s="31" t="s">
        <v>2320</v>
      </c>
      <c r="I1418" s="31">
        <v>1800</v>
      </c>
      <c r="J1418" s="31" t="s">
        <v>5211</v>
      </c>
      <c r="K1418" s="31" t="s">
        <v>2628</v>
      </c>
      <c r="L1418" s="31">
        <v>20017935</v>
      </c>
      <c r="M1418" s="39">
        <v>567</v>
      </c>
      <c r="N1418" s="37">
        <f t="shared" si="63"/>
        <v>608</v>
      </c>
      <c r="O1418" s="55">
        <f t="shared" si="64"/>
        <v>1094400</v>
      </c>
      <c r="P1418" s="55"/>
      <c r="Q1418" s="56">
        <f t="shared" si="65"/>
        <v>1.1850139738545092E-4</v>
      </c>
      <c r="R1418" s="49"/>
      <c r="S1418" s="53"/>
      <c r="T1418" s="53"/>
      <c r="U1418" s="53"/>
      <c r="V1418" s="53"/>
      <c r="W1418" s="53"/>
      <c r="X1418" s="53"/>
    </row>
    <row r="1419" spans="2:24" s="2" customFormat="1" ht="24.5" customHeight="1" x14ac:dyDescent="0.35">
      <c r="B1419" s="3">
        <v>1404</v>
      </c>
      <c r="C1419" s="31" t="s">
        <v>723</v>
      </c>
      <c r="D1419" s="31" t="s">
        <v>3278</v>
      </c>
      <c r="E1419" s="31" t="s">
        <v>727</v>
      </c>
      <c r="F1419" s="31" t="s">
        <v>2317</v>
      </c>
      <c r="G1419" s="31" t="s">
        <v>11</v>
      </c>
      <c r="H1419" s="31" t="s">
        <v>2320</v>
      </c>
      <c r="I1419" s="31">
        <v>2</v>
      </c>
      <c r="J1419" s="31" t="s">
        <v>5211</v>
      </c>
      <c r="K1419" s="31" t="s">
        <v>2628</v>
      </c>
      <c r="L1419" s="31">
        <v>20017934</v>
      </c>
      <c r="M1419" s="39">
        <v>567</v>
      </c>
      <c r="N1419" s="37">
        <f t="shared" si="63"/>
        <v>608</v>
      </c>
      <c r="O1419" s="55">
        <f t="shared" si="64"/>
        <v>1216</v>
      </c>
      <c r="P1419" s="55"/>
      <c r="Q1419" s="56">
        <f t="shared" si="65"/>
        <v>1.3166821931716769E-7</v>
      </c>
      <c r="R1419" s="49"/>
      <c r="S1419" s="53"/>
      <c r="T1419" s="53"/>
      <c r="U1419" s="53"/>
      <c r="V1419" s="53"/>
      <c r="W1419" s="53"/>
      <c r="X1419" s="53"/>
    </row>
    <row r="1420" spans="2:24" s="2" customFormat="1" ht="24.5" customHeight="1" x14ac:dyDescent="0.35">
      <c r="B1420" s="3">
        <v>1405</v>
      </c>
      <c r="C1420" s="31" t="s">
        <v>2628</v>
      </c>
      <c r="D1420" s="31" t="s">
        <v>2293</v>
      </c>
      <c r="E1420" s="31" t="s">
        <v>218</v>
      </c>
      <c r="F1420" s="31" t="s">
        <v>2370</v>
      </c>
      <c r="G1420" s="31" t="s">
        <v>11</v>
      </c>
      <c r="H1420" s="31" t="s">
        <v>2334</v>
      </c>
      <c r="I1420" s="31">
        <v>3</v>
      </c>
      <c r="J1420" s="31" t="s">
        <v>2628</v>
      </c>
      <c r="K1420" s="31" t="s">
        <v>2628</v>
      </c>
      <c r="L1420" s="31">
        <v>20067783</v>
      </c>
      <c r="M1420" s="39">
        <v>123377</v>
      </c>
      <c r="N1420" s="37">
        <f t="shared" si="63"/>
        <v>132260</v>
      </c>
      <c r="O1420" s="55">
        <f t="shared" si="64"/>
        <v>396780</v>
      </c>
      <c r="P1420" s="55" t="s">
        <v>7341</v>
      </c>
      <c r="Q1420" s="56">
        <f t="shared" si="65"/>
        <v>4.2963253339363317E-5</v>
      </c>
      <c r="R1420" s="49"/>
      <c r="S1420" s="53"/>
      <c r="T1420" s="53"/>
      <c r="U1420" s="53"/>
      <c r="V1420" s="53"/>
      <c r="W1420" s="53"/>
      <c r="X1420" s="53"/>
    </row>
    <row r="1421" spans="2:24" s="2" customFormat="1" ht="24.5" customHeight="1" x14ac:dyDescent="0.35">
      <c r="B1421" s="3">
        <v>1406</v>
      </c>
      <c r="C1421" s="31" t="s">
        <v>887</v>
      </c>
      <c r="D1421" s="31" t="s">
        <v>3279</v>
      </c>
      <c r="E1421" s="31" t="s">
        <v>727</v>
      </c>
      <c r="F1421" s="31" t="s">
        <v>2375</v>
      </c>
      <c r="G1421" s="31" t="s">
        <v>11</v>
      </c>
      <c r="H1421" s="31" t="s">
        <v>2628</v>
      </c>
      <c r="I1421" s="31">
        <v>42990</v>
      </c>
      <c r="J1421" s="31" t="s">
        <v>5212</v>
      </c>
      <c r="K1421" s="31" t="s">
        <v>2628</v>
      </c>
      <c r="L1421" s="31">
        <v>19903517</v>
      </c>
      <c r="M1421" s="39">
        <v>1429</v>
      </c>
      <c r="N1421" s="37">
        <f t="shared" si="63"/>
        <v>1532</v>
      </c>
      <c r="O1421" s="55">
        <f t="shared" si="64"/>
        <v>65860680</v>
      </c>
      <c r="P1421" s="55" t="s">
        <v>7341</v>
      </c>
      <c r="Q1421" s="56">
        <f t="shared" si="65"/>
        <v>7.1313803113633219E-3</v>
      </c>
      <c r="R1421" s="49"/>
      <c r="S1421" s="53"/>
      <c r="T1421" s="53"/>
      <c r="U1421" s="53"/>
      <c r="V1421" s="53"/>
      <c r="W1421" s="53"/>
      <c r="X1421" s="53"/>
    </row>
    <row r="1422" spans="2:24" s="2" customFormat="1" ht="24.5" customHeight="1" x14ac:dyDescent="0.35">
      <c r="B1422" s="3">
        <v>1407</v>
      </c>
      <c r="C1422" s="31" t="s">
        <v>4110</v>
      </c>
      <c r="D1422" s="31" t="s">
        <v>3280</v>
      </c>
      <c r="E1422" s="31" t="s">
        <v>736</v>
      </c>
      <c r="F1422" s="31" t="s">
        <v>2370</v>
      </c>
      <c r="G1422" s="31" t="s">
        <v>11</v>
      </c>
      <c r="H1422" s="31" t="s">
        <v>2628</v>
      </c>
      <c r="I1422" s="31">
        <v>3545</v>
      </c>
      <c r="J1422" s="31" t="s">
        <v>5213</v>
      </c>
      <c r="K1422" s="31" t="s">
        <v>2628</v>
      </c>
      <c r="L1422" s="31">
        <v>19914784</v>
      </c>
      <c r="M1422" s="39">
        <v>1077</v>
      </c>
      <c r="N1422" s="37">
        <f t="shared" si="63"/>
        <v>1155</v>
      </c>
      <c r="O1422" s="55">
        <f t="shared" si="64"/>
        <v>4094475</v>
      </c>
      <c r="P1422" s="55" t="s">
        <v>7341</v>
      </c>
      <c r="Q1422" s="56">
        <f t="shared" si="65"/>
        <v>4.4334887523738499E-4</v>
      </c>
      <c r="R1422" s="49"/>
      <c r="S1422" s="53"/>
      <c r="T1422" s="53"/>
      <c r="U1422" s="53"/>
      <c r="V1422" s="53"/>
      <c r="W1422" s="53"/>
      <c r="X1422" s="53"/>
    </row>
    <row r="1423" spans="2:24" s="2" customFormat="1" ht="24.5" customHeight="1" x14ac:dyDescent="0.35">
      <c r="B1423" s="3">
        <v>1408</v>
      </c>
      <c r="C1423" s="31" t="s">
        <v>2628</v>
      </c>
      <c r="D1423" s="31" t="s">
        <v>3280</v>
      </c>
      <c r="E1423" s="31" t="s">
        <v>736</v>
      </c>
      <c r="F1423" s="31" t="s">
        <v>2419</v>
      </c>
      <c r="G1423" s="31" t="s">
        <v>11</v>
      </c>
      <c r="H1423" s="31" t="s">
        <v>2628</v>
      </c>
      <c r="I1423" s="31">
        <v>270</v>
      </c>
      <c r="J1423" s="31" t="s">
        <v>5214</v>
      </c>
      <c r="K1423" s="31" t="s">
        <v>2628</v>
      </c>
      <c r="L1423" s="31">
        <v>20049727</v>
      </c>
      <c r="M1423" s="39">
        <v>2562</v>
      </c>
      <c r="N1423" s="37">
        <f t="shared" si="63"/>
        <v>2746</v>
      </c>
      <c r="O1423" s="55">
        <f t="shared" si="64"/>
        <v>741420</v>
      </c>
      <c r="P1423" s="55"/>
      <c r="Q1423" s="56">
        <f t="shared" si="65"/>
        <v>8.0280798656360579E-5</v>
      </c>
      <c r="R1423" s="49"/>
      <c r="S1423" s="53"/>
      <c r="T1423" s="53"/>
      <c r="U1423" s="53"/>
      <c r="V1423" s="53"/>
      <c r="W1423" s="53"/>
      <c r="X1423" s="53"/>
    </row>
    <row r="1424" spans="2:24" s="2" customFormat="1" ht="24.5" customHeight="1" x14ac:dyDescent="0.35">
      <c r="B1424" s="3">
        <v>1409</v>
      </c>
      <c r="C1424" s="31" t="s">
        <v>2628</v>
      </c>
      <c r="D1424" s="31" t="s">
        <v>3280</v>
      </c>
      <c r="E1424" s="31" t="s">
        <v>3455</v>
      </c>
      <c r="F1424" s="31" t="s">
        <v>3580</v>
      </c>
      <c r="G1424" s="31" t="s">
        <v>11</v>
      </c>
      <c r="H1424" s="31" t="s">
        <v>2628</v>
      </c>
      <c r="I1424" s="31">
        <v>60</v>
      </c>
      <c r="J1424" s="31" t="s">
        <v>5215</v>
      </c>
      <c r="K1424" s="31" t="s">
        <v>2628</v>
      </c>
      <c r="L1424" s="31">
        <v>20198408</v>
      </c>
      <c r="M1424" s="39"/>
      <c r="N1424" s="37">
        <f t="shared" ref="N1424:N1487" si="66">ROUND((M1424*(1+$N$13)),0)</f>
        <v>0</v>
      </c>
      <c r="O1424" s="55">
        <f t="shared" ref="O1424:O1487" si="67">IF(N1424=0,100*I1424,I1424*N1424)</f>
        <v>6000</v>
      </c>
      <c r="P1424" s="55"/>
      <c r="Q1424" s="56">
        <f t="shared" si="65"/>
        <v>6.496787137360248E-7</v>
      </c>
      <c r="R1424" s="49"/>
      <c r="S1424" s="53"/>
      <c r="T1424" s="53"/>
      <c r="U1424" s="53"/>
      <c r="V1424" s="53"/>
      <c r="W1424" s="53"/>
      <c r="X1424" s="53"/>
    </row>
    <row r="1425" spans="2:24" s="2" customFormat="1" ht="24.5" customHeight="1" x14ac:dyDescent="0.35">
      <c r="B1425" s="3">
        <v>1410</v>
      </c>
      <c r="C1425" s="31" t="s">
        <v>511</v>
      </c>
      <c r="D1425" s="31" t="s">
        <v>3280</v>
      </c>
      <c r="E1425" s="31" t="s">
        <v>736</v>
      </c>
      <c r="F1425" s="31" t="s">
        <v>2370</v>
      </c>
      <c r="G1425" s="31" t="s">
        <v>11</v>
      </c>
      <c r="H1425" s="31" t="s">
        <v>2628</v>
      </c>
      <c r="I1425" s="31">
        <v>1</v>
      </c>
      <c r="J1425" s="31" t="s">
        <v>5216</v>
      </c>
      <c r="K1425" s="31" t="s">
        <v>2628</v>
      </c>
      <c r="L1425" s="31">
        <v>19940150</v>
      </c>
      <c r="M1425" s="39">
        <v>885</v>
      </c>
      <c r="N1425" s="37">
        <f t="shared" si="66"/>
        <v>949</v>
      </c>
      <c r="O1425" s="55">
        <f t="shared" si="67"/>
        <v>949</v>
      </c>
      <c r="P1425" s="55"/>
      <c r="Q1425" s="56">
        <f t="shared" ref="Q1425:Q1436" si="68">(45.5*O1425)/SUM($O$16:$O$1436)</f>
        <v>1.0275751655591458E-7</v>
      </c>
      <c r="R1425" s="49"/>
      <c r="S1425" s="53"/>
      <c r="T1425" s="53"/>
      <c r="U1425" s="53"/>
      <c r="V1425" s="53"/>
      <c r="W1425" s="53"/>
      <c r="X1425" s="53"/>
    </row>
    <row r="1426" spans="2:24" s="2" customFormat="1" ht="24.5" customHeight="1" x14ac:dyDescent="0.35">
      <c r="B1426" s="3">
        <v>1411</v>
      </c>
      <c r="C1426" s="31" t="s">
        <v>2628</v>
      </c>
      <c r="D1426" s="31" t="s">
        <v>3281</v>
      </c>
      <c r="E1426" s="31" t="s">
        <v>218</v>
      </c>
      <c r="F1426" s="31" t="s">
        <v>3580</v>
      </c>
      <c r="G1426" s="31" t="s">
        <v>11</v>
      </c>
      <c r="H1426" s="31" t="s">
        <v>2628</v>
      </c>
      <c r="I1426" s="31">
        <v>1</v>
      </c>
      <c r="J1426" s="31" t="s">
        <v>5217</v>
      </c>
      <c r="K1426" s="31" t="s">
        <v>2628</v>
      </c>
      <c r="L1426" s="31">
        <v>20132563</v>
      </c>
      <c r="M1426" s="39">
        <v>63217</v>
      </c>
      <c r="N1426" s="37">
        <f t="shared" si="66"/>
        <v>67769</v>
      </c>
      <c r="O1426" s="55">
        <f t="shared" si="67"/>
        <v>67769</v>
      </c>
      <c r="P1426" s="55" t="s">
        <v>7341</v>
      </c>
      <c r="Q1426" s="56">
        <f t="shared" si="68"/>
        <v>7.338012791862777E-6</v>
      </c>
      <c r="R1426" s="49"/>
      <c r="S1426" s="53"/>
      <c r="T1426" s="53"/>
      <c r="U1426" s="53"/>
      <c r="V1426" s="53"/>
      <c r="W1426" s="53"/>
      <c r="X1426" s="53"/>
    </row>
    <row r="1427" spans="2:24" s="2" customFormat="1" ht="24.5" customHeight="1" x14ac:dyDescent="0.35">
      <c r="B1427" s="3">
        <v>1412</v>
      </c>
      <c r="C1427" s="31" t="s">
        <v>2294</v>
      </c>
      <c r="D1427" s="31" t="s">
        <v>2295</v>
      </c>
      <c r="E1427" s="31" t="s">
        <v>25</v>
      </c>
      <c r="F1427" s="31" t="s">
        <v>2335</v>
      </c>
      <c r="G1427" s="31" t="s">
        <v>11</v>
      </c>
      <c r="H1427" s="31" t="s">
        <v>2335</v>
      </c>
      <c r="I1427" s="31">
        <v>1</v>
      </c>
      <c r="J1427" s="31" t="s">
        <v>3977</v>
      </c>
      <c r="K1427" s="31" t="s">
        <v>2382</v>
      </c>
      <c r="L1427" s="31">
        <v>19943916</v>
      </c>
      <c r="M1427" s="39">
        <v>76956</v>
      </c>
      <c r="N1427" s="37">
        <f t="shared" si="66"/>
        <v>82497</v>
      </c>
      <c r="O1427" s="55">
        <f t="shared" si="67"/>
        <v>82497</v>
      </c>
      <c r="P1427" s="55" t="s">
        <v>7341</v>
      </c>
      <c r="Q1427" s="56">
        <f t="shared" si="68"/>
        <v>8.9327574745134722E-6</v>
      </c>
      <c r="R1427" s="49"/>
      <c r="S1427" s="53"/>
      <c r="T1427" s="53"/>
      <c r="U1427" s="53"/>
      <c r="V1427" s="53"/>
      <c r="W1427" s="53"/>
      <c r="X1427" s="53"/>
    </row>
    <row r="1428" spans="2:24" s="2" customFormat="1" ht="24.5" customHeight="1" x14ac:dyDescent="0.35">
      <c r="B1428" s="3">
        <v>1413</v>
      </c>
      <c r="C1428" s="31" t="s">
        <v>2298</v>
      </c>
      <c r="D1428" s="31" t="s">
        <v>3282</v>
      </c>
      <c r="E1428" s="31" t="s">
        <v>3325</v>
      </c>
      <c r="F1428" s="31" t="s">
        <v>2317</v>
      </c>
      <c r="G1428" s="31" t="s">
        <v>11</v>
      </c>
      <c r="H1428" s="31" t="s">
        <v>2317</v>
      </c>
      <c r="I1428" s="31">
        <v>1</v>
      </c>
      <c r="J1428" s="31" t="s">
        <v>3978</v>
      </c>
      <c r="K1428" s="31" t="s">
        <v>2719</v>
      </c>
      <c r="L1428" s="31">
        <v>41629</v>
      </c>
      <c r="M1428" s="39">
        <v>64050</v>
      </c>
      <c r="N1428" s="37">
        <f t="shared" si="66"/>
        <v>68662</v>
      </c>
      <c r="O1428" s="55">
        <f t="shared" si="67"/>
        <v>68662</v>
      </c>
      <c r="P1428" s="55" t="s">
        <v>7341</v>
      </c>
      <c r="Q1428" s="56">
        <f t="shared" si="68"/>
        <v>7.4347066404238219E-6</v>
      </c>
      <c r="R1428" s="49"/>
      <c r="S1428" s="53"/>
      <c r="T1428" s="53"/>
      <c r="U1428" s="53"/>
      <c r="V1428" s="53"/>
      <c r="W1428" s="53"/>
      <c r="X1428" s="53"/>
    </row>
    <row r="1429" spans="2:24" s="2" customFormat="1" ht="24.5" customHeight="1" x14ac:dyDescent="0.35">
      <c r="B1429" s="3">
        <v>1414</v>
      </c>
      <c r="C1429" s="31" t="s">
        <v>2299</v>
      </c>
      <c r="D1429" s="31" t="s">
        <v>2300</v>
      </c>
      <c r="E1429" s="31">
        <v>0.1</v>
      </c>
      <c r="F1429" s="31" t="s">
        <v>3580</v>
      </c>
      <c r="G1429" s="31" t="s">
        <v>2587</v>
      </c>
      <c r="H1429" s="31" t="s">
        <v>2490</v>
      </c>
      <c r="I1429" s="31">
        <v>559</v>
      </c>
      <c r="J1429" s="31" t="s">
        <v>3979</v>
      </c>
      <c r="K1429" s="31" t="s">
        <v>2720</v>
      </c>
      <c r="L1429" s="31">
        <v>20036841</v>
      </c>
      <c r="M1429" s="39">
        <v>3440</v>
      </c>
      <c r="N1429" s="37">
        <f t="shared" si="66"/>
        <v>3688</v>
      </c>
      <c r="O1429" s="55">
        <f t="shared" si="67"/>
        <v>2061592</v>
      </c>
      <c r="P1429" s="55"/>
      <c r="Q1429" s="56">
        <f t="shared" si="68"/>
        <v>2.2322873980141312E-4</v>
      </c>
      <c r="R1429" s="49"/>
      <c r="S1429" s="53"/>
      <c r="T1429" s="53"/>
      <c r="U1429" s="53"/>
      <c r="V1429" s="53"/>
      <c r="W1429" s="53"/>
      <c r="X1429" s="53"/>
    </row>
    <row r="1430" spans="2:24" s="2" customFormat="1" ht="24.5" customHeight="1" x14ac:dyDescent="0.35">
      <c r="B1430" s="3">
        <v>1415</v>
      </c>
      <c r="C1430" s="31" t="s">
        <v>2299</v>
      </c>
      <c r="D1430" s="31" t="s">
        <v>2300</v>
      </c>
      <c r="E1430" s="31">
        <v>0.1</v>
      </c>
      <c r="F1430" s="31" t="s">
        <v>3580</v>
      </c>
      <c r="G1430" s="31" t="s">
        <v>2587</v>
      </c>
      <c r="H1430" s="31" t="s">
        <v>2525</v>
      </c>
      <c r="I1430" s="33">
        <v>1</v>
      </c>
      <c r="J1430" s="31" t="s">
        <v>7169</v>
      </c>
      <c r="K1430" s="31" t="s">
        <v>2628</v>
      </c>
      <c r="L1430" s="31">
        <v>33354</v>
      </c>
      <c r="M1430" s="39"/>
      <c r="N1430" s="37">
        <f t="shared" si="66"/>
        <v>0</v>
      </c>
      <c r="O1430" s="55">
        <f t="shared" si="67"/>
        <v>100</v>
      </c>
      <c r="P1430" s="55"/>
      <c r="Q1430" s="56">
        <f t="shared" si="68"/>
        <v>1.082797856226708E-8</v>
      </c>
      <c r="R1430" s="49"/>
      <c r="S1430" s="53"/>
      <c r="T1430" s="53"/>
      <c r="U1430" s="53"/>
      <c r="V1430" s="53"/>
      <c r="W1430" s="53"/>
      <c r="X1430" s="53"/>
    </row>
    <row r="1431" spans="2:24" s="2" customFormat="1" ht="24.5" customHeight="1" x14ac:dyDescent="0.35">
      <c r="B1431" s="3">
        <v>1416</v>
      </c>
      <c r="C1431" s="31" t="s">
        <v>2299</v>
      </c>
      <c r="D1431" s="31" t="s">
        <v>2300</v>
      </c>
      <c r="E1431" s="31">
        <v>0.08</v>
      </c>
      <c r="F1431" s="31" t="s">
        <v>3614</v>
      </c>
      <c r="G1431" s="31" t="s">
        <v>2587</v>
      </c>
      <c r="H1431" s="31" t="s">
        <v>2525</v>
      </c>
      <c r="I1431" s="33">
        <v>1</v>
      </c>
      <c r="J1431" s="31" t="s">
        <v>7170</v>
      </c>
      <c r="K1431" s="31" t="s">
        <v>2628</v>
      </c>
      <c r="L1431" s="31">
        <v>219143</v>
      </c>
      <c r="M1431" s="39"/>
      <c r="N1431" s="37">
        <f t="shared" si="66"/>
        <v>0</v>
      </c>
      <c r="O1431" s="55">
        <f t="shared" si="67"/>
        <v>100</v>
      </c>
      <c r="P1431" s="55"/>
      <c r="Q1431" s="56">
        <f t="shared" si="68"/>
        <v>1.082797856226708E-8</v>
      </c>
      <c r="R1431" s="49"/>
      <c r="S1431" s="53"/>
      <c r="T1431" s="53"/>
      <c r="U1431" s="53"/>
      <c r="V1431" s="53"/>
      <c r="W1431" s="53"/>
      <c r="X1431" s="53"/>
    </row>
    <row r="1432" spans="2:24" s="2" customFormat="1" ht="24.5" customHeight="1" x14ac:dyDescent="0.35">
      <c r="B1432" s="3">
        <v>1417</v>
      </c>
      <c r="C1432" s="31" t="s">
        <v>2303</v>
      </c>
      <c r="D1432" s="31" t="s">
        <v>2304</v>
      </c>
      <c r="E1432" s="31" t="s">
        <v>3568</v>
      </c>
      <c r="F1432" s="31" t="s">
        <v>2362</v>
      </c>
      <c r="G1432" s="31" t="s">
        <v>3671</v>
      </c>
      <c r="H1432" s="31" t="s">
        <v>3675</v>
      </c>
      <c r="I1432" s="31">
        <v>1</v>
      </c>
      <c r="J1432" s="31" t="s">
        <v>3980</v>
      </c>
      <c r="K1432" s="31" t="s">
        <v>2721</v>
      </c>
      <c r="L1432" s="31">
        <v>19237</v>
      </c>
      <c r="M1432" s="39">
        <v>415839</v>
      </c>
      <c r="N1432" s="37">
        <f t="shared" si="66"/>
        <v>445779</v>
      </c>
      <c r="O1432" s="55">
        <f t="shared" si="67"/>
        <v>445779</v>
      </c>
      <c r="P1432" s="55" t="s">
        <v>7341</v>
      </c>
      <c r="Q1432" s="56">
        <f t="shared" si="68"/>
        <v>4.8268854555088563E-5</v>
      </c>
      <c r="R1432" s="49"/>
      <c r="S1432" s="53"/>
      <c r="T1432" s="53"/>
      <c r="U1432" s="53"/>
      <c r="V1432" s="53"/>
      <c r="W1432" s="53"/>
      <c r="X1432" s="53"/>
    </row>
    <row r="1433" spans="2:24" s="2" customFormat="1" ht="24.5" customHeight="1" x14ac:dyDescent="0.35">
      <c r="B1433" s="3">
        <v>1418</v>
      </c>
      <c r="C1433" s="31" t="s">
        <v>2628</v>
      </c>
      <c r="D1433" s="31" t="s">
        <v>3283</v>
      </c>
      <c r="E1433" s="31" t="s">
        <v>736</v>
      </c>
      <c r="F1433" s="31" t="s">
        <v>3575</v>
      </c>
      <c r="G1433" s="31" t="s">
        <v>11</v>
      </c>
      <c r="H1433" s="31" t="s">
        <v>2628</v>
      </c>
      <c r="I1433" s="31">
        <v>4291</v>
      </c>
      <c r="J1433" s="31" t="s">
        <v>5218</v>
      </c>
      <c r="K1433" s="31" t="s">
        <v>2628</v>
      </c>
      <c r="L1433" s="31">
        <v>20230766</v>
      </c>
      <c r="M1433" s="39">
        <v>21569</v>
      </c>
      <c r="N1433" s="37">
        <f t="shared" si="66"/>
        <v>23122</v>
      </c>
      <c r="O1433" s="55">
        <f t="shared" si="67"/>
        <v>99216502</v>
      </c>
      <c r="P1433" s="55" t="s">
        <v>7341</v>
      </c>
      <c r="Q1433" s="56">
        <f t="shared" si="68"/>
        <v>1.0743141566791289E-2</v>
      </c>
      <c r="R1433" s="49"/>
      <c r="S1433" s="53"/>
      <c r="T1433" s="53"/>
      <c r="U1433" s="53"/>
      <c r="V1433" s="53"/>
      <c r="W1433" s="53"/>
      <c r="X1433" s="53"/>
    </row>
    <row r="1434" spans="2:24" s="2" customFormat="1" ht="24.5" customHeight="1" x14ac:dyDescent="0.35">
      <c r="B1434" s="3">
        <v>1419</v>
      </c>
      <c r="C1434" s="31" t="s">
        <v>2428</v>
      </c>
      <c r="D1434" s="31" t="s">
        <v>4198</v>
      </c>
      <c r="E1434" s="31">
        <v>0.12</v>
      </c>
      <c r="F1434" s="31" t="s">
        <v>3592</v>
      </c>
      <c r="G1434" s="31" t="s">
        <v>76</v>
      </c>
      <c r="H1434" s="31" t="s">
        <v>2628</v>
      </c>
      <c r="I1434" s="31">
        <v>13</v>
      </c>
      <c r="J1434" s="31" t="s">
        <v>5219</v>
      </c>
      <c r="K1434" s="31" t="s">
        <v>2628</v>
      </c>
      <c r="L1434" s="31">
        <v>19969325</v>
      </c>
      <c r="M1434" s="39">
        <v>39065</v>
      </c>
      <c r="N1434" s="37">
        <f t="shared" si="66"/>
        <v>41878</v>
      </c>
      <c r="O1434" s="55">
        <f t="shared" si="67"/>
        <v>544414</v>
      </c>
      <c r="P1434" s="55"/>
      <c r="Q1434" s="56">
        <f t="shared" si="68"/>
        <v>5.89490312099807E-5</v>
      </c>
      <c r="R1434" s="49"/>
      <c r="S1434" s="53"/>
      <c r="T1434" s="53"/>
      <c r="U1434" s="53"/>
      <c r="V1434" s="53"/>
      <c r="W1434" s="53"/>
      <c r="X1434" s="53"/>
    </row>
    <row r="1435" spans="2:24" s="2" customFormat="1" ht="24.5" customHeight="1" x14ac:dyDescent="0.35">
      <c r="B1435" s="3">
        <v>1420</v>
      </c>
      <c r="C1435" s="31" t="s">
        <v>2628</v>
      </c>
      <c r="D1435" s="31" t="s">
        <v>4198</v>
      </c>
      <c r="E1435" s="31">
        <v>0.13</v>
      </c>
      <c r="F1435" s="31" t="s">
        <v>3602</v>
      </c>
      <c r="G1435" s="31" t="s">
        <v>2587</v>
      </c>
      <c r="H1435" s="31" t="s">
        <v>2360</v>
      </c>
      <c r="I1435" s="31">
        <v>1</v>
      </c>
      <c r="J1435" s="31" t="s">
        <v>5220</v>
      </c>
      <c r="K1435" s="31" t="s">
        <v>2628</v>
      </c>
      <c r="L1435" s="31">
        <v>20012211</v>
      </c>
      <c r="M1435" s="39"/>
      <c r="N1435" s="37">
        <f t="shared" si="66"/>
        <v>0</v>
      </c>
      <c r="O1435" s="55">
        <f t="shared" si="67"/>
        <v>100</v>
      </c>
      <c r="P1435" s="55"/>
      <c r="Q1435" s="56">
        <f t="shared" si="68"/>
        <v>1.082797856226708E-8</v>
      </c>
      <c r="R1435" s="49"/>
      <c r="S1435" s="53"/>
      <c r="T1435" s="53"/>
      <c r="U1435" s="53"/>
      <c r="V1435" s="53"/>
      <c r="W1435" s="53"/>
      <c r="X1435" s="53"/>
    </row>
    <row r="1436" spans="2:24" s="2" customFormat="1" ht="24.5" customHeight="1" x14ac:dyDescent="0.35">
      <c r="B1436" s="3">
        <v>1421</v>
      </c>
      <c r="C1436" s="31" t="s">
        <v>2106</v>
      </c>
      <c r="D1436" s="31" t="s">
        <v>3284</v>
      </c>
      <c r="E1436" s="31" t="s">
        <v>3569</v>
      </c>
      <c r="F1436" s="31" t="s">
        <v>2370</v>
      </c>
      <c r="G1436" s="31" t="s">
        <v>11</v>
      </c>
      <c r="H1436" s="31" t="s">
        <v>2628</v>
      </c>
      <c r="I1436" s="31">
        <v>1</v>
      </c>
      <c r="J1436" s="31" t="s">
        <v>5221</v>
      </c>
      <c r="K1436" s="31" t="s">
        <v>2628</v>
      </c>
      <c r="L1436" s="31">
        <v>20011479</v>
      </c>
      <c r="M1436" s="39">
        <v>27308</v>
      </c>
      <c r="N1436" s="37">
        <f t="shared" si="66"/>
        <v>29274</v>
      </c>
      <c r="O1436" s="55">
        <f t="shared" si="67"/>
        <v>29274</v>
      </c>
      <c r="P1436" s="55"/>
      <c r="Q1436" s="56">
        <f t="shared" si="68"/>
        <v>3.1697824443180651E-6</v>
      </c>
      <c r="R1436" s="49"/>
      <c r="S1436" s="53"/>
      <c r="T1436" s="53"/>
      <c r="U1436" s="53"/>
      <c r="V1436" s="53"/>
      <c r="W1436" s="53"/>
      <c r="X1436" s="53"/>
    </row>
    <row r="1439" spans="2:24" x14ac:dyDescent="0.35">
      <c r="B1439" s="13" t="s">
        <v>2315</v>
      </c>
    </row>
  </sheetData>
  <sheetProtection formatCells="0" sort="0" autoFilter="0"/>
  <autoFilter ref="B15:X1436" xr:uid="{DFC2272B-1EFA-3843-AAC2-164DFB6CD266}">
    <sortState xmlns:xlrd2="http://schemas.microsoft.com/office/spreadsheetml/2017/richdata2" ref="B16:X1436">
      <sortCondition ref="B15:B1436"/>
    </sortState>
  </autoFilter>
  <sortState xmlns:xlrd2="http://schemas.microsoft.com/office/spreadsheetml/2017/richdata2" ref="B16:X1346">
    <sortCondition ref="D15:D1346"/>
  </sortState>
  <mergeCells count="9">
    <mergeCell ref="D11:G11"/>
    <mergeCell ref="B4:G4"/>
    <mergeCell ref="B6:G6"/>
    <mergeCell ref="C8:D8"/>
    <mergeCell ref="E8:H8"/>
    <mergeCell ref="C9:D9"/>
    <mergeCell ref="E9:H9"/>
    <mergeCell ref="C10:D10"/>
    <mergeCell ref="E10:H10"/>
  </mergeCells>
  <dataValidations count="1">
    <dataValidation showInputMessage="1" showErrorMessage="1" sqref="E8:H8" xr:uid="{D22F9D8C-2E84-4C7C-81AF-AE060A2A42E7}"/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9D4DC6E1-805D-4E59-9556-510872721923}">
          <x14:formula1>
            <xm:f>Listas!$C$4:$C$19</xm:f>
          </x14:formula1>
          <xm:sqref>E9:H9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F68567-E4E2-A342-8DAA-3CD203FD054A}">
  <dimension ref="A1:D2954"/>
  <sheetViews>
    <sheetView topLeftCell="A286" workbookViewId="0">
      <selection activeCell="D2" sqref="D2:D300"/>
    </sheetView>
  </sheetViews>
  <sheetFormatPr baseColWidth="10" defaultRowHeight="14.5" x14ac:dyDescent="0.35"/>
  <sheetData>
    <row r="1" spans="1:4" ht="56" x14ac:dyDescent="0.35">
      <c r="A1" s="5" t="s">
        <v>2624</v>
      </c>
      <c r="B1" s="5" t="s">
        <v>6</v>
      </c>
      <c r="C1" s="5" t="s">
        <v>2876</v>
      </c>
      <c r="D1" s="6" t="s">
        <v>7339</v>
      </c>
    </row>
    <row r="2" spans="1:4" ht="28" x14ac:dyDescent="0.35">
      <c r="A2" s="3">
        <v>586</v>
      </c>
      <c r="B2" s="3" t="s">
        <v>594</v>
      </c>
      <c r="C2" s="3" t="s">
        <v>595</v>
      </c>
      <c r="D2" s="17">
        <v>95515368</v>
      </c>
    </row>
    <row r="3" spans="1:4" ht="28" x14ac:dyDescent="0.35">
      <c r="A3" s="3">
        <v>2743</v>
      </c>
      <c r="B3" s="3" t="s">
        <v>2208</v>
      </c>
      <c r="C3" s="3" t="s">
        <v>5841</v>
      </c>
      <c r="D3" s="17">
        <v>70271639</v>
      </c>
    </row>
    <row r="4" spans="1:4" ht="28" x14ac:dyDescent="0.35">
      <c r="A4" s="3">
        <v>10</v>
      </c>
      <c r="B4" s="3" t="s">
        <v>33</v>
      </c>
      <c r="C4" s="3" t="s">
        <v>2897</v>
      </c>
      <c r="D4" s="37">
        <v>50300600</v>
      </c>
    </row>
    <row r="5" spans="1:4" x14ac:dyDescent="0.35">
      <c r="A5" s="3">
        <v>947</v>
      </c>
      <c r="B5" s="3" t="s">
        <v>951</v>
      </c>
      <c r="C5" s="3" t="s">
        <v>952</v>
      </c>
      <c r="D5" s="17">
        <v>41077825</v>
      </c>
    </row>
    <row r="6" spans="1:4" ht="28" x14ac:dyDescent="0.35">
      <c r="A6" s="3">
        <v>2744</v>
      </c>
      <c r="B6" s="3" t="s">
        <v>2208</v>
      </c>
      <c r="C6" s="3" t="s">
        <v>5841</v>
      </c>
      <c r="D6" s="17">
        <v>35135819</v>
      </c>
    </row>
    <row r="7" spans="1:4" ht="28" x14ac:dyDescent="0.35">
      <c r="A7" s="3">
        <v>759</v>
      </c>
      <c r="B7" s="3" t="s">
        <v>774</v>
      </c>
      <c r="C7" s="3" t="s">
        <v>775</v>
      </c>
      <c r="D7" s="17">
        <v>28370060</v>
      </c>
    </row>
    <row r="8" spans="1:4" ht="98" x14ac:dyDescent="0.35">
      <c r="A8" s="3">
        <v>1205</v>
      </c>
      <c r="B8" s="3" t="s">
        <v>2628</v>
      </c>
      <c r="C8" s="3" t="s">
        <v>5465</v>
      </c>
      <c r="D8" s="17">
        <v>25347011</v>
      </c>
    </row>
    <row r="9" spans="1:4" ht="28" x14ac:dyDescent="0.35">
      <c r="A9" s="3">
        <v>311</v>
      </c>
      <c r="B9" s="3" t="s">
        <v>304</v>
      </c>
      <c r="C9" s="3" t="s">
        <v>305</v>
      </c>
      <c r="D9" s="17">
        <v>22457441</v>
      </c>
    </row>
    <row r="10" spans="1:4" ht="28" x14ac:dyDescent="0.35">
      <c r="A10" s="3">
        <v>2236</v>
      </c>
      <c r="B10" s="3" t="s">
        <v>1898</v>
      </c>
      <c r="C10" s="3" t="s">
        <v>1899</v>
      </c>
      <c r="D10" s="17">
        <v>21448514</v>
      </c>
    </row>
    <row r="11" spans="1:4" ht="28" x14ac:dyDescent="0.35">
      <c r="A11" s="3">
        <v>2742</v>
      </c>
      <c r="B11" s="3" t="s">
        <v>2705</v>
      </c>
      <c r="C11" s="3" t="s">
        <v>2209</v>
      </c>
      <c r="D11" s="17">
        <v>17567910</v>
      </c>
    </row>
    <row r="12" spans="1:4" x14ac:dyDescent="0.35">
      <c r="A12" s="3">
        <v>1471</v>
      </c>
      <c r="B12" s="3" t="s">
        <v>1376</v>
      </c>
      <c r="C12" s="3" t="s">
        <v>1377</v>
      </c>
      <c r="D12" s="17">
        <v>16808414</v>
      </c>
    </row>
    <row r="13" spans="1:4" ht="28" x14ac:dyDescent="0.35">
      <c r="A13" s="3">
        <v>2053</v>
      </c>
      <c r="B13" s="3" t="s">
        <v>1772</v>
      </c>
      <c r="C13" s="3" t="s">
        <v>1773</v>
      </c>
      <c r="D13" s="17">
        <v>15495867</v>
      </c>
    </row>
    <row r="14" spans="1:4" ht="42" x14ac:dyDescent="0.35">
      <c r="A14" s="3">
        <v>445</v>
      </c>
      <c r="B14" s="3" t="s">
        <v>444</v>
      </c>
      <c r="C14" s="3" t="s">
        <v>445</v>
      </c>
      <c r="D14" s="17">
        <v>14902477</v>
      </c>
    </row>
    <row r="15" spans="1:4" ht="28" x14ac:dyDescent="0.35">
      <c r="A15" s="3">
        <v>2157</v>
      </c>
      <c r="B15" s="3" t="s">
        <v>1849</v>
      </c>
      <c r="C15" s="3" t="s">
        <v>1850</v>
      </c>
      <c r="D15" s="17">
        <v>14754768</v>
      </c>
    </row>
    <row r="16" spans="1:4" ht="28" x14ac:dyDescent="0.35">
      <c r="A16" s="3">
        <v>485</v>
      </c>
      <c r="B16" s="3" t="s">
        <v>490</v>
      </c>
      <c r="C16" s="3" t="s">
        <v>491</v>
      </c>
      <c r="D16" s="17">
        <v>14298992</v>
      </c>
    </row>
    <row r="17" spans="1:4" ht="28" x14ac:dyDescent="0.35">
      <c r="A17" s="3">
        <v>654</v>
      </c>
      <c r="B17" s="3" t="s">
        <v>659</v>
      </c>
      <c r="C17" s="3" t="s">
        <v>660</v>
      </c>
      <c r="D17" s="17">
        <v>13458900</v>
      </c>
    </row>
    <row r="18" spans="1:4" ht="28" x14ac:dyDescent="0.35">
      <c r="A18" s="3">
        <v>2151</v>
      </c>
      <c r="B18" s="3" t="s">
        <v>1843</v>
      </c>
      <c r="C18" s="3" t="s">
        <v>1844</v>
      </c>
      <c r="D18" s="17">
        <v>13362213</v>
      </c>
    </row>
    <row r="19" spans="1:4" ht="28" x14ac:dyDescent="0.35">
      <c r="A19" s="3">
        <v>936</v>
      </c>
      <c r="B19" s="3" t="s">
        <v>931</v>
      </c>
      <c r="C19" s="3" t="s">
        <v>932</v>
      </c>
      <c r="D19" s="17">
        <v>11575011</v>
      </c>
    </row>
    <row r="20" spans="1:4" ht="42" x14ac:dyDescent="0.35">
      <c r="A20" s="3">
        <v>2735</v>
      </c>
      <c r="B20" s="3" t="s">
        <v>2203</v>
      </c>
      <c r="C20" s="3" t="s">
        <v>5840</v>
      </c>
      <c r="D20" s="17">
        <v>10871233</v>
      </c>
    </row>
    <row r="21" spans="1:4" ht="28" x14ac:dyDescent="0.35">
      <c r="A21" s="3">
        <v>1848</v>
      </c>
      <c r="B21" s="3" t="s">
        <v>1637</v>
      </c>
      <c r="C21" s="3" t="s">
        <v>1638</v>
      </c>
      <c r="D21" s="17">
        <v>10812057</v>
      </c>
    </row>
    <row r="22" spans="1:4" ht="28" x14ac:dyDescent="0.35">
      <c r="A22" s="3">
        <v>2380</v>
      </c>
      <c r="B22" s="3" t="s">
        <v>2000</v>
      </c>
      <c r="C22" s="3" t="s">
        <v>2001</v>
      </c>
      <c r="D22" s="17">
        <v>10695750</v>
      </c>
    </row>
    <row r="23" spans="1:4" x14ac:dyDescent="0.35">
      <c r="A23" s="3">
        <v>1513</v>
      </c>
      <c r="B23" s="3" t="s">
        <v>1409</v>
      </c>
      <c r="C23" s="3" t="s">
        <v>1410</v>
      </c>
      <c r="D23" s="17">
        <v>10056326</v>
      </c>
    </row>
    <row r="24" spans="1:4" ht="28" x14ac:dyDescent="0.35">
      <c r="A24" s="3">
        <v>2190</v>
      </c>
      <c r="B24" s="3" t="s">
        <v>2680</v>
      </c>
      <c r="C24" s="3" t="s">
        <v>5713</v>
      </c>
      <c r="D24" s="17">
        <v>9840648</v>
      </c>
    </row>
    <row r="25" spans="1:4" ht="42" x14ac:dyDescent="0.35">
      <c r="A25" s="3">
        <v>9</v>
      </c>
      <c r="B25" s="3" t="s">
        <v>119</v>
      </c>
      <c r="C25" s="3" t="s">
        <v>2896</v>
      </c>
      <c r="D25" s="37">
        <v>9375514</v>
      </c>
    </row>
    <row r="26" spans="1:4" ht="28" x14ac:dyDescent="0.35">
      <c r="A26" s="3">
        <v>367</v>
      </c>
      <c r="B26" s="3" t="s">
        <v>376</v>
      </c>
      <c r="C26" s="3" t="s">
        <v>377</v>
      </c>
      <c r="D26" s="17">
        <v>9194806</v>
      </c>
    </row>
    <row r="27" spans="1:4" ht="28" x14ac:dyDescent="0.35">
      <c r="A27" s="3">
        <v>1310</v>
      </c>
      <c r="B27" s="3" t="s">
        <v>1258</v>
      </c>
      <c r="C27" s="3" t="s">
        <v>1259</v>
      </c>
      <c r="D27" s="17">
        <v>8940730</v>
      </c>
    </row>
    <row r="28" spans="1:4" x14ac:dyDescent="0.35">
      <c r="A28" s="3">
        <v>948</v>
      </c>
      <c r="B28" s="3" t="s">
        <v>951</v>
      </c>
      <c r="C28" s="3" t="s">
        <v>952</v>
      </c>
      <c r="D28" s="17">
        <v>8215565</v>
      </c>
    </row>
    <row r="29" spans="1:4" ht="28" x14ac:dyDescent="0.35">
      <c r="A29" s="3">
        <v>436</v>
      </c>
      <c r="B29" s="3" t="s">
        <v>435</v>
      </c>
      <c r="C29" s="3" t="s">
        <v>436</v>
      </c>
      <c r="D29" s="17">
        <v>8132817</v>
      </c>
    </row>
    <row r="30" spans="1:4" x14ac:dyDescent="0.35">
      <c r="A30" s="3">
        <v>2395</v>
      </c>
      <c r="B30" s="3" t="s">
        <v>2008</v>
      </c>
      <c r="C30" s="3" t="s">
        <v>2009</v>
      </c>
      <c r="D30" s="17">
        <v>7800813</v>
      </c>
    </row>
    <row r="31" spans="1:4" ht="28" x14ac:dyDescent="0.35">
      <c r="A31" s="3">
        <v>2267</v>
      </c>
      <c r="B31" s="3" t="s">
        <v>2684</v>
      </c>
      <c r="C31" s="3" t="s">
        <v>5735</v>
      </c>
      <c r="D31" s="17">
        <v>7759911</v>
      </c>
    </row>
    <row r="32" spans="1:4" x14ac:dyDescent="0.35">
      <c r="A32" s="3">
        <v>1514</v>
      </c>
      <c r="B32" s="3" t="s">
        <v>1409</v>
      </c>
      <c r="C32" s="3" t="s">
        <v>1410</v>
      </c>
      <c r="D32" s="17">
        <v>7522885</v>
      </c>
    </row>
    <row r="33" spans="1:4" ht="28" x14ac:dyDescent="0.35">
      <c r="A33" s="3">
        <v>2379</v>
      </c>
      <c r="B33" s="3" t="s">
        <v>2000</v>
      </c>
      <c r="C33" s="3" t="s">
        <v>2001</v>
      </c>
      <c r="D33" s="17">
        <v>7500207</v>
      </c>
    </row>
    <row r="34" spans="1:4" ht="28" x14ac:dyDescent="0.35">
      <c r="A34" s="3">
        <v>679</v>
      </c>
      <c r="B34" s="3" t="s">
        <v>682</v>
      </c>
      <c r="C34" s="3" t="s">
        <v>683</v>
      </c>
      <c r="D34" s="17">
        <v>7251057</v>
      </c>
    </row>
    <row r="35" spans="1:4" ht="28" x14ac:dyDescent="0.35">
      <c r="A35" s="3">
        <v>2741</v>
      </c>
      <c r="B35" s="3" t="s">
        <v>2210</v>
      </c>
      <c r="C35" s="3" t="s">
        <v>2209</v>
      </c>
      <c r="D35" s="17">
        <v>7027164</v>
      </c>
    </row>
    <row r="36" spans="1:4" ht="28" x14ac:dyDescent="0.35">
      <c r="A36" s="3">
        <v>1946</v>
      </c>
      <c r="B36" s="3" t="s">
        <v>1700</v>
      </c>
      <c r="C36" s="3" t="s">
        <v>1701</v>
      </c>
      <c r="D36" s="17">
        <v>6879789</v>
      </c>
    </row>
    <row r="37" spans="1:4" ht="42" x14ac:dyDescent="0.35">
      <c r="A37" s="3">
        <v>2734</v>
      </c>
      <c r="B37" s="3" t="s">
        <v>2203</v>
      </c>
      <c r="C37" s="3" t="s">
        <v>5840</v>
      </c>
      <c r="D37" s="17">
        <v>6794520</v>
      </c>
    </row>
    <row r="38" spans="1:4" x14ac:dyDescent="0.35">
      <c r="A38" s="3">
        <v>1400</v>
      </c>
      <c r="B38" s="3" t="s">
        <v>1316</v>
      </c>
      <c r="C38" s="3" t="s">
        <v>1317</v>
      </c>
      <c r="D38" s="17">
        <v>6778579</v>
      </c>
    </row>
    <row r="39" spans="1:4" ht="112" x14ac:dyDescent="0.35">
      <c r="A39" s="3">
        <v>2154</v>
      </c>
      <c r="B39" s="3" t="s">
        <v>1847</v>
      </c>
      <c r="C39" s="3" t="s">
        <v>5704</v>
      </c>
      <c r="D39" s="17">
        <v>6660215</v>
      </c>
    </row>
    <row r="40" spans="1:4" ht="28" x14ac:dyDescent="0.35">
      <c r="A40" s="3">
        <v>2731</v>
      </c>
      <c r="B40" s="3" t="s">
        <v>2205</v>
      </c>
      <c r="C40" s="3" t="s">
        <v>2204</v>
      </c>
      <c r="D40" s="17">
        <v>6454592</v>
      </c>
    </row>
    <row r="41" spans="1:4" x14ac:dyDescent="0.35">
      <c r="A41" s="3">
        <v>1994</v>
      </c>
      <c r="B41" s="3" t="s">
        <v>1742</v>
      </c>
      <c r="C41" s="3" t="s">
        <v>1743</v>
      </c>
      <c r="D41" s="17">
        <v>6404110</v>
      </c>
    </row>
    <row r="42" spans="1:4" ht="28" x14ac:dyDescent="0.35">
      <c r="A42" s="3">
        <v>757</v>
      </c>
      <c r="B42" s="3" t="s">
        <v>774</v>
      </c>
      <c r="C42" s="3" t="s">
        <v>775</v>
      </c>
      <c r="D42" s="17">
        <v>6304458</v>
      </c>
    </row>
    <row r="43" spans="1:4" ht="28" x14ac:dyDescent="0.35">
      <c r="A43" s="3">
        <v>2723</v>
      </c>
      <c r="B43" s="3" t="s">
        <v>2197</v>
      </c>
      <c r="C43" s="3" t="s">
        <v>2198</v>
      </c>
      <c r="D43" s="17">
        <v>5964069</v>
      </c>
    </row>
    <row r="44" spans="1:4" ht="28" x14ac:dyDescent="0.35">
      <c r="A44" s="3">
        <v>2732</v>
      </c>
      <c r="B44" s="3" t="s">
        <v>2205</v>
      </c>
      <c r="C44" s="3" t="s">
        <v>2204</v>
      </c>
      <c r="D44" s="17">
        <v>5955685</v>
      </c>
    </row>
    <row r="45" spans="1:4" x14ac:dyDescent="0.35">
      <c r="A45" s="3">
        <v>1515</v>
      </c>
      <c r="B45" s="3" t="s">
        <v>1409</v>
      </c>
      <c r="C45" s="3" t="s">
        <v>1410</v>
      </c>
      <c r="D45" s="17">
        <v>5767545</v>
      </c>
    </row>
    <row r="46" spans="1:4" ht="28" x14ac:dyDescent="0.35">
      <c r="A46" s="3">
        <v>2054</v>
      </c>
      <c r="B46" s="3" t="s">
        <v>1774</v>
      </c>
      <c r="C46" s="3" t="s">
        <v>1775</v>
      </c>
      <c r="D46" s="17">
        <v>5766892</v>
      </c>
    </row>
    <row r="47" spans="1:4" x14ac:dyDescent="0.35">
      <c r="A47" s="3">
        <v>332</v>
      </c>
      <c r="B47" s="3" t="s">
        <v>321</v>
      </c>
      <c r="C47" s="3" t="s">
        <v>322</v>
      </c>
      <c r="D47" s="17">
        <v>5385250</v>
      </c>
    </row>
    <row r="48" spans="1:4" ht="28" x14ac:dyDescent="0.35">
      <c r="A48" s="3">
        <v>550</v>
      </c>
      <c r="B48" s="3" t="s">
        <v>562</v>
      </c>
      <c r="C48" s="3" t="s">
        <v>563</v>
      </c>
      <c r="D48" s="17">
        <v>5382205</v>
      </c>
    </row>
    <row r="49" spans="1:4" x14ac:dyDescent="0.35">
      <c r="A49" s="3">
        <v>2393</v>
      </c>
      <c r="B49" s="3" t="s">
        <v>2008</v>
      </c>
      <c r="C49" s="3" t="s">
        <v>2009</v>
      </c>
      <c r="D49" s="17">
        <v>5078654</v>
      </c>
    </row>
    <row r="50" spans="1:4" ht="28" x14ac:dyDescent="0.35">
      <c r="A50" s="3">
        <v>1071</v>
      </c>
      <c r="B50" s="3" t="s">
        <v>1075</v>
      </c>
      <c r="C50" s="3" t="s">
        <v>1076</v>
      </c>
      <c r="D50" s="17">
        <v>5011431</v>
      </c>
    </row>
    <row r="51" spans="1:4" ht="28" x14ac:dyDescent="0.35">
      <c r="A51" s="3">
        <v>299</v>
      </c>
      <c r="B51" s="3" t="s">
        <v>291</v>
      </c>
      <c r="C51" s="3" t="s">
        <v>292</v>
      </c>
      <c r="D51" s="17">
        <v>4922624</v>
      </c>
    </row>
    <row r="52" spans="1:4" ht="28" x14ac:dyDescent="0.35">
      <c r="A52" s="3">
        <v>1557</v>
      </c>
      <c r="B52" s="3" t="s">
        <v>1448</v>
      </c>
      <c r="C52" s="3" t="s">
        <v>1449</v>
      </c>
      <c r="D52" s="17">
        <v>4823626</v>
      </c>
    </row>
    <row r="53" spans="1:4" ht="28" x14ac:dyDescent="0.35">
      <c r="A53" s="3">
        <v>2159</v>
      </c>
      <c r="B53" s="3" t="s">
        <v>1851</v>
      </c>
      <c r="C53" s="3" t="s">
        <v>1852</v>
      </c>
      <c r="D53" s="17">
        <v>4612430</v>
      </c>
    </row>
    <row r="54" spans="1:4" x14ac:dyDescent="0.35">
      <c r="A54" s="3">
        <v>1516</v>
      </c>
      <c r="B54" s="3" t="s">
        <v>1411</v>
      </c>
      <c r="C54" s="3" t="s">
        <v>1412</v>
      </c>
      <c r="D54" s="17">
        <v>4386811</v>
      </c>
    </row>
    <row r="55" spans="1:4" ht="28" x14ac:dyDescent="0.35">
      <c r="A55" s="3">
        <v>811</v>
      </c>
      <c r="B55" s="3" t="s">
        <v>815</v>
      </c>
      <c r="C55" s="3" t="s">
        <v>816</v>
      </c>
      <c r="D55" s="17">
        <v>4232360</v>
      </c>
    </row>
    <row r="56" spans="1:4" ht="28" x14ac:dyDescent="0.35">
      <c r="A56" s="3">
        <v>1410</v>
      </c>
      <c r="B56" s="3" t="s">
        <v>1330</v>
      </c>
      <c r="C56" s="3" t="s">
        <v>1331</v>
      </c>
      <c r="D56" s="17">
        <v>4231784</v>
      </c>
    </row>
    <row r="57" spans="1:4" ht="28" x14ac:dyDescent="0.35">
      <c r="A57" s="3">
        <v>1754</v>
      </c>
      <c r="B57" s="3" t="s">
        <v>1576</v>
      </c>
      <c r="C57" s="3" t="s">
        <v>1577</v>
      </c>
      <c r="D57" s="17">
        <v>4185860</v>
      </c>
    </row>
    <row r="58" spans="1:4" ht="56" x14ac:dyDescent="0.35">
      <c r="A58" s="3">
        <v>2055</v>
      </c>
      <c r="B58" s="3" t="s">
        <v>1776</v>
      </c>
      <c r="C58" s="3" t="s">
        <v>5680</v>
      </c>
      <c r="D58" s="17">
        <v>3844595</v>
      </c>
    </row>
    <row r="59" spans="1:4" ht="28" x14ac:dyDescent="0.35">
      <c r="A59" s="3">
        <v>1404</v>
      </c>
      <c r="B59" s="3" t="s">
        <v>1321</v>
      </c>
      <c r="C59" s="3" t="s">
        <v>1322</v>
      </c>
      <c r="D59" s="17">
        <v>3820742</v>
      </c>
    </row>
    <row r="60" spans="1:4" ht="28" x14ac:dyDescent="0.35">
      <c r="A60" s="3">
        <v>2133</v>
      </c>
      <c r="B60" s="3" t="s">
        <v>1824</v>
      </c>
      <c r="C60" s="3" t="s">
        <v>1825</v>
      </c>
      <c r="D60" s="17">
        <v>3732304</v>
      </c>
    </row>
    <row r="61" spans="1:4" x14ac:dyDescent="0.35">
      <c r="A61" s="3">
        <v>1303</v>
      </c>
      <c r="B61" s="3" t="s">
        <v>1253</v>
      </c>
      <c r="C61" s="3" t="s">
        <v>1254</v>
      </c>
      <c r="D61" s="17">
        <v>3665251</v>
      </c>
    </row>
    <row r="62" spans="1:4" ht="28" x14ac:dyDescent="0.35">
      <c r="A62" s="3">
        <v>126</v>
      </c>
      <c r="B62" s="3" t="s">
        <v>136</v>
      </c>
      <c r="C62" s="3" t="s">
        <v>137</v>
      </c>
      <c r="D62" s="17">
        <v>3506112</v>
      </c>
    </row>
    <row r="63" spans="1:4" ht="98" x14ac:dyDescent="0.35">
      <c r="A63" s="3">
        <v>2640</v>
      </c>
      <c r="B63" s="3" t="s">
        <v>2139</v>
      </c>
      <c r="C63" s="3" t="s">
        <v>5817</v>
      </c>
      <c r="D63" s="17">
        <v>3486585</v>
      </c>
    </row>
    <row r="64" spans="1:4" ht="28" x14ac:dyDescent="0.35">
      <c r="A64" s="3">
        <v>11</v>
      </c>
      <c r="B64" s="3" t="s">
        <v>33</v>
      </c>
      <c r="C64" s="3" t="s">
        <v>2897</v>
      </c>
      <c r="D64" s="37">
        <v>3332355</v>
      </c>
    </row>
    <row r="65" spans="1:4" ht="28" x14ac:dyDescent="0.35">
      <c r="A65" s="3">
        <v>2155</v>
      </c>
      <c r="B65" s="3" t="s">
        <v>1848</v>
      </c>
      <c r="C65" s="3" t="s">
        <v>5705</v>
      </c>
      <c r="D65" s="17">
        <v>3269446</v>
      </c>
    </row>
    <row r="66" spans="1:4" ht="42" x14ac:dyDescent="0.35">
      <c r="A66" s="3">
        <v>2156</v>
      </c>
      <c r="B66" s="3" t="s">
        <v>2628</v>
      </c>
      <c r="C66" s="3" t="s">
        <v>5706</v>
      </c>
      <c r="D66" s="17">
        <v>3269446</v>
      </c>
    </row>
    <row r="67" spans="1:4" ht="70" x14ac:dyDescent="0.35">
      <c r="A67" s="3">
        <v>1083</v>
      </c>
      <c r="B67" s="3" t="s">
        <v>1083</v>
      </c>
      <c r="C67" s="3" t="s">
        <v>1084</v>
      </c>
      <c r="D67" s="17">
        <v>3196857</v>
      </c>
    </row>
    <row r="68" spans="1:4" x14ac:dyDescent="0.35">
      <c r="A68" s="3">
        <v>934</v>
      </c>
      <c r="B68" s="3" t="s">
        <v>929</v>
      </c>
      <c r="C68" s="3" t="s">
        <v>930</v>
      </c>
      <c r="D68" s="17">
        <v>3170793</v>
      </c>
    </row>
    <row r="69" spans="1:4" ht="28" x14ac:dyDescent="0.35">
      <c r="A69" s="3">
        <v>365</v>
      </c>
      <c r="B69" s="3" t="s">
        <v>373</v>
      </c>
      <c r="C69" s="3" t="s">
        <v>374</v>
      </c>
      <c r="D69" s="17">
        <v>3170353</v>
      </c>
    </row>
    <row r="70" spans="1:4" ht="28" x14ac:dyDescent="0.35">
      <c r="A70" s="3">
        <v>1616</v>
      </c>
      <c r="B70" s="3" t="s">
        <v>1486</v>
      </c>
      <c r="C70" s="3" t="s">
        <v>1487</v>
      </c>
      <c r="D70" s="17">
        <v>2974619</v>
      </c>
    </row>
    <row r="71" spans="1:4" x14ac:dyDescent="0.35">
      <c r="A71" s="3">
        <v>1666</v>
      </c>
      <c r="B71" s="3" t="s">
        <v>1515</v>
      </c>
      <c r="C71" s="3" t="s">
        <v>1516</v>
      </c>
      <c r="D71" s="17">
        <v>2933664</v>
      </c>
    </row>
    <row r="72" spans="1:4" x14ac:dyDescent="0.35">
      <c r="A72" s="3">
        <v>1667</v>
      </c>
      <c r="B72" s="3" t="s">
        <v>1515</v>
      </c>
      <c r="C72" s="3" t="s">
        <v>1516</v>
      </c>
      <c r="D72" s="17">
        <v>2933664</v>
      </c>
    </row>
    <row r="73" spans="1:4" x14ac:dyDescent="0.35">
      <c r="A73" s="3">
        <v>1668</v>
      </c>
      <c r="B73" s="3" t="s">
        <v>1515</v>
      </c>
      <c r="C73" s="3" t="s">
        <v>1516</v>
      </c>
      <c r="D73" s="17">
        <v>2933664</v>
      </c>
    </row>
    <row r="74" spans="1:4" ht="28" x14ac:dyDescent="0.35">
      <c r="A74" s="3">
        <v>937</v>
      </c>
      <c r="B74" s="3" t="s">
        <v>931</v>
      </c>
      <c r="C74" s="3" t="s">
        <v>932</v>
      </c>
      <c r="D74" s="17">
        <v>2778003</v>
      </c>
    </row>
    <row r="75" spans="1:4" ht="28" x14ac:dyDescent="0.35">
      <c r="A75" s="3">
        <v>439</v>
      </c>
      <c r="B75" s="3" t="s">
        <v>439</v>
      </c>
      <c r="C75" s="3" t="s">
        <v>438</v>
      </c>
      <c r="D75" s="17">
        <v>2777408</v>
      </c>
    </row>
    <row r="76" spans="1:4" ht="28" x14ac:dyDescent="0.35">
      <c r="A76" s="3">
        <v>2131</v>
      </c>
      <c r="B76" s="3" t="s">
        <v>2628</v>
      </c>
      <c r="C76" s="3" t="s">
        <v>1823</v>
      </c>
      <c r="D76" s="17">
        <v>2576155</v>
      </c>
    </row>
    <row r="77" spans="1:4" ht="56" x14ac:dyDescent="0.35">
      <c r="A77" s="3">
        <v>1433</v>
      </c>
      <c r="B77" s="3" t="s">
        <v>1348</v>
      </c>
      <c r="C77" s="3" t="s">
        <v>3125</v>
      </c>
      <c r="D77" s="17">
        <v>2555533</v>
      </c>
    </row>
    <row r="78" spans="1:4" ht="28" x14ac:dyDescent="0.35">
      <c r="A78" s="3">
        <v>1072</v>
      </c>
      <c r="B78" s="3" t="s">
        <v>1075</v>
      </c>
      <c r="C78" s="3" t="s">
        <v>1076</v>
      </c>
      <c r="D78" s="17">
        <v>2505715</v>
      </c>
    </row>
    <row r="79" spans="1:4" ht="28" x14ac:dyDescent="0.35">
      <c r="A79" s="3">
        <v>2464</v>
      </c>
      <c r="B79" s="3" t="s">
        <v>2040</v>
      </c>
      <c r="C79" s="3" t="s">
        <v>2041</v>
      </c>
      <c r="D79" s="17">
        <v>2490097</v>
      </c>
    </row>
    <row r="80" spans="1:4" ht="28" x14ac:dyDescent="0.35">
      <c r="A80" s="3">
        <v>1583</v>
      </c>
      <c r="B80" s="3" t="s">
        <v>1464</v>
      </c>
      <c r="C80" s="3" t="s">
        <v>1465</v>
      </c>
      <c r="D80" s="17">
        <v>2463397</v>
      </c>
    </row>
    <row r="81" spans="1:4" ht="28" x14ac:dyDescent="0.35">
      <c r="A81" s="3">
        <v>2342</v>
      </c>
      <c r="B81" s="3" t="s">
        <v>1973</v>
      </c>
      <c r="C81" s="3" t="s">
        <v>1974</v>
      </c>
      <c r="D81" s="17">
        <v>2447296</v>
      </c>
    </row>
    <row r="82" spans="1:4" ht="28" x14ac:dyDescent="0.35">
      <c r="A82" s="3">
        <v>1558</v>
      </c>
      <c r="B82" s="3" t="s">
        <v>1448</v>
      </c>
      <c r="C82" s="3" t="s">
        <v>1449</v>
      </c>
      <c r="D82" s="17">
        <v>2411813</v>
      </c>
    </row>
    <row r="83" spans="1:4" ht="28" x14ac:dyDescent="0.35">
      <c r="A83" s="3">
        <v>1810</v>
      </c>
      <c r="B83" s="3" t="s">
        <v>1612</v>
      </c>
      <c r="C83" s="3" t="s">
        <v>1613</v>
      </c>
      <c r="D83" s="17">
        <v>2407482</v>
      </c>
    </row>
    <row r="84" spans="1:4" x14ac:dyDescent="0.35">
      <c r="A84" s="3">
        <v>359</v>
      </c>
      <c r="B84" s="3" t="s">
        <v>360</v>
      </c>
      <c r="C84" s="3" t="s">
        <v>361</v>
      </c>
      <c r="D84" s="17">
        <v>2358353</v>
      </c>
    </row>
    <row r="85" spans="1:4" ht="98" x14ac:dyDescent="0.35">
      <c r="A85" s="3">
        <v>1068</v>
      </c>
      <c r="B85" s="3" t="s">
        <v>1067</v>
      </c>
      <c r="C85" s="3" t="s">
        <v>1068</v>
      </c>
      <c r="D85" s="17">
        <v>2310577</v>
      </c>
    </row>
    <row r="86" spans="1:4" ht="28" x14ac:dyDescent="0.35">
      <c r="A86" s="3">
        <v>2411</v>
      </c>
      <c r="B86" s="3" t="s">
        <v>2018</v>
      </c>
      <c r="C86" s="3" t="s">
        <v>2019</v>
      </c>
      <c r="D86" s="17">
        <v>2305751</v>
      </c>
    </row>
    <row r="87" spans="1:4" ht="28" x14ac:dyDescent="0.35">
      <c r="A87" s="3">
        <v>127</v>
      </c>
      <c r="B87" s="3" t="s">
        <v>136</v>
      </c>
      <c r="C87" s="3" t="s">
        <v>137</v>
      </c>
      <c r="D87" s="17">
        <v>2232309</v>
      </c>
    </row>
    <row r="88" spans="1:4" ht="28" x14ac:dyDescent="0.35">
      <c r="A88" s="3">
        <v>2255</v>
      </c>
      <c r="B88" s="3" t="s">
        <v>1914</v>
      </c>
      <c r="C88" s="3" t="s">
        <v>1915</v>
      </c>
      <c r="D88" s="17">
        <v>2207108</v>
      </c>
    </row>
    <row r="89" spans="1:4" ht="28" x14ac:dyDescent="0.35">
      <c r="A89" s="3">
        <v>113</v>
      </c>
      <c r="B89" s="3" t="s">
        <v>123</v>
      </c>
      <c r="C89" s="3" t="s">
        <v>124</v>
      </c>
      <c r="D89" s="17">
        <v>2162706</v>
      </c>
    </row>
    <row r="90" spans="1:4" x14ac:dyDescent="0.35">
      <c r="A90" s="3">
        <v>935</v>
      </c>
      <c r="B90" s="3" t="s">
        <v>929</v>
      </c>
      <c r="C90" s="3" t="s">
        <v>930</v>
      </c>
      <c r="D90" s="17">
        <v>2113862</v>
      </c>
    </row>
    <row r="91" spans="1:4" x14ac:dyDescent="0.35">
      <c r="A91" s="3">
        <v>346</v>
      </c>
      <c r="B91" s="3" t="s">
        <v>346</v>
      </c>
      <c r="C91" s="3" t="s">
        <v>347</v>
      </c>
      <c r="D91" s="17">
        <v>2025663</v>
      </c>
    </row>
    <row r="92" spans="1:4" x14ac:dyDescent="0.35">
      <c r="A92" s="3">
        <v>347</v>
      </c>
      <c r="B92" s="3" t="s">
        <v>346</v>
      </c>
      <c r="C92" s="3" t="s">
        <v>347</v>
      </c>
      <c r="D92" s="17">
        <v>2025663</v>
      </c>
    </row>
    <row r="93" spans="1:4" ht="28" x14ac:dyDescent="0.35">
      <c r="A93" s="3">
        <v>438</v>
      </c>
      <c r="B93" s="3" t="s">
        <v>439</v>
      </c>
      <c r="C93" s="3" t="s">
        <v>438</v>
      </c>
      <c r="D93" s="17">
        <v>1983863</v>
      </c>
    </row>
    <row r="94" spans="1:4" ht="84" x14ac:dyDescent="0.35">
      <c r="A94" s="3">
        <v>186</v>
      </c>
      <c r="B94" s="3" t="s">
        <v>207</v>
      </c>
      <c r="C94" s="3" t="s">
        <v>5265</v>
      </c>
      <c r="D94" s="17">
        <v>1959183</v>
      </c>
    </row>
    <row r="95" spans="1:4" ht="28" x14ac:dyDescent="0.35">
      <c r="A95" s="3">
        <v>2132</v>
      </c>
      <c r="B95" s="3" t="s">
        <v>1824</v>
      </c>
      <c r="C95" s="3" t="s">
        <v>1825</v>
      </c>
      <c r="D95" s="17">
        <v>1866152</v>
      </c>
    </row>
    <row r="96" spans="1:4" ht="28" x14ac:dyDescent="0.35">
      <c r="A96" s="3">
        <v>357</v>
      </c>
      <c r="B96" s="3" t="s">
        <v>358</v>
      </c>
      <c r="C96" s="3" t="s">
        <v>359</v>
      </c>
      <c r="D96" s="17">
        <v>1848675</v>
      </c>
    </row>
    <row r="97" spans="1:4" ht="28" x14ac:dyDescent="0.35">
      <c r="A97" s="3">
        <v>2129</v>
      </c>
      <c r="B97" s="3" t="s">
        <v>1822</v>
      </c>
      <c r="C97" s="3" t="s">
        <v>1823</v>
      </c>
      <c r="D97" s="17">
        <v>1830456</v>
      </c>
    </row>
    <row r="98" spans="1:4" ht="70" x14ac:dyDescent="0.35">
      <c r="A98" s="3">
        <v>1082</v>
      </c>
      <c r="B98" s="3" t="s">
        <v>1083</v>
      </c>
      <c r="C98" s="3" t="s">
        <v>1084</v>
      </c>
      <c r="D98" s="17">
        <v>1821404</v>
      </c>
    </row>
    <row r="99" spans="1:4" ht="126" x14ac:dyDescent="0.35">
      <c r="A99" s="3">
        <v>2596</v>
      </c>
      <c r="B99" s="3" t="s">
        <v>2116</v>
      </c>
      <c r="C99" s="3" t="s">
        <v>2117</v>
      </c>
      <c r="D99" s="17">
        <v>1761925</v>
      </c>
    </row>
    <row r="100" spans="1:4" ht="28" x14ac:dyDescent="0.35">
      <c r="A100" s="3">
        <v>2138</v>
      </c>
      <c r="B100" s="3" t="s">
        <v>1834</v>
      </c>
      <c r="C100" s="3" t="s">
        <v>1835</v>
      </c>
      <c r="D100" s="17">
        <v>1723379</v>
      </c>
    </row>
    <row r="101" spans="1:4" ht="28" x14ac:dyDescent="0.35">
      <c r="A101" s="3">
        <v>1563</v>
      </c>
      <c r="B101" s="3" t="s">
        <v>1453</v>
      </c>
      <c r="C101" s="3" t="s">
        <v>1454</v>
      </c>
      <c r="D101" s="17">
        <v>1688206</v>
      </c>
    </row>
    <row r="102" spans="1:4" ht="84" x14ac:dyDescent="0.35">
      <c r="A102" s="3">
        <v>1426</v>
      </c>
      <c r="B102" s="3" t="s">
        <v>1348</v>
      </c>
      <c r="C102" s="3" t="s">
        <v>1349</v>
      </c>
      <c r="D102" s="17">
        <v>1656058</v>
      </c>
    </row>
    <row r="103" spans="1:4" ht="28" x14ac:dyDescent="0.35">
      <c r="A103" s="3">
        <v>2253</v>
      </c>
      <c r="B103" s="3" t="s">
        <v>1914</v>
      </c>
      <c r="C103" s="3" t="s">
        <v>1915</v>
      </c>
      <c r="D103" s="17">
        <v>1655331</v>
      </c>
    </row>
    <row r="104" spans="1:4" ht="28" x14ac:dyDescent="0.35">
      <c r="A104" s="3">
        <v>1929</v>
      </c>
      <c r="B104" s="3" t="s">
        <v>1684</v>
      </c>
      <c r="C104" s="3" t="s">
        <v>1685</v>
      </c>
      <c r="D104" s="17">
        <v>1638606</v>
      </c>
    </row>
    <row r="105" spans="1:4" ht="84" x14ac:dyDescent="0.35">
      <c r="A105" s="3">
        <v>789</v>
      </c>
      <c r="B105" s="3" t="s">
        <v>530</v>
      </c>
      <c r="C105" s="3" t="s">
        <v>5380</v>
      </c>
      <c r="D105" s="17">
        <v>1636966</v>
      </c>
    </row>
    <row r="106" spans="1:4" ht="28" x14ac:dyDescent="0.35">
      <c r="A106" s="3">
        <v>525</v>
      </c>
      <c r="B106" s="3" t="s">
        <v>528</v>
      </c>
      <c r="C106" s="3" t="s">
        <v>529</v>
      </c>
      <c r="D106" s="17">
        <v>1620542</v>
      </c>
    </row>
    <row r="107" spans="1:4" ht="28" x14ac:dyDescent="0.35">
      <c r="A107" s="3">
        <v>587</v>
      </c>
      <c r="B107" s="3" t="s">
        <v>596</v>
      </c>
      <c r="C107" s="3" t="s">
        <v>5350</v>
      </c>
      <c r="D107" s="17">
        <v>1581324</v>
      </c>
    </row>
    <row r="108" spans="1:4" ht="28" x14ac:dyDescent="0.35">
      <c r="A108" s="3">
        <v>758</v>
      </c>
      <c r="B108" s="3" t="s">
        <v>774</v>
      </c>
      <c r="C108" s="3" t="s">
        <v>775</v>
      </c>
      <c r="D108" s="17">
        <v>1576114</v>
      </c>
    </row>
    <row r="109" spans="1:4" ht="28" x14ac:dyDescent="0.35">
      <c r="A109" s="3">
        <v>2722</v>
      </c>
      <c r="B109" s="3" t="s">
        <v>2194</v>
      </c>
      <c r="C109" s="3" t="s">
        <v>2195</v>
      </c>
      <c r="D109" s="17">
        <v>1568707</v>
      </c>
    </row>
    <row r="110" spans="1:4" ht="28" x14ac:dyDescent="0.35">
      <c r="A110" s="3">
        <v>557</v>
      </c>
      <c r="B110" s="3" t="s">
        <v>568</v>
      </c>
      <c r="C110" s="3" t="s">
        <v>569</v>
      </c>
      <c r="D110" s="17">
        <v>1518373</v>
      </c>
    </row>
    <row r="111" spans="1:4" ht="126" x14ac:dyDescent="0.35">
      <c r="A111" s="3">
        <v>2599</v>
      </c>
      <c r="B111" s="3" t="s">
        <v>41</v>
      </c>
      <c r="C111" s="3" t="s">
        <v>2117</v>
      </c>
      <c r="D111" s="17">
        <v>1468270</v>
      </c>
    </row>
    <row r="112" spans="1:4" x14ac:dyDescent="0.35">
      <c r="A112" s="3">
        <v>8</v>
      </c>
      <c r="B112" s="3" t="s">
        <v>15</v>
      </c>
      <c r="C112" s="3" t="s">
        <v>16</v>
      </c>
      <c r="D112" s="17">
        <v>1458313</v>
      </c>
    </row>
    <row r="113" spans="1:4" ht="28" x14ac:dyDescent="0.35">
      <c r="A113" s="3">
        <v>792</v>
      </c>
      <c r="B113" s="3" t="s">
        <v>797</v>
      </c>
      <c r="C113" s="3" t="s">
        <v>798</v>
      </c>
      <c r="D113" s="17">
        <v>1452717</v>
      </c>
    </row>
    <row r="114" spans="1:4" ht="28" x14ac:dyDescent="0.35">
      <c r="A114" s="3">
        <v>1236</v>
      </c>
      <c r="B114" s="3" t="s">
        <v>1195</v>
      </c>
      <c r="C114" s="3" t="s">
        <v>1196</v>
      </c>
      <c r="D114" s="17">
        <v>1381082</v>
      </c>
    </row>
    <row r="115" spans="1:4" ht="28" x14ac:dyDescent="0.35">
      <c r="A115" s="3">
        <v>1252</v>
      </c>
      <c r="B115" s="3" t="s">
        <v>1208</v>
      </c>
      <c r="C115" s="3" t="s">
        <v>1209</v>
      </c>
      <c r="D115" s="17">
        <v>1374732</v>
      </c>
    </row>
    <row r="116" spans="1:4" ht="126" x14ac:dyDescent="0.35">
      <c r="A116" s="3">
        <v>1075</v>
      </c>
      <c r="B116" s="3" t="s">
        <v>2628</v>
      </c>
      <c r="C116" s="3" t="s">
        <v>1078</v>
      </c>
      <c r="D116" s="17">
        <v>1369759</v>
      </c>
    </row>
    <row r="117" spans="1:4" ht="42" x14ac:dyDescent="0.35">
      <c r="A117" s="3">
        <v>2767</v>
      </c>
      <c r="B117" s="3" t="s">
        <v>2222</v>
      </c>
      <c r="C117" s="3" t="s">
        <v>3258</v>
      </c>
      <c r="D117" s="17">
        <v>1359182</v>
      </c>
    </row>
    <row r="118" spans="1:4" ht="28" x14ac:dyDescent="0.35">
      <c r="A118" s="3">
        <v>2074</v>
      </c>
      <c r="B118" s="3" t="s">
        <v>1787</v>
      </c>
      <c r="C118" s="3" t="s">
        <v>1788</v>
      </c>
      <c r="D118" s="17">
        <v>1318917</v>
      </c>
    </row>
    <row r="119" spans="1:4" ht="28" x14ac:dyDescent="0.35">
      <c r="A119" s="3">
        <v>405</v>
      </c>
      <c r="B119" s="3" t="s">
        <v>406</v>
      </c>
      <c r="C119" s="3" t="s">
        <v>407</v>
      </c>
      <c r="D119" s="17">
        <v>1308507</v>
      </c>
    </row>
    <row r="120" spans="1:4" ht="84" x14ac:dyDescent="0.35">
      <c r="A120" s="3">
        <v>1435</v>
      </c>
      <c r="B120" s="3" t="s">
        <v>2628</v>
      </c>
      <c r="C120" s="3" t="s">
        <v>3126</v>
      </c>
      <c r="D120" s="17">
        <v>1277770</v>
      </c>
    </row>
    <row r="121" spans="1:4" ht="84" x14ac:dyDescent="0.35">
      <c r="A121" s="3">
        <v>1436</v>
      </c>
      <c r="B121" s="3" t="s">
        <v>1274</v>
      </c>
      <c r="C121" s="3" t="s">
        <v>3126</v>
      </c>
      <c r="D121" s="17">
        <v>1277767</v>
      </c>
    </row>
    <row r="122" spans="1:4" ht="56" x14ac:dyDescent="0.35">
      <c r="A122" s="3">
        <v>274</v>
      </c>
      <c r="B122" s="3" t="s">
        <v>274</v>
      </c>
      <c r="C122" s="3" t="s">
        <v>5282</v>
      </c>
      <c r="D122" s="17">
        <v>1264047</v>
      </c>
    </row>
    <row r="123" spans="1:4" ht="28" x14ac:dyDescent="0.35">
      <c r="A123" s="3">
        <v>655</v>
      </c>
      <c r="B123" s="3" t="s">
        <v>659</v>
      </c>
      <c r="C123" s="3" t="s">
        <v>660</v>
      </c>
      <c r="D123" s="17">
        <v>1254531</v>
      </c>
    </row>
    <row r="124" spans="1:4" ht="28" x14ac:dyDescent="0.35">
      <c r="A124" s="3">
        <v>1582</v>
      </c>
      <c r="B124" s="3" t="s">
        <v>1464</v>
      </c>
      <c r="C124" s="3" t="s">
        <v>1465</v>
      </c>
      <c r="D124" s="17">
        <v>1231699</v>
      </c>
    </row>
    <row r="125" spans="1:4" ht="70" x14ac:dyDescent="0.35">
      <c r="A125" s="3">
        <v>1023</v>
      </c>
      <c r="B125" s="3" t="s">
        <v>1015</v>
      </c>
      <c r="C125" s="3" t="s">
        <v>1016</v>
      </c>
      <c r="D125" s="17">
        <v>1227843</v>
      </c>
    </row>
    <row r="126" spans="1:4" ht="28" x14ac:dyDescent="0.35">
      <c r="A126" s="3">
        <v>2128</v>
      </c>
      <c r="B126" s="3" t="s">
        <v>1822</v>
      </c>
      <c r="C126" s="3" t="s">
        <v>1823</v>
      </c>
      <c r="D126" s="17">
        <v>1220304</v>
      </c>
    </row>
    <row r="127" spans="1:4" ht="28" x14ac:dyDescent="0.35">
      <c r="A127" s="3">
        <v>551</v>
      </c>
      <c r="B127" s="3" t="s">
        <v>564</v>
      </c>
      <c r="C127" s="3" t="s">
        <v>565</v>
      </c>
      <c r="D127" s="17">
        <v>1211856</v>
      </c>
    </row>
    <row r="128" spans="1:4" ht="56" x14ac:dyDescent="0.35">
      <c r="A128" s="3">
        <v>921</v>
      </c>
      <c r="B128" s="3" t="s">
        <v>916</v>
      </c>
      <c r="C128" s="3" t="s">
        <v>5403</v>
      </c>
      <c r="D128" s="17">
        <v>1193906</v>
      </c>
    </row>
    <row r="129" spans="1:4" ht="112" x14ac:dyDescent="0.35">
      <c r="A129" s="3">
        <v>1078</v>
      </c>
      <c r="B129" s="3" t="s">
        <v>1080</v>
      </c>
      <c r="C129" s="3" t="s">
        <v>1081</v>
      </c>
      <c r="D129" s="17">
        <v>1187823</v>
      </c>
    </row>
    <row r="130" spans="1:4" ht="28" x14ac:dyDescent="0.35">
      <c r="A130" s="3">
        <v>1167</v>
      </c>
      <c r="B130" s="3" t="s">
        <v>1162</v>
      </c>
      <c r="C130" s="3" t="s">
        <v>5443</v>
      </c>
      <c r="D130" s="17">
        <v>1183646</v>
      </c>
    </row>
    <row r="131" spans="1:4" ht="28" x14ac:dyDescent="0.35">
      <c r="A131" s="3">
        <v>302</v>
      </c>
      <c r="B131" s="3" t="s">
        <v>295</v>
      </c>
      <c r="C131" s="3" t="s">
        <v>296</v>
      </c>
      <c r="D131" s="17">
        <v>1143074</v>
      </c>
    </row>
    <row r="132" spans="1:4" ht="42" x14ac:dyDescent="0.35">
      <c r="A132" s="3">
        <v>303</v>
      </c>
      <c r="B132" s="3" t="s">
        <v>295</v>
      </c>
      <c r="C132" s="3" t="s">
        <v>5291</v>
      </c>
      <c r="D132" s="17">
        <v>1143074</v>
      </c>
    </row>
    <row r="133" spans="1:4" x14ac:dyDescent="0.35">
      <c r="A133" s="3">
        <v>333</v>
      </c>
      <c r="B133" s="3" t="s">
        <v>325</v>
      </c>
      <c r="C133" s="3" t="s">
        <v>326</v>
      </c>
      <c r="D133" s="17">
        <v>1136511</v>
      </c>
    </row>
    <row r="134" spans="1:4" ht="28" x14ac:dyDescent="0.35">
      <c r="A134" s="3">
        <v>110</v>
      </c>
      <c r="B134" s="3" t="s">
        <v>123</v>
      </c>
      <c r="C134" s="3" t="s">
        <v>124</v>
      </c>
      <c r="D134" s="17">
        <v>1119580</v>
      </c>
    </row>
    <row r="135" spans="1:4" ht="28" x14ac:dyDescent="0.35">
      <c r="A135" s="3">
        <v>1575</v>
      </c>
      <c r="B135" s="3" t="s">
        <v>1460</v>
      </c>
      <c r="C135" s="3" t="s">
        <v>1461</v>
      </c>
      <c r="D135" s="17">
        <v>1106219</v>
      </c>
    </row>
    <row r="136" spans="1:4" ht="84" x14ac:dyDescent="0.35">
      <c r="A136" s="3">
        <v>1069</v>
      </c>
      <c r="B136" s="3" t="s">
        <v>1071</v>
      </c>
      <c r="C136" s="3" t="s">
        <v>1072</v>
      </c>
      <c r="D136" s="17">
        <v>1104130</v>
      </c>
    </row>
    <row r="137" spans="1:4" ht="28" x14ac:dyDescent="0.35">
      <c r="A137" s="3">
        <v>2254</v>
      </c>
      <c r="B137" s="3" t="s">
        <v>1914</v>
      </c>
      <c r="C137" s="3" t="s">
        <v>1915</v>
      </c>
      <c r="D137" s="17">
        <v>1103554</v>
      </c>
    </row>
    <row r="138" spans="1:4" ht="140" x14ac:dyDescent="0.35">
      <c r="A138" s="3">
        <v>2045</v>
      </c>
      <c r="B138" s="3" t="s">
        <v>2628</v>
      </c>
      <c r="C138" s="3" t="s">
        <v>3176</v>
      </c>
      <c r="D138" s="17">
        <v>1096279</v>
      </c>
    </row>
    <row r="139" spans="1:4" ht="28" x14ac:dyDescent="0.35">
      <c r="A139" s="3">
        <v>556</v>
      </c>
      <c r="B139" s="3" t="s">
        <v>568</v>
      </c>
      <c r="C139" s="3" t="s">
        <v>569</v>
      </c>
      <c r="D139" s="17">
        <v>1084552</v>
      </c>
    </row>
    <row r="140" spans="1:4" x14ac:dyDescent="0.35">
      <c r="A140" s="3">
        <v>1424</v>
      </c>
      <c r="B140" s="3" t="s">
        <v>1346</v>
      </c>
      <c r="C140" s="3" t="s">
        <v>1347</v>
      </c>
      <c r="D140" s="17">
        <v>1083385</v>
      </c>
    </row>
    <row r="141" spans="1:4" ht="28" x14ac:dyDescent="0.35">
      <c r="A141" s="3">
        <v>1306</v>
      </c>
      <c r="B141" s="3" t="s">
        <v>1257</v>
      </c>
      <c r="C141" s="3" t="s">
        <v>5490</v>
      </c>
      <c r="D141" s="17">
        <v>1077662</v>
      </c>
    </row>
    <row r="142" spans="1:4" ht="28" x14ac:dyDescent="0.35">
      <c r="A142" s="3">
        <v>2092</v>
      </c>
      <c r="B142" s="3" t="s">
        <v>1800</v>
      </c>
      <c r="C142" s="3" t="s">
        <v>1801</v>
      </c>
      <c r="D142" s="17">
        <v>1064639</v>
      </c>
    </row>
    <row r="143" spans="1:4" ht="126" x14ac:dyDescent="0.35">
      <c r="A143" s="3">
        <v>1074</v>
      </c>
      <c r="B143" s="3" t="s">
        <v>1077</v>
      </c>
      <c r="C143" s="3" t="s">
        <v>1078</v>
      </c>
      <c r="D143" s="17">
        <v>1057608</v>
      </c>
    </row>
    <row r="144" spans="1:4" ht="28" x14ac:dyDescent="0.35">
      <c r="A144" s="3">
        <v>1465</v>
      </c>
      <c r="B144" s="3" t="s">
        <v>1369</v>
      </c>
      <c r="C144" s="3" t="s">
        <v>1370</v>
      </c>
      <c r="D144" s="17">
        <v>1052239</v>
      </c>
    </row>
    <row r="145" spans="1:4" ht="28" x14ac:dyDescent="0.35">
      <c r="A145" s="3">
        <v>2705</v>
      </c>
      <c r="B145" s="3" t="s">
        <v>2185</v>
      </c>
      <c r="C145" s="3" t="s">
        <v>2186</v>
      </c>
      <c r="D145" s="17">
        <v>1026888</v>
      </c>
    </row>
    <row r="146" spans="1:4" x14ac:dyDescent="0.35">
      <c r="A146" s="3">
        <v>641</v>
      </c>
      <c r="B146" s="3" t="s">
        <v>650</v>
      </c>
      <c r="C146" s="3" t="s">
        <v>649</v>
      </c>
      <c r="D146" s="17">
        <v>1015932</v>
      </c>
    </row>
    <row r="147" spans="1:4" x14ac:dyDescent="0.35">
      <c r="A147" s="3">
        <v>2394</v>
      </c>
      <c r="B147" s="3" t="s">
        <v>2008</v>
      </c>
      <c r="C147" s="3" t="s">
        <v>2009</v>
      </c>
      <c r="D147" s="17">
        <v>1015731</v>
      </c>
    </row>
    <row r="148" spans="1:4" ht="56" x14ac:dyDescent="0.35">
      <c r="A148" s="3">
        <v>2542</v>
      </c>
      <c r="B148" s="3" t="s">
        <v>2071</v>
      </c>
      <c r="C148" s="3" t="s">
        <v>2072</v>
      </c>
      <c r="D148" s="17">
        <v>970340</v>
      </c>
    </row>
    <row r="149" spans="1:4" ht="28" x14ac:dyDescent="0.35">
      <c r="A149" s="3">
        <v>2559</v>
      </c>
      <c r="B149" s="3" t="s">
        <v>2087</v>
      </c>
      <c r="C149" s="3" t="s">
        <v>2088</v>
      </c>
      <c r="D149" s="17">
        <v>950981</v>
      </c>
    </row>
    <row r="150" spans="1:4" ht="28" x14ac:dyDescent="0.35">
      <c r="A150" s="3">
        <v>1574</v>
      </c>
      <c r="B150" s="3" t="s">
        <v>1460</v>
      </c>
      <c r="C150" s="3" t="s">
        <v>1461</v>
      </c>
      <c r="D150" s="17">
        <v>947404</v>
      </c>
    </row>
    <row r="151" spans="1:4" ht="28" x14ac:dyDescent="0.35">
      <c r="A151" s="3">
        <v>1040</v>
      </c>
      <c r="B151" s="3" t="s">
        <v>1031</v>
      </c>
      <c r="C151" s="3" t="s">
        <v>1032</v>
      </c>
      <c r="D151" s="17">
        <v>934097</v>
      </c>
    </row>
    <row r="152" spans="1:4" ht="28" x14ac:dyDescent="0.35">
      <c r="A152" s="3">
        <v>1576</v>
      </c>
      <c r="B152" s="3" t="s">
        <v>1460</v>
      </c>
      <c r="C152" s="3" t="s">
        <v>1461</v>
      </c>
      <c r="D152" s="17">
        <v>933226</v>
      </c>
    </row>
    <row r="153" spans="1:4" ht="28" x14ac:dyDescent="0.35">
      <c r="A153" s="3">
        <v>2158</v>
      </c>
      <c r="B153" s="3" t="s">
        <v>1851</v>
      </c>
      <c r="C153" s="3" t="s">
        <v>1852</v>
      </c>
      <c r="D153" s="17">
        <v>922486</v>
      </c>
    </row>
    <row r="154" spans="1:4" ht="84" x14ac:dyDescent="0.35">
      <c r="A154" s="3">
        <v>1070</v>
      </c>
      <c r="B154" s="3" t="s">
        <v>1071</v>
      </c>
      <c r="C154" s="3" t="s">
        <v>1072</v>
      </c>
      <c r="D154" s="17">
        <v>920108</v>
      </c>
    </row>
    <row r="155" spans="1:4" ht="28" x14ac:dyDescent="0.35">
      <c r="A155" s="3">
        <v>1491</v>
      </c>
      <c r="B155" s="3" t="s">
        <v>1384</v>
      </c>
      <c r="C155" s="3" t="s">
        <v>1385</v>
      </c>
      <c r="D155" s="17">
        <v>917469</v>
      </c>
    </row>
    <row r="156" spans="1:4" ht="28" x14ac:dyDescent="0.35">
      <c r="A156" s="3">
        <v>2130</v>
      </c>
      <c r="B156" s="3" t="s">
        <v>1822</v>
      </c>
      <c r="C156" s="3" t="s">
        <v>1823</v>
      </c>
      <c r="D156" s="17">
        <v>915228</v>
      </c>
    </row>
    <row r="157" spans="1:4" ht="28" x14ac:dyDescent="0.35">
      <c r="A157" s="3">
        <v>610</v>
      </c>
      <c r="B157" s="3" t="s">
        <v>615</v>
      </c>
      <c r="C157" s="3" t="s">
        <v>616</v>
      </c>
      <c r="D157" s="17">
        <v>911465</v>
      </c>
    </row>
    <row r="158" spans="1:4" ht="28" x14ac:dyDescent="0.35">
      <c r="A158" s="3">
        <v>1573</v>
      </c>
      <c r="B158" s="3" t="s">
        <v>1460</v>
      </c>
      <c r="C158" s="3" t="s">
        <v>1461</v>
      </c>
      <c r="D158" s="17">
        <v>908535</v>
      </c>
    </row>
    <row r="159" spans="1:4" ht="280" x14ac:dyDescent="0.35">
      <c r="A159" s="3">
        <v>1213</v>
      </c>
      <c r="B159" s="3" t="s">
        <v>2628</v>
      </c>
      <c r="C159" s="3" t="s">
        <v>5469</v>
      </c>
      <c r="D159" s="17">
        <v>862257</v>
      </c>
    </row>
    <row r="160" spans="1:4" x14ac:dyDescent="0.35">
      <c r="A160" s="3">
        <v>1378</v>
      </c>
      <c r="B160" s="3" t="s">
        <v>1309</v>
      </c>
      <c r="C160" s="3" t="s">
        <v>1310</v>
      </c>
      <c r="D160" s="17">
        <v>841278</v>
      </c>
    </row>
    <row r="161" spans="1:4" ht="70" x14ac:dyDescent="0.35">
      <c r="A161" s="3">
        <v>1813</v>
      </c>
      <c r="B161" s="3" t="s">
        <v>985</v>
      </c>
      <c r="C161" s="3" t="s">
        <v>4152</v>
      </c>
      <c r="D161" s="17">
        <v>837028</v>
      </c>
    </row>
    <row r="162" spans="1:4" ht="28" x14ac:dyDescent="0.35">
      <c r="A162" s="3">
        <v>2706</v>
      </c>
      <c r="B162" s="3" t="s">
        <v>2185</v>
      </c>
      <c r="C162" s="3" t="s">
        <v>2186</v>
      </c>
      <c r="D162" s="17">
        <v>831779</v>
      </c>
    </row>
    <row r="163" spans="1:4" x14ac:dyDescent="0.35">
      <c r="A163" s="3">
        <v>592</v>
      </c>
      <c r="B163" s="3" t="s">
        <v>598</v>
      </c>
      <c r="C163" s="3" t="s">
        <v>599</v>
      </c>
      <c r="D163" s="17">
        <v>809369</v>
      </c>
    </row>
    <row r="164" spans="1:4" ht="28" x14ac:dyDescent="0.35">
      <c r="A164" s="3">
        <v>1064</v>
      </c>
      <c r="B164" s="3" t="s">
        <v>1057</v>
      </c>
      <c r="C164" s="3" t="s">
        <v>1058</v>
      </c>
      <c r="D164" s="17">
        <v>801547</v>
      </c>
    </row>
    <row r="165" spans="1:4" ht="42" x14ac:dyDescent="0.35">
      <c r="A165" s="3">
        <v>2750</v>
      </c>
      <c r="B165" s="3" t="s">
        <v>2708</v>
      </c>
      <c r="C165" s="3" t="s">
        <v>5845</v>
      </c>
      <c r="D165" s="17">
        <v>800985</v>
      </c>
    </row>
    <row r="166" spans="1:4" ht="28" x14ac:dyDescent="0.35">
      <c r="A166" s="3">
        <v>171</v>
      </c>
      <c r="B166" s="3" t="s">
        <v>192</v>
      </c>
      <c r="C166" s="3" t="s">
        <v>193</v>
      </c>
      <c r="D166" s="17">
        <v>792828</v>
      </c>
    </row>
    <row r="167" spans="1:4" ht="28" x14ac:dyDescent="0.35">
      <c r="A167" s="3">
        <v>172</v>
      </c>
      <c r="B167" s="3" t="s">
        <v>192</v>
      </c>
      <c r="C167" s="3" t="s">
        <v>193</v>
      </c>
      <c r="D167" s="17">
        <v>792828</v>
      </c>
    </row>
    <row r="168" spans="1:4" ht="28" x14ac:dyDescent="0.35">
      <c r="A168" s="3">
        <v>2720</v>
      </c>
      <c r="B168" s="3" t="s">
        <v>2194</v>
      </c>
      <c r="C168" s="3" t="s">
        <v>2195</v>
      </c>
      <c r="D168" s="17">
        <v>784353</v>
      </c>
    </row>
    <row r="169" spans="1:4" ht="28" x14ac:dyDescent="0.35">
      <c r="A169" s="3">
        <v>2934</v>
      </c>
      <c r="B169" s="3" t="s">
        <v>113</v>
      </c>
      <c r="C169" s="3" t="s">
        <v>5905</v>
      </c>
      <c r="D169" s="17">
        <v>752539</v>
      </c>
    </row>
    <row r="170" spans="1:4" ht="70" x14ac:dyDescent="0.35">
      <c r="A170" s="3">
        <v>1432</v>
      </c>
      <c r="B170" s="3" t="s">
        <v>1351</v>
      </c>
      <c r="C170" s="3" t="s">
        <v>1352</v>
      </c>
      <c r="D170" s="17">
        <v>745513</v>
      </c>
    </row>
    <row r="171" spans="1:4" ht="28" x14ac:dyDescent="0.35">
      <c r="A171" s="3">
        <v>750</v>
      </c>
      <c r="B171" s="3" t="s">
        <v>764</v>
      </c>
      <c r="C171" s="3" t="s">
        <v>765</v>
      </c>
      <c r="D171" s="17">
        <v>744019</v>
      </c>
    </row>
    <row r="172" spans="1:4" ht="28" x14ac:dyDescent="0.35">
      <c r="A172" s="3">
        <v>1133</v>
      </c>
      <c r="B172" s="3" t="s">
        <v>1129</v>
      </c>
      <c r="C172" s="3" t="s">
        <v>1130</v>
      </c>
      <c r="D172" s="17">
        <v>740869</v>
      </c>
    </row>
    <row r="173" spans="1:4" ht="126" x14ac:dyDescent="0.35">
      <c r="A173" s="3">
        <v>2597</v>
      </c>
      <c r="B173" s="3" t="s">
        <v>2116</v>
      </c>
      <c r="C173" s="3" t="s">
        <v>2117</v>
      </c>
      <c r="D173" s="17">
        <v>734136</v>
      </c>
    </row>
    <row r="174" spans="1:4" ht="126" x14ac:dyDescent="0.35">
      <c r="A174" s="3">
        <v>2598</v>
      </c>
      <c r="B174" s="3" t="s">
        <v>41</v>
      </c>
      <c r="C174" s="3" t="s">
        <v>2117</v>
      </c>
      <c r="D174" s="17">
        <v>734136</v>
      </c>
    </row>
    <row r="175" spans="1:4" ht="28" x14ac:dyDescent="0.35">
      <c r="A175" s="3">
        <v>2872</v>
      </c>
      <c r="B175" s="3" t="s">
        <v>2289</v>
      </c>
      <c r="C175" s="3" t="s">
        <v>2290</v>
      </c>
      <c r="D175" s="17">
        <v>732557</v>
      </c>
    </row>
    <row r="176" spans="1:4" x14ac:dyDescent="0.35">
      <c r="A176" s="3">
        <v>7</v>
      </c>
      <c r="B176" s="3" t="s">
        <v>15</v>
      </c>
      <c r="C176" s="3" t="s">
        <v>16</v>
      </c>
      <c r="D176" s="17">
        <v>729156</v>
      </c>
    </row>
    <row r="177" spans="1:4" ht="28" x14ac:dyDescent="0.35">
      <c r="A177" s="3">
        <v>1984</v>
      </c>
      <c r="B177" s="3" t="s">
        <v>1732</v>
      </c>
      <c r="C177" s="3" t="s">
        <v>1733</v>
      </c>
      <c r="D177" s="17">
        <v>726459</v>
      </c>
    </row>
    <row r="178" spans="1:4" ht="28" x14ac:dyDescent="0.35">
      <c r="A178" s="3">
        <v>791</v>
      </c>
      <c r="B178" s="3" t="s">
        <v>797</v>
      </c>
      <c r="C178" s="3" t="s">
        <v>798</v>
      </c>
      <c r="D178" s="17">
        <v>726359</v>
      </c>
    </row>
    <row r="179" spans="1:4" ht="28" x14ac:dyDescent="0.35">
      <c r="A179" s="3">
        <v>1610</v>
      </c>
      <c r="B179" s="3" t="s">
        <v>1478</v>
      </c>
      <c r="C179" s="3" t="s">
        <v>1479</v>
      </c>
      <c r="D179" s="17">
        <v>724762</v>
      </c>
    </row>
    <row r="180" spans="1:4" x14ac:dyDescent="0.35">
      <c r="A180" s="3">
        <v>900</v>
      </c>
      <c r="B180" s="3" t="s">
        <v>893</v>
      </c>
      <c r="C180" s="3" t="s">
        <v>894</v>
      </c>
      <c r="D180" s="17">
        <v>714181</v>
      </c>
    </row>
    <row r="181" spans="1:4" ht="28" x14ac:dyDescent="0.35">
      <c r="A181" s="3">
        <v>2123</v>
      </c>
      <c r="B181" s="3" t="s">
        <v>1820</v>
      </c>
      <c r="C181" s="3" t="s">
        <v>1821</v>
      </c>
      <c r="D181" s="17">
        <v>711256</v>
      </c>
    </row>
    <row r="182" spans="1:4" x14ac:dyDescent="0.35">
      <c r="A182" s="3">
        <v>358</v>
      </c>
      <c r="B182" s="3" t="s">
        <v>360</v>
      </c>
      <c r="C182" s="3" t="s">
        <v>361</v>
      </c>
      <c r="D182" s="17">
        <v>707506</v>
      </c>
    </row>
    <row r="183" spans="1:4" ht="56" x14ac:dyDescent="0.35">
      <c r="A183" s="3">
        <v>1171</v>
      </c>
      <c r="B183" s="3" t="s">
        <v>1164</v>
      </c>
      <c r="C183" s="3" t="s">
        <v>1165</v>
      </c>
      <c r="D183" s="17">
        <v>693076</v>
      </c>
    </row>
    <row r="184" spans="1:4" ht="28" x14ac:dyDescent="0.35">
      <c r="A184" s="3">
        <v>2562</v>
      </c>
      <c r="B184" s="3" t="s">
        <v>2087</v>
      </c>
      <c r="C184" s="3" t="s">
        <v>2088</v>
      </c>
      <c r="D184" s="17">
        <v>685744</v>
      </c>
    </row>
    <row r="185" spans="1:4" ht="42" x14ac:dyDescent="0.35">
      <c r="A185" s="3">
        <v>2797</v>
      </c>
      <c r="B185" s="3" t="s">
        <v>2628</v>
      </c>
      <c r="C185" s="3" t="s">
        <v>2242</v>
      </c>
      <c r="D185" s="17">
        <v>682839</v>
      </c>
    </row>
    <row r="186" spans="1:4" x14ac:dyDescent="0.35">
      <c r="A186" s="3">
        <v>788</v>
      </c>
      <c r="B186" s="3" t="s">
        <v>795</v>
      </c>
      <c r="C186" s="3" t="s">
        <v>796</v>
      </c>
      <c r="D186" s="17">
        <v>671268</v>
      </c>
    </row>
    <row r="187" spans="1:4" ht="56" x14ac:dyDescent="0.35">
      <c r="A187" s="3">
        <v>1731</v>
      </c>
      <c r="B187" s="3" t="s">
        <v>2628</v>
      </c>
      <c r="C187" s="3" t="s">
        <v>1556</v>
      </c>
      <c r="D187" s="17">
        <v>663691</v>
      </c>
    </row>
    <row r="188" spans="1:4" ht="28" x14ac:dyDescent="0.35">
      <c r="A188" s="3">
        <v>2075</v>
      </c>
      <c r="B188" s="3" t="s">
        <v>1787</v>
      </c>
      <c r="C188" s="3" t="s">
        <v>1788</v>
      </c>
      <c r="D188" s="17">
        <v>659458</v>
      </c>
    </row>
    <row r="189" spans="1:4" ht="28" x14ac:dyDescent="0.35">
      <c r="A189" s="3">
        <v>2268</v>
      </c>
      <c r="B189" s="3" t="s">
        <v>1923</v>
      </c>
      <c r="C189" s="3" t="s">
        <v>1924</v>
      </c>
      <c r="D189" s="17">
        <v>654492</v>
      </c>
    </row>
    <row r="190" spans="1:4" x14ac:dyDescent="0.35">
      <c r="A190" s="3">
        <v>348</v>
      </c>
      <c r="B190" s="3" t="s">
        <v>346</v>
      </c>
      <c r="C190" s="3" t="s">
        <v>5298</v>
      </c>
      <c r="D190" s="17">
        <v>652714</v>
      </c>
    </row>
    <row r="191" spans="1:4" ht="42" x14ac:dyDescent="0.35">
      <c r="A191" s="3">
        <v>2694</v>
      </c>
      <c r="B191" s="3" t="s">
        <v>2176</v>
      </c>
      <c r="C191" s="3" t="s">
        <v>5835</v>
      </c>
      <c r="D191" s="17">
        <v>651507</v>
      </c>
    </row>
    <row r="192" spans="1:4" ht="112" x14ac:dyDescent="0.35">
      <c r="A192" s="3">
        <v>1079</v>
      </c>
      <c r="B192" s="3" t="s">
        <v>1080</v>
      </c>
      <c r="C192" s="3" t="s">
        <v>1081</v>
      </c>
      <c r="D192" s="17">
        <v>646723</v>
      </c>
    </row>
    <row r="193" spans="1:4" ht="28" x14ac:dyDescent="0.35">
      <c r="A193" s="3">
        <v>2472</v>
      </c>
      <c r="B193" s="3" t="s">
        <v>2042</v>
      </c>
      <c r="C193" s="3" t="s">
        <v>2043</v>
      </c>
      <c r="D193" s="17">
        <v>642540</v>
      </c>
    </row>
    <row r="194" spans="1:4" ht="28" x14ac:dyDescent="0.35">
      <c r="A194" s="3">
        <v>760</v>
      </c>
      <c r="B194" s="3" t="s">
        <v>776</v>
      </c>
      <c r="C194" s="3" t="s">
        <v>777</v>
      </c>
      <c r="D194" s="17">
        <v>625308</v>
      </c>
    </row>
    <row r="195" spans="1:4" ht="28" x14ac:dyDescent="0.35">
      <c r="A195" s="3">
        <v>488</v>
      </c>
      <c r="B195" s="3" t="s">
        <v>2628</v>
      </c>
      <c r="C195" s="3" t="s">
        <v>501</v>
      </c>
      <c r="D195" s="17">
        <v>617393</v>
      </c>
    </row>
    <row r="196" spans="1:4" ht="84" x14ac:dyDescent="0.35">
      <c r="A196" s="3">
        <v>2315</v>
      </c>
      <c r="B196" s="3" t="s">
        <v>119</v>
      </c>
      <c r="C196" s="3" t="s">
        <v>5748</v>
      </c>
      <c r="D196" s="17">
        <v>602931</v>
      </c>
    </row>
    <row r="197" spans="1:4" ht="84" x14ac:dyDescent="0.35">
      <c r="A197" s="3">
        <v>2316</v>
      </c>
      <c r="B197" s="3" t="s">
        <v>119</v>
      </c>
      <c r="C197" s="3" t="s">
        <v>5748</v>
      </c>
      <c r="D197" s="17">
        <v>602931</v>
      </c>
    </row>
    <row r="198" spans="1:4" ht="28" x14ac:dyDescent="0.35">
      <c r="A198" s="3">
        <v>2935</v>
      </c>
      <c r="B198" s="3" t="s">
        <v>113</v>
      </c>
      <c r="C198" s="3" t="s">
        <v>5905</v>
      </c>
      <c r="D198" s="17">
        <v>602031</v>
      </c>
    </row>
    <row r="199" spans="1:4" ht="28" x14ac:dyDescent="0.35">
      <c r="A199" s="3">
        <v>1060</v>
      </c>
      <c r="B199" s="3" t="s">
        <v>1054</v>
      </c>
      <c r="C199" s="3" t="s">
        <v>1055</v>
      </c>
      <c r="D199" s="17">
        <v>596379</v>
      </c>
    </row>
    <row r="200" spans="1:4" ht="28" x14ac:dyDescent="0.35">
      <c r="A200" s="3">
        <v>1168</v>
      </c>
      <c r="B200" s="3" t="s">
        <v>1162</v>
      </c>
      <c r="C200" s="3" t="s">
        <v>5443</v>
      </c>
      <c r="D200" s="17">
        <v>591822</v>
      </c>
    </row>
    <row r="201" spans="1:4" ht="28" x14ac:dyDescent="0.35">
      <c r="A201" s="3">
        <v>2124</v>
      </c>
      <c r="B201" s="3" t="s">
        <v>1820</v>
      </c>
      <c r="C201" s="3" t="s">
        <v>1821</v>
      </c>
      <c r="D201" s="17">
        <v>569005</v>
      </c>
    </row>
    <row r="202" spans="1:4" ht="70" x14ac:dyDescent="0.35">
      <c r="A202" s="3">
        <v>1248</v>
      </c>
      <c r="B202" s="3" t="s">
        <v>1204</v>
      </c>
      <c r="C202" s="3" t="s">
        <v>1205</v>
      </c>
      <c r="D202" s="17">
        <v>565109</v>
      </c>
    </row>
    <row r="203" spans="1:4" ht="28" x14ac:dyDescent="0.35">
      <c r="A203" s="3">
        <v>1384</v>
      </c>
      <c r="B203" s="3" t="s">
        <v>1311</v>
      </c>
      <c r="C203" s="3" t="s">
        <v>1312</v>
      </c>
      <c r="D203" s="17">
        <v>563192</v>
      </c>
    </row>
    <row r="204" spans="1:4" x14ac:dyDescent="0.35">
      <c r="A204" s="3">
        <v>2587</v>
      </c>
      <c r="B204" s="3" t="s">
        <v>2694</v>
      </c>
      <c r="C204" s="3" t="s">
        <v>2113</v>
      </c>
      <c r="D204" s="17">
        <v>559634</v>
      </c>
    </row>
    <row r="205" spans="1:4" ht="70" x14ac:dyDescent="0.35">
      <c r="A205" s="3">
        <v>1814</v>
      </c>
      <c r="B205" s="3" t="s">
        <v>985</v>
      </c>
      <c r="C205" s="3" t="s">
        <v>4152</v>
      </c>
      <c r="D205" s="17">
        <v>558019</v>
      </c>
    </row>
    <row r="206" spans="1:4" ht="28" x14ac:dyDescent="0.35">
      <c r="A206" s="3">
        <v>2387</v>
      </c>
      <c r="B206" s="3" t="s">
        <v>2004</v>
      </c>
      <c r="C206" s="3" t="s">
        <v>2005</v>
      </c>
      <c r="D206" s="17">
        <v>553199</v>
      </c>
    </row>
    <row r="207" spans="1:4" ht="28" x14ac:dyDescent="0.35">
      <c r="A207" s="3">
        <v>1585</v>
      </c>
      <c r="B207" s="3" t="s">
        <v>1464</v>
      </c>
      <c r="C207" s="3" t="s">
        <v>1465</v>
      </c>
      <c r="D207" s="17">
        <v>550400</v>
      </c>
    </row>
    <row r="208" spans="1:4" ht="28" x14ac:dyDescent="0.35">
      <c r="A208" s="3">
        <v>1374</v>
      </c>
      <c r="B208" s="3" t="s">
        <v>96</v>
      </c>
      <c r="C208" s="3" t="s">
        <v>1308</v>
      </c>
      <c r="D208" s="17">
        <v>547278</v>
      </c>
    </row>
    <row r="209" spans="1:4" ht="28" x14ac:dyDescent="0.35">
      <c r="A209" s="3">
        <v>830</v>
      </c>
      <c r="B209" s="3" t="s">
        <v>836</v>
      </c>
      <c r="C209" s="3" t="s">
        <v>837</v>
      </c>
      <c r="D209" s="17">
        <v>534891</v>
      </c>
    </row>
    <row r="210" spans="1:4" ht="42" x14ac:dyDescent="0.35">
      <c r="A210" s="3">
        <v>1309</v>
      </c>
      <c r="B210" s="3" t="s">
        <v>2628</v>
      </c>
      <c r="C210" s="3" t="s">
        <v>5492</v>
      </c>
      <c r="D210" s="17">
        <v>534155</v>
      </c>
    </row>
    <row r="211" spans="1:4" ht="126" x14ac:dyDescent="0.35">
      <c r="A211" s="3">
        <v>1073</v>
      </c>
      <c r="B211" s="3" t="s">
        <v>1077</v>
      </c>
      <c r="C211" s="3" t="s">
        <v>1078</v>
      </c>
      <c r="D211" s="17">
        <v>528804</v>
      </c>
    </row>
    <row r="212" spans="1:4" ht="28" x14ac:dyDescent="0.35">
      <c r="A212" s="3">
        <v>2093</v>
      </c>
      <c r="B212" s="3" t="s">
        <v>1800</v>
      </c>
      <c r="C212" s="3" t="s">
        <v>1801</v>
      </c>
      <c r="D212" s="17">
        <v>525360</v>
      </c>
    </row>
    <row r="213" spans="1:4" ht="28" x14ac:dyDescent="0.35">
      <c r="A213" s="3">
        <v>275</v>
      </c>
      <c r="B213" s="3" t="s">
        <v>276</v>
      </c>
      <c r="C213" s="3" t="s">
        <v>277</v>
      </c>
      <c r="D213" s="17">
        <v>517549</v>
      </c>
    </row>
    <row r="214" spans="1:4" ht="28" x14ac:dyDescent="0.35">
      <c r="A214" s="3">
        <v>112</v>
      </c>
      <c r="B214" s="3" t="s">
        <v>123</v>
      </c>
      <c r="C214" s="3" t="s">
        <v>124</v>
      </c>
      <c r="D214" s="17">
        <v>516059</v>
      </c>
    </row>
    <row r="215" spans="1:4" ht="28" x14ac:dyDescent="0.35">
      <c r="A215" s="3">
        <v>1847</v>
      </c>
      <c r="B215" s="3" t="s">
        <v>2671</v>
      </c>
      <c r="C215" s="3" t="s">
        <v>3159</v>
      </c>
      <c r="D215" s="17">
        <v>513860</v>
      </c>
    </row>
    <row r="216" spans="1:4" x14ac:dyDescent="0.35">
      <c r="A216" s="3">
        <v>1866</v>
      </c>
      <c r="B216" s="3" t="s">
        <v>1653</v>
      </c>
      <c r="C216" s="3" t="s">
        <v>1654</v>
      </c>
      <c r="D216" s="17">
        <v>511574</v>
      </c>
    </row>
    <row r="217" spans="1:4" x14ac:dyDescent="0.35">
      <c r="A217" s="3">
        <v>772</v>
      </c>
      <c r="B217" s="3" t="s">
        <v>782</v>
      </c>
      <c r="C217" s="3" t="s">
        <v>783</v>
      </c>
      <c r="D217" s="17">
        <v>505743</v>
      </c>
    </row>
    <row r="218" spans="1:4" ht="28" x14ac:dyDescent="0.35">
      <c r="A218" s="3">
        <v>1228</v>
      </c>
      <c r="B218" s="3" t="s">
        <v>1192</v>
      </c>
      <c r="C218" s="3" t="s">
        <v>5473</v>
      </c>
      <c r="D218" s="17">
        <v>502717</v>
      </c>
    </row>
    <row r="219" spans="1:4" ht="28" x14ac:dyDescent="0.35">
      <c r="A219" s="3">
        <v>643</v>
      </c>
      <c r="B219" s="3" t="s">
        <v>2632</v>
      </c>
      <c r="C219" s="3" t="s">
        <v>5355</v>
      </c>
      <c r="D219" s="17">
        <v>497337</v>
      </c>
    </row>
    <row r="220" spans="1:4" ht="28" x14ac:dyDescent="0.35">
      <c r="A220" s="3">
        <v>2901</v>
      </c>
      <c r="B220" s="3" t="s">
        <v>729</v>
      </c>
      <c r="C220" s="3" t="s">
        <v>2295</v>
      </c>
      <c r="D220" s="17">
        <v>492610</v>
      </c>
    </row>
    <row r="221" spans="1:4" ht="28" x14ac:dyDescent="0.35">
      <c r="A221" s="3">
        <v>114</v>
      </c>
      <c r="B221" s="3" t="s">
        <v>123</v>
      </c>
      <c r="C221" s="3" t="s">
        <v>124</v>
      </c>
      <c r="D221" s="17">
        <v>491333</v>
      </c>
    </row>
    <row r="222" spans="1:4" x14ac:dyDescent="0.35">
      <c r="A222" s="3">
        <v>443</v>
      </c>
      <c r="B222" s="3" t="s">
        <v>442</v>
      </c>
      <c r="C222" s="3" t="s">
        <v>443</v>
      </c>
      <c r="D222" s="17">
        <v>486994</v>
      </c>
    </row>
    <row r="223" spans="1:4" x14ac:dyDescent="0.35">
      <c r="A223" s="3">
        <v>323</v>
      </c>
      <c r="B223" s="3" t="s">
        <v>313</v>
      </c>
      <c r="C223" s="3" t="s">
        <v>314</v>
      </c>
      <c r="D223" s="17">
        <v>476288</v>
      </c>
    </row>
    <row r="224" spans="1:4" ht="112" x14ac:dyDescent="0.35">
      <c r="A224" s="3">
        <v>1080</v>
      </c>
      <c r="B224" s="3" t="s">
        <v>1080</v>
      </c>
      <c r="C224" s="3" t="s">
        <v>1081</v>
      </c>
      <c r="D224" s="17">
        <v>472752</v>
      </c>
    </row>
    <row r="225" spans="1:4" ht="28" x14ac:dyDescent="0.35">
      <c r="A225" s="3">
        <v>2638</v>
      </c>
      <c r="B225" s="3" t="s">
        <v>2136</v>
      </c>
      <c r="C225" s="3" t="s">
        <v>2138</v>
      </c>
      <c r="D225" s="17">
        <v>470372</v>
      </c>
    </row>
    <row r="226" spans="1:4" ht="42" x14ac:dyDescent="0.35">
      <c r="A226" s="3">
        <v>576</v>
      </c>
      <c r="B226" s="3" t="s">
        <v>585</v>
      </c>
      <c r="C226" s="3" t="s">
        <v>586</v>
      </c>
      <c r="D226" s="17">
        <v>467821</v>
      </c>
    </row>
    <row r="227" spans="1:4" ht="28" x14ac:dyDescent="0.35">
      <c r="A227" s="3">
        <v>1041</v>
      </c>
      <c r="B227" s="3" t="s">
        <v>1031</v>
      </c>
      <c r="C227" s="3" t="s">
        <v>1032</v>
      </c>
      <c r="D227" s="17">
        <v>467048</v>
      </c>
    </row>
    <row r="228" spans="1:4" ht="28" x14ac:dyDescent="0.35">
      <c r="A228" s="3">
        <v>199</v>
      </c>
      <c r="B228" s="3" t="s">
        <v>222</v>
      </c>
      <c r="C228" s="3" t="s">
        <v>5270</v>
      </c>
      <c r="D228" s="17">
        <v>460460</v>
      </c>
    </row>
    <row r="229" spans="1:4" ht="28" x14ac:dyDescent="0.35">
      <c r="A229" s="3">
        <v>1606</v>
      </c>
      <c r="B229" s="3" t="s">
        <v>1478</v>
      </c>
      <c r="C229" s="3" t="s">
        <v>1479</v>
      </c>
      <c r="D229" s="17">
        <v>460333</v>
      </c>
    </row>
    <row r="230" spans="1:4" ht="42" x14ac:dyDescent="0.35">
      <c r="A230" s="3">
        <v>2768</v>
      </c>
      <c r="B230" s="3" t="s">
        <v>2222</v>
      </c>
      <c r="C230" s="3" t="s">
        <v>3258</v>
      </c>
      <c r="D230" s="17">
        <v>453061</v>
      </c>
    </row>
    <row r="231" spans="1:4" x14ac:dyDescent="0.35">
      <c r="A231" s="3">
        <v>2432</v>
      </c>
      <c r="B231" s="3" t="s">
        <v>2028</v>
      </c>
      <c r="C231" s="3" t="s">
        <v>2027</v>
      </c>
      <c r="D231" s="17">
        <v>452242</v>
      </c>
    </row>
    <row r="232" spans="1:4" ht="56" x14ac:dyDescent="0.35">
      <c r="A232" s="3">
        <v>1258</v>
      </c>
      <c r="B232" s="3" t="s">
        <v>1218</v>
      </c>
      <c r="C232" s="3" t="s">
        <v>5477</v>
      </c>
      <c r="D232" s="17">
        <v>449061</v>
      </c>
    </row>
    <row r="233" spans="1:4" x14ac:dyDescent="0.35">
      <c r="A233" s="3">
        <v>787</v>
      </c>
      <c r="B233" s="3" t="s">
        <v>795</v>
      </c>
      <c r="C233" s="3" t="s">
        <v>796</v>
      </c>
      <c r="D233" s="17">
        <v>447512</v>
      </c>
    </row>
    <row r="234" spans="1:4" ht="28" x14ac:dyDescent="0.35">
      <c r="A234" s="3">
        <v>1609</v>
      </c>
      <c r="B234" s="3" t="s">
        <v>1478</v>
      </c>
      <c r="C234" s="3" t="s">
        <v>1479</v>
      </c>
      <c r="D234" s="17">
        <v>442636</v>
      </c>
    </row>
    <row r="235" spans="1:4" ht="70" x14ac:dyDescent="0.35">
      <c r="A235" s="3">
        <v>208</v>
      </c>
      <c r="B235" s="3" t="s">
        <v>172</v>
      </c>
      <c r="C235" s="3" t="s">
        <v>5272</v>
      </c>
      <c r="D235" s="17">
        <v>431342</v>
      </c>
    </row>
    <row r="236" spans="1:4" ht="28" x14ac:dyDescent="0.35">
      <c r="A236" s="3">
        <v>2125</v>
      </c>
      <c r="B236" s="3" t="s">
        <v>1820</v>
      </c>
      <c r="C236" s="3" t="s">
        <v>1821</v>
      </c>
      <c r="D236" s="17">
        <v>426754</v>
      </c>
    </row>
    <row r="237" spans="1:4" ht="28" x14ac:dyDescent="0.35">
      <c r="A237" s="3">
        <v>1973</v>
      </c>
      <c r="B237" s="3" t="s">
        <v>1725</v>
      </c>
      <c r="C237" s="3" t="s">
        <v>1726</v>
      </c>
      <c r="D237" s="17">
        <v>426037</v>
      </c>
    </row>
    <row r="238" spans="1:4" ht="70" x14ac:dyDescent="0.35">
      <c r="A238" s="3">
        <v>1816</v>
      </c>
      <c r="B238" s="3" t="s">
        <v>985</v>
      </c>
      <c r="C238" s="3" t="s">
        <v>4152</v>
      </c>
      <c r="D238" s="17">
        <v>418514</v>
      </c>
    </row>
    <row r="239" spans="1:4" ht="28" x14ac:dyDescent="0.35">
      <c r="A239" s="3">
        <v>2563</v>
      </c>
      <c r="B239" s="3" t="s">
        <v>2087</v>
      </c>
      <c r="C239" s="3" t="s">
        <v>2088</v>
      </c>
      <c r="D239" s="17">
        <v>411447</v>
      </c>
    </row>
    <row r="240" spans="1:4" ht="28" x14ac:dyDescent="0.35">
      <c r="A240" s="3">
        <v>2707</v>
      </c>
      <c r="B240" s="3" t="s">
        <v>2185</v>
      </c>
      <c r="C240" s="3" t="s">
        <v>2186</v>
      </c>
      <c r="D240" s="17">
        <v>410755</v>
      </c>
    </row>
    <row r="241" spans="1:4" ht="28" x14ac:dyDescent="0.35">
      <c r="A241" s="3">
        <v>1169</v>
      </c>
      <c r="B241" s="3" t="s">
        <v>1162</v>
      </c>
      <c r="C241" s="3" t="s">
        <v>5443</v>
      </c>
      <c r="D241" s="17">
        <v>394549</v>
      </c>
    </row>
    <row r="242" spans="1:4" ht="28" x14ac:dyDescent="0.35">
      <c r="A242" s="3">
        <v>2721</v>
      </c>
      <c r="B242" s="3" t="s">
        <v>2194</v>
      </c>
      <c r="C242" s="3" t="s">
        <v>2195</v>
      </c>
      <c r="D242" s="17">
        <v>392177</v>
      </c>
    </row>
    <row r="243" spans="1:4" x14ac:dyDescent="0.35">
      <c r="A243" s="3">
        <v>1406</v>
      </c>
      <c r="B243" s="3" t="s">
        <v>1325</v>
      </c>
      <c r="C243" s="3" t="s">
        <v>1326</v>
      </c>
      <c r="D243" s="17">
        <v>386215</v>
      </c>
    </row>
    <row r="244" spans="1:4" ht="56" x14ac:dyDescent="0.35">
      <c r="A244" s="3">
        <v>1884</v>
      </c>
      <c r="B244" s="3" t="s">
        <v>729</v>
      </c>
      <c r="C244" s="3" t="s">
        <v>5622</v>
      </c>
      <c r="D244" s="17">
        <v>381117</v>
      </c>
    </row>
    <row r="245" spans="1:4" ht="28" x14ac:dyDescent="0.35">
      <c r="A245" s="3">
        <v>2388</v>
      </c>
      <c r="B245" s="3" t="s">
        <v>2004</v>
      </c>
      <c r="C245" s="3" t="s">
        <v>2005</v>
      </c>
      <c r="D245" s="17">
        <v>368799</v>
      </c>
    </row>
    <row r="246" spans="1:4" x14ac:dyDescent="0.35">
      <c r="A246" s="3">
        <v>730</v>
      </c>
      <c r="B246" s="3" t="s">
        <v>743</v>
      </c>
      <c r="C246" s="3" t="s">
        <v>744</v>
      </c>
      <c r="D246" s="17">
        <v>362762</v>
      </c>
    </row>
    <row r="247" spans="1:4" ht="28" x14ac:dyDescent="0.35">
      <c r="A247" s="3">
        <v>182</v>
      </c>
      <c r="B247" s="3" t="s">
        <v>201</v>
      </c>
      <c r="C247" s="3" t="s">
        <v>202</v>
      </c>
      <c r="D247" s="17">
        <v>362432</v>
      </c>
    </row>
    <row r="248" spans="1:4" x14ac:dyDescent="0.35">
      <c r="A248" s="3">
        <v>769</v>
      </c>
      <c r="B248" s="3" t="s">
        <v>782</v>
      </c>
      <c r="C248" s="3" t="s">
        <v>783</v>
      </c>
      <c r="D248" s="17">
        <v>361245</v>
      </c>
    </row>
    <row r="249" spans="1:4" ht="28" x14ac:dyDescent="0.35">
      <c r="A249" s="3">
        <v>1307</v>
      </c>
      <c r="B249" s="3" t="s">
        <v>1257</v>
      </c>
      <c r="C249" s="3" t="s">
        <v>5490</v>
      </c>
      <c r="D249" s="17">
        <v>359221</v>
      </c>
    </row>
    <row r="250" spans="1:4" ht="98" x14ac:dyDescent="0.35">
      <c r="A250" s="3">
        <v>284</v>
      </c>
      <c r="B250" s="3" t="s">
        <v>286</v>
      </c>
      <c r="C250" s="3" t="s">
        <v>287</v>
      </c>
      <c r="D250" s="17">
        <v>358824</v>
      </c>
    </row>
    <row r="251" spans="1:4" x14ac:dyDescent="0.35">
      <c r="A251" s="3">
        <v>1066</v>
      </c>
      <c r="B251" s="3" t="s">
        <v>1061</v>
      </c>
      <c r="C251" s="3" t="s">
        <v>1062</v>
      </c>
      <c r="D251" s="17">
        <v>354119</v>
      </c>
    </row>
    <row r="252" spans="1:4" ht="28" x14ac:dyDescent="0.35">
      <c r="A252" s="3">
        <v>714</v>
      </c>
      <c r="B252" s="3" t="s">
        <v>717</v>
      </c>
      <c r="C252" s="3" t="s">
        <v>718</v>
      </c>
      <c r="D252" s="17">
        <v>353902</v>
      </c>
    </row>
    <row r="253" spans="1:4" ht="56" x14ac:dyDescent="0.35">
      <c r="A253" s="3">
        <v>1402</v>
      </c>
      <c r="B253" s="3" t="s">
        <v>1320</v>
      </c>
      <c r="C253" s="3" t="s">
        <v>5517</v>
      </c>
      <c r="D253" s="17">
        <v>351457</v>
      </c>
    </row>
    <row r="254" spans="1:4" ht="28" x14ac:dyDescent="0.35">
      <c r="A254" s="3">
        <v>2564</v>
      </c>
      <c r="B254" s="3" t="s">
        <v>2087</v>
      </c>
      <c r="C254" s="3" t="s">
        <v>2088</v>
      </c>
      <c r="D254" s="17">
        <v>342872</v>
      </c>
    </row>
    <row r="255" spans="1:4" ht="56" x14ac:dyDescent="0.35">
      <c r="A255" s="3">
        <v>577</v>
      </c>
      <c r="B255" s="3" t="s">
        <v>587</v>
      </c>
      <c r="C255" s="3" t="s">
        <v>588</v>
      </c>
      <c r="D255" s="17">
        <v>340917</v>
      </c>
    </row>
    <row r="256" spans="1:4" ht="140" x14ac:dyDescent="0.35">
      <c r="A256" s="3">
        <v>212</v>
      </c>
      <c r="B256" s="3" t="s">
        <v>228</v>
      </c>
      <c r="C256" s="3" t="s">
        <v>5274</v>
      </c>
      <c r="D256" s="17">
        <v>339234</v>
      </c>
    </row>
    <row r="257" spans="1:4" x14ac:dyDescent="0.35">
      <c r="A257" s="3">
        <v>2430</v>
      </c>
      <c r="B257" s="3" t="s">
        <v>2028</v>
      </c>
      <c r="C257" s="3" t="s">
        <v>2027</v>
      </c>
      <c r="D257" s="17">
        <v>339182</v>
      </c>
    </row>
    <row r="258" spans="1:4" ht="28" x14ac:dyDescent="0.35">
      <c r="A258" s="3">
        <v>2347</v>
      </c>
      <c r="B258" s="3" t="s">
        <v>1981</v>
      </c>
      <c r="C258" s="3" t="s">
        <v>1982</v>
      </c>
      <c r="D258" s="17">
        <v>335507</v>
      </c>
    </row>
    <row r="259" spans="1:4" ht="98" x14ac:dyDescent="0.35">
      <c r="A259" s="3">
        <v>285</v>
      </c>
      <c r="B259" s="3" t="s">
        <v>286</v>
      </c>
      <c r="C259" s="3" t="s">
        <v>287</v>
      </c>
      <c r="D259" s="17">
        <v>335352</v>
      </c>
    </row>
    <row r="260" spans="1:4" ht="70" x14ac:dyDescent="0.35">
      <c r="A260" s="3">
        <v>286</v>
      </c>
      <c r="B260" s="3" t="s">
        <v>2628</v>
      </c>
      <c r="C260" s="3" t="s">
        <v>288</v>
      </c>
      <c r="D260" s="17">
        <v>335322</v>
      </c>
    </row>
    <row r="261" spans="1:4" ht="70" x14ac:dyDescent="0.35">
      <c r="A261" s="3">
        <v>287</v>
      </c>
      <c r="B261" s="3" t="s">
        <v>2628</v>
      </c>
      <c r="C261" s="3" t="s">
        <v>288</v>
      </c>
      <c r="D261" s="17">
        <v>335322</v>
      </c>
    </row>
    <row r="262" spans="1:4" ht="28" x14ac:dyDescent="0.35">
      <c r="A262" s="3">
        <v>2471</v>
      </c>
      <c r="B262" s="3" t="s">
        <v>2042</v>
      </c>
      <c r="C262" s="3" t="s">
        <v>2043</v>
      </c>
      <c r="D262" s="17">
        <v>321270</v>
      </c>
    </row>
    <row r="263" spans="1:4" ht="28" x14ac:dyDescent="0.35">
      <c r="A263" s="3">
        <v>1423</v>
      </c>
      <c r="B263" s="3" t="s">
        <v>1344</v>
      </c>
      <c r="C263" s="3" t="s">
        <v>5522</v>
      </c>
      <c r="D263" s="17">
        <v>319048</v>
      </c>
    </row>
    <row r="264" spans="1:4" ht="28" x14ac:dyDescent="0.35">
      <c r="A264" s="3">
        <v>2899</v>
      </c>
      <c r="B264" s="3" t="s">
        <v>2294</v>
      </c>
      <c r="C264" s="3" t="s">
        <v>2295</v>
      </c>
      <c r="D264" s="17">
        <v>317220</v>
      </c>
    </row>
    <row r="265" spans="1:4" ht="28" x14ac:dyDescent="0.35">
      <c r="A265" s="3">
        <v>982</v>
      </c>
      <c r="B265" s="3" t="s">
        <v>971</v>
      </c>
      <c r="C265" s="3" t="s">
        <v>972</v>
      </c>
      <c r="D265" s="17">
        <v>316510</v>
      </c>
    </row>
    <row r="266" spans="1:4" x14ac:dyDescent="0.35">
      <c r="A266" s="3">
        <v>1745</v>
      </c>
      <c r="B266" s="3" t="s">
        <v>1569</v>
      </c>
      <c r="C266" s="3" t="s">
        <v>5602</v>
      </c>
      <c r="D266" s="17">
        <v>314178</v>
      </c>
    </row>
    <row r="267" spans="1:4" ht="28" x14ac:dyDescent="0.35">
      <c r="A267" s="3">
        <v>761</v>
      </c>
      <c r="B267" s="3" t="s">
        <v>776</v>
      </c>
      <c r="C267" s="3" t="s">
        <v>777</v>
      </c>
      <c r="D267" s="17">
        <v>312654</v>
      </c>
    </row>
    <row r="268" spans="1:4" ht="28" x14ac:dyDescent="0.35">
      <c r="A268" s="3">
        <v>1702</v>
      </c>
      <c r="B268" s="3" t="s">
        <v>1531</v>
      </c>
      <c r="C268" s="3" t="s">
        <v>5590</v>
      </c>
      <c r="D268" s="17">
        <v>307399</v>
      </c>
    </row>
    <row r="269" spans="1:4" x14ac:dyDescent="0.35">
      <c r="A269" s="3">
        <v>123</v>
      </c>
      <c r="B269" s="3" t="s">
        <v>133</v>
      </c>
      <c r="C269" s="3" t="s">
        <v>134</v>
      </c>
      <c r="D269" s="17">
        <v>303272</v>
      </c>
    </row>
    <row r="270" spans="1:4" ht="28" x14ac:dyDescent="0.35">
      <c r="A270" s="3">
        <v>642</v>
      </c>
      <c r="B270" s="3" t="s">
        <v>2632</v>
      </c>
      <c r="C270" s="3" t="s">
        <v>5355</v>
      </c>
      <c r="D270" s="17">
        <v>301875</v>
      </c>
    </row>
    <row r="271" spans="1:4" ht="28" x14ac:dyDescent="0.35">
      <c r="A271" s="3">
        <v>1059</v>
      </c>
      <c r="B271" s="3" t="s">
        <v>1054</v>
      </c>
      <c r="C271" s="3" t="s">
        <v>1055</v>
      </c>
      <c r="D271" s="17">
        <v>298189</v>
      </c>
    </row>
    <row r="272" spans="1:4" x14ac:dyDescent="0.35">
      <c r="A272" s="3">
        <v>731</v>
      </c>
      <c r="B272" s="3" t="s">
        <v>743</v>
      </c>
      <c r="C272" s="3" t="s">
        <v>744</v>
      </c>
      <c r="D272" s="17">
        <v>290210</v>
      </c>
    </row>
    <row r="273" spans="1:4" ht="28" x14ac:dyDescent="0.35">
      <c r="A273" s="3">
        <v>1467</v>
      </c>
      <c r="B273" s="3" t="s">
        <v>1371</v>
      </c>
      <c r="C273" s="3" t="s">
        <v>1372</v>
      </c>
      <c r="D273" s="17">
        <v>288821</v>
      </c>
    </row>
    <row r="274" spans="1:4" ht="42" x14ac:dyDescent="0.35">
      <c r="A274" s="3">
        <v>1376</v>
      </c>
      <c r="B274" s="3" t="s">
        <v>97</v>
      </c>
      <c r="C274" s="3" t="s">
        <v>5510</v>
      </c>
      <c r="D274" s="17">
        <v>286974</v>
      </c>
    </row>
    <row r="275" spans="1:4" ht="28" x14ac:dyDescent="0.35">
      <c r="A275" s="3">
        <v>2343</v>
      </c>
      <c r="B275" s="3" t="s">
        <v>1977</v>
      </c>
      <c r="C275" s="3" t="s">
        <v>1978</v>
      </c>
      <c r="D275" s="17">
        <v>285795</v>
      </c>
    </row>
    <row r="276" spans="1:4" ht="56" x14ac:dyDescent="0.35">
      <c r="A276" s="3">
        <v>2659</v>
      </c>
      <c r="B276" s="3" t="s">
        <v>2152</v>
      </c>
      <c r="C276" s="3" t="s">
        <v>5821</v>
      </c>
      <c r="D276" s="17">
        <v>283231</v>
      </c>
    </row>
    <row r="277" spans="1:4" x14ac:dyDescent="0.35">
      <c r="A277" s="3">
        <v>1377</v>
      </c>
      <c r="B277" s="3" t="s">
        <v>2660</v>
      </c>
      <c r="C277" s="3" t="s">
        <v>1310</v>
      </c>
      <c r="D277" s="17">
        <v>280426</v>
      </c>
    </row>
    <row r="278" spans="1:4" x14ac:dyDescent="0.35">
      <c r="A278" s="3">
        <v>2586</v>
      </c>
      <c r="B278" s="3" t="s">
        <v>2694</v>
      </c>
      <c r="C278" s="3" t="s">
        <v>2113</v>
      </c>
      <c r="D278" s="17">
        <v>279817</v>
      </c>
    </row>
    <row r="279" spans="1:4" ht="28" x14ac:dyDescent="0.35">
      <c r="A279" s="3">
        <v>878</v>
      </c>
      <c r="B279" s="3" t="s">
        <v>876</v>
      </c>
      <c r="C279" s="3" t="s">
        <v>877</v>
      </c>
      <c r="D279" s="17">
        <v>279307</v>
      </c>
    </row>
    <row r="280" spans="1:4" ht="70" x14ac:dyDescent="0.35">
      <c r="A280" s="3">
        <v>1815</v>
      </c>
      <c r="B280" s="3" t="s">
        <v>985</v>
      </c>
      <c r="C280" s="3" t="s">
        <v>4152</v>
      </c>
      <c r="D280" s="17">
        <v>279009</v>
      </c>
    </row>
    <row r="281" spans="1:4" ht="56" x14ac:dyDescent="0.35">
      <c r="A281" s="3">
        <v>2056</v>
      </c>
      <c r="B281" s="3" t="s">
        <v>1776</v>
      </c>
      <c r="C281" s="3" t="s">
        <v>5680</v>
      </c>
      <c r="D281" s="17">
        <v>273385</v>
      </c>
    </row>
    <row r="282" spans="1:4" ht="70" x14ac:dyDescent="0.35">
      <c r="A282" s="3">
        <v>2174</v>
      </c>
      <c r="B282" s="3" t="s">
        <v>2679</v>
      </c>
      <c r="C282" s="3" t="s">
        <v>5708</v>
      </c>
      <c r="D282" s="17">
        <v>273385</v>
      </c>
    </row>
    <row r="283" spans="1:4" ht="28" x14ac:dyDescent="0.35">
      <c r="A283" s="3">
        <v>2558</v>
      </c>
      <c r="B283" s="3" t="s">
        <v>1776</v>
      </c>
      <c r="C283" s="3" t="s">
        <v>2086</v>
      </c>
      <c r="D283" s="17">
        <v>273385</v>
      </c>
    </row>
    <row r="284" spans="1:4" ht="42" x14ac:dyDescent="0.35">
      <c r="A284" s="3">
        <v>2374</v>
      </c>
      <c r="B284" s="3" t="s">
        <v>1998</v>
      </c>
      <c r="C284" s="3" t="s">
        <v>1999</v>
      </c>
      <c r="D284" s="17">
        <v>273150</v>
      </c>
    </row>
    <row r="285" spans="1:4" ht="70" x14ac:dyDescent="0.35">
      <c r="A285" s="3">
        <v>290</v>
      </c>
      <c r="B285" s="3" t="s">
        <v>2628</v>
      </c>
      <c r="C285" s="3" t="s">
        <v>288</v>
      </c>
      <c r="D285" s="17">
        <v>268281</v>
      </c>
    </row>
    <row r="286" spans="1:4" ht="70" x14ac:dyDescent="0.35">
      <c r="A286" s="3">
        <v>291</v>
      </c>
      <c r="B286" s="3" t="s">
        <v>2628</v>
      </c>
      <c r="C286" s="3" t="s">
        <v>288</v>
      </c>
      <c r="D286" s="17">
        <v>268281</v>
      </c>
    </row>
    <row r="287" spans="1:4" x14ac:dyDescent="0.35">
      <c r="A287" s="3">
        <v>2257</v>
      </c>
      <c r="B287" s="3" t="s">
        <v>1916</v>
      </c>
      <c r="C287" s="3" t="s">
        <v>1917</v>
      </c>
      <c r="D287" s="17">
        <v>265640</v>
      </c>
    </row>
    <row r="288" spans="1:4" ht="28" x14ac:dyDescent="0.35">
      <c r="A288" s="3">
        <v>2634</v>
      </c>
      <c r="B288" s="3" t="s">
        <v>2136</v>
      </c>
      <c r="C288" s="3" t="s">
        <v>2137</v>
      </c>
      <c r="D288" s="17">
        <v>263408</v>
      </c>
    </row>
    <row r="289" spans="1:4" ht="28" x14ac:dyDescent="0.35">
      <c r="A289" s="3">
        <v>2572</v>
      </c>
      <c r="B289" s="3" t="s">
        <v>729</v>
      </c>
      <c r="C289" s="3" t="s">
        <v>2095</v>
      </c>
      <c r="D289" s="17">
        <v>263390</v>
      </c>
    </row>
    <row r="290" spans="1:4" ht="28" x14ac:dyDescent="0.35">
      <c r="A290" s="3">
        <v>1538</v>
      </c>
      <c r="B290" s="3" t="s">
        <v>1431</v>
      </c>
      <c r="C290" s="3" t="s">
        <v>1432</v>
      </c>
      <c r="D290" s="17">
        <v>258722</v>
      </c>
    </row>
    <row r="291" spans="1:4" x14ac:dyDescent="0.35">
      <c r="A291" s="3">
        <v>1000</v>
      </c>
      <c r="B291" s="3" t="s">
        <v>991</v>
      </c>
      <c r="C291" s="3" t="s">
        <v>992</v>
      </c>
      <c r="D291" s="17">
        <v>257611</v>
      </c>
    </row>
    <row r="292" spans="1:4" ht="28" x14ac:dyDescent="0.35">
      <c r="A292" s="3">
        <v>1148</v>
      </c>
      <c r="B292" s="3" t="s">
        <v>729</v>
      </c>
      <c r="C292" s="3" t="s">
        <v>1144</v>
      </c>
      <c r="D292" s="17">
        <v>255819</v>
      </c>
    </row>
    <row r="293" spans="1:4" ht="98" x14ac:dyDescent="0.35">
      <c r="A293" s="3">
        <v>1204</v>
      </c>
      <c r="B293" s="3" t="s">
        <v>2628</v>
      </c>
      <c r="C293" s="3" t="s">
        <v>5465</v>
      </c>
      <c r="D293" s="17">
        <v>253470</v>
      </c>
    </row>
    <row r="294" spans="1:4" x14ac:dyDescent="0.35">
      <c r="A294" s="3">
        <v>770</v>
      </c>
      <c r="B294" s="3" t="s">
        <v>782</v>
      </c>
      <c r="C294" s="3" t="s">
        <v>783</v>
      </c>
      <c r="D294" s="17">
        <v>252871</v>
      </c>
    </row>
    <row r="295" spans="1:4" ht="28" x14ac:dyDescent="0.35">
      <c r="A295" s="3">
        <v>945</v>
      </c>
      <c r="B295" s="3" t="s">
        <v>949</v>
      </c>
      <c r="C295" s="3" t="s">
        <v>950</v>
      </c>
      <c r="D295" s="17">
        <v>249780</v>
      </c>
    </row>
    <row r="296" spans="1:4" ht="28" x14ac:dyDescent="0.35">
      <c r="A296" s="3">
        <v>183</v>
      </c>
      <c r="B296" s="3" t="s">
        <v>201</v>
      </c>
      <c r="C296" s="3" t="s">
        <v>202</v>
      </c>
      <c r="D296" s="17">
        <v>247954</v>
      </c>
    </row>
    <row r="297" spans="1:4" ht="28" x14ac:dyDescent="0.35">
      <c r="A297" s="3">
        <v>755</v>
      </c>
      <c r="B297" s="3" t="s">
        <v>772</v>
      </c>
      <c r="C297" s="3" t="s">
        <v>773</v>
      </c>
      <c r="D297" s="17">
        <v>247621</v>
      </c>
    </row>
    <row r="298" spans="1:4" ht="28" x14ac:dyDescent="0.35">
      <c r="A298" s="3">
        <v>1125</v>
      </c>
      <c r="B298" s="3" t="s">
        <v>1121</v>
      </c>
      <c r="C298" s="3" t="s">
        <v>1122</v>
      </c>
      <c r="D298" s="17">
        <v>246332</v>
      </c>
    </row>
    <row r="299" spans="1:4" ht="84" x14ac:dyDescent="0.35">
      <c r="A299" s="3">
        <v>2816</v>
      </c>
      <c r="B299" s="3" t="s">
        <v>2259</v>
      </c>
      <c r="C299" s="3" t="s">
        <v>2260</v>
      </c>
      <c r="D299" s="17">
        <v>245011</v>
      </c>
    </row>
    <row r="300" spans="1:4" ht="42" x14ac:dyDescent="0.35">
      <c r="A300" s="3">
        <v>574</v>
      </c>
      <c r="B300" s="3" t="s">
        <v>583</v>
      </c>
      <c r="C300" s="3" t="s">
        <v>5347</v>
      </c>
      <c r="D300" s="17">
        <v>237167</v>
      </c>
    </row>
    <row r="301" spans="1:4" ht="98" x14ac:dyDescent="0.35">
      <c r="A301" s="3">
        <v>1417</v>
      </c>
      <c r="B301" s="3" t="s">
        <v>1045</v>
      </c>
      <c r="C301" s="3" t="s">
        <v>5521</v>
      </c>
      <c r="D301" s="17">
        <v>234956</v>
      </c>
    </row>
    <row r="302" spans="1:4" ht="56" x14ac:dyDescent="0.35">
      <c r="A302" s="3">
        <v>1870</v>
      </c>
      <c r="B302" s="3" t="s">
        <v>1658</v>
      </c>
      <c r="C302" s="3" t="s">
        <v>5620</v>
      </c>
      <c r="D302" s="17">
        <v>232852</v>
      </c>
    </row>
    <row r="303" spans="1:4" ht="28" x14ac:dyDescent="0.35">
      <c r="A303" s="3">
        <v>200</v>
      </c>
      <c r="B303" s="3" t="s">
        <v>222</v>
      </c>
      <c r="C303" s="3" t="s">
        <v>5270</v>
      </c>
      <c r="D303" s="17">
        <v>230230</v>
      </c>
    </row>
    <row r="304" spans="1:4" ht="56" x14ac:dyDescent="0.35">
      <c r="A304" s="3">
        <v>2871</v>
      </c>
      <c r="B304" s="3" t="s">
        <v>2288</v>
      </c>
      <c r="C304" s="3" t="s">
        <v>5889</v>
      </c>
      <c r="D304" s="17">
        <v>229335</v>
      </c>
    </row>
    <row r="305" spans="1:4" ht="28" x14ac:dyDescent="0.35">
      <c r="A305" s="3">
        <v>1490</v>
      </c>
      <c r="B305" s="3" t="s">
        <v>1384</v>
      </c>
      <c r="C305" s="3" t="s">
        <v>1385</v>
      </c>
      <c r="D305" s="17">
        <v>228663</v>
      </c>
    </row>
    <row r="306" spans="1:4" x14ac:dyDescent="0.35">
      <c r="A306" s="3">
        <v>124</v>
      </c>
      <c r="B306" s="3" t="s">
        <v>133</v>
      </c>
      <c r="C306" s="3" t="s">
        <v>134</v>
      </c>
      <c r="D306" s="17">
        <v>227454</v>
      </c>
    </row>
    <row r="307" spans="1:4" x14ac:dyDescent="0.35">
      <c r="A307" s="3">
        <v>2431</v>
      </c>
      <c r="B307" s="3" t="s">
        <v>2028</v>
      </c>
      <c r="C307" s="3" t="s">
        <v>2027</v>
      </c>
      <c r="D307" s="17">
        <v>226121</v>
      </c>
    </row>
    <row r="308" spans="1:4" ht="56" x14ac:dyDescent="0.35">
      <c r="A308" s="3">
        <v>281</v>
      </c>
      <c r="B308" s="3" t="s">
        <v>283</v>
      </c>
      <c r="C308" s="3" t="s">
        <v>5286</v>
      </c>
      <c r="D308" s="17">
        <v>221319</v>
      </c>
    </row>
    <row r="309" spans="1:4" ht="42" x14ac:dyDescent="0.35">
      <c r="A309" s="3">
        <v>2375</v>
      </c>
      <c r="B309" s="3" t="s">
        <v>1998</v>
      </c>
      <c r="C309" s="3" t="s">
        <v>1999</v>
      </c>
      <c r="D309" s="17">
        <v>218520</v>
      </c>
    </row>
    <row r="310" spans="1:4" ht="56" x14ac:dyDescent="0.35">
      <c r="A310" s="3">
        <v>2800</v>
      </c>
      <c r="B310" s="3" t="s">
        <v>2246</v>
      </c>
      <c r="C310" s="3" t="s">
        <v>2247</v>
      </c>
      <c r="D310" s="17">
        <v>217310</v>
      </c>
    </row>
    <row r="311" spans="1:4" x14ac:dyDescent="0.35">
      <c r="A311" s="3">
        <v>2357</v>
      </c>
      <c r="B311" s="3" t="s">
        <v>1986</v>
      </c>
      <c r="C311" s="3" t="s">
        <v>1987</v>
      </c>
      <c r="D311" s="17">
        <v>215412</v>
      </c>
    </row>
    <row r="312" spans="1:4" ht="42" x14ac:dyDescent="0.35">
      <c r="A312" s="3">
        <v>1427</v>
      </c>
      <c r="B312" s="3" t="s">
        <v>1350</v>
      </c>
      <c r="C312" s="3" t="s">
        <v>5523</v>
      </c>
      <c r="D312" s="17">
        <v>215404</v>
      </c>
    </row>
    <row r="313" spans="1:4" ht="28" x14ac:dyDescent="0.35">
      <c r="A313" s="3">
        <v>1947</v>
      </c>
      <c r="B313" s="3" t="s">
        <v>2628</v>
      </c>
      <c r="C313" s="3" t="s">
        <v>1702</v>
      </c>
      <c r="D313" s="17">
        <v>213634</v>
      </c>
    </row>
    <row r="314" spans="1:4" x14ac:dyDescent="0.35">
      <c r="A314" s="3">
        <v>2062</v>
      </c>
      <c r="B314" s="3" t="s">
        <v>1781</v>
      </c>
      <c r="C314" s="3" t="s">
        <v>1782</v>
      </c>
      <c r="D314" s="17">
        <v>213103</v>
      </c>
    </row>
    <row r="315" spans="1:4" ht="56" x14ac:dyDescent="0.35">
      <c r="A315" s="3">
        <v>1728</v>
      </c>
      <c r="B315" s="3" t="s">
        <v>1554</v>
      </c>
      <c r="C315" s="3" t="s">
        <v>1555</v>
      </c>
      <c r="D315" s="17">
        <v>210376</v>
      </c>
    </row>
    <row r="316" spans="1:4" ht="42" x14ac:dyDescent="0.35">
      <c r="A316" s="3">
        <v>1272</v>
      </c>
      <c r="B316" s="3" t="s">
        <v>2628</v>
      </c>
      <c r="C316" s="3" t="s">
        <v>5481</v>
      </c>
      <c r="D316" s="17">
        <v>209149</v>
      </c>
    </row>
    <row r="317" spans="1:4" ht="42" x14ac:dyDescent="0.35">
      <c r="A317" s="3">
        <v>2811</v>
      </c>
      <c r="B317" s="3" t="s">
        <v>2255</v>
      </c>
      <c r="C317" s="3" t="s">
        <v>2256</v>
      </c>
      <c r="D317" s="17">
        <v>206841</v>
      </c>
    </row>
    <row r="318" spans="1:4" ht="28" x14ac:dyDescent="0.35">
      <c r="A318" s="3">
        <v>1584</v>
      </c>
      <c r="B318" s="3" t="s">
        <v>1464</v>
      </c>
      <c r="C318" s="3" t="s">
        <v>1465</v>
      </c>
      <c r="D318" s="17">
        <v>205283</v>
      </c>
    </row>
    <row r="319" spans="1:4" x14ac:dyDescent="0.35">
      <c r="A319" s="3">
        <v>1294</v>
      </c>
      <c r="B319" s="3" t="s">
        <v>1246</v>
      </c>
      <c r="C319" s="3" t="s">
        <v>5487</v>
      </c>
      <c r="D319" s="17">
        <v>204568</v>
      </c>
    </row>
    <row r="320" spans="1:4" ht="28" x14ac:dyDescent="0.35">
      <c r="A320" s="3">
        <v>140</v>
      </c>
      <c r="B320" s="3" t="s">
        <v>153</v>
      </c>
      <c r="C320" s="3" t="s">
        <v>154</v>
      </c>
      <c r="D320" s="17">
        <v>203074</v>
      </c>
    </row>
    <row r="321" spans="1:4" ht="140" x14ac:dyDescent="0.35">
      <c r="A321" s="3">
        <v>2789</v>
      </c>
      <c r="B321" s="3" t="s">
        <v>2235</v>
      </c>
      <c r="C321" s="3" t="s">
        <v>2236</v>
      </c>
      <c r="D321" s="17">
        <v>201664</v>
      </c>
    </row>
    <row r="322" spans="1:4" ht="28" x14ac:dyDescent="0.35">
      <c r="A322" s="3">
        <v>1867</v>
      </c>
      <c r="B322" s="3" t="s">
        <v>2628</v>
      </c>
      <c r="C322" s="3" t="s">
        <v>1654</v>
      </c>
      <c r="D322" s="17">
        <v>198147</v>
      </c>
    </row>
    <row r="323" spans="1:4" ht="70" x14ac:dyDescent="0.35">
      <c r="A323" s="3">
        <v>2814</v>
      </c>
      <c r="B323" s="3" t="s">
        <v>2257</v>
      </c>
      <c r="C323" s="3" t="s">
        <v>2258</v>
      </c>
      <c r="D323" s="17">
        <v>193373</v>
      </c>
    </row>
    <row r="324" spans="1:4" ht="56" x14ac:dyDescent="0.35">
      <c r="A324" s="3">
        <v>2134</v>
      </c>
      <c r="B324" s="3" t="s">
        <v>1826</v>
      </c>
      <c r="C324" s="3" t="s">
        <v>5695</v>
      </c>
      <c r="D324" s="17">
        <v>193146</v>
      </c>
    </row>
    <row r="325" spans="1:4" ht="28" x14ac:dyDescent="0.35">
      <c r="A325" s="3">
        <v>2637</v>
      </c>
      <c r="B325" s="3" t="s">
        <v>2136</v>
      </c>
      <c r="C325" s="3" t="s">
        <v>2138</v>
      </c>
      <c r="D325" s="17">
        <v>188149</v>
      </c>
    </row>
    <row r="326" spans="1:4" ht="28" x14ac:dyDescent="0.35">
      <c r="A326" s="3">
        <v>740</v>
      </c>
      <c r="B326" s="3" t="s">
        <v>754</v>
      </c>
      <c r="C326" s="3" t="s">
        <v>753</v>
      </c>
      <c r="D326" s="17">
        <v>185914</v>
      </c>
    </row>
    <row r="327" spans="1:4" ht="28" x14ac:dyDescent="0.35">
      <c r="A327" s="3">
        <v>1002</v>
      </c>
      <c r="B327" s="3" t="s">
        <v>994</v>
      </c>
      <c r="C327" s="3" t="s">
        <v>995</v>
      </c>
      <c r="D327" s="17">
        <v>185617</v>
      </c>
    </row>
    <row r="328" spans="1:4" ht="28" x14ac:dyDescent="0.35">
      <c r="A328" s="3">
        <v>1003</v>
      </c>
      <c r="B328" s="3" t="s">
        <v>994</v>
      </c>
      <c r="C328" s="3" t="s">
        <v>995</v>
      </c>
      <c r="D328" s="17">
        <v>185617</v>
      </c>
    </row>
    <row r="329" spans="1:4" ht="28" x14ac:dyDescent="0.35">
      <c r="A329" s="3">
        <v>613</v>
      </c>
      <c r="B329" s="3" t="s">
        <v>2628</v>
      </c>
      <c r="C329" s="3" t="s">
        <v>616</v>
      </c>
      <c r="D329" s="17">
        <v>181427</v>
      </c>
    </row>
    <row r="330" spans="1:4" x14ac:dyDescent="0.35">
      <c r="A330" s="3">
        <v>2672</v>
      </c>
      <c r="B330" s="3" t="s">
        <v>2163</v>
      </c>
      <c r="C330" s="3" t="s">
        <v>2164</v>
      </c>
      <c r="D330" s="17">
        <v>181341</v>
      </c>
    </row>
    <row r="331" spans="1:4" x14ac:dyDescent="0.35">
      <c r="A331" s="3">
        <v>771</v>
      </c>
      <c r="B331" s="3" t="s">
        <v>782</v>
      </c>
      <c r="C331" s="3" t="s">
        <v>783</v>
      </c>
      <c r="D331" s="17">
        <v>180622</v>
      </c>
    </row>
    <row r="332" spans="1:4" ht="28" x14ac:dyDescent="0.35">
      <c r="A332" s="3">
        <v>844</v>
      </c>
      <c r="B332" s="3" t="s">
        <v>729</v>
      </c>
      <c r="C332" s="3" t="s">
        <v>846</v>
      </c>
      <c r="D332" s="17">
        <v>179201</v>
      </c>
    </row>
    <row r="333" spans="1:4" x14ac:dyDescent="0.35">
      <c r="A333" s="3">
        <v>901</v>
      </c>
      <c r="B333" s="3" t="s">
        <v>893</v>
      </c>
      <c r="C333" s="3" t="s">
        <v>894</v>
      </c>
      <c r="D333" s="17">
        <v>178545</v>
      </c>
    </row>
    <row r="334" spans="1:4" ht="28" x14ac:dyDescent="0.35">
      <c r="A334" s="3">
        <v>2656</v>
      </c>
      <c r="B334" s="3" t="s">
        <v>2150</v>
      </c>
      <c r="C334" s="3" t="s">
        <v>5820</v>
      </c>
      <c r="D334" s="17">
        <v>174351</v>
      </c>
    </row>
    <row r="335" spans="1:4" ht="28" x14ac:dyDescent="0.35">
      <c r="A335" s="3">
        <v>756</v>
      </c>
      <c r="B335" s="3" t="s">
        <v>772</v>
      </c>
      <c r="C335" s="3" t="s">
        <v>773</v>
      </c>
      <c r="D335" s="17">
        <v>173335</v>
      </c>
    </row>
    <row r="336" spans="1:4" x14ac:dyDescent="0.35">
      <c r="A336" s="3">
        <v>2153</v>
      </c>
      <c r="B336" s="3" t="s">
        <v>2678</v>
      </c>
      <c r="C336" s="3" t="s">
        <v>1846</v>
      </c>
      <c r="D336" s="17">
        <v>170405</v>
      </c>
    </row>
    <row r="337" spans="1:4" ht="112" x14ac:dyDescent="0.35">
      <c r="A337" s="3">
        <v>2793</v>
      </c>
      <c r="B337" s="3" t="s">
        <v>2240</v>
      </c>
      <c r="C337" s="3" t="s">
        <v>2241</v>
      </c>
      <c r="D337" s="17">
        <v>169897</v>
      </c>
    </row>
    <row r="338" spans="1:4" ht="70" x14ac:dyDescent="0.35">
      <c r="A338" s="3">
        <v>1438</v>
      </c>
      <c r="B338" s="3" t="s">
        <v>1353</v>
      </c>
      <c r="C338" s="3" t="s">
        <v>1354</v>
      </c>
      <c r="D338" s="17">
        <v>169449</v>
      </c>
    </row>
    <row r="339" spans="1:4" ht="56" x14ac:dyDescent="0.35">
      <c r="A339" s="3">
        <v>1175</v>
      </c>
      <c r="B339" s="3" t="s">
        <v>353</v>
      </c>
      <c r="C339" s="3" t="s">
        <v>5444</v>
      </c>
      <c r="D339" s="17">
        <v>169043</v>
      </c>
    </row>
    <row r="340" spans="1:4" ht="112" x14ac:dyDescent="0.35">
      <c r="A340" s="3">
        <v>1451</v>
      </c>
      <c r="B340" s="3" t="s">
        <v>1359</v>
      </c>
      <c r="C340" s="3" t="s">
        <v>5534</v>
      </c>
      <c r="D340" s="17">
        <v>168978</v>
      </c>
    </row>
    <row r="341" spans="1:4" ht="126" x14ac:dyDescent="0.35">
      <c r="A341" s="3">
        <v>2349</v>
      </c>
      <c r="B341" s="3" t="s">
        <v>1985</v>
      </c>
      <c r="C341" s="3" t="s">
        <v>5752</v>
      </c>
      <c r="D341" s="17">
        <v>166297</v>
      </c>
    </row>
    <row r="342" spans="1:4" ht="98" x14ac:dyDescent="0.35">
      <c r="A342" s="3">
        <v>1416</v>
      </c>
      <c r="B342" s="3" t="s">
        <v>1045</v>
      </c>
      <c r="C342" s="3" t="s">
        <v>5520</v>
      </c>
      <c r="D342" s="17">
        <v>165864</v>
      </c>
    </row>
    <row r="343" spans="1:4" x14ac:dyDescent="0.35">
      <c r="A343" s="3">
        <v>1257</v>
      </c>
      <c r="B343" s="3" t="s">
        <v>1216</v>
      </c>
      <c r="C343" s="3" t="s">
        <v>1217</v>
      </c>
      <c r="D343" s="17">
        <v>164890</v>
      </c>
    </row>
    <row r="344" spans="1:4" ht="42" x14ac:dyDescent="0.35">
      <c r="A344" s="3">
        <v>2377</v>
      </c>
      <c r="B344" s="3" t="s">
        <v>1998</v>
      </c>
      <c r="C344" s="3" t="s">
        <v>1999</v>
      </c>
      <c r="D344" s="17">
        <v>163890</v>
      </c>
    </row>
    <row r="345" spans="1:4" ht="56" x14ac:dyDescent="0.35">
      <c r="A345" s="3">
        <v>1336</v>
      </c>
      <c r="B345" s="3" t="s">
        <v>92</v>
      </c>
      <c r="C345" s="3" t="s">
        <v>5497</v>
      </c>
      <c r="D345" s="17">
        <v>162663</v>
      </c>
    </row>
    <row r="346" spans="1:4" ht="28" x14ac:dyDescent="0.35">
      <c r="A346" s="3">
        <v>13</v>
      </c>
      <c r="B346" s="3" t="s">
        <v>20</v>
      </c>
      <c r="C346" s="3" t="s">
        <v>21</v>
      </c>
      <c r="D346" s="17">
        <v>160397</v>
      </c>
    </row>
    <row r="347" spans="1:4" x14ac:dyDescent="0.35">
      <c r="A347" s="3">
        <v>1974</v>
      </c>
      <c r="B347" s="3" t="s">
        <v>1727</v>
      </c>
      <c r="C347" s="3" t="s">
        <v>1728</v>
      </c>
      <c r="D347" s="17">
        <v>159972</v>
      </c>
    </row>
    <row r="348" spans="1:4" ht="98" x14ac:dyDescent="0.35">
      <c r="A348" s="3">
        <v>120</v>
      </c>
      <c r="B348" s="3" t="s">
        <v>2628</v>
      </c>
      <c r="C348" s="3" t="s">
        <v>5252</v>
      </c>
      <c r="D348" s="17">
        <v>156807</v>
      </c>
    </row>
    <row r="349" spans="1:4" ht="56" x14ac:dyDescent="0.35">
      <c r="A349" s="3">
        <v>2802</v>
      </c>
      <c r="B349" s="3" t="s">
        <v>2248</v>
      </c>
      <c r="C349" s="3" t="s">
        <v>5871</v>
      </c>
      <c r="D349" s="17">
        <v>155127</v>
      </c>
    </row>
    <row r="350" spans="1:4" ht="28" x14ac:dyDescent="0.35">
      <c r="A350" s="3">
        <v>2224</v>
      </c>
      <c r="B350" s="3" t="s">
        <v>729</v>
      </c>
      <c r="C350" s="3" t="s">
        <v>1889</v>
      </c>
      <c r="D350" s="17">
        <v>154363</v>
      </c>
    </row>
    <row r="351" spans="1:4" ht="98" x14ac:dyDescent="0.35">
      <c r="A351" s="3">
        <v>2782</v>
      </c>
      <c r="B351" s="3" t="s">
        <v>750</v>
      </c>
      <c r="C351" s="3" t="s">
        <v>5857</v>
      </c>
      <c r="D351" s="17">
        <v>154297</v>
      </c>
    </row>
    <row r="352" spans="1:4" x14ac:dyDescent="0.35">
      <c r="A352" s="3">
        <v>1655</v>
      </c>
      <c r="B352" s="3" t="s">
        <v>1504</v>
      </c>
      <c r="C352" s="3" t="s">
        <v>1505</v>
      </c>
      <c r="D352" s="17">
        <v>153429</v>
      </c>
    </row>
    <row r="353" spans="1:4" ht="42" x14ac:dyDescent="0.35">
      <c r="A353" s="3">
        <v>71</v>
      </c>
      <c r="B353" s="3" t="s">
        <v>62</v>
      </c>
      <c r="C353" s="3" t="s">
        <v>5244</v>
      </c>
      <c r="D353" s="17">
        <v>153258</v>
      </c>
    </row>
    <row r="354" spans="1:4" ht="42" x14ac:dyDescent="0.35">
      <c r="A354" s="3">
        <v>72</v>
      </c>
      <c r="B354" s="3" t="s">
        <v>2628</v>
      </c>
      <c r="C354" s="3" t="s">
        <v>5244</v>
      </c>
      <c r="D354" s="17">
        <v>153258</v>
      </c>
    </row>
    <row r="355" spans="1:4" ht="42" x14ac:dyDescent="0.35">
      <c r="A355" s="3">
        <v>1883</v>
      </c>
      <c r="B355" s="3" t="s">
        <v>104</v>
      </c>
      <c r="C355" s="3" t="s">
        <v>5621</v>
      </c>
      <c r="D355" s="17">
        <v>152891</v>
      </c>
    </row>
    <row r="356" spans="1:4" x14ac:dyDescent="0.35">
      <c r="A356" s="3">
        <v>125</v>
      </c>
      <c r="B356" s="3" t="s">
        <v>133</v>
      </c>
      <c r="C356" s="3" t="s">
        <v>134</v>
      </c>
      <c r="D356" s="17">
        <v>151635</v>
      </c>
    </row>
    <row r="357" spans="1:4" ht="28" x14ac:dyDescent="0.35">
      <c r="A357" s="3">
        <v>543</v>
      </c>
      <c r="B357" s="3" t="s">
        <v>555</v>
      </c>
      <c r="C357" s="3" t="s">
        <v>556</v>
      </c>
      <c r="D357" s="17">
        <v>151348</v>
      </c>
    </row>
    <row r="358" spans="1:4" ht="28" x14ac:dyDescent="0.35">
      <c r="A358" s="3">
        <v>1221</v>
      </c>
      <c r="B358" s="3" t="s">
        <v>284</v>
      </c>
      <c r="C358" s="3" t="s">
        <v>1184</v>
      </c>
      <c r="D358" s="17">
        <v>147737</v>
      </c>
    </row>
    <row r="359" spans="1:4" ht="56" x14ac:dyDescent="0.35">
      <c r="A359" s="3">
        <v>473</v>
      </c>
      <c r="B359" s="3" t="s">
        <v>475</v>
      </c>
      <c r="C359" s="3" t="s">
        <v>476</v>
      </c>
      <c r="D359" s="17">
        <v>147421</v>
      </c>
    </row>
    <row r="360" spans="1:4" x14ac:dyDescent="0.35">
      <c r="A360" s="3">
        <v>1122</v>
      </c>
      <c r="B360" s="3" t="s">
        <v>1118</v>
      </c>
      <c r="C360" s="3" t="s">
        <v>1119</v>
      </c>
      <c r="D360" s="17">
        <v>147222</v>
      </c>
    </row>
    <row r="361" spans="1:4" ht="84" x14ac:dyDescent="0.35">
      <c r="A361" s="3">
        <v>2781</v>
      </c>
      <c r="B361" s="3" t="s">
        <v>750</v>
      </c>
      <c r="C361" s="3" t="s">
        <v>5856</v>
      </c>
      <c r="D361" s="17">
        <v>147081</v>
      </c>
    </row>
    <row r="362" spans="1:4" ht="28" x14ac:dyDescent="0.35">
      <c r="A362" s="3">
        <v>96</v>
      </c>
      <c r="B362" s="3" t="s">
        <v>729</v>
      </c>
      <c r="C362" s="3" t="s">
        <v>7287</v>
      </c>
      <c r="D362" s="17">
        <v>146492</v>
      </c>
    </row>
    <row r="363" spans="1:4" ht="56" x14ac:dyDescent="0.35">
      <c r="A363" s="3">
        <v>1496</v>
      </c>
      <c r="B363" s="3" t="s">
        <v>1389</v>
      </c>
      <c r="C363" s="3" t="s">
        <v>5550</v>
      </c>
      <c r="D363" s="17">
        <v>146092</v>
      </c>
    </row>
    <row r="364" spans="1:4" ht="42" x14ac:dyDescent="0.35">
      <c r="A364" s="3">
        <v>2813</v>
      </c>
      <c r="B364" s="3" t="s">
        <v>5228</v>
      </c>
      <c r="C364" s="3" t="s">
        <v>5878</v>
      </c>
      <c r="D364" s="17">
        <v>145320</v>
      </c>
    </row>
    <row r="365" spans="1:4" ht="28" x14ac:dyDescent="0.35">
      <c r="A365" s="3">
        <v>986</v>
      </c>
      <c r="B365" s="3" t="s">
        <v>975</v>
      </c>
      <c r="C365" s="3" t="s">
        <v>976</v>
      </c>
      <c r="D365" s="17">
        <v>144580</v>
      </c>
    </row>
    <row r="366" spans="1:4" ht="28" x14ac:dyDescent="0.35">
      <c r="A366" s="3">
        <v>2653</v>
      </c>
      <c r="B366" s="3" t="s">
        <v>2146</v>
      </c>
      <c r="C366" s="3" t="s">
        <v>2147</v>
      </c>
      <c r="D366" s="17">
        <v>144492</v>
      </c>
    </row>
    <row r="367" spans="1:4" x14ac:dyDescent="0.35">
      <c r="A367" s="3">
        <v>2490</v>
      </c>
      <c r="B367" s="3" t="s">
        <v>2051</v>
      </c>
      <c r="C367" s="3" t="s">
        <v>5778</v>
      </c>
      <c r="D367" s="17">
        <v>142798</v>
      </c>
    </row>
    <row r="368" spans="1:4" x14ac:dyDescent="0.35">
      <c r="A368" s="3">
        <v>2063</v>
      </c>
      <c r="B368" s="3" t="s">
        <v>1781</v>
      </c>
      <c r="C368" s="3" t="s">
        <v>1782</v>
      </c>
      <c r="D368" s="17">
        <v>142069</v>
      </c>
    </row>
    <row r="369" spans="1:4" ht="28" x14ac:dyDescent="0.35">
      <c r="A369" s="3">
        <v>930</v>
      </c>
      <c r="B369" s="3" t="s">
        <v>925</v>
      </c>
      <c r="C369" s="3" t="s">
        <v>926</v>
      </c>
      <c r="D369" s="17">
        <v>141779</v>
      </c>
    </row>
    <row r="370" spans="1:4" ht="28" x14ac:dyDescent="0.35">
      <c r="A370" s="3">
        <v>985</v>
      </c>
      <c r="B370" s="3" t="s">
        <v>975</v>
      </c>
      <c r="C370" s="3" t="s">
        <v>976</v>
      </c>
      <c r="D370" s="17">
        <v>141126</v>
      </c>
    </row>
    <row r="371" spans="1:4" ht="56" x14ac:dyDescent="0.35">
      <c r="A371" s="3">
        <v>2799</v>
      </c>
      <c r="B371" s="3" t="s">
        <v>2243</v>
      </c>
      <c r="C371" s="3" t="s">
        <v>2244</v>
      </c>
      <c r="D371" s="17">
        <v>141077</v>
      </c>
    </row>
    <row r="372" spans="1:4" x14ac:dyDescent="0.35">
      <c r="A372" s="3">
        <v>2588</v>
      </c>
      <c r="B372" s="3" t="s">
        <v>2694</v>
      </c>
      <c r="C372" s="3" t="s">
        <v>2113</v>
      </c>
      <c r="D372" s="17">
        <v>139908</v>
      </c>
    </row>
    <row r="373" spans="1:4" ht="70" x14ac:dyDescent="0.35">
      <c r="A373" s="3">
        <v>1458</v>
      </c>
      <c r="B373" s="3" t="s">
        <v>1362</v>
      </c>
      <c r="C373" s="3" t="s">
        <v>5538</v>
      </c>
      <c r="D373" s="17">
        <v>137002</v>
      </c>
    </row>
    <row r="374" spans="1:4" ht="70" x14ac:dyDescent="0.35">
      <c r="A374" s="3">
        <v>2803</v>
      </c>
      <c r="B374" s="3" t="s">
        <v>2713</v>
      </c>
      <c r="C374" s="3" t="s">
        <v>5872</v>
      </c>
      <c r="D374" s="17">
        <v>136611</v>
      </c>
    </row>
    <row r="375" spans="1:4" ht="42" x14ac:dyDescent="0.35">
      <c r="A375" s="3">
        <v>327</v>
      </c>
      <c r="B375" s="3" t="s">
        <v>2628</v>
      </c>
      <c r="C375" s="3" t="s">
        <v>5294</v>
      </c>
      <c r="D375" s="17">
        <v>136423</v>
      </c>
    </row>
    <row r="376" spans="1:4" x14ac:dyDescent="0.35">
      <c r="A376" s="3">
        <v>2709</v>
      </c>
      <c r="B376" s="3" t="s">
        <v>2187</v>
      </c>
      <c r="C376" s="3" t="s">
        <v>2188</v>
      </c>
      <c r="D376" s="17">
        <v>131275</v>
      </c>
    </row>
    <row r="377" spans="1:4" ht="28" x14ac:dyDescent="0.35">
      <c r="A377" s="3">
        <v>2097</v>
      </c>
      <c r="B377" s="3" t="s">
        <v>1805</v>
      </c>
      <c r="C377" s="3" t="s">
        <v>1806</v>
      </c>
      <c r="D377" s="17">
        <v>131144</v>
      </c>
    </row>
    <row r="378" spans="1:4" ht="112" x14ac:dyDescent="0.35">
      <c r="A378" s="3">
        <v>958</v>
      </c>
      <c r="B378" s="3" t="s">
        <v>716</v>
      </c>
      <c r="C378" s="3" t="s">
        <v>5412</v>
      </c>
      <c r="D378" s="17">
        <v>130907</v>
      </c>
    </row>
    <row r="379" spans="1:4" ht="28" x14ac:dyDescent="0.35">
      <c r="A379" s="3">
        <v>1319</v>
      </c>
      <c r="B379" s="3" t="s">
        <v>1268</v>
      </c>
      <c r="C379" s="3" t="s">
        <v>3116</v>
      </c>
      <c r="D379" s="17">
        <v>129893</v>
      </c>
    </row>
    <row r="380" spans="1:4" x14ac:dyDescent="0.35">
      <c r="A380" s="3">
        <v>442</v>
      </c>
      <c r="B380" s="3" t="s">
        <v>440</v>
      </c>
      <c r="C380" s="3" t="s">
        <v>5322</v>
      </c>
      <c r="D380" s="17">
        <v>129708</v>
      </c>
    </row>
    <row r="381" spans="1:4" ht="42" x14ac:dyDescent="0.35">
      <c r="A381" s="3">
        <v>1375</v>
      </c>
      <c r="B381" s="3" t="s">
        <v>97</v>
      </c>
      <c r="C381" s="3" t="s">
        <v>5510</v>
      </c>
      <c r="D381" s="17">
        <v>128745</v>
      </c>
    </row>
    <row r="382" spans="1:4" ht="42" x14ac:dyDescent="0.35">
      <c r="A382" s="3">
        <v>410</v>
      </c>
      <c r="B382" s="3" t="s">
        <v>729</v>
      </c>
      <c r="C382" s="3" t="s">
        <v>411</v>
      </c>
      <c r="D382" s="17">
        <v>126968</v>
      </c>
    </row>
    <row r="383" spans="1:4" x14ac:dyDescent="0.35">
      <c r="A383" s="3">
        <v>487</v>
      </c>
      <c r="B383" s="3" t="s">
        <v>494</v>
      </c>
      <c r="C383" s="3" t="s">
        <v>495</v>
      </c>
      <c r="D383" s="17">
        <v>126507</v>
      </c>
    </row>
    <row r="384" spans="1:4" ht="42" x14ac:dyDescent="0.35">
      <c r="A384" s="3">
        <v>798</v>
      </c>
      <c r="B384" s="3" t="s">
        <v>804</v>
      </c>
      <c r="C384" s="3" t="s">
        <v>3056</v>
      </c>
      <c r="D384" s="17">
        <v>125494</v>
      </c>
    </row>
    <row r="385" spans="1:4" ht="28" x14ac:dyDescent="0.35">
      <c r="A385" s="3">
        <v>946</v>
      </c>
      <c r="B385" s="3" t="s">
        <v>949</v>
      </c>
      <c r="C385" s="3" t="s">
        <v>950</v>
      </c>
      <c r="D385" s="17">
        <v>124890</v>
      </c>
    </row>
    <row r="386" spans="1:4" ht="28" x14ac:dyDescent="0.35">
      <c r="A386" s="3">
        <v>162</v>
      </c>
      <c r="B386" s="3" t="s">
        <v>2628</v>
      </c>
      <c r="C386" s="3" t="s">
        <v>186</v>
      </c>
      <c r="D386" s="17">
        <v>124409</v>
      </c>
    </row>
    <row r="387" spans="1:4" ht="28" x14ac:dyDescent="0.35">
      <c r="A387" s="3">
        <v>741</v>
      </c>
      <c r="B387" s="3" t="s">
        <v>754</v>
      </c>
      <c r="C387" s="3" t="s">
        <v>753</v>
      </c>
      <c r="D387" s="17">
        <v>123942</v>
      </c>
    </row>
    <row r="388" spans="1:4" ht="28" x14ac:dyDescent="0.35">
      <c r="A388" s="3">
        <v>1807</v>
      </c>
      <c r="B388" s="3" t="s">
        <v>1612</v>
      </c>
      <c r="C388" s="3" t="s">
        <v>1613</v>
      </c>
      <c r="D388" s="17">
        <v>120374</v>
      </c>
    </row>
    <row r="389" spans="1:4" x14ac:dyDescent="0.35">
      <c r="A389" s="3">
        <v>2565</v>
      </c>
      <c r="B389" s="3" t="s">
        <v>2089</v>
      </c>
      <c r="C389" s="3" t="s">
        <v>2090</v>
      </c>
      <c r="D389" s="17">
        <v>118175</v>
      </c>
    </row>
    <row r="390" spans="1:4" ht="84" x14ac:dyDescent="0.35">
      <c r="A390" s="3">
        <v>2246</v>
      </c>
      <c r="B390" s="3" t="s">
        <v>2267</v>
      </c>
      <c r="C390" s="3" t="s">
        <v>5728</v>
      </c>
      <c r="D390" s="17">
        <v>118048</v>
      </c>
    </row>
    <row r="391" spans="1:4" ht="56" x14ac:dyDescent="0.35">
      <c r="A391" s="3">
        <v>1489</v>
      </c>
      <c r="B391" s="3" t="s">
        <v>1383</v>
      </c>
      <c r="C391" s="3" t="s">
        <v>5547</v>
      </c>
      <c r="D391" s="17">
        <v>117580</v>
      </c>
    </row>
    <row r="392" spans="1:4" x14ac:dyDescent="0.35">
      <c r="A392" s="3">
        <v>1764</v>
      </c>
      <c r="B392" s="3" t="s">
        <v>1581</v>
      </c>
      <c r="C392" s="3" t="s">
        <v>1582</v>
      </c>
      <c r="D392" s="17">
        <v>115555</v>
      </c>
    </row>
    <row r="393" spans="1:4" ht="28" x14ac:dyDescent="0.35">
      <c r="A393" s="3">
        <v>1136</v>
      </c>
      <c r="B393" s="3" t="s">
        <v>5224</v>
      </c>
      <c r="C393" s="3" t="s">
        <v>1132</v>
      </c>
      <c r="D393" s="17">
        <v>113522</v>
      </c>
    </row>
    <row r="394" spans="1:4" ht="112" x14ac:dyDescent="0.35">
      <c r="A394" s="3">
        <v>1454</v>
      </c>
      <c r="B394" s="3" t="s">
        <v>1363</v>
      </c>
      <c r="C394" s="3" t="s">
        <v>5537</v>
      </c>
      <c r="D394" s="17">
        <v>113158</v>
      </c>
    </row>
    <row r="395" spans="1:4" ht="112" x14ac:dyDescent="0.35">
      <c r="A395" s="3">
        <v>1455</v>
      </c>
      <c r="B395" s="3" t="s">
        <v>1363</v>
      </c>
      <c r="C395" s="3" t="s">
        <v>5537</v>
      </c>
      <c r="D395" s="17">
        <v>113158</v>
      </c>
    </row>
    <row r="396" spans="1:4" x14ac:dyDescent="0.35">
      <c r="A396" s="3">
        <v>2433</v>
      </c>
      <c r="B396" s="3" t="s">
        <v>2028</v>
      </c>
      <c r="C396" s="3" t="s">
        <v>2027</v>
      </c>
      <c r="D396" s="17">
        <v>113061</v>
      </c>
    </row>
    <row r="397" spans="1:4" ht="28" x14ac:dyDescent="0.35">
      <c r="A397" s="3">
        <v>1607</v>
      </c>
      <c r="B397" s="3" t="s">
        <v>2628</v>
      </c>
      <c r="C397" s="3" t="s">
        <v>1479</v>
      </c>
      <c r="D397" s="17">
        <v>112688</v>
      </c>
    </row>
    <row r="398" spans="1:4" ht="56" x14ac:dyDescent="0.35">
      <c r="A398" s="3">
        <v>1727</v>
      </c>
      <c r="B398" s="3" t="s">
        <v>1554</v>
      </c>
      <c r="C398" s="3" t="s">
        <v>1555</v>
      </c>
      <c r="D398" s="17">
        <v>112454</v>
      </c>
    </row>
    <row r="399" spans="1:4" ht="28" x14ac:dyDescent="0.35">
      <c r="A399" s="3">
        <v>2701</v>
      </c>
      <c r="B399" s="3" t="s">
        <v>2628</v>
      </c>
      <c r="C399" s="3" t="s">
        <v>2181</v>
      </c>
      <c r="D399" s="17">
        <v>112072</v>
      </c>
    </row>
    <row r="400" spans="1:4" ht="56" x14ac:dyDescent="0.35">
      <c r="A400" s="3">
        <v>135</v>
      </c>
      <c r="B400" s="3" t="s">
        <v>2631</v>
      </c>
      <c r="C400" s="3" t="s">
        <v>150</v>
      </c>
      <c r="D400" s="17">
        <v>111402</v>
      </c>
    </row>
    <row r="401" spans="1:4" ht="28" x14ac:dyDescent="0.35">
      <c r="A401" s="3">
        <v>541</v>
      </c>
      <c r="B401" s="3" t="s">
        <v>2628</v>
      </c>
      <c r="C401" s="3" t="s">
        <v>551</v>
      </c>
      <c r="D401" s="17">
        <v>111028</v>
      </c>
    </row>
    <row r="402" spans="1:4" ht="84" x14ac:dyDescent="0.35">
      <c r="A402" s="3">
        <v>957</v>
      </c>
      <c r="B402" s="3" t="s">
        <v>959</v>
      </c>
      <c r="C402" s="3" t="s">
        <v>5411</v>
      </c>
      <c r="D402" s="17">
        <v>110030</v>
      </c>
    </row>
    <row r="403" spans="1:4" ht="42" x14ac:dyDescent="0.35">
      <c r="A403" s="3">
        <v>2376</v>
      </c>
      <c r="B403" s="3" t="s">
        <v>1998</v>
      </c>
      <c r="C403" s="3" t="s">
        <v>1999</v>
      </c>
      <c r="D403" s="17">
        <v>109260</v>
      </c>
    </row>
    <row r="404" spans="1:4" ht="28" x14ac:dyDescent="0.35">
      <c r="A404" s="3">
        <v>1254</v>
      </c>
      <c r="B404" s="3" t="s">
        <v>1212</v>
      </c>
      <c r="C404" s="3" t="s">
        <v>5476</v>
      </c>
      <c r="D404" s="17">
        <v>109114</v>
      </c>
    </row>
    <row r="405" spans="1:4" x14ac:dyDescent="0.35">
      <c r="A405" s="3">
        <v>2710</v>
      </c>
      <c r="B405" s="3" t="s">
        <v>2187</v>
      </c>
      <c r="C405" s="3" t="s">
        <v>2188</v>
      </c>
      <c r="D405" s="17">
        <v>109049</v>
      </c>
    </row>
    <row r="406" spans="1:4" ht="28" x14ac:dyDescent="0.35">
      <c r="A406" s="3">
        <v>1493</v>
      </c>
      <c r="B406" s="3" t="s">
        <v>1386</v>
      </c>
      <c r="C406" s="3" t="s">
        <v>5548</v>
      </c>
      <c r="D406" s="17">
        <v>108969</v>
      </c>
    </row>
    <row r="407" spans="1:4" ht="28" x14ac:dyDescent="0.35">
      <c r="A407" s="3">
        <v>2476</v>
      </c>
      <c r="B407" s="3" t="s">
        <v>2044</v>
      </c>
      <c r="C407" s="3" t="s">
        <v>2045</v>
      </c>
      <c r="D407" s="17">
        <v>108340</v>
      </c>
    </row>
    <row r="408" spans="1:4" ht="28" x14ac:dyDescent="0.35">
      <c r="A408" s="3">
        <v>1145</v>
      </c>
      <c r="B408" s="3" t="s">
        <v>1143</v>
      </c>
      <c r="C408" s="3" t="s">
        <v>1144</v>
      </c>
      <c r="D408" s="17">
        <v>108183</v>
      </c>
    </row>
    <row r="409" spans="1:4" ht="42" x14ac:dyDescent="0.35">
      <c r="A409" s="3">
        <v>1872</v>
      </c>
      <c r="B409" s="3" t="s">
        <v>2628</v>
      </c>
      <c r="C409" s="3" t="s">
        <v>1662</v>
      </c>
      <c r="D409" s="17">
        <v>106836</v>
      </c>
    </row>
    <row r="410" spans="1:4" ht="126" x14ac:dyDescent="0.35">
      <c r="A410" s="3">
        <v>1203</v>
      </c>
      <c r="B410" s="3" t="s">
        <v>2628</v>
      </c>
      <c r="C410" s="3" t="s">
        <v>5464</v>
      </c>
      <c r="D410" s="17">
        <v>106682</v>
      </c>
    </row>
    <row r="411" spans="1:4" x14ac:dyDescent="0.35">
      <c r="A411" s="3">
        <v>1975</v>
      </c>
      <c r="B411" s="3" t="s">
        <v>1727</v>
      </c>
      <c r="C411" s="3" t="s">
        <v>1728</v>
      </c>
      <c r="D411" s="17">
        <v>106648</v>
      </c>
    </row>
    <row r="412" spans="1:4" x14ac:dyDescent="0.35">
      <c r="A412" s="3">
        <v>441</v>
      </c>
      <c r="B412" s="3" t="s">
        <v>440</v>
      </c>
      <c r="C412" s="3" t="s">
        <v>5322</v>
      </c>
      <c r="D412" s="17">
        <v>105779</v>
      </c>
    </row>
    <row r="413" spans="1:4" ht="56" x14ac:dyDescent="0.35">
      <c r="A413" s="3">
        <v>1305</v>
      </c>
      <c r="B413" s="3" t="s">
        <v>2658</v>
      </c>
      <c r="C413" s="3" t="s">
        <v>3115</v>
      </c>
      <c r="D413" s="17">
        <v>105367</v>
      </c>
    </row>
    <row r="414" spans="1:4" x14ac:dyDescent="0.35">
      <c r="A414" s="3">
        <v>1966</v>
      </c>
      <c r="B414" s="3" t="s">
        <v>1719</v>
      </c>
      <c r="C414" s="3" t="s">
        <v>1720</v>
      </c>
      <c r="D414" s="17">
        <v>104372</v>
      </c>
    </row>
    <row r="415" spans="1:4" ht="84" x14ac:dyDescent="0.35">
      <c r="A415" s="3">
        <v>959</v>
      </c>
      <c r="B415" s="3" t="s">
        <v>959</v>
      </c>
      <c r="C415" s="3" t="s">
        <v>5413</v>
      </c>
      <c r="D415" s="17">
        <v>104095</v>
      </c>
    </row>
    <row r="416" spans="1:4" ht="28" x14ac:dyDescent="0.35">
      <c r="A416" s="3">
        <v>1321</v>
      </c>
      <c r="B416" s="3" t="s">
        <v>1268</v>
      </c>
      <c r="C416" s="3" t="s">
        <v>3116</v>
      </c>
      <c r="D416" s="17">
        <v>103915</v>
      </c>
    </row>
    <row r="417" spans="1:4" ht="28" x14ac:dyDescent="0.35">
      <c r="A417" s="3">
        <v>2714</v>
      </c>
      <c r="B417" s="3" t="s">
        <v>2632</v>
      </c>
      <c r="C417" s="3" t="s">
        <v>2190</v>
      </c>
      <c r="D417" s="17">
        <v>103572</v>
      </c>
    </row>
    <row r="418" spans="1:4" x14ac:dyDescent="0.35">
      <c r="A418" s="3">
        <v>1868</v>
      </c>
      <c r="B418" s="3" t="s">
        <v>1656</v>
      </c>
      <c r="C418" s="3" t="s">
        <v>1657</v>
      </c>
      <c r="D418" s="17">
        <v>103524</v>
      </c>
    </row>
    <row r="419" spans="1:4" ht="28" x14ac:dyDescent="0.35">
      <c r="A419" s="3">
        <v>2210</v>
      </c>
      <c r="B419" s="3" t="s">
        <v>1884</v>
      </c>
      <c r="C419" s="3" t="s">
        <v>1885</v>
      </c>
      <c r="D419" s="17">
        <v>101563</v>
      </c>
    </row>
    <row r="420" spans="1:4" ht="28" x14ac:dyDescent="0.35">
      <c r="A420" s="3">
        <v>2699</v>
      </c>
      <c r="B420" s="3" t="s">
        <v>2180</v>
      </c>
      <c r="C420" s="3" t="s">
        <v>2181</v>
      </c>
      <c r="D420" s="17">
        <v>101227</v>
      </c>
    </row>
    <row r="421" spans="1:4" ht="28" x14ac:dyDescent="0.35">
      <c r="A421" s="3">
        <v>2702</v>
      </c>
      <c r="B421" s="3" t="s">
        <v>2632</v>
      </c>
      <c r="C421" s="3" t="s">
        <v>2181</v>
      </c>
      <c r="D421" s="17">
        <v>101227</v>
      </c>
    </row>
    <row r="422" spans="1:4" ht="126" x14ac:dyDescent="0.35">
      <c r="A422" s="3">
        <v>1201</v>
      </c>
      <c r="B422" s="3" t="s">
        <v>2628</v>
      </c>
      <c r="C422" s="3" t="s">
        <v>5462</v>
      </c>
      <c r="D422" s="17">
        <v>101075</v>
      </c>
    </row>
    <row r="423" spans="1:4" x14ac:dyDescent="0.35">
      <c r="A423" s="3">
        <v>283</v>
      </c>
      <c r="B423" s="3" t="s">
        <v>284</v>
      </c>
      <c r="C423" s="3" t="s">
        <v>285</v>
      </c>
      <c r="D423" s="17">
        <v>101054</v>
      </c>
    </row>
    <row r="424" spans="1:4" ht="28" x14ac:dyDescent="0.35">
      <c r="A424" s="3">
        <v>976</v>
      </c>
      <c r="B424" s="3" t="s">
        <v>968</v>
      </c>
      <c r="C424" s="3" t="s">
        <v>969</v>
      </c>
      <c r="D424" s="17">
        <v>100250</v>
      </c>
    </row>
    <row r="425" spans="1:4" x14ac:dyDescent="0.35">
      <c r="A425" s="3">
        <v>908</v>
      </c>
      <c r="B425" s="3" t="s">
        <v>904</v>
      </c>
      <c r="C425" s="3" t="s">
        <v>905</v>
      </c>
      <c r="D425" s="17">
        <v>99959</v>
      </c>
    </row>
    <row r="426" spans="1:4" ht="56" x14ac:dyDescent="0.35">
      <c r="A426" s="3">
        <v>1045</v>
      </c>
      <c r="B426" s="3" t="s">
        <v>1035</v>
      </c>
      <c r="C426" s="3" t="s">
        <v>1036</v>
      </c>
      <c r="D426" s="17">
        <v>98938</v>
      </c>
    </row>
    <row r="427" spans="1:4" ht="112" x14ac:dyDescent="0.35">
      <c r="A427" s="3">
        <v>161</v>
      </c>
      <c r="B427" s="3" t="s">
        <v>179</v>
      </c>
      <c r="C427" s="3" t="s">
        <v>182</v>
      </c>
      <c r="D427" s="17">
        <v>98738</v>
      </c>
    </row>
    <row r="428" spans="1:4" ht="28" x14ac:dyDescent="0.35">
      <c r="A428" s="3">
        <v>536</v>
      </c>
      <c r="B428" s="3" t="s">
        <v>544</v>
      </c>
      <c r="C428" s="3" t="s">
        <v>545</v>
      </c>
      <c r="D428" s="17">
        <v>97831</v>
      </c>
    </row>
    <row r="429" spans="1:4" ht="56" x14ac:dyDescent="0.35">
      <c r="A429" s="3">
        <v>2719</v>
      </c>
      <c r="B429" s="3" t="s">
        <v>2193</v>
      </c>
      <c r="C429" s="3" t="s">
        <v>5838</v>
      </c>
      <c r="D429" s="17">
        <v>97110</v>
      </c>
    </row>
    <row r="430" spans="1:4" ht="28" x14ac:dyDescent="0.35">
      <c r="A430" s="3">
        <v>1805</v>
      </c>
      <c r="B430" s="3" t="s">
        <v>1612</v>
      </c>
      <c r="C430" s="3" t="s">
        <v>1613</v>
      </c>
      <c r="D430" s="17">
        <v>96299</v>
      </c>
    </row>
    <row r="431" spans="1:4" x14ac:dyDescent="0.35">
      <c r="A431" s="3">
        <v>349</v>
      </c>
      <c r="B431" s="3" t="s">
        <v>349</v>
      </c>
      <c r="C431" s="3" t="s">
        <v>350</v>
      </c>
      <c r="D431" s="17">
        <v>94916</v>
      </c>
    </row>
    <row r="432" spans="1:4" x14ac:dyDescent="0.35">
      <c r="A432" s="3">
        <v>1468</v>
      </c>
      <c r="B432" s="3" t="s">
        <v>1374</v>
      </c>
      <c r="C432" s="3" t="s">
        <v>1373</v>
      </c>
      <c r="D432" s="17">
        <v>94454</v>
      </c>
    </row>
    <row r="433" spans="1:4" x14ac:dyDescent="0.35">
      <c r="A433" s="3">
        <v>1469</v>
      </c>
      <c r="B433" s="3" t="s">
        <v>1374</v>
      </c>
      <c r="C433" s="3" t="s">
        <v>1373</v>
      </c>
      <c r="D433" s="17">
        <v>94454</v>
      </c>
    </row>
    <row r="434" spans="1:4" ht="56" x14ac:dyDescent="0.35">
      <c r="A434" s="3">
        <v>21</v>
      </c>
      <c r="B434" s="3" t="s">
        <v>2628</v>
      </c>
      <c r="C434" s="3" t="s">
        <v>5238</v>
      </c>
      <c r="D434" s="17">
        <v>94259</v>
      </c>
    </row>
    <row r="435" spans="1:4" ht="84" x14ac:dyDescent="0.35">
      <c r="A435" s="3">
        <v>1730</v>
      </c>
      <c r="B435" s="3" t="s">
        <v>2628</v>
      </c>
      <c r="C435" s="3" t="s">
        <v>5597</v>
      </c>
      <c r="D435" s="17">
        <v>93928</v>
      </c>
    </row>
    <row r="436" spans="1:4" ht="28" x14ac:dyDescent="0.35">
      <c r="A436" s="3">
        <v>998</v>
      </c>
      <c r="B436" s="3" t="s">
        <v>988</v>
      </c>
      <c r="C436" s="3" t="s">
        <v>986</v>
      </c>
      <c r="D436" s="17">
        <v>93350</v>
      </c>
    </row>
    <row r="437" spans="1:4" ht="28" x14ac:dyDescent="0.35">
      <c r="A437" s="3">
        <v>777</v>
      </c>
      <c r="B437" s="3" t="s">
        <v>787</v>
      </c>
      <c r="C437" s="3" t="s">
        <v>788</v>
      </c>
      <c r="D437" s="17">
        <v>93259</v>
      </c>
    </row>
    <row r="438" spans="1:4" ht="126" x14ac:dyDescent="0.35">
      <c r="A438" s="3">
        <v>1202</v>
      </c>
      <c r="B438" s="3" t="s">
        <v>2628</v>
      </c>
      <c r="C438" s="3" t="s">
        <v>5463</v>
      </c>
      <c r="D438" s="17">
        <v>93050</v>
      </c>
    </row>
    <row r="439" spans="1:4" ht="28" x14ac:dyDescent="0.35">
      <c r="A439" s="3">
        <v>2146</v>
      </c>
      <c r="B439" s="3" t="s">
        <v>2628</v>
      </c>
      <c r="C439" s="3" t="s">
        <v>1840</v>
      </c>
      <c r="D439" s="17">
        <v>93028</v>
      </c>
    </row>
    <row r="440" spans="1:4" ht="56" x14ac:dyDescent="0.35">
      <c r="A440" s="3">
        <v>1726</v>
      </c>
      <c r="B440" s="3" t="s">
        <v>1552</v>
      </c>
      <c r="C440" s="3" t="s">
        <v>1553</v>
      </c>
      <c r="D440" s="17">
        <v>92769</v>
      </c>
    </row>
    <row r="441" spans="1:4" x14ac:dyDescent="0.35">
      <c r="A441" s="3">
        <v>350</v>
      </c>
      <c r="B441" s="3" t="s">
        <v>349</v>
      </c>
      <c r="C441" s="3" t="s">
        <v>350</v>
      </c>
      <c r="D441" s="17">
        <v>92652</v>
      </c>
    </row>
    <row r="442" spans="1:4" ht="42" x14ac:dyDescent="0.35">
      <c r="A442" s="3">
        <v>2391</v>
      </c>
      <c r="B442" s="3" t="s">
        <v>781</v>
      </c>
      <c r="C442" s="3" t="s">
        <v>5763</v>
      </c>
      <c r="D442" s="17">
        <v>90768</v>
      </c>
    </row>
    <row r="443" spans="1:4" x14ac:dyDescent="0.35">
      <c r="A443" s="3">
        <v>1138</v>
      </c>
      <c r="B443" s="3" t="s">
        <v>1133</v>
      </c>
      <c r="C443" s="3" t="s">
        <v>1134</v>
      </c>
      <c r="D443" s="17">
        <v>90509</v>
      </c>
    </row>
    <row r="444" spans="1:4" ht="56" x14ac:dyDescent="0.35">
      <c r="A444" s="3">
        <v>1725</v>
      </c>
      <c r="B444" s="3" t="s">
        <v>1552</v>
      </c>
      <c r="C444" s="3" t="s">
        <v>1553</v>
      </c>
      <c r="D444" s="17">
        <v>90489</v>
      </c>
    </row>
    <row r="445" spans="1:4" ht="56" x14ac:dyDescent="0.35">
      <c r="A445" s="3">
        <v>1259</v>
      </c>
      <c r="B445" s="3" t="s">
        <v>1218</v>
      </c>
      <c r="C445" s="3" t="s">
        <v>5477</v>
      </c>
      <c r="D445" s="17">
        <v>89812</v>
      </c>
    </row>
    <row r="446" spans="1:4" ht="42" x14ac:dyDescent="0.35">
      <c r="A446" s="3">
        <v>1353</v>
      </c>
      <c r="B446" s="3" t="s">
        <v>164</v>
      </c>
      <c r="C446" s="3" t="s">
        <v>1299</v>
      </c>
      <c r="D446" s="17">
        <v>89517</v>
      </c>
    </row>
    <row r="447" spans="1:4" ht="112" x14ac:dyDescent="0.35">
      <c r="A447" s="3">
        <v>2354</v>
      </c>
      <c r="B447" s="3" t="s">
        <v>1286</v>
      </c>
      <c r="C447" s="3" t="s">
        <v>5754</v>
      </c>
      <c r="D447" s="17">
        <v>88950</v>
      </c>
    </row>
    <row r="448" spans="1:4" ht="28" x14ac:dyDescent="0.35">
      <c r="A448" s="3">
        <v>2258</v>
      </c>
      <c r="B448" s="3" t="s">
        <v>1918</v>
      </c>
      <c r="C448" s="3" t="s">
        <v>1919</v>
      </c>
      <c r="D448" s="17">
        <v>88643</v>
      </c>
    </row>
    <row r="449" spans="1:4" ht="28" x14ac:dyDescent="0.35">
      <c r="A449" s="3">
        <v>877</v>
      </c>
      <c r="B449" s="3" t="s">
        <v>873</v>
      </c>
      <c r="C449" s="3" t="s">
        <v>874</v>
      </c>
      <c r="D449" s="17">
        <v>87455</v>
      </c>
    </row>
    <row r="450" spans="1:4" ht="42" x14ac:dyDescent="0.35">
      <c r="A450" s="3">
        <v>797</v>
      </c>
      <c r="B450" s="3" t="s">
        <v>804</v>
      </c>
      <c r="C450" s="3" t="s">
        <v>3056</v>
      </c>
      <c r="D450" s="17">
        <v>87443</v>
      </c>
    </row>
    <row r="451" spans="1:4" ht="56" x14ac:dyDescent="0.35">
      <c r="A451" s="3">
        <v>829</v>
      </c>
      <c r="B451" s="3" t="s">
        <v>835</v>
      </c>
      <c r="C451" s="3" t="s">
        <v>5386</v>
      </c>
      <c r="D451" s="17">
        <v>87334</v>
      </c>
    </row>
    <row r="452" spans="1:4" ht="28" x14ac:dyDescent="0.35">
      <c r="A452" s="3">
        <v>2477</v>
      </c>
      <c r="B452" s="3" t="s">
        <v>2628</v>
      </c>
      <c r="C452" s="3" t="s">
        <v>2045</v>
      </c>
      <c r="D452" s="17">
        <v>87146</v>
      </c>
    </row>
    <row r="453" spans="1:4" ht="56" x14ac:dyDescent="0.35">
      <c r="A453" s="3">
        <v>1445</v>
      </c>
      <c r="B453" s="3" t="s">
        <v>1364</v>
      </c>
      <c r="C453" s="3" t="s">
        <v>5531</v>
      </c>
      <c r="D453" s="17">
        <v>86017</v>
      </c>
    </row>
    <row r="454" spans="1:4" x14ac:dyDescent="0.35">
      <c r="A454" s="3">
        <v>324</v>
      </c>
      <c r="B454" s="3" t="s">
        <v>313</v>
      </c>
      <c r="C454" s="3" t="s">
        <v>314</v>
      </c>
      <c r="D454" s="17">
        <v>85732</v>
      </c>
    </row>
    <row r="455" spans="1:4" ht="140" x14ac:dyDescent="0.35">
      <c r="A455" s="3">
        <v>1215</v>
      </c>
      <c r="B455" s="3" t="s">
        <v>511</v>
      </c>
      <c r="C455" s="3" t="s">
        <v>5471</v>
      </c>
      <c r="D455" s="17">
        <v>85699</v>
      </c>
    </row>
    <row r="456" spans="1:4" x14ac:dyDescent="0.35">
      <c r="A456" s="3">
        <v>444</v>
      </c>
      <c r="B456" s="3" t="s">
        <v>442</v>
      </c>
      <c r="C456" s="3" t="s">
        <v>443</v>
      </c>
      <c r="D456" s="17">
        <v>85385</v>
      </c>
    </row>
    <row r="457" spans="1:4" ht="28" x14ac:dyDescent="0.35">
      <c r="A457" s="3">
        <v>1931</v>
      </c>
      <c r="B457" s="3" t="s">
        <v>1688</v>
      </c>
      <c r="C457" s="3" t="s">
        <v>1689</v>
      </c>
      <c r="D457" s="17">
        <v>85250</v>
      </c>
    </row>
    <row r="458" spans="1:4" x14ac:dyDescent="0.35">
      <c r="A458" s="3">
        <v>2152</v>
      </c>
      <c r="B458" s="3" t="s">
        <v>2678</v>
      </c>
      <c r="C458" s="3" t="s">
        <v>1846</v>
      </c>
      <c r="D458" s="17">
        <v>85203</v>
      </c>
    </row>
    <row r="459" spans="1:4" ht="56" x14ac:dyDescent="0.35">
      <c r="A459" s="3">
        <v>1902</v>
      </c>
      <c r="B459" s="3" t="s">
        <v>1673</v>
      </c>
      <c r="C459" s="3" t="s">
        <v>5627</v>
      </c>
      <c r="D459" s="17">
        <v>84641</v>
      </c>
    </row>
    <row r="460" spans="1:4" ht="28" x14ac:dyDescent="0.35">
      <c r="A460" s="3">
        <v>2900</v>
      </c>
      <c r="B460" s="3" t="s">
        <v>2294</v>
      </c>
      <c r="C460" s="3" t="s">
        <v>2295</v>
      </c>
      <c r="D460" s="17">
        <v>84163</v>
      </c>
    </row>
    <row r="461" spans="1:4" ht="98" x14ac:dyDescent="0.35">
      <c r="A461" s="3">
        <v>2790</v>
      </c>
      <c r="B461" s="3" t="s">
        <v>5227</v>
      </c>
      <c r="C461" s="3" t="s">
        <v>5864</v>
      </c>
      <c r="D461" s="17">
        <v>84067</v>
      </c>
    </row>
    <row r="462" spans="1:4" ht="112" x14ac:dyDescent="0.35">
      <c r="A462" s="3">
        <v>477</v>
      </c>
      <c r="B462" s="3" t="s">
        <v>477</v>
      </c>
      <c r="C462" s="3" t="s">
        <v>5326</v>
      </c>
      <c r="D462" s="17">
        <v>83223</v>
      </c>
    </row>
    <row r="463" spans="1:4" ht="56" x14ac:dyDescent="0.35">
      <c r="A463" s="3">
        <v>2288</v>
      </c>
      <c r="B463" s="3" t="s">
        <v>1215</v>
      </c>
      <c r="C463" s="3" t="s">
        <v>5741</v>
      </c>
      <c r="D463" s="17">
        <v>82973</v>
      </c>
    </row>
    <row r="464" spans="1:4" ht="28" x14ac:dyDescent="0.35">
      <c r="A464" s="3">
        <v>809</v>
      </c>
      <c r="B464" s="3" t="s">
        <v>815</v>
      </c>
      <c r="C464" s="3" t="s">
        <v>816</v>
      </c>
      <c r="D464" s="17">
        <v>82585</v>
      </c>
    </row>
    <row r="465" spans="1:4" ht="28" x14ac:dyDescent="0.35">
      <c r="A465" s="3">
        <v>2222</v>
      </c>
      <c r="B465" s="3" t="s">
        <v>729</v>
      </c>
      <c r="C465" s="3" t="s">
        <v>1889</v>
      </c>
      <c r="D465" s="17">
        <v>82315</v>
      </c>
    </row>
    <row r="466" spans="1:4" ht="28" x14ac:dyDescent="0.35">
      <c r="A466" s="3">
        <v>2242</v>
      </c>
      <c r="B466" s="3" t="s">
        <v>1903</v>
      </c>
      <c r="C466" s="3" t="s">
        <v>1904</v>
      </c>
      <c r="D466" s="17">
        <v>81753</v>
      </c>
    </row>
    <row r="467" spans="1:4" ht="56" x14ac:dyDescent="0.35">
      <c r="A467" s="3">
        <v>134</v>
      </c>
      <c r="B467" s="3" t="s">
        <v>149</v>
      </c>
      <c r="C467" s="3" t="s">
        <v>150</v>
      </c>
      <c r="D467" s="17">
        <v>81738</v>
      </c>
    </row>
    <row r="468" spans="1:4" ht="28" x14ac:dyDescent="0.35">
      <c r="A468" s="3">
        <v>435</v>
      </c>
      <c r="B468" s="3" t="s">
        <v>434</v>
      </c>
      <c r="C468" s="3" t="s">
        <v>5320</v>
      </c>
      <c r="D468" s="17">
        <v>81319</v>
      </c>
    </row>
    <row r="469" spans="1:4" ht="28" x14ac:dyDescent="0.35">
      <c r="A469" s="3">
        <v>1256</v>
      </c>
      <c r="B469" s="3" t="s">
        <v>1213</v>
      </c>
      <c r="C469" s="3" t="s">
        <v>1214</v>
      </c>
      <c r="D469" s="17">
        <v>80918</v>
      </c>
    </row>
    <row r="470" spans="1:4" ht="28" x14ac:dyDescent="0.35">
      <c r="A470" s="3">
        <v>2428</v>
      </c>
      <c r="B470" s="3" t="s">
        <v>2628</v>
      </c>
      <c r="C470" s="3" t="s">
        <v>2025</v>
      </c>
      <c r="D470" s="17">
        <v>80744</v>
      </c>
    </row>
    <row r="471" spans="1:4" ht="28" x14ac:dyDescent="0.35">
      <c r="A471" s="3">
        <v>2560</v>
      </c>
      <c r="B471" s="3" t="s">
        <v>2087</v>
      </c>
      <c r="C471" s="3" t="s">
        <v>2088</v>
      </c>
      <c r="D471" s="17">
        <v>79248</v>
      </c>
    </row>
    <row r="472" spans="1:4" ht="42" x14ac:dyDescent="0.35">
      <c r="A472" s="3">
        <v>1304</v>
      </c>
      <c r="B472" s="3" t="s">
        <v>1255</v>
      </c>
      <c r="C472" s="3" t="s">
        <v>1256</v>
      </c>
      <c r="D472" s="17">
        <v>78698</v>
      </c>
    </row>
    <row r="473" spans="1:4" ht="28" x14ac:dyDescent="0.35">
      <c r="A473" s="3">
        <v>328</v>
      </c>
      <c r="B473" s="3" t="s">
        <v>316</v>
      </c>
      <c r="C473" s="3" t="s">
        <v>5295</v>
      </c>
      <c r="D473" s="17">
        <v>78409</v>
      </c>
    </row>
    <row r="474" spans="1:4" x14ac:dyDescent="0.35">
      <c r="A474" s="3">
        <v>1967</v>
      </c>
      <c r="B474" s="3" t="s">
        <v>1719</v>
      </c>
      <c r="C474" s="3" t="s">
        <v>1720</v>
      </c>
      <c r="D474" s="17">
        <v>78279</v>
      </c>
    </row>
    <row r="475" spans="1:4" ht="28" x14ac:dyDescent="0.35">
      <c r="A475" s="3">
        <v>472</v>
      </c>
      <c r="B475" s="3" t="s">
        <v>2628</v>
      </c>
      <c r="C475" s="3" t="s">
        <v>469</v>
      </c>
      <c r="D475" s="17">
        <v>78104</v>
      </c>
    </row>
    <row r="476" spans="1:4" ht="56" x14ac:dyDescent="0.35">
      <c r="A476" s="3">
        <v>2275</v>
      </c>
      <c r="B476" s="3" t="s">
        <v>2628</v>
      </c>
      <c r="C476" s="3" t="s">
        <v>1928</v>
      </c>
      <c r="D476" s="17">
        <v>77809</v>
      </c>
    </row>
    <row r="477" spans="1:4" ht="28" x14ac:dyDescent="0.35">
      <c r="A477" s="3">
        <v>2635</v>
      </c>
      <c r="B477" s="3" t="s">
        <v>2136</v>
      </c>
      <c r="C477" s="3" t="s">
        <v>2138</v>
      </c>
      <c r="D477" s="17">
        <v>77247</v>
      </c>
    </row>
    <row r="478" spans="1:4" ht="56" x14ac:dyDescent="0.35">
      <c r="A478" s="3">
        <v>774</v>
      </c>
      <c r="B478" s="3" t="s">
        <v>786</v>
      </c>
      <c r="C478" s="3" t="s">
        <v>5378</v>
      </c>
      <c r="D478" s="17">
        <v>76076</v>
      </c>
    </row>
    <row r="479" spans="1:4" ht="84" x14ac:dyDescent="0.35">
      <c r="A479" s="3">
        <v>1729</v>
      </c>
      <c r="B479" s="3" t="s">
        <v>2628</v>
      </c>
      <c r="C479" s="3" t="s">
        <v>5597</v>
      </c>
      <c r="D479" s="17">
        <v>76051</v>
      </c>
    </row>
    <row r="480" spans="1:4" x14ac:dyDescent="0.35">
      <c r="A480" s="3">
        <v>1654</v>
      </c>
      <c r="B480" s="3" t="s">
        <v>1504</v>
      </c>
      <c r="C480" s="3" t="s">
        <v>1505</v>
      </c>
      <c r="D480" s="17">
        <v>75531</v>
      </c>
    </row>
    <row r="481" spans="1:4" ht="56" x14ac:dyDescent="0.35">
      <c r="A481" s="3">
        <v>1022</v>
      </c>
      <c r="B481" s="3" t="s">
        <v>729</v>
      </c>
      <c r="C481" s="3" t="s">
        <v>5422</v>
      </c>
      <c r="D481" s="17">
        <v>75248</v>
      </c>
    </row>
    <row r="482" spans="1:4" ht="42" x14ac:dyDescent="0.35">
      <c r="A482" s="3">
        <v>1785</v>
      </c>
      <c r="B482" s="3" t="s">
        <v>1599</v>
      </c>
      <c r="C482" s="3" t="s">
        <v>7070</v>
      </c>
      <c r="D482" s="17">
        <v>72826</v>
      </c>
    </row>
    <row r="483" spans="1:4" x14ac:dyDescent="0.35">
      <c r="A483" s="3">
        <v>773</v>
      </c>
      <c r="B483" s="3" t="s">
        <v>782</v>
      </c>
      <c r="C483" s="3" t="s">
        <v>783</v>
      </c>
      <c r="D483" s="17">
        <v>72249</v>
      </c>
    </row>
    <row r="484" spans="1:4" ht="28" x14ac:dyDescent="0.35">
      <c r="A484" s="3">
        <v>1804</v>
      </c>
      <c r="B484" s="3" t="s">
        <v>1612</v>
      </c>
      <c r="C484" s="3" t="s">
        <v>1613</v>
      </c>
      <c r="D484" s="17">
        <v>72224</v>
      </c>
    </row>
    <row r="485" spans="1:4" ht="28" x14ac:dyDescent="0.35">
      <c r="A485" s="3">
        <v>600</v>
      </c>
      <c r="B485" s="3" t="s">
        <v>608</v>
      </c>
      <c r="C485" s="3" t="s">
        <v>609</v>
      </c>
      <c r="D485" s="17">
        <v>71953</v>
      </c>
    </row>
    <row r="486" spans="1:4" ht="28" x14ac:dyDescent="0.35">
      <c r="A486" s="3">
        <v>931</v>
      </c>
      <c r="B486" s="3" t="s">
        <v>925</v>
      </c>
      <c r="C486" s="3" t="s">
        <v>926</v>
      </c>
      <c r="D486" s="17">
        <v>70889</v>
      </c>
    </row>
    <row r="487" spans="1:4" ht="28" x14ac:dyDescent="0.35">
      <c r="A487" s="3">
        <v>1147</v>
      </c>
      <c r="B487" s="3" t="s">
        <v>1143</v>
      </c>
      <c r="C487" s="3" t="s">
        <v>1144</v>
      </c>
      <c r="D487" s="17">
        <v>69535</v>
      </c>
    </row>
    <row r="488" spans="1:4" x14ac:dyDescent="0.35">
      <c r="A488" s="3">
        <v>1715</v>
      </c>
      <c r="B488" s="3" t="s">
        <v>1541</v>
      </c>
      <c r="C488" s="3" t="s">
        <v>1542</v>
      </c>
      <c r="D488" s="17">
        <v>69060</v>
      </c>
    </row>
    <row r="489" spans="1:4" ht="28" x14ac:dyDescent="0.35">
      <c r="A489" s="3">
        <v>2561</v>
      </c>
      <c r="B489" s="3" t="s">
        <v>2087</v>
      </c>
      <c r="C489" s="3" t="s">
        <v>2088</v>
      </c>
      <c r="D489" s="17">
        <v>68574</v>
      </c>
    </row>
    <row r="490" spans="1:4" ht="42" x14ac:dyDescent="0.35">
      <c r="A490" s="3">
        <v>768</v>
      </c>
      <c r="B490" s="3" t="s">
        <v>714</v>
      </c>
      <c r="C490" s="3" t="s">
        <v>5377</v>
      </c>
      <c r="D490" s="17">
        <v>68514</v>
      </c>
    </row>
    <row r="491" spans="1:4" ht="42" x14ac:dyDescent="0.35">
      <c r="A491" s="3">
        <v>2392</v>
      </c>
      <c r="B491" s="3" t="s">
        <v>781</v>
      </c>
      <c r="C491" s="3" t="s">
        <v>5763</v>
      </c>
      <c r="D491" s="17">
        <v>68076</v>
      </c>
    </row>
    <row r="492" spans="1:4" x14ac:dyDescent="0.35">
      <c r="A492" s="3">
        <v>1407</v>
      </c>
      <c r="B492" s="3" t="s">
        <v>1327</v>
      </c>
      <c r="C492" s="3" t="s">
        <v>5518</v>
      </c>
      <c r="D492" s="17">
        <v>67185</v>
      </c>
    </row>
    <row r="493" spans="1:4" ht="28" x14ac:dyDescent="0.35">
      <c r="A493" s="3">
        <v>776</v>
      </c>
      <c r="B493" s="3" t="s">
        <v>787</v>
      </c>
      <c r="C493" s="3" t="s">
        <v>788</v>
      </c>
      <c r="D493" s="17">
        <v>67146</v>
      </c>
    </row>
    <row r="494" spans="1:4" x14ac:dyDescent="0.35">
      <c r="A494" s="3">
        <v>843</v>
      </c>
      <c r="B494" s="3" t="s">
        <v>845</v>
      </c>
      <c r="C494" s="3" t="s">
        <v>846</v>
      </c>
      <c r="D494" s="17">
        <v>66881</v>
      </c>
    </row>
    <row r="495" spans="1:4" ht="112" x14ac:dyDescent="0.35">
      <c r="A495" s="3">
        <v>1840</v>
      </c>
      <c r="B495" s="3" t="s">
        <v>1633</v>
      </c>
      <c r="C495" s="3" t="s">
        <v>5616</v>
      </c>
      <c r="D495" s="17">
        <v>66609</v>
      </c>
    </row>
    <row r="496" spans="1:4" ht="56" x14ac:dyDescent="0.35">
      <c r="A496" s="3">
        <v>282</v>
      </c>
      <c r="B496" s="3" t="s">
        <v>283</v>
      </c>
      <c r="C496" s="3" t="s">
        <v>5286</v>
      </c>
      <c r="D496" s="17">
        <v>66396</v>
      </c>
    </row>
    <row r="497" spans="1:4" ht="28" x14ac:dyDescent="0.35">
      <c r="A497" s="3">
        <v>1811</v>
      </c>
      <c r="B497" s="3" t="s">
        <v>1612</v>
      </c>
      <c r="C497" s="3" t="s">
        <v>1613</v>
      </c>
      <c r="D497" s="17">
        <v>66013</v>
      </c>
    </row>
    <row r="498" spans="1:4" ht="28" x14ac:dyDescent="0.35">
      <c r="A498" s="3">
        <v>2096</v>
      </c>
      <c r="B498" s="3" t="s">
        <v>1805</v>
      </c>
      <c r="C498" s="3" t="s">
        <v>1806</v>
      </c>
      <c r="D498" s="17">
        <v>65572</v>
      </c>
    </row>
    <row r="499" spans="1:4" ht="70" x14ac:dyDescent="0.35">
      <c r="A499" s="3">
        <v>2745</v>
      </c>
      <c r="B499" s="3" t="s">
        <v>1707</v>
      </c>
      <c r="C499" s="3" t="s">
        <v>5842</v>
      </c>
      <c r="D499" s="17">
        <v>63907</v>
      </c>
    </row>
    <row r="500" spans="1:4" ht="42" x14ac:dyDescent="0.35">
      <c r="A500" s="3">
        <v>1007</v>
      </c>
      <c r="B500" s="3" t="s">
        <v>999</v>
      </c>
      <c r="C500" s="3" t="s">
        <v>5421</v>
      </c>
      <c r="D500" s="17">
        <v>63810</v>
      </c>
    </row>
    <row r="501" spans="1:4" ht="28" x14ac:dyDescent="0.35">
      <c r="A501" s="3">
        <v>599</v>
      </c>
      <c r="B501" s="3" t="s">
        <v>608</v>
      </c>
      <c r="C501" s="3" t="s">
        <v>609</v>
      </c>
      <c r="D501" s="17">
        <v>62988</v>
      </c>
    </row>
    <row r="502" spans="1:4" x14ac:dyDescent="0.35">
      <c r="A502" s="3">
        <v>2061</v>
      </c>
      <c r="B502" s="3" t="s">
        <v>1779</v>
      </c>
      <c r="C502" s="3" t="s">
        <v>1780</v>
      </c>
      <c r="D502" s="17">
        <v>62596</v>
      </c>
    </row>
    <row r="503" spans="1:4" ht="56" x14ac:dyDescent="0.35">
      <c r="A503" s="3">
        <v>1159</v>
      </c>
      <c r="B503" s="3" t="s">
        <v>1151</v>
      </c>
      <c r="C503" s="3" t="s">
        <v>4125</v>
      </c>
      <c r="D503" s="17">
        <v>62224</v>
      </c>
    </row>
    <row r="504" spans="1:4" ht="28" x14ac:dyDescent="0.35">
      <c r="A504" s="3">
        <v>1849</v>
      </c>
      <c r="B504" s="3" t="s">
        <v>1639</v>
      </c>
      <c r="C504" s="3" t="s">
        <v>1640</v>
      </c>
      <c r="D504" s="17">
        <v>61846</v>
      </c>
    </row>
    <row r="505" spans="1:4" ht="70" x14ac:dyDescent="0.35">
      <c r="A505" s="3">
        <v>1457</v>
      </c>
      <c r="B505" s="3" t="s">
        <v>1362</v>
      </c>
      <c r="C505" s="3" t="s">
        <v>5538</v>
      </c>
      <c r="D505" s="17">
        <v>61651</v>
      </c>
    </row>
    <row r="506" spans="1:4" ht="98" x14ac:dyDescent="0.35">
      <c r="A506" s="3">
        <v>2262</v>
      </c>
      <c r="B506" s="3" t="s">
        <v>2628</v>
      </c>
      <c r="C506" s="3" t="s">
        <v>5733</v>
      </c>
      <c r="D506" s="17">
        <v>60900</v>
      </c>
    </row>
    <row r="507" spans="1:4" ht="28" x14ac:dyDescent="0.35">
      <c r="A507" s="3">
        <v>1062</v>
      </c>
      <c r="B507" s="3" t="s">
        <v>1054</v>
      </c>
      <c r="C507" s="3" t="s">
        <v>1055</v>
      </c>
      <c r="D507" s="17">
        <v>60836</v>
      </c>
    </row>
    <row r="508" spans="1:4" ht="28" x14ac:dyDescent="0.35">
      <c r="A508" s="3">
        <v>1063</v>
      </c>
      <c r="B508" s="3" t="s">
        <v>2628</v>
      </c>
      <c r="C508" s="3" t="s">
        <v>1055</v>
      </c>
      <c r="D508" s="17">
        <v>60836</v>
      </c>
    </row>
    <row r="509" spans="1:4" x14ac:dyDescent="0.35">
      <c r="A509" s="3">
        <v>2708</v>
      </c>
      <c r="B509" s="3" t="s">
        <v>2187</v>
      </c>
      <c r="C509" s="3" t="s">
        <v>2188</v>
      </c>
      <c r="D509" s="17">
        <v>59670</v>
      </c>
    </row>
    <row r="510" spans="1:4" x14ac:dyDescent="0.35">
      <c r="A510" s="3">
        <v>2121</v>
      </c>
      <c r="B510" s="3" t="s">
        <v>1818</v>
      </c>
      <c r="C510" s="3" t="s">
        <v>1819</v>
      </c>
      <c r="D510" s="17">
        <v>58821</v>
      </c>
    </row>
    <row r="511" spans="1:4" ht="28" x14ac:dyDescent="0.35">
      <c r="A511" s="3">
        <v>181</v>
      </c>
      <c r="B511" s="3" t="s">
        <v>203</v>
      </c>
      <c r="C511" s="3" t="s">
        <v>202</v>
      </c>
      <c r="D511" s="17">
        <v>58205</v>
      </c>
    </row>
    <row r="512" spans="1:4" ht="28" x14ac:dyDescent="0.35">
      <c r="A512" s="3">
        <v>1756</v>
      </c>
      <c r="B512" s="3" t="s">
        <v>1580</v>
      </c>
      <c r="C512" s="3" t="s">
        <v>5605</v>
      </c>
      <c r="D512" s="17">
        <v>57695</v>
      </c>
    </row>
    <row r="513" spans="1:4" ht="84" x14ac:dyDescent="0.35">
      <c r="A513" s="3">
        <v>1439</v>
      </c>
      <c r="B513" s="3" t="s">
        <v>1274</v>
      </c>
      <c r="C513" s="3" t="s">
        <v>1356</v>
      </c>
      <c r="D513" s="17">
        <v>57439</v>
      </c>
    </row>
    <row r="514" spans="1:4" ht="28" x14ac:dyDescent="0.35">
      <c r="A514" s="3">
        <v>902</v>
      </c>
      <c r="B514" s="3" t="s">
        <v>895</v>
      </c>
      <c r="C514" s="3" t="s">
        <v>896</v>
      </c>
      <c r="D514" s="17">
        <v>56286</v>
      </c>
    </row>
    <row r="515" spans="1:4" ht="406" x14ac:dyDescent="0.35">
      <c r="A515" s="3">
        <v>167</v>
      </c>
      <c r="B515" s="3" t="s">
        <v>119</v>
      </c>
      <c r="C515" s="3" t="s">
        <v>5262</v>
      </c>
      <c r="D515" s="17">
        <v>55805</v>
      </c>
    </row>
    <row r="516" spans="1:4" ht="42" x14ac:dyDescent="0.35">
      <c r="A516" s="3">
        <v>2378</v>
      </c>
      <c r="B516" s="3" t="s">
        <v>1998</v>
      </c>
      <c r="C516" s="3" t="s">
        <v>1999</v>
      </c>
      <c r="D516" s="17">
        <v>54630</v>
      </c>
    </row>
    <row r="517" spans="1:4" x14ac:dyDescent="0.35">
      <c r="A517" s="3">
        <v>1561</v>
      </c>
      <c r="B517" s="3" t="s">
        <v>2515</v>
      </c>
      <c r="C517" s="3" t="s">
        <v>1452</v>
      </c>
      <c r="D517" s="17">
        <v>54551</v>
      </c>
    </row>
    <row r="518" spans="1:4" x14ac:dyDescent="0.35">
      <c r="A518" s="3">
        <v>1405</v>
      </c>
      <c r="B518" s="3" t="s">
        <v>1325</v>
      </c>
      <c r="C518" s="3" t="s">
        <v>1326</v>
      </c>
      <c r="D518" s="17">
        <v>54455</v>
      </c>
    </row>
    <row r="519" spans="1:4" ht="56" x14ac:dyDescent="0.35">
      <c r="A519" s="3">
        <v>261</v>
      </c>
      <c r="B519" s="3" t="s">
        <v>267</v>
      </c>
      <c r="C519" s="3" t="s">
        <v>2978</v>
      </c>
      <c r="D519" s="17">
        <v>54122</v>
      </c>
    </row>
    <row r="520" spans="1:4" ht="28" x14ac:dyDescent="0.35">
      <c r="A520" s="3">
        <v>184</v>
      </c>
      <c r="B520" s="3" t="s">
        <v>2569</v>
      </c>
      <c r="C520" s="3" t="s">
        <v>205</v>
      </c>
      <c r="D520" s="17">
        <v>54120</v>
      </c>
    </row>
    <row r="521" spans="1:4" ht="28" x14ac:dyDescent="0.35">
      <c r="A521" s="3">
        <v>2824</v>
      </c>
      <c r="B521" s="3" t="s">
        <v>112</v>
      </c>
      <c r="C521" s="3" t="s">
        <v>3267</v>
      </c>
      <c r="D521" s="17">
        <v>53825</v>
      </c>
    </row>
    <row r="522" spans="1:4" ht="84" x14ac:dyDescent="0.35">
      <c r="A522" s="3">
        <v>1452</v>
      </c>
      <c r="B522" s="3" t="s">
        <v>1358</v>
      </c>
      <c r="C522" s="3" t="s">
        <v>5535</v>
      </c>
      <c r="D522" s="17">
        <v>53624</v>
      </c>
    </row>
    <row r="523" spans="1:4" ht="28" x14ac:dyDescent="0.35">
      <c r="A523" s="3">
        <v>251</v>
      </c>
      <c r="B523" s="3" t="s">
        <v>263</v>
      </c>
      <c r="C523" s="3" t="s">
        <v>5280</v>
      </c>
      <c r="D523" s="17">
        <v>53536</v>
      </c>
    </row>
    <row r="524" spans="1:4" ht="28" x14ac:dyDescent="0.35">
      <c r="A524" s="3">
        <v>1141</v>
      </c>
      <c r="B524" s="3" t="s">
        <v>1136</v>
      </c>
      <c r="C524" s="3" t="s">
        <v>1137</v>
      </c>
      <c r="D524" s="17">
        <v>52528</v>
      </c>
    </row>
    <row r="525" spans="1:4" ht="84" x14ac:dyDescent="0.35">
      <c r="A525" s="3">
        <v>653</v>
      </c>
      <c r="B525" s="3" t="s">
        <v>29</v>
      </c>
      <c r="C525" s="3" t="s">
        <v>658</v>
      </c>
      <c r="D525" s="17">
        <v>52041</v>
      </c>
    </row>
    <row r="526" spans="1:4" x14ac:dyDescent="0.35">
      <c r="A526" s="3">
        <v>975</v>
      </c>
      <c r="B526" s="3" t="s">
        <v>966</v>
      </c>
      <c r="C526" s="3" t="s">
        <v>967</v>
      </c>
      <c r="D526" s="17">
        <v>51893</v>
      </c>
    </row>
    <row r="527" spans="1:4" ht="70" x14ac:dyDescent="0.35">
      <c r="A527" s="3">
        <v>2805</v>
      </c>
      <c r="B527" s="3" t="s">
        <v>2249</v>
      </c>
      <c r="C527" s="3" t="s">
        <v>2250</v>
      </c>
      <c r="D527" s="17">
        <v>51778</v>
      </c>
    </row>
    <row r="528" spans="1:4" ht="98" x14ac:dyDescent="0.35">
      <c r="A528" s="3">
        <v>1193</v>
      </c>
      <c r="B528" s="3" t="s">
        <v>1172</v>
      </c>
      <c r="C528" s="3" t="s">
        <v>1175</v>
      </c>
      <c r="D528" s="17">
        <v>50623</v>
      </c>
    </row>
    <row r="529" spans="1:4" x14ac:dyDescent="0.35">
      <c r="A529" s="3">
        <v>1414</v>
      </c>
      <c r="B529" s="3" t="s">
        <v>1335</v>
      </c>
      <c r="C529" s="3" t="s">
        <v>1336</v>
      </c>
      <c r="D529" s="17">
        <v>49526</v>
      </c>
    </row>
    <row r="530" spans="1:4" ht="28" x14ac:dyDescent="0.35">
      <c r="A530" s="3">
        <v>2869</v>
      </c>
      <c r="B530" s="3" t="s">
        <v>2285</v>
      </c>
      <c r="C530" s="3" t="s">
        <v>5888</v>
      </c>
      <c r="D530" s="17">
        <v>49321</v>
      </c>
    </row>
    <row r="531" spans="1:4" ht="28" x14ac:dyDescent="0.35">
      <c r="A531" s="3">
        <v>2819</v>
      </c>
      <c r="B531" s="3" t="s">
        <v>2263</v>
      </c>
      <c r="C531" s="3" t="s">
        <v>2264</v>
      </c>
      <c r="D531" s="17">
        <v>48915</v>
      </c>
    </row>
    <row r="532" spans="1:4" ht="28" x14ac:dyDescent="0.35">
      <c r="A532" s="3">
        <v>1172</v>
      </c>
      <c r="B532" s="3" t="s">
        <v>1166</v>
      </c>
      <c r="C532" s="3" t="s">
        <v>1167</v>
      </c>
      <c r="D532" s="17">
        <v>48314</v>
      </c>
    </row>
    <row r="533" spans="1:4" ht="28" x14ac:dyDescent="0.35">
      <c r="A533" s="3">
        <v>1806</v>
      </c>
      <c r="B533" s="3" t="s">
        <v>1612</v>
      </c>
      <c r="C533" s="3" t="s">
        <v>1613</v>
      </c>
      <c r="D533" s="17">
        <v>48150</v>
      </c>
    </row>
    <row r="534" spans="1:4" ht="70" x14ac:dyDescent="0.35">
      <c r="A534" s="3">
        <v>1225</v>
      </c>
      <c r="B534" s="3" t="s">
        <v>2628</v>
      </c>
      <c r="C534" s="3" t="s">
        <v>1191</v>
      </c>
      <c r="D534" s="17">
        <v>47746</v>
      </c>
    </row>
    <row r="535" spans="1:4" ht="42" x14ac:dyDescent="0.35">
      <c r="A535" s="3">
        <v>1993</v>
      </c>
      <c r="B535" s="3" t="s">
        <v>1741</v>
      </c>
      <c r="C535" s="3" t="s">
        <v>5653</v>
      </c>
      <c r="D535" s="17">
        <v>47314</v>
      </c>
    </row>
    <row r="536" spans="1:4" ht="28" x14ac:dyDescent="0.35">
      <c r="A536" s="3">
        <v>2566</v>
      </c>
      <c r="B536" s="3" t="s">
        <v>2091</v>
      </c>
      <c r="C536" s="3" t="s">
        <v>2092</v>
      </c>
      <c r="D536" s="17">
        <v>47181</v>
      </c>
    </row>
    <row r="537" spans="1:4" ht="98" x14ac:dyDescent="0.35">
      <c r="A537" s="3">
        <v>218</v>
      </c>
      <c r="B537" s="3" t="s">
        <v>2628</v>
      </c>
      <c r="C537" s="3" t="s">
        <v>233</v>
      </c>
      <c r="D537" s="17">
        <v>46962</v>
      </c>
    </row>
    <row r="538" spans="1:4" ht="98" x14ac:dyDescent="0.35">
      <c r="A538" s="3">
        <v>1459</v>
      </c>
      <c r="B538" s="3" t="s">
        <v>2628</v>
      </c>
      <c r="C538" s="3" t="s">
        <v>5539</v>
      </c>
      <c r="D538" s="17">
        <v>46696</v>
      </c>
    </row>
    <row r="539" spans="1:4" ht="28" x14ac:dyDescent="0.35">
      <c r="A539" s="3">
        <v>483</v>
      </c>
      <c r="B539" s="3" t="s">
        <v>2628</v>
      </c>
      <c r="C539" s="3" t="s">
        <v>487</v>
      </c>
      <c r="D539" s="17">
        <v>46680</v>
      </c>
    </row>
    <row r="540" spans="1:4" ht="28" x14ac:dyDescent="0.35">
      <c r="A540" s="3">
        <v>778</v>
      </c>
      <c r="B540" s="3" t="s">
        <v>787</v>
      </c>
      <c r="C540" s="3" t="s">
        <v>788</v>
      </c>
      <c r="D540" s="17">
        <v>46629</v>
      </c>
    </row>
    <row r="541" spans="1:4" ht="28" x14ac:dyDescent="0.35">
      <c r="A541" s="3">
        <v>79</v>
      </c>
      <c r="B541" s="3" t="s">
        <v>2628</v>
      </c>
      <c r="C541" s="3" t="s">
        <v>71</v>
      </c>
      <c r="D541" s="17">
        <v>46407</v>
      </c>
    </row>
    <row r="542" spans="1:4" ht="28" x14ac:dyDescent="0.35">
      <c r="A542" s="3">
        <v>617</v>
      </c>
      <c r="B542" s="3" t="s">
        <v>619</v>
      </c>
      <c r="C542" s="3" t="s">
        <v>620</v>
      </c>
      <c r="D542" s="17">
        <v>46240</v>
      </c>
    </row>
    <row r="543" spans="1:4" ht="28" x14ac:dyDescent="0.35">
      <c r="A543" s="3">
        <v>2655</v>
      </c>
      <c r="B543" s="3" t="s">
        <v>2148</v>
      </c>
      <c r="C543" s="3" t="s">
        <v>2149</v>
      </c>
      <c r="D543" s="17">
        <v>45964</v>
      </c>
    </row>
    <row r="544" spans="1:4" ht="28" x14ac:dyDescent="0.35">
      <c r="A544" s="3">
        <v>1017</v>
      </c>
      <c r="B544" s="3" t="s">
        <v>1006</v>
      </c>
      <c r="C544" s="3" t="s">
        <v>1007</v>
      </c>
      <c r="D544" s="17">
        <v>45669</v>
      </c>
    </row>
    <row r="545" spans="1:4" ht="28" x14ac:dyDescent="0.35">
      <c r="A545" s="3">
        <v>273</v>
      </c>
      <c r="B545" s="3" t="s">
        <v>274</v>
      </c>
      <c r="C545" s="3" t="s">
        <v>275</v>
      </c>
      <c r="D545" s="17">
        <v>45359</v>
      </c>
    </row>
    <row r="546" spans="1:4" ht="28" x14ac:dyDescent="0.35">
      <c r="A546" s="3">
        <v>571</v>
      </c>
      <c r="B546" s="3" t="s">
        <v>2628</v>
      </c>
      <c r="C546" s="3" t="s">
        <v>580</v>
      </c>
      <c r="D546" s="17">
        <v>45113</v>
      </c>
    </row>
    <row r="547" spans="1:4" ht="28" x14ac:dyDescent="0.35">
      <c r="A547" s="3">
        <v>2187</v>
      </c>
      <c r="B547" s="3" t="s">
        <v>1863</v>
      </c>
      <c r="C547" s="3" t="s">
        <v>1864</v>
      </c>
      <c r="D547" s="17">
        <v>44803</v>
      </c>
    </row>
    <row r="548" spans="1:4" ht="56" x14ac:dyDescent="0.35">
      <c r="A548" s="3">
        <v>145</v>
      </c>
      <c r="B548" s="3" t="s">
        <v>164</v>
      </c>
      <c r="C548" s="3" t="s">
        <v>5255</v>
      </c>
      <c r="D548" s="17">
        <v>44702</v>
      </c>
    </row>
    <row r="549" spans="1:4" ht="56" x14ac:dyDescent="0.35">
      <c r="A549" s="3">
        <v>704</v>
      </c>
      <c r="B549" s="3" t="s">
        <v>2632</v>
      </c>
      <c r="C549" s="3" t="s">
        <v>5366</v>
      </c>
      <c r="D549" s="17">
        <v>44667</v>
      </c>
    </row>
    <row r="550" spans="1:4" ht="28" x14ac:dyDescent="0.35">
      <c r="A550" s="3">
        <v>2846</v>
      </c>
      <c r="B550" s="3" t="s">
        <v>2628</v>
      </c>
      <c r="C550" s="3" t="s">
        <v>2269</v>
      </c>
      <c r="D550" s="17">
        <v>44650</v>
      </c>
    </row>
    <row r="551" spans="1:4" ht="70" x14ac:dyDescent="0.35">
      <c r="A551" s="3">
        <v>2777</v>
      </c>
      <c r="B551" s="3" t="s">
        <v>2230</v>
      </c>
      <c r="C551" s="3" t="s">
        <v>2229</v>
      </c>
      <c r="D551" s="17">
        <v>44323</v>
      </c>
    </row>
    <row r="552" spans="1:4" x14ac:dyDescent="0.35">
      <c r="A552" s="3">
        <v>2226</v>
      </c>
      <c r="B552" s="3" t="s">
        <v>1892</v>
      </c>
      <c r="C552" s="3" t="s">
        <v>1893</v>
      </c>
      <c r="D552" s="17">
        <v>44286</v>
      </c>
    </row>
    <row r="553" spans="1:4" ht="70" x14ac:dyDescent="0.35">
      <c r="A553" s="3">
        <v>1453</v>
      </c>
      <c r="B553" s="3" t="s">
        <v>1360</v>
      </c>
      <c r="C553" s="3" t="s">
        <v>5536</v>
      </c>
      <c r="D553" s="17">
        <v>43547</v>
      </c>
    </row>
    <row r="554" spans="1:4" ht="56" x14ac:dyDescent="0.35">
      <c r="A554" s="3">
        <v>1694</v>
      </c>
      <c r="B554" s="3" t="s">
        <v>1527</v>
      </c>
      <c r="C554" s="3" t="s">
        <v>1528</v>
      </c>
      <c r="D554" s="17">
        <v>43255</v>
      </c>
    </row>
    <row r="555" spans="1:4" ht="42" x14ac:dyDescent="0.35">
      <c r="A555" s="3">
        <v>814</v>
      </c>
      <c r="B555" s="3" t="s">
        <v>2628</v>
      </c>
      <c r="C555" s="3" t="s">
        <v>822</v>
      </c>
      <c r="D555" s="17">
        <v>43008</v>
      </c>
    </row>
    <row r="556" spans="1:4" ht="28" x14ac:dyDescent="0.35">
      <c r="A556" s="3">
        <v>2245</v>
      </c>
      <c r="B556" s="3" t="s">
        <v>1909</v>
      </c>
      <c r="C556" s="3" t="s">
        <v>1910</v>
      </c>
      <c r="D556" s="17">
        <v>42931</v>
      </c>
    </row>
    <row r="557" spans="1:4" ht="42" x14ac:dyDescent="0.35">
      <c r="A557" s="3">
        <v>1634</v>
      </c>
      <c r="B557" s="3" t="s">
        <v>2628</v>
      </c>
      <c r="C557" s="3" t="s">
        <v>1495</v>
      </c>
      <c r="D557" s="17">
        <v>42834</v>
      </c>
    </row>
    <row r="558" spans="1:4" ht="42" x14ac:dyDescent="0.35">
      <c r="A558" s="3">
        <v>1635</v>
      </c>
      <c r="B558" s="3" t="s">
        <v>2628</v>
      </c>
      <c r="C558" s="3" t="s">
        <v>1495</v>
      </c>
      <c r="D558" s="17">
        <v>42834</v>
      </c>
    </row>
    <row r="559" spans="1:4" x14ac:dyDescent="0.35">
      <c r="A559" s="3">
        <v>640</v>
      </c>
      <c r="B559" s="3" t="s">
        <v>647</v>
      </c>
      <c r="C559" s="3" t="s">
        <v>648</v>
      </c>
      <c r="D559" s="17">
        <v>42773</v>
      </c>
    </row>
    <row r="560" spans="1:4" ht="28" x14ac:dyDescent="0.35">
      <c r="A560" s="3">
        <v>84</v>
      </c>
      <c r="B560" s="3" t="s">
        <v>2628</v>
      </c>
      <c r="C560" s="3" t="s">
        <v>71</v>
      </c>
      <c r="D560" s="17">
        <v>42751</v>
      </c>
    </row>
    <row r="561" spans="1:4" x14ac:dyDescent="0.35">
      <c r="A561" s="3">
        <v>83</v>
      </c>
      <c r="B561" s="3" t="s">
        <v>70</v>
      </c>
      <c r="C561" s="3" t="s">
        <v>71</v>
      </c>
      <c r="D561" s="17">
        <v>41752</v>
      </c>
    </row>
    <row r="562" spans="1:4" ht="28" x14ac:dyDescent="0.35">
      <c r="A562" s="3">
        <v>2936</v>
      </c>
      <c r="B562" s="3" t="s">
        <v>2628</v>
      </c>
      <c r="C562" s="3" t="s">
        <v>2310</v>
      </c>
      <c r="D562" s="17">
        <v>41465</v>
      </c>
    </row>
    <row r="563" spans="1:4" ht="70" x14ac:dyDescent="0.35">
      <c r="A563" s="3">
        <v>1456</v>
      </c>
      <c r="B563" s="3" t="s">
        <v>1362</v>
      </c>
      <c r="C563" s="3" t="s">
        <v>5538</v>
      </c>
      <c r="D563" s="17">
        <v>41100</v>
      </c>
    </row>
    <row r="564" spans="1:4" x14ac:dyDescent="0.35">
      <c r="A564" s="3">
        <v>753</v>
      </c>
      <c r="B564" s="3" t="s">
        <v>770</v>
      </c>
      <c r="C564" s="3" t="s">
        <v>771</v>
      </c>
      <c r="D564" s="17">
        <v>40918</v>
      </c>
    </row>
    <row r="565" spans="1:4" x14ac:dyDescent="0.35">
      <c r="A565" s="3">
        <v>2685</v>
      </c>
      <c r="B565" s="3" t="s">
        <v>2172</v>
      </c>
      <c r="C565" s="3" t="s">
        <v>2173</v>
      </c>
      <c r="D565" s="17">
        <v>40835</v>
      </c>
    </row>
    <row r="566" spans="1:4" x14ac:dyDescent="0.35">
      <c r="A566" s="3">
        <v>1109</v>
      </c>
      <c r="B566" s="3" t="s">
        <v>1108</v>
      </c>
      <c r="C566" s="3" t="s">
        <v>1109</v>
      </c>
      <c r="D566" s="17">
        <v>40830</v>
      </c>
    </row>
    <row r="567" spans="1:4" ht="28" x14ac:dyDescent="0.35">
      <c r="A567" s="3">
        <v>1599</v>
      </c>
      <c r="B567" s="3" t="s">
        <v>1473</v>
      </c>
      <c r="C567" s="3" t="s">
        <v>1474</v>
      </c>
      <c r="D567" s="17">
        <v>40406</v>
      </c>
    </row>
    <row r="568" spans="1:4" ht="56" x14ac:dyDescent="0.35">
      <c r="A568" s="3">
        <v>2355</v>
      </c>
      <c r="B568" s="3" t="s">
        <v>1286</v>
      </c>
      <c r="C568" s="3" t="s">
        <v>5755</v>
      </c>
      <c r="D568" s="17">
        <v>40098</v>
      </c>
    </row>
    <row r="569" spans="1:4" ht="84" x14ac:dyDescent="0.35">
      <c r="A569" s="3">
        <v>2019</v>
      </c>
      <c r="B569" s="3" t="s">
        <v>2628</v>
      </c>
      <c r="C569" s="3" t="s">
        <v>1751</v>
      </c>
      <c r="D569" s="17">
        <v>39352</v>
      </c>
    </row>
    <row r="570" spans="1:4" ht="28" x14ac:dyDescent="0.35">
      <c r="A570" s="3">
        <v>1112</v>
      </c>
      <c r="B570" s="3" t="s">
        <v>1111</v>
      </c>
      <c r="C570" s="3" t="s">
        <v>1112</v>
      </c>
      <c r="D570" s="17">
        <v>39276</v>
      </c>
    </row>
    <row r="571" spans="1:4" ht="28" x14ac:dyDescent="0.35">
      <c r="A571" s="3">
        <v>1772</v>
      </c>
      <c r="B571" s="3" t="s">
        <v>1588</v>
      </c>
      <c r="C571" s="3" t="s">
        <v>1589</v>
      </c>
      <c r="D571" s="17">
        <v>39190</v>
      </c>
    </row>
    <row r="572" spans="1:4" x14ac:dyDescent="0.35">
      <c r="A572" s="3">
        <v>765</v>
      </c>
      <c r="B572" s="3" t="s">
        <v>780</v>
      </c>
      <c r="C572" s="3" t="s">
        <v>5376</v>
      </c>
      <c r="D572" s="17">
        <v>38909</v>
      </c>
    </row>
    <row r="573" spans="1:4" ht="28" x14ac:dyDescent="0.35">
      <c r="A573" s="3">
        <v>341</v>
      </c>
      <c r="B573" s="3" t="s">
        <v>337</v>
      </c>
      <c r="C573" s="3" t="s">
        <v>338</v>
      </c>
      <c r="D573" s="17">
        <v>38805</v>
      </c>
    </row>
    <row r="574" spans="1:4" ht="28" x14ac:dyDescent="0.35">
      <c r="A574" s="3">
        <v>67</v>
      </c>
      <c r="B574" s="3" t="s">
        <v>58</v>
      </c>
      <c r="C574" s="3" t="s">
        <v>59</v>
      </c>
      <c r="D574" s="17">
        <v>38798</v>
      </c>
    </row>
    <row r="575" spans="1:4" ht="28" x14ac:dyDescent="0.35">
      <c r="A575" s="3">
        <v>68</v>
      </c>
      <c r="B575" s="3" t="s">
        <v>58</v>
      </c>
      <c r="C575" s="3" t="s">
        <v>59</v>
      </c>
      <c r="D575" s="17">
        <v>38798</v>
      </c>
    </row>
    <row r="576" spans="1:4" ht="98" x14ac:dyDescent="0.35">
      <c r="A576" s="3">
        <v>2498</v>
      </c>
      <c r="B576" s="3" t="s">
        <v>871</v>
      </c>
      <c r="C576" s="3" t="s">
        <v>5780</v>
      </c>
      <c r="D576" s="17">
        <v>38786</v>
      </c>
    </row>
    <row r="577" spans="1:4" ht="56" x14ac:dyDescent="0.35">
      <c r="A577" s="3">
        <v>2549</v>
      </c>
      <c r="B577" s="3" t="s">
        <v>1237</v>
      </c>
      <c r="C577" s="3" t="s">
        <v>5799</v>
      </c>
      <c r="D577" s="17">
        <v>38575</v>
      </c>
    </row>
    <row r="578" spans="1:4" ht="42" x14ac:dyDescent="0.35">
      <c r="A578" s="3">
        <v>1681</v>
      </c>
      <c r="B578" s="3" t="s">
        <v>1429</v>
      </c>
      <c r="C578" s="3" t="s">
        <v>4005</v>
      </c>
      <c r="D578" s="17">
        <v>38499</v>
      </c>
    </row>
    <row r="579" spans="1:4" ht="28" x14ac:dyDescent="0.35">
      <c r="A579" s="3">
        <v>1589</v>
      </c>
      <c r="B579" s="3" t="s">
        <v>1466</v>
      </c>
      <c r="C579" s="3" t="s">
        <v>5565</v>
      </c>
      <c r="D579" s="17">
        <v>38415</v>
      </c>
    </row>
    <row r="580" spans="1:4" x14ac:dyDescent="0.35">
      <c r="A580" s="3">
        <v>2918</v>
      </c>
      <c r="B580" s="3" t="s">
        <v>2303</v>
      </c>
      <c r="C580" s="3" t="s">
        <v>2304</v>
      </c>
      <c r="D580" s="17">
        <v>38285</v>
      </c>
    </row>
    <row r="581" spans="1:4" ht="42" x14ac:dyDescent="0.35">
      <c r="A581" s="3">
        <v>1411</v>
      </c>
      <c r="B581" s="3" t="s">
        <v>617</v>
      </c>
      <c r="C581" s="3" t="s">
        <v>5519</v>
      </c>
      <c r="D581" s="17">
        <v>38276</v>
      </c>
    </row>
    <row r="582" spans="1:4" ht="42" x14ac:dyDescent="0.35">
      <c r="A582" s="3">
        <v>1027</v>
      </c>
      <c r="B582" s="3" t="s">
        <v>1018</v>
      </c>
      <c r="C582" s="3" t="s">
        <v>1021</v>
      </c>
      <c r="D582" s="17">
        <v>38239</v>
      </c>
    </row>
    <row r="583" spans="1:4" ht="28" x14ac:dyDescent="0.35">
      <c r="A583" s="3">
        <v>2348</v>
      </c>
      <c r="B583" s="3" t="s">
        <v>1984</v>
      </c>
      <c r="C583" s="3" t="s">
        <v>7076</v>
      </c>
      <c r="D583" s="17">
        <v>38211</v>
      </c>
    </row>
    <row r="584" spans="1:4" ht="28" x14ac:dyDescent="0.35">
      <c r="A584" s="3">
        <v>1099</v>
      </c>
      <c r="B584" s="3" t="s">
        <v>5223</v>
      </c>
      <c r="C584" s="3" t="s">
        <v>1097</v>
      </c>
      <c r="D584" s="17">
        <v>37918</v>
      </c>
    </row>
    <row r="585" spans="1:4" ht="84" x14ac:dyDescent="0.35">
      <c r="A585" s="3">
        <v>2643</v>
      </c>
      <c r="B585" s="3" t="s">
        <v>2700</v>
      </c>
      <c r="C585" s="3" t="s">
        <v>3244</v>
      </c>
      <c r="D585" s="17">
        <v>37850</v>
      </c>
    </row>
    <row r="586" spans="1:4" ht="28" x14ac:dyDescent="0.35">
      <c r="A586" s="3">
        <v>2636</v>
      </c>
      <c r="B586" s="3" t="s">
        <v>2136</v>
      </c>
      <c r="C586" s="3" t="s">
        <v>2138</v>
      </c>
      <c r="D586" s="17">
        <v>37630</v>
      </c>
    </row>
    <row r="587" spans="1:4" ht="98" x14ac:dyDescent="0.35">
      <c r="A587" s="3">
        <v>1933</v>
      </c>
      <c r="B587" s="3" t="s">
        <v>1690</v>
      </c>
      <c r="C587" s="3" t="s">
        <v>5641</v>
      </c>
      <c r="D587" s="17">
        <v>37529</v>
      </c>
    </row>
    <row r="588" spans="1:4" ht="28" x14ac:dyDescent="0.35">
      <c r="A588" s="3">
        <v>2927</v>
      </c>
      <c r="B588" s="3" t="s">
        <v>2105</v>
      </c>
      <c r="C588" s="3" t="s">
        <v>3284</v>
      </c>
      <c r="D588" s="17">
        <v>37476</v>
      </c>
    </row>
    <row r="589" spans="1:4" ht="168" x14ac:dyDescent="0.35">
      <c r="A589" s="3">
        <v>193</v>
      </c>
      <c r="B589" s="3" t="s">
        <v>217</v>
      </c>
      <c r="C589" s="3" t="s">
        <v>5267</v>
      </c>
      <c r="D589" s="17">
        <v>37419</v>
      </c>
    </row>
    <row r="590" spans="1:4" ht="28" x14ac:dyDescent="0.35">
      <c r="A590" s="3">
        <v>94</v>
      </c>
      <c r="B590" s="3" t="s">
        <v>729</v>
      </c>
      <c r="C590" s="3" t="s">
        <v>7287</v>
      </c>
      <c r="D590" s="17">
        <v>36894</v>
      </c>
    </row>
    <row r="591" spans="1:4" x14ac:dyDescent="0.35">
      <c r="A591" s="3">
        <v>1415</v>
      </c>
      <c r="B591" s="3" t="s">
        <v>1335</v>
      </c>
      <c r="C591" s="3" t="s">
        <v>1336</v>
      </c>
      <c r="D591" s="17">
        <v>36882</v>
      </c>
    </row>
    <row r="592" spans="1:4" ht="70" x14ac:dyDescent="0.35">
      <c r="A592" s="3">
        <v>2665</v>
      </c>
      <c r="B592" s="3" t="s">
        <v>602</v>
      </c>
      <c r="C592" s="3" t="s">
        <v>3248</v>
      </c>
      <c r="D592" s="17">
        <v>36657</v>
      </c>
    </row>
    <row r="593" spans="1:4" ht="56" x14ac:dyDescent="0.35">
      <c r="A593" s="3">
        <v>832</v>
      </c>
      <c r="B593" s="3" t="s">
        <v>2628</v>
      </c>
      <c r="C593" s="3" t="s">
        <v>839</v>
      </c>
      <c r="D593" s="17">
        <v>35918</v>
      </c>
    </row>
    <row r="594" spans="1:4" ht="28" x14ac:dyDescent="0.35">
      <c r="A594" s="3">
        <v>1510</v>
      </c>
      <c r="B594" s="3" t="s">
        <v>1408</v>
      </c>
      <c r="C594" s="3" t="s">
        <v>1407</v>
      </c>
      <c r="D594" s="17">
        <v>35732</v>
      </c>
    </row>
    <row r="595" spans="1:4" ht="84" x14ac:dyDescent="0.35">
      <c r="A595" s="3">
        <v>130</v>
      </c>
      <c r="B595" s="3" t="s">
        <v>147</v>
      </c>
      <c r="C595" s="3" t="s">
        <v>148</v>
      </c>
      <c r="D595" s="17">
        <v>35682</v>
      </c>
    </row>
    <row r="596" spans="1:4" ht="112" x14ac:dyDescent="0.35">
      <c r="A596" s="3">
        <v>1921</v>
      </c>
      <c r="B596" s="3" t="s">
        <v>228</v>
      </c>
      <c r="C596" s="3" t="s">
        <v>1681</v>
      </c>
      <c r="D596" s="17">
        <v>35665</v>
      </c>
    </row>
    <row r="597" spans="1:4" ht="98" x14ac:dyDescent="0.35">
      <c r="A597" s="3">
        <v>1641</v>
      </c>
      <c r="B597" s="3" t="s">
        <v>1494</v>
      </c>
      <c r="C597" s="3" t="s">
        <v>5577</v>
      </c>
      <c r="D597" s="17">
        <v>35501</v>
      </c>
    </row>
    <row r="598" spans="1:4" ht="56" x14ac:dyDescent="0.35">
      <c r="A598" s="3">
        <v>460</v>
      </c>
      <c r="B598" s="3" t="s">
        <v>460</v>
      </c>
      <c r="C598" s="3" t="s">
        <v>462</v>
      </c>
      <c r="D598" s="17">
        <v>35389</v>
      </c>
    </row>
    <row r="599" spans="1:4" ht="56" x14ac:dyDescent="0.35">
      <c r="A599" s="3">
        <v>2196</v>
      </c>
      <c r="B599" s="3" t="s">
        <v>1871</v>
      </c>
      <c r="C599" s="3" t="s">
        <v>1872</v>
      </c>
      <c r="D599" s="17">
        <v>34950</v>
      </c>
    </row>
    <row r="600" spans="1:4" ht="28" x14ac:dyDescent="0.35">
      <c r="A600" s="3">
        <v>304</v>
      </c>
      <c r="B600" s="3" t="s">
        <v>298</v>
      </c>
      <c r="C600" s="3" t="s">
        <v>5292</v>
      </c>
      <c r="D600" s="17">
        <v>34726</v>
      </c>
    </row>
    <row r="601" spans="1:4" ht="28" x14ac:dyDescent="0.35">
      <c r="A601" s="3">
        <v>1572</v>
      </c>
      <c r="B601" s="3" t="s">
        <v>1458</v>
      </c>
      <c r="C601" s="3" t="s">
        <v>1459</v>
      </c>
      <c r="D601" s="17">
        <v>34588</v>
      </c>
    </row>
    <row r="602" spans="1:4" x14ac:dyDescent="0.35">
      <c r="A602" s="3">
        <v>1716</v>
      </c>
      <c r="B602" s="3" t="s">
        <v>1541</v>
      </c>
      <c r="C602" s="3" t="s">
        <v>1542</v>
      </c>
      <c r="D602" s="17">
        <v>34530</v>
      </c>
    </row>
    <row r="603" spans="1:4" ht="70" x14ac:dyDescent="0.35">
      <c r="A603" s="3">
        <v>2664</v>
      </c>
      <c r="B603" s="3" t="s">
        <v>602</v>
      </c>
      <c r="C603" s="3" t="s">
        <v>3248</v>
      </c>
      <c r="D603" s="17">
        <v>34389</v>
      </c>
    </row>
    <row r="604" spans="1:4" ht="42" x14ac:dyDescent="0.35">
      <c r="A604" s="3">
        <v>1991</v>
      </c>
      <c r="B604" s="3" t="s">
        <v>1738</v>
      </c>
      <c r="C604" s="3" t="s">
        <v>1740</v>
      </c>
      <c r="D604" s="17">
        <v>34304</v>
      </c>
    </row>
    <row r="605" spans="1:4" ht="28" x14ac:dyDescent="0.35">
      <c r="A605" s="3">
        <v>2605</v>
      </c>
      <c r="B605" s="3" t="s">
        <v>2120</v>
      </c>
      <c r="C605" s="3" t="s">
        <v>2121</v>
      </c>
      <c r="D605" s="17">
        <v>34123</v>
      </c>
    </row>
    <row r="606" spans="1:4" x14ac:dyDescent="0.35">
      <c r="A606" s="3">
        <v>645</v>
      </c>
      <c r="B606" s="3" t="s">
        <v>653</v>
      </c>
      <c r="C606" s="3" t="s">
        <v>654</v>
      </c>
      <c r="D606" s="17">
        <v>34079</v>
      </c>
    </row>
    <row r="607" spans="1:4" ht="28" x14ac:dyDescent="0.35">
      <c r="A607" s="3">
        <v>1693</v>
      </c>
      <c r="B607" s="3" t="s">
        <v>1525</v>
      </c>
      <c r="C607" s="3" t="s">
        <v>1526</v>
      </c>
      <c r="D607" s="17">
        <v>34033</v>
      </c>
    </row>
    <row r="608" spans="1:4" ht="28" x14ac:dyDescent="0.35">
      <c r="A608" s="3">
        <v>2337</v>
      </c>
      <c r="B608" s="3" t="s">
        <v>1969</v>
      </c>
      <c r="C608" s="3" t="s">
        <v>1970</v>
      </c>
      <c r="D608" s="17">
        <v>34000</v>
      </c>
    </row>
    <row r="609" spans="1:4" ht="28" x14ac:dyDescent="0.35">
      <c r="A609" s="3">
        <v>2211</v>
      </c>
      <c r="B609" s="3" t="s">
        <v>1884</v>
      </c>
      <c r="C609" s="3" t="s">
        <v>1885</v>
      </c>
      <c r="D609" s="17">
        <v>33855</v>
      </c>
    </row>
    <row r="610" spans="1:4" ht="28" x14ac:dyDescent="0.35">
      <c r="A610" s="3">
        <v>779</v>
      </c>
      <c r="B610" s="3" t="s">
        <v>787</v>
      </c>
      <c r="C610" s="3" t="s">
        <v>788</v>
      </c>
      <c r="D610" s="17">
        <v>33573</v>
      </c>
    </row>
    <row r="611" spans="1:4" ht="84" x14ac:dyDescent="0.35">
      <c r="A611" s="3">
        <v>1440</v>
      </c>
      <c r="B611" s="3" t="s">
        <v>2662</v>
      </c>
      <c r="C611" s="3" t="s">
        <v>5527</v>
      </c>
      <c r="D611" s="17">
        <v>33392</v>
      </c>
    </row>
    <row r="612" spans="1:4" ht="98" x14ac:dyDescent="0.35">
      <c r="A612" s="3">
        <v>1441</v>
      </c>
      <c r="B612" s="3" t="s">
        <v>1274</v>
      </c>
      <c r="C612" s="3" t="s">
        <v>5528</v>
      </c>
      <c r="D612" s="17">
        <v>33392</v>
      </c>
    </row>
    <row r="613" spans="1:4" ht="28" x14ac:dyDescent="0.35">
      <c r="A613" s="3">
        <v>720</v>
      </c>
      <c r="B613" s="3" t="s">
        <v>2628</v>
      </c>
      <c r="C613" s="3" t="s">
        <v>734</v>
      </c>
      <c r="D613" s="17">
        <v>32984</v>
      </c>
    </row>
    <row r="614" spans="1:4" ht="98" x14ac:dyDescent="0.35">
      <c r="A614" s="3">
        <v>1646</v>
      </c>
      <c r="B614" s="3" t="s">
        <v>1492</v>
      </c>
      <c r="C614" s="3" t="s">
        <v>5579</v>
      </c>
      <c r="D614" s="17">
        <v>32022</v>
      </c>
    </row>
    <row r="615" spans="1:4" ht="28" x14ac:dyDescent="0.35">
      <c r="A615" s="3">
        <v>468</v>
      </c>
      <c r="B615" s="3" t="s">
        <v>468</v>
      </c>
      <c r="C615" s="3" t="s">
        <v>469</v>
      </c>
      <c r="D615" s="17">
        <v>31886</v>
      </c>
    </row>
    <row r="616" spans="1:4" ht="28" x14ac:dyDescent="0.35">
      <c r="A616" s="3">
        <v>990</v>
      </c>
      <c r="B616" s="3" t="s">
        <v>2628</v>
      </c>
      <c r="C616" s="3" t="s">
        <v>980</v>
      </c>
      <c r="D616" s="17">
        <v>31858</v>
      </c>
    </row>
    <row r="617" spans="1:4" ht="28" x14ac:dyDescent="0.35">
      <c r="A617" s="3">
        <v>997</v>
      </c>
      <c r="B617" s="3" t="s">
        <v>983</v>
      </c>
      <c r="C617" s="3" t="s">
        <v>982</v>
      </c>
      <c r="D617" s="17">
        <v>31610</v>
      </c>
    </row>
    <row r="618" spans="1:4" ht="98" x14ac:dyDescent="0.35">
      <c r="A618" s="3">
        <v>746</v>
      </c>
      <c r="B618" s="3" t="s">
        <v>759</v>
      </c>
      <c r="C618" s="3" t="s">
        <v>3054</v>
      </c>
      <c r="D618" s="17">
        <v>31410</v>
      </c>
    </row>
    <row r="619" spans="1:4" ht="98" x14ac:dyDescent="0.35">
      <c r="A619" s="3">
        <v>747</v>
      </c>
      <c r="B619" s="3" t="s">
        <v>2628</v>
      </c>
      <c r="C619" s="3" t="s">
        <v>3054</v>
      </c>
      <c r="D619" s="17">
        <v>31409</v>
      </c>
    </row>
    <row r="620" spans="1:4" ht="42" x14ac:dyDescent="0.35">
      <c r="A620" s="3">
        <v>163</v>
      </c>
      <c r="B620" s="3" t="s">
        <v>187</v>
      </c>
      <c r="C620" s="3" t="s">
        <v>188</v>
      </c>
      <c r="D620" s="17">
        <v>31395</v>
      </c>
    </row>
    <row r="621" spans="1:4" ht="28" x14ac:dyDescent="0.35">
      <c r="A621" s="3">
        <v>66</v>
      </c>
      <c r="B621" s="3" t="s">
        <v>58</v>
      </c>
      <c r="C621" s="3" t="s">
        <v>59</v>
      </c>
      <c r="D621" s="17">
        <v>30922</v>
      </c>
    </row>
    <row r="622" spans="1:4" ht="70" x14ac:dyDescent="0.35">
      <c r="A622" s="3">
        <v>2541</v>
      </c>
      <c r="B622" s="3" t="s">
        <v>29</v>
      </c>
      <c r="C622" s="3" t="s">
        <v>5796</v>
      </c>
      <c r="D622" s="17">
        <v>30653</v>
      </c>
    </row>
    <row r="623" spans="1:4" x14ac:dyDescent="0.35">
      <c r="A623" s="3">
        <v>1107</v>
      </c>
      <c r="B623" s="3" t="s">
        <v>1108</v>
      </c>
      <c r="C623" s="3" t="s">
        <v>1109</v>
      </c>
      <c r="D623" s="17">
        <v>30624</v>
      </c>
    </row>
    <row r="624" spans="1:4" ht="56" x14ac:dyDescent="0.35">
      <c r="A624" s="3">
        <v>2351</v>
      </c>
      <c r="B624" s="3" t="s">
        <v>2211</v>
      </c>
      <c r="C624" s="3" t="s">
        <v>4188</v>
      </c>
      <c r="D624" s="17">
        <v>30392</v>
      </c>
    </row>
    <row r="625" spans="1:4" ht="70" x14ac:dyDescent="0.35">
      <c r="A625" s="3">
        <v>69</v>
      </c>
      <c r="B625" s="3" t="s">
        <v>61</v>
      </c>
      <c r="C625" s="3" t="s">
        <v>5243</v>
      </c>
      <c r="D625" s="17">
        <v>30256</v>
      </c>
    </row>
    <row r="626" spans="1:4" ht="70" x14ac:dyDescent="0.35">
      <c r="A626" s="3">
        <v>70</v>
      </c>
      <c r="B626" s="3" t="s">
        <v>61</v>
      </c>
      <c r="C626" s="3" t="s">
        <v>5243</v>
      </c>
      <c r="D626" s="17">
        <v>30256</v>
      </c>
    </row>
    <row r="627" spans="1:4" ht="28" x14ac:dyDescent="0.35">
      <c r="A627" s="3">
        <v>312</v>
      </c>
      <c r="B627" s="3" t="s">
        <v>306</v>
      </c>
      <c r="C627" s="3" t="s">
        <v>307</v>
      </c>
      <c r="D627" s="17">
        <v>29952</v>
      </c>
    </row>
    <row r="628" spans="1:4" ht="28" x14ac:dyDescent="0.35">
      <c r="A628" s="3">
        <v>1166</v>
      </c>
      <c r="B628" s="3" t="s">
        <v>90</v>
      </c>
      <c r="C628" s="3" t="s">
        <v>7064</v>
      </c>
      <c r="D628" s="17">
        <v>29910</v>
      </c>
    </row>
    <row r="629" spans="1:4" ht="98" x14ac:dyDescent="0.35">
      <c r="A629" s="3">
        <v>1638</v>
      </c>
      <c r="B629" s="3" t="s">
        <v>211</v>
      </c>
      <c r="C629" s="3" t="s">
        <v>5575</v>
      </c>
      <c r="D629" s="17">
        <v>29885</v>
      </c>
    </row>
    <row r="630" spans="1:4" ht="56" x14ac:dyDescent="0.35">
      <c r="A630" s="3">
        <v>2898</v>
      </c>
      <c r="B630" s="3" t="s">
        <v>1123</v>
      </c>
      <c r="C630" s="3" t="s">
        <v>5899</v>
      </c>
      <c r="D630" s="17">
        <v>29638</v>
      </c>
    </row>
    <row r="631" spans="1:4" ht="28" x14ac:dyDescent="0.35">
      <c r="A631" s="3">
        <v>1057</v>
      </c>
      <c r="B631" s="3" t="s">
        <v>1056</v>
      </c>
      <c r="C631" s="3" t="s">
        <v>1055</v>
      </c>
      <c r="D631" s="17">
        <v>29625</v>
      </c>
    </row>
    <row r="632" spans="1:4" ht="182" x14ac:dyDescent="0.35">
      <c r="A632" s="3">
        <v>1724</v>
      </c>
      <c r="B632" s="3" t="s">
        <v>2670</v>
      </c>
      <c r="C632" s="3" t="s">
        <v>1550</v>
      </c>
      <c r="D632" s="17">
        <v>29352</v>
      </c>
    </row>
    <row r="633" spans="1:4" ht="42" x14ac:dyDescent="0.35">
      <c r="A633" s="3">
        <v>2422</v>
      </c>
      <c r="B633" s="3" t="s">
        <v>1065</v>
      </c>
      <c r="C633" s="3" t="s">
        <v>4189</v>
      </c>
      <c r="D633" s="17">
        <v>29340</v>
      </c>
    </row>
    <row r="634" spans="1:4" x14ac:dyDescent="0.35">
      <c r="A634" s="3">
        <v>173</v>
      </c>
      <c r="B634" s="3" t="s">
        <v>195</v>
      </c>
      <c r="C634" s="3" t="s">
        <v>196</v>
      </c>
      <c r="D634" s="17">
        <v>29319</v>
      </c>
    </row>
    <row r="635" spans="1:4" x14ac:dyDescent="0.35">
      <c r="A635" s="3">
        <v>122</v>
      </c>
      <c r="B635" s="3" t="s">
        <v>129</v>
      </c>
      <c r="C635" s="3" t="s">
        <v>130</v>
      </c>
      <c r="D635" s="17">
        <v>29282</v>
      </c>
    </row>
    <row r="636" spans="1:4" ht="28" x14ac:dyDescent="0.35">
      <c r="A636" s="3">
        <v>1255</v>
      </c>
      <c r="B636" s="3" t="s">
        <v>1213</v>
      </c>
      <c r="C636" s="3" t="s">
        <v>1214</v>
      </c>
      <c r="D636" s="17">
        <v>29251</v>
      </c>
    </row>
    <row r="637" spans="1:4" x14ac:dyDescent="0.35">
      <c r="A637" s="3">
        <v>766</v>
      </c>
      <c r="B637" s="3" t="s">
        <v>780</v>
      </c>
      <c r="C637" s="3" t="s">
        <v>5376</v>
      </c>
      <c r="D637" s="17">
        <v>29182</v>
      </c>
    </row>
    <row r="638" spans="1:4" ht="28" x14ac:dyDescent="0.35">
      <c r="A638" s="3">
        <v>417</v>
      </c>
      <c r="B638" s="3" t="s">
        <v>420</v>
      </c>
      <c r="C638" s="3" t="s">
        <v>421</v>
      </c>
      <c r="D638" s="17">
        <v>29127</v>
      </c>
    </row>
    <row r="639" spans="1:4" ht="28" x14ac:dyDescent="0.35">
      <c r="A639" s="3">
        <v>1757</v>
      </c>
      <c r="B639" s="3" t="s">
        <v>1580</v>
      </c>
      <c r="C639" s="3" t="s">
        <v>5605</v>
      </c>
      <c r="D639" s="17">
        <v>28848</v>
      </c>
    </row>
    <row r="640" spans="1:4" ht="28" x14ac:dyDescent="0.35">
      <c r="A640" s="3">
        <v>742</v>
      </c>
      <c r="B640" s="3" t="s">
        <v>755</v>
      </c>
      <c r="C640" s="3" t="s">
        <v>756</v>
      </c>
      <c r="D640" s="17">
        <v>28689</v>
      </c>
    </row>
    <row r="641" spans="1:4" ht="28" x14ac:dyDescent="0.35">
      <c r="A641" s="3">
        <v>1301</v>
      </c>
      <c r="B641" s="3" t="s">
        <v>2628</v>
      </c>
      <c r="C641" s="3" t="s">
        <v>1250</v>
      </c>
      <c r="D641" s="17">
        <v>28676</v>
      </c>
    </row>
    <row r="642" spans="1:4" ht="98" x14ac:dyDescent="0.35">
      <c r="A642" s="3">
        <v>1919</v>
      </c>
      <c r="B642" s="3" t="s">
        <v>82</v>
      </c>
      <c r="C642" s="3" t="s">
        <v>1680</v>
      </c>
      <c r="D642" s="17">
        <v>28493</v>
      </c>
    </row>
    <row r="643" spans="1:4" ht="84" x14ac:dyDescent="0.35">
      <c r="A643" s="3">
        <v>2526</v>
      </c>
      <c r="B643" s="3" t="s">
        <v>2628</v>
      </c>
      <c r="C643" s="3" t="s">
        <v>5785</v>
      </c>
      <c r="D643" s="17">
        <v>28301</v>
      </c>
    </row>
    <row r="644" spans="1:4" ht="56" x14ac:dyDescent="0.35">
      <c r="A644" s="3">
        <v>1541</v>
      </c>
      <c r="B644" s="3" t="s">
        <v>518</v>
      </c>
      <c r="C644" s="3" t="s">
        <v>3133</v>
      </c>
      <c r="D644" s="17">
        <v>28025</v>
      </c>
    </row>
    <row r="645" spans="1:4" ht="56" x14ac:dyDescent="0.35">
      <c r="A645" s="3">
        <v>671</v>
      </c>
      <c r="B645" s="3" t="s">
        <v>665</v>
      </c>
      <c r="C645" s="3" t="s">
        <v>672</v>
      </c>
      <c r="D645" s="17">
        <v>28022</v>
      </c>
    </row>
    <row r="646" spans="1:4" ht="98" x14ac:dyDescent="0.35">
      <c r="A646" s="3">
        <v>966</v>
      </c>
      <c r="B646" s="3" t="s">
        <v>965</v>
      </c>
      <c r="C646" s="3" t="s">
        <v>3995</v>
      </c>
      <c r="D646" s="17">
        <v>28011</v>
      </c>
    </row>
    <row r="647" spans="1:4" ht="42" x14ac:dyDescent="0.35">
      <c r="A647" s="3">
        <v>2642</v>
      </c>
      <c r="B647" s="3" t="s">
        <v>2140</v>
      </c>
      <c r="C647" s="3" t="s">
        <v>5818</v>
      </c>
      <c r="D647" s="17">
        <v>28011</v>
      </c>
    </row>
    <row r="648" spans="1:4" ht="56" x14ac:dyDescent="0.35">
      <c r="A648" s="3">
        <v>230</v>
      </c>
      <c r="B648" s="3" t="s">
        <v>238</v>
      </c>
      <c r="C648" s="3" t="s">
        <v>2975</v>
      </c>
      <c r="D648" s="17">
        <v>27952</v>
      </c>
    </row>
    <row r="649" spans="1:4" ht="84" x14ac:dyDescent="0.35">
      <c r="A649" s="3">
        <v>2244</v>
      </c>
      <c r="B649" s="3" t="s">
        <v>164</v>
      </c>
      <c r="C649" s="3" t="s">
        <v>5727</v>
      </c>
      <c r="D649" s="17">
        <v>27947</v>
      </c>
    </row>
    <row r="650" spans="1:4" ht="28" x14ac:dyDescent="0.35">
      <c r="A650" s="3">
        <v>1253</v>
      </c>
      <c r="B650" s="3" t="s">
        <v>1212</v>
      </c>
      <c r="C650" s="3" t="s">
        <v>5476</v>
      </c>
      <c r="D650" s="17">
        <v>27892</v>
      </c>
    </row>
    <row r="651" spans="1:4" ht="56" x14ac:dyDescent="0.35">
      <c r="A651" s="3">
        <v>1899</v>
      </c>
      <c r="B651" s="3" t="s">
        <v>345</v>
      </c>
      <c r="C651" s="3" t="s">
        <v>4157</v>
      </c>
      <c r="D651" s="17">
        <v>27808</v>
      </c>
    </row>
    <row r="652" spans="1:4" ht="42" x14ac:dyDescent="0.35">
      <c r="A652" s="3">
        <v>2658</v>
      </c>
      <c r="B652" s="3" t="s">
        <v>2152</v>
      </c>
      <c r="C652" s="3" t="s">
        <v>3247</v>
      </c>
      <c r="D652" s="17">
        <v>27733</v>
      </c>
    </row>
    <row r="653" spans="1:4" ht="70" x14ac:dyDescent="0.35">
      <c r="A653" s="3">
        <v>1302</v>
      </c>
      <c r="B653" s="3" t="s">
        <v>2628</v>
      </c>
      <c r="C653" s="3" t="s">
        <v>1251</v>
      </c>
      <c r="D653" s="17">
        <v>27725</v>
      </c>
    </row>
    <row r="654" spans="1:4" ht="56" x14ac:dyDescent="0.35">
      <c r="A654" s="3">
        <v>690</v>
      </c>
      <c r="B654" s="3" t="s">
        <v>2628</v>
      </c>
      <c r="C654" s="3" t="s">
        <v>692</v>
      </c>
      <c r="D654" s="17">
        <v>27487</v>
      </c>
    </row>
    <row r="655" spans="1:4" x14ac:dyDescent="0.35">
      <c r="A655" s="3">
        <v>1855</v>
      </c>
      <c r="B655" s="3" t="s">
        <v>679</v>
      </c>
      <c r="C655" s="3" t="s">
        <v>1646</v>
      </c>
      <c r="D655" s="17">
        <v>27441</v>
      </c>
    </row>
    <row r="656" spans="1:4" x14ac:dyDescent="0.35">
      <c r="A656" s="3">
        <v>1056</v>
      </c>
      <c r="B656" s="3" t="s">
        <v>1053</v>
      </c>
      <c r="C656" s="3" t="s">
        <v>5429</v>
      </c>
      <c r="D656" s="17">
        <v>27379</v>
      </c>
    </row>
    <row r="657" spans="1:4" ht="112" x14ac:dyDescent="0.35">
      <c r="A657" s="3">
        <v>956</v>
      </c>
      <c r="B657" s="3" t="s">
        <v>715</v>
      </c>
      <c r="C657" s="3" t="s">
        <v>5410</v>
      </c>
      <c r="D657" s="17">
        <v>27377</v>
      </c>
    </row>
    <row r="658" spans="1:4" ht="28" x14ac:dyDescent="0.35">
      <c r="A658" s="3">
        <v>2305</v>
      </c>
      <c r="B658" s="3" t="s">
        <v>164</v>
      </c>
      <c r="C658" s="3" t="s">
        <v>5746</v>
      </c>
      <c r="D658" s="17">
        <v>27361</v>
      </c>
    </row>
    <row r="659" spans="1:4" ht="56" x14ac:dyDescent="0.35">
      <c r="A659" s="3">
        <v>2857</v>
      </c>
      <c r="B659" s="3" t="s">
        <v>2280</v>
      </c>
      <c r="C659" s="3" t="s">
        <v>5884</v>
      </c>
      <c r="D659" s="17">
        <v>27134</v>
      </c>
    </row>
    <row r="660" spans="1:4" ht="28" x14ac:dyDescent="0.35">
      <c r="A660" s="3">
        <v>999</v>
      </c>
      <c r="B660" s="3" t="s">
        <v>988</v>
      </c>
      <c r="C660" s="3" t="s">
        <v>986</v>
      </c>
      <c r="D660" s="17">
        <v>26864</v>
      </c>
    </row>
    <row r="661" spans="1:4" ht="42" x14ac:dyDescent="0.35">
      <c r="A661" s="3">
        <v>507</v>
      </c>
      <c r="B661" s="3" t="s">
        <v>2628</v>
      </c>
      <c r="C661" s="3" t="s">
        <v>515</v>
      </c>
      <c r="D661" s="17">
        <v>26821</v>
      </c>
    </row>
    <row r="662" spans="1:4" ht="56" x14ac:dyDescent="0.35">
      <c r="A662" s="3">
        <v>2312</v>
      </c>
      <c r="B662" s="3" t="s">
        <v>1956</v>
      </c>
      <c r="C662" s="3" t="s">
        <v>3196</v>
      </c>
      <c r="D662" s="17">
        <v>26800</v>
      </c>
    </row>
    <row r="663" spans="1:4" x14ac:dyDescent="0.35">
      <c r="A663" s="3">
        <v>2237</v>
      </c>
      <c r="B663" s="3" t="s">
        <v>1900</v>
      </c>
      <c r="C663" s="3" t="s">
        <v>1901</v>
      </c>
      <c r="D663" s="17">
        <v>26328</v>
      </c>
    </row>
    <row r="664" spans="1:4" ht="28" x14ac:dyDescent="0.35">
      <c r="A664" s="3">
        <v>2240</v>
      </c>
      <c r="B664" s="3" t="s">
        <v>164</v>
      </c>
      <c r="C664" s="3" t="s">
        <v>1902</v>
      </c>
      <c r="D664" s="17">
        <v>26253</v>
      </c>
    </row>
    <row r="665" spans="1:4" ht="84" x14ac:dyDescent="0.35">
      <c r="A665" s="3">
        <v>504</v>
      </c>
      <c r="B665" s="3" t="s">
        <v>89</v>
      </c>
      <c r="C665" s="3" t="s">
        <v>3012</v>
      </c>
      <c r="D665" s="17">
        <v>26155</v>
      </c>
    </row>
    <row r="666" spans="1:4" ht="28" x14ac:dyDescent="0.35">
      <c r="A666" s="3">
        <v>330</v>
      </c>
      <c r="B666" s="3" t="s">
        <v>729</v>
      </c>
      <c r="C666" s="3" t="s">
        <v>5295</v>
      </c>
      <c r="D666" s="17">
        <v>26136</v>
      </c>
    </row>
    <row r="667" spans="1:4" ht="70" x14ac:dyDescent="0.35">
      <c r="A667" s="3">
        <v>1443</v>
      </c>
      <c r="B667" s="3" t="s">
        <v>1357</v>
      </c>
      <c r="C667" s="3" t="s">
        <v>5530</v>
      </c>
      <c r="D667" s="17">
        <v>25947</v>
      </c>
    </row>
    <row r="668" spans="1:4" x14ac:dyDescent="0.35">
      <c r="A668" s="3">
        <v>974</v>
      </c>
      <c r="B668" s="3" t="s">
        <v>966</v>
      </c>
      <c r="C668" s="3" t="s">
        <v>967</v>
      </c>
      <c r="D668" s="17">
        <v>25946</v>
      </c>
    </row>
    <row r="669" spans="1:4" ht="56" x14ac:dyDescent="0.35">
      <c r="A669" s="3">
        <v>1444</v>
      </c>
      <c r="B669" s="3" t="s">
        <v>1364</v>
      </c>
      <c r="C669" s="3" t="s">
        <v>5531</v>
      </c>
      <c r="D669" s="17">
        <v>25805</v>
      </c>
    </row>
    <row r="670" spans="1:4" ht="28" x14ac:dyDescent="0.35">
      <c r="A670" s="3">
        <v>1320</v>
      </c>
      <c r="B670" s="3" t="s">
        <v>1268</v>
      </c>
      <c r="C670" s="3" t="s">
        <v>3116</v>
      </c>
      <c r="D670" s="17">
        <v>25737</v>
      </c>
    </row>
    <row r="671" spans="1:4" ht="98" x14ac:dyDescent="0.35">
      <c r="A671" s="3">
        <v>1645</v>
      </c>
      <c r="B671" s="3" t="s">
        <v>1492</v>
      </c>
      <c r="C671" s="3" t="s">
        <v>5579</v>
      </c>
      <c r="D671" s="17">
        <v>25728</v>
      </c>
    </row>
    <row r="672" spans="1:4" ht="70" x14ac:dyDescent="0.35">
      <c r="A672" s="3">
        <v>2517</v>
      </c>
      <c r="B672" s="3" t="s">
        <v>412</v>
      </c>
      <c r="C672" s="3" t="s">
        <v>5782</v>
      </c>
      <c r="D672" s="17">
        <v>25554</v>
      </c>
    </row>
    <row r="673" spans="1:4" ht="42" x14ac:dyDescent="0.35">
      <c r="A673" s="3">
        <v>1935</v>
      </c>
      <c r="B673" s="3" t="s">
        <v>1693</v>
      </c>
      <c r="C673" s="3" t="s">
        <v>5642</v>
      </c>
      <c r="D673" s="17">
        <v>25509</v>
      </c>
    </row>
    <row r="674" spans="1:4" ht="84" x14ac:dyDescent="0.35">
      <c r="A674" s="3">
        <v>1705</v>
      </c>
      <c r="B674" s="3" t="s">
        <v>943</v>
      </c>
      <c r="C674" s="3" t="s">
        <v>4006</v>
      </c>
      <c r="D674" s="17">
        <v>25426</v>
      </c>
    </row>
    <row r="675" spans="1:4" ht="56" x14ac:dyDescent="0.35">
      <c r="A675" s="3">
        <v>1192</v>
      </c>
      <c r="B675" s="3" t="s">
        <v>1172</v>
      </c>
      <c r="C675" s="3" t="s">
        <v>1173</v>
      </c>
      <c r="D675" s="17">
        <v>25355</v>
      </c>
    </row>
    <row r="676" spans="1:4" ht="56" x14ac:dyDescent="0.35">
      <c r="A676" s="3">
        <v>1191</v>
      </c>
      <c r="B676" s="3" t="s">
        <v>2628</v>
      </c>
      <c r="C676" s="3" t="s">
        <v>1173</v>
      </c>
      <c r="D676" s="17">
        <v>25354</v>
      </c>
    </row>
    <row r="677" spans="1:4" ht="42" x14ac:dyDescent="0.35">
      <c r="A677" s="3">
        <v>1354</v>
      </c>
      <c r="B677" s="3" t="s">
        <v>2628</v>
      </c>
      <c r="C677" s="3" t="s">
        <v>1299</v>
      </c>
      <c r="D677" s="17">
        <v>24994</v>
      </c>
    </row>
    <row r="678" spans="1:4" ht="28" x14ac:dyDescent="0.35">
      <c r="A678" s="3">
        <v>2608</v>
      </c>
      <c r="B678" s="3" t="s">
        <v>2695</v>
      </c>
      <c r="C678" s="3" t="s">
        <v>2121</v>
      </c>
      <c r="D678" s="17">
        <v>24536</v>
      </c>
    </row>
    <row r="679" spans="1:4" ht="28" x14ac:dyDescent="0.35">
      <c r="A679" s="3">
        <v>1018</v>
      </c>
      <c r="B679" s="3" t="s">
        <v>1008</v>
      </c>
      <c r="C679" s="3" t="s">
        <v>1009</v>
      </c>
      <c r="D679" s="17">
        <v>24504</v>
      </c>
    </row>
    <row r="680" spans="1:4" ht="28" x14ac:dyDescent="0.35">
      <c r="A680" s="3">
        <v>2607</v>
      </c>
      <c r="B680" s="3" t="s">
        <v>2120</v>
      </c>
      <c r="C680" s="3" t="s">
        <v>2121</v>
      </c>
      <c r="D680" s="17">
        <v>24439</v>
      </c>
    </row>
    <row r="681" spans="1:4" ht="28" x14ac:dyDescent="0.35">
      <c r="A681" s="3">
        <v>579</v>
      </c>
      <c r="B681" s="3" t="s">
        <v>589</v>
      </c>
      <c r="C681" s="3" t="s">
        <v>590</v>
      </c>
      <c r="D681" s="17">
        <v>24308</v>
      </c>
    </row>
    <row r="682" spans="1:4" ht="56" x14ac:dyDescent="0.35">
      <c r="A682" s="3">
        <v>2298</v>
      </c>
      <c r="B682" s="3" t="s">
        <v>1944</v>
      </c>
      <c r="C682" s="3" t="s">
        <v>5744</v>
      </c>
      <c r="D682" s="17">
        <v>24122</v>
      </c>
    </row>
    <row r="683" spans="1:4" x14ac:dyDescent="0.35">
      <c r="A683" s="3">
        <v>489</v>
      </c>
      <c r="B683" s="3" t="s">
        <v>161</v>
      </c>
      <c r="C683" s="3" t="s">
        <v>502</v>
      </c>
      <c r="D683" s="17">
        <v>23989</v>
      </c>
    </row>
    <row r="684" spans="1:4" ht="112" x14ac:dyDescent="0.35">
      <c r="A684" s="3">
        <v>2449</v>
      </c>
      <c r="B684" s="3" t="s">
        <v>100</v>
      </c>
      <c r="C684" s="3" t="s">
        <v>5769</v>
      </c>
      <c r="D684" s="17">
        <v>23950</v>
      </c>
    </row>
    <row r="685" spans="1:4" x14ac:dyDescent="0.35">
      <c r="A685" s="3">
        <v>1030</v>
      </c>
      <c r="B685" s="3" t="s">
        <v>1023</v>
      </c>
      <c r="C685" s="3" t="s">
        <v>1024</v>
      </c>
      <c r="D685" s="17">
        <v>23919</v>
      </c>
    </row>
    <row r="686" spans="1:4" ht="70" x14ac:dyDescent="0.35">
      <c r="A686" s="3">
        <v>1449</v>
      </c>
      <c r="B686" s="3" t="s">
        <v>1365</v>
      </c>
      <c r="C686" s="3" t="s">
        <v>5533</v>
      </c>
      <c r="D686" s="17">
        <v>23813</v>
      </c>
    </row>
    <row r="687" spans="1:4" ht="28" x14ac:dyDescent="0.35">
      <c r="A687" s="3">
        <v>1316</v>
      </c>
      <c r="B687" s="3" t="s">
        <v>1266</v>
      </c>
      <c r="C687" s="3" t="s">
        <v>1267</v>
      </c>
      <c r="D687" s="17">
        <v>23771</v>
      </c>
    </row>
    <row r="688" spans="1:4" ht="140" x14ac:dyDescent="0.35">
      <c r="A688" s="3">
        <v>2553</v>
      </c>
      <c r="B688" s="3" t="s">
        <v>2079</v>
      </c>
      <c r="C688" s="3" t="s">
        <v>2080</v>
      </c>
      <c r="D688" s="17">
        <v>23716</v>
      </c>
    </row>
    <row r="689" spans="1:4" ht="56" x14ac:dyDescent="0.35">
      <c r="A689" s="3">
        <v>2169</v>
      </c>
      <c r="B689" s="3" t="s">
        <v>2628</v>
      </c>
      <c r="C689" s="3" t="s">
        <v>5707</v>
      </c>
      <c r="D689" s="17">
        <v>23715</v>
      </c>
    </row>
    <row r="690" spans="1:4" ht="70" x14ac:dyDescent="0.35">
      <c r="A690" s="3">
        <v>955</v>
      </c>
      <c r="B690" s="3" t="s">
        <v>940</v>
      </c>
      <c r="C690" s="3" t="s">
        <v>5409</v>
      </c>
      <c r="D690" s="17">
        <v>23642</v>
      </c>
    </row>
    <row r="691" spans="1:4" ht="28" x14ac:dyDescent="0.35">
      <c r="A691" s="3">
        <v>403</v>
      </c>
      <c r="B691" s="3" t="s">
        <v>404</v>
      </c>
      <c r="C691" s="3" t="s">
        <v>405</v>
      </c>
      <c r="D691" s="17">
        <v>23610</v>
      </c>
    </row>
    <row r="692" spans="1:4" ht="56" x14ac:dyDescent="0.35">
      <c r="A692" s="3">
        <v>2248</v>
      </c>
      <c r="B692" s="3" t="s">
        <v>2628</v>
      </c>
      <c r="C692" s="3" t="s">
        <v>1911</v>
      </c>
      <c r="D692" s="17">
        <v>23584</v>
      </c>
    </row>
    <row r="693" spans="1:4" ht="98" x14ac:dyDescent="0.35">
      <c r="A693" s="3">
        <v>745</v>
      </c>
      <c r="B693" s="3" t="s">
        <v>759</v>
      </c>
      <c r="C693" s="3" t="s">
        <v>3054</v>
      </c>
      <c r="D693" s="17">
        <v>23557</v>
      </c>
    </row>
    <row r="694" spans="1:4" ht="28" x14ac:dyDescent="0.35">
      <c r="A694" s="3">
        <v>139</v>
      </c>
      <c r="B694" s="3" t="s">
        <v>151</v>
      </c>
      <c r="C694" s="3" t="s">
        <v>152</v>
      </c>
      <c r="D694" s="17">
        <v>23316</v>
      </c>
    </row>
    <row r="695" spans="1:4" ht="28" x14ac:dyDescent="0.35">
      <c r="A695" s="3">
        <v>780</v>
      </c>
      <c r="B695" s="3" t="s">
        <v>787</v>
      </c>
      <c r="C695" s="3" t="s">
        <v>788</v>
      </c>
      <c r="D695" s="17">
        <v>23315</v>
      </c>
    </row>
    <row r="696" spans="1:4" x14ac:dyDescent="0.35">
      <c r="A696" s="3">
        <v>2205</v>
      </c>
      <c r="B696" s="3" t="s">
        <v>2681</v>
      </c>
      <c r="C696" s="3" t="s">
        <v>1880</v>
      </c>
      <c r="D696" s="17">
        <v>23276</v>
      </c>
    </row>
    <row r="697" spans="1:4" x14ac:dyDescent="0.35">
      <c r="A697" s="3">
        <v>1951</v>
      </c>
      <c r="B697" s="3" t="s">
        <v>1705</v>
      </c>
      <c r="C697" s="3" t="s">
        <v>1706</v>
      </c>
      <c r="D697" s="17">
        <v>23181</v>
      </c>
    </row>
    <row r="698" spans="1:4" ht="56" x14ac:dyDescent="0.35">
      <c r="A698" s="3">
        <v>1446</v>
      </c>
      <c r="B698" s="3" t="s">
        <v>1366</v>
      </c>
      <c r="C698" s="3" t="s">
        <v>5532</v>
      </c>
      <c r="D698" s="17">
        <v>23162</v>
      </c>
    </row>
    <row r="699" spans="1:4" ht="56" x14ac:dyDescent="0.35">
      <c r="A699" s="3">
        <v>1448</v>
      </c>
      <c r="B699" s="3" t="s">
        <v>1366</v>
      </c>
      <c r="C699" s="3" t="s">
        <v>5532</v>
      </c>
      <c r="D699" s="17">
        <v>23162</v>
      </c>
    </row>
    <row r="700" spans="1:4" ht="28" x14ac:dyDescent="0.35">
      <c r="A700" s="3">
        <v>305</v>
      </c>
      <c r="B700" s="3" t="s">
        <v>298</v>
      </c>
      <c r="C700" s="3" t="s">
        <v>5292</v>
      </c>
      <c r="D700" s="17">
        <v>23151</v>
      </c>
    </row>
    <row r="701" spans="1:4" ht="28" x14ac:dyDescent="0.35">
      <c r="A701" s="3">
        <v>616</v>
      </c>
      <c r="B701" s="3" t="s">
        <v>619</v>
      </c>
      <c r="C701" s="3" t="s">
        <v>620</v>
      </c>
      <c r="D701" s="17">
        <v>23120</v>
      </c>
    </row>
    <row r="702" spans="1:4" ht="266" x14ac:dyDescent="0.35">
      <c r="A702" s="3">
        <v>1214</v>
      </c>
      <c r="B702" s="3" t="s">
        <v>2628</v>
      </c>
      <c r="C702" s="3" t="s">
        <v>5470</v>
      </c>
      <c r="D702" s="17">
        <v>23065</v>
      </c>
    </row>
    <row r="703" spans="1:4" ht="42" x14ac:dyDescent="0.35">
      <c r="A703" s="3">
        <v>781</v>
      </c>
      <c r="B703" s="3" t="s">
        <v>791</v>
      </c>
      <c r="C703" s="3" t="s">
        <v>792</v>
      </c>
      <c r="D703" s="17">
        <v>23064</v>
      </c>
    </row>
    <row r="704" spans="1:4" ht="98" x14ac:dyDescent="0.35">
      <c r="A704" s="3">
        <v>2025</v>
      </c>
      <c r="B704" s="3" t="s">
        <v>2628</v>
      </c>
      <c r="C704" s="3" t="s">
        <v>1753</v>
      </c>
      <c r="D704" s="17">
        <v>22837</v>
      </c>
    </row>
    <row r="705" spans="1:4" ht="28" x14ac:dyDescent="0.35">
      <c r="A705" s="3">
        <v>2870</v>
      </c>
      <c r="B705" s="3" t="s">
        <v>2286</v>
      </c>
      <c r="C705" s="3" t="s">
        <v>2287</v>
      </c>
      <c r="D705" s="17">
        <v>22805</v>
      </c>
    </row>
    <row r="706" spans="1:4" ht="70" x14ac:dyDescent="0.35">
      <c r="A706" s="3">
        <v>210</v>
      </c>
      <c r="B706" s="3" t="s">
        <v>172</v>
      </c>
      <c r="C706" s="3" t="s">
        <v>5273</v>
      </c>
      <c r="D706" s="17">
        <v>22765</v>
      </c>
    </row>
    <row r="707" spans="1:4" ht="28" x14ac:dyDescent="0.35">
      <c r="A707" s="3">
        <v>1821</v>
      </c>
      <c r="B707" s="3" t="s">
        <v>1618</v>
      </c>
      <c r="C707" s="3" t="s">
        <v>1617</v>
      </c>
      <c r="D707" s="17">
        <v>22760</v>
      </c>
    </row>
    <row r="708" spans="1:4" ht="98" x14ac:dyDescent="0.35">
      <c r="A708" s="3">
        <v>1839</v>
      </c>
      <c r="B708" s="3" t="s">
        <v>1633</v>
      </c>
      <c r="C708" s="3" t="s">
        <v>5615</v>
      </c>
      <c r="D708" s="17">
        <v>22703</v>
      </c>
    </row>
    <row r="709" spans="1:4" ht="70" x14ac:dyDescent="0.35">
      <c r="A709" s="3">
        <v>2539</v>
      </c>
      <c r="B709" s="3" t="s">
        <v>2070</v>
      </c>
      <c r="C709" s="3" t="s">
        <v>5794</v>
      </c>
      <c r="D709" s="17">
        <v>22512</v>
      </c>
    </row>
    <row r="710" spans="1:4" ht="28" x14ac:dyDescent="0.35">
      <c r="A710" s="3">
        <v>2239</v>
      </c>
      <c r="B710" s="3" t="s">
        <v>164</v>
      </c>
      <c r="C710" s="3" t="s">
        <v>1902</v>
      </c>
      <c r="D710" s="17">
        <v>22458</v>
      </c>
    </row>
    <row r="711" spans="1:4" ht="28" x14ac:dyDescent="0.35">
      <c r="A711" s="3">
        <v>1602</v>
      </c>
      <c r="B711" s="3" t="s">
        <v>1475</v>
      </c>
      <c r="C711" s="3" t="s">
        <v>5569</v>
      </c>
      <c r="D711" s="17">
        <v>22382</v>
      </c>
    </row>
    <row r="712" spans="1:4" ht="28" x14ac:dyDescent="0.35">
      <c r="A712" s="3">
        <v>1569</v>
      </c>
      <c r="B712" s="3" t="s">
        <v>729</v>
      </c>
      <c r="C712" s="3" t="s">
        <v>3132</v>
      </c>
      <c r="D712" s="17">
        <v>22293</v>
      </c>
    </row>
    <row r="713" spans="1:4" ht="42" x14ac:dyDescent="0.35">
      <c r="A713" s="3">
        <v>1992</v>
      </c>
      <c r="B713" s="3" t="s">
        <v>1738</v>
      </c>
      <c r="C713" s="3" t="s">
        <v>1740</v>
      </c>
      <c r="D713" s="17">
        <v>22250</v>
      </c>
    </row>
    <row r="714" spans="1:4" ht="28" x14ac:dyDescent="0.35">
      <c r="A714" s="3">
        <v>1058</v>
      </c>
      <c r="B714" s="3" t="s">
        <v>1056</v>
      </c>
      <c r="C714" s="3" t="s">
        <v>1055</v>
      </c>
      <c r="D714" s="17">
        <v>22218</v>
      </c>
    </row>
    <row r="715" spans="1:4" x14ac:dyDescent="0.35">
      <c r="A715" s="3">
        <v>1408</v>
      </c>
      <c r="B715" s="3" t="s">
        <v>1328</v>
      </c>
      <c r="C715" s="3" t="s">
        <v>1329</v>
      </c>
      <c r="D715" s="17">
        <v>22128</v>
      </c>
    </row>
    <row r="716" spans="1:4" ht="112" x14ac:dyDescent="0.35">
      <c r="A716" s="3">
        <v>192</v>
      </c>
      <c r="B716" s="3" t="s">
        <v>2628</v>
      </c>
      <c r="C716" s="3" t="s">
        <v>5266</v>
      </c>
      <c r="D716" s="17">
        <v>22107</v>
      </c>
    </row>
    <row r="717" spans="1:4" ht="28" x14ac:dyDescent="0.35">
      <c r="A717" s="3">
        <v>141</v>
      </c>
      <c r="B717" s="3" t="s">
        <v>156</v>
      </c>
      <c r="C717" s="3" t="s">
        <v>157</v>
      </c>
      <c r="D717" s="17">
        <v>21953</v>
      </c>
    </row>
    <row r="718" spans="1:4" ht="28" x14ac:dyDescent="0.35">
      <c r="A718" s="3">
        <v>606</v>
      </c>
      <c r="B718" s="3" t="s">
        <v>615</v>
      </c>
      <c r="C718" s="3" t="s">
        <v>616</v>
      </c>
      <c r="D718" s="17">
        <v>21903</v>
      </c>
    </row>
    <row r="719" spans="1:4" ht="28" x14ac:dyDescent="0.35">
      <c r="A719" s="3">
        <v>611</v>
      </c>
      <c r="B719" s="3" t="s">
        <v>615</v>
      </c>
      <c r="C719" s="3" t="s">
        <v>616</v>
      </c>
      <c r="D719" s="17">
        <v>21903</v>
      </c>
    </row>
    <row r="720" spans="1:4" ht="42" x14ac:dyDescent="0.35">
      <c r="A720" s="3">
        <v>1802</v>
      </c>
      <c r="B720" s="3" t="s">
        <v>1610</v>
      </c>
      <c r="C720" s="3" t="s">
        <v>1611</v>
      </c>
      <c r="D720" s="17">
        <v>21725</v>
      </c>
    </row>
    <row r="721" spans="1:4" ht="28" x14ac:dyDescent="0.35">
      <c r="A721" s="3">
        <v>2259</v>
      </c>
      <c r="B721" s="3" t="s">
        <v>1918</v>
      </c>
      <c r="C721" s="3" t="s">
        <v>1919</v>
      </c>
      <c r="D721" s="17">
        <v>21601</v>
      </c>
    </row>
    <row r="722" spans="1:4" ht="140" x14ac:dyDescent="0.35">
      <c r="A722" s="3">
        <v>2551</v>
      </c>
      <c r="B722" s="3" t="s">
        <v>2079</v>
      </c>
      <c r="C722" s="3" t="s">
        <v>2080</v>
      </c>
      <c r="D722" s="17">
        <v>21366</v>
      </c>
    </row>
    <row r="723" spans="1:4" ht="140" x14ac:dyDescent="0.35">
      <c r="A723" s="3">
        <v>2552</v>
      </c>
      <c r="B723" s="3" t="s">
        <v>2079</v>
      </c>
      <c r="C723" s="3" t="s">
        <v>2080</v>
      </c>
      <c r="D723" s="17">
        <v>21366</v>
      </c>
    </row>
    <row r="724" spans="1:4" ht="42" x14ac:dyDescent="0.35">
      <c r="A724" s="3">
        <v>1532</v>
      </c>
      <c r="B724" s="3" t="s">
        <v>1430</v>
      </c>
      <c r="C724" s="3" t="s">
        <v>5557</v>
      </c>
      <c r="D724" s="17">
        <v>21293</v>
      </c>
    </row>
    <row r="725" spans="1:4" ht="28" x14ac:dyDescent="0.35">
      <c r="A725" s="3">
        <v>2270</v>
      </c>
      <c r="B725" s="3" t="s">
        <v>1925</v>
      </c>
      <c r="C725" s="3" t="s">
        <v>1926</v>
      </c>
      <c r="D725" s="17">
        <v>21117</v>
      </c>
    </row>
    <row r="726" spans="1:4" x14ac:dyDescent="0.35">
      <c r="A726" s="3">
        <v>754</v>
      </c>
      <c r="B726" s="3" t="s">
        <v>770</v>
      </c>
      <c r="C726" s="3" t="s">
        <v>771</v>
      </c>
      <c r="D726" s="17">
        <v>21063</v>
      </c>
    </row>
    <row r="727" spans="1:4" ht="84" x14ac:dyDescent="0.35">
      <c r="A727" s="3">
        <v>387</v>
      </c>
      <c r="B727" s="3" t="s">
        <v>397</v>
      </c>
      <c r="C727" s="3" t="s">
        <v>398</v>
      </c>
      <c r="D727" s="17">
        <v>21011</v>
      </c>
    </row>
    <row r="728" spans="1:4" ht="98" x14ac:dyDescent="0.35">
      <c r="A728" s="3">
        <v>965</v>
      </c>
      <c r="B728" s="3" t="s">
        <v>965</v>
      </c>
      <c r="C728" s="3" t="s">
        <v>3995</v>
      </c>
      <c r="D728" s="17">
        <v>21008</v>
      </c>
    </row>
    <row r="729" spans="1:4" ht="56" x14ac:dyDescent="0.35">
      <c r="A729" s="3">
        <v>799</v>
      </c>
      <c r="B729" s="3" t="s">
        <v>804</v>
      </c>
      <c r="C729" s="3" t="s">
        <v>5381</v>
      </c>
      <c r="D729" s="17">
        <v>20916</v>
      </c>
    </row>
    <row r="730" spans="1:4" x14ac:dyDescent="0.35">
      <c r="A730" s="3">
        <v>1838</v>
      </c>
      <c r="B730" s="3" t="s">
        <v>1631</v>
      </c>
      <c r="C730" s="3" t="s">
        <v>1632</v>
      </c>
      <c r="D730" s="17">
        <v>20756</v>
      </c>
    </row>
    <row r="731" spans="1:4" ht="42" x14ac:dyDescent="0.35">
      <c r="A731" s="3">
        <v>1091</v>
      </c>
      <c r="B731" s="3" t="s">
        <v>821</v>
      </c>
      <c r="C731" s="3" t="s">
        <v>1095</v>
      </c>
      <c r="D731" s="17">
        <v>20711</v>
      </c>
    </row>
    <row r="732" spans="1:4" ht="28" x14ac:dyDescent="0.35">
      <c r="A732" s="3">
        <v>1111</v>
      </c>
      <c r="B732" s="3" t="s">
        <v>1110</v>
      </c>
      <c r="C732" s="3" t="s">
        <v>5436</v>
      </c>
      <c r="D732" s="17">
        <v>20416</v>
      </c>
    </row>
    <row r="733" spans="1:4" ht="28" x14ac:dyDescent="0.35">
      <c r="A733" s="3">
        <v>1100</v>
      </c>
      <c r="B733" s="3" t="s">
        <v>5223</v>
      </c>
      <c r="C733" s="3" t="s">
        <v>1097</v>
      </c>
      <c r="D733" s="17">
        <v>20333</v>
      </c>
    </row>
    <row r="734" spans="1:4" ht="28" x14ac:dyDescent="0.35">
      <c r="A734" s="3">
        <v>1026</v>
      </c>
      <c r="B734" s="3" t="s">
        <v>2628</v>
      </c>
      <c r="C734" s="3" t="s">
        <v>1019</v>
      </c>
      <c r="D734" s="17">
        <v>20218</v>
      </c>
    </row>
    <row r="735" spans="1:4" ht="42" x14ac:dyDescent="0.35">
      <c r="A735" s="3">
        <v>2308</v>
      </c>
      <c r="B735" s="3" t="s">
        <v>691</v>
      </c>
      <c r="C735" s="3" t="s">
        <v>5747</v>
      </c>
      <c r="D735" s="17">
        <v>20108</v>
      </c>
    </row>
    <row r="736" spans="1:4" ht="28" x14ac:dyDescent="0.35">
      <c r="A736" s="3">
        <v>1226</v>
      </c>
      <c r="B736" s="3" t="s">
        <v>1192</v>
      </c>
      <c r="C736" s="3" t="s">
        <v>5473</v>
      </c>
      <c r="D736" s="17">
        <v>20091</v>
      </c>
    </row>
    <row r="737" spans="1:4" ht="42" x14ac:dyDescent="0.35">
      <c r="A737" s="3">
        <v>899</v>
      </c>
      <c r="B737" s="3" t="s">
        <v>891</v>
      </c>
      <c r="C737" s="3" t="s">
        <v>892</v>
      </c>
      <c r="D737" s="17">
        <v>19997</v>
      </c>
    </row>
    <row r="738" spans="1:4" ht="28" x14ac:dyDescent="0.35">
      <c r="A738" s="3">
        <v>449</v>
      </c>
      <c r="B738" s="3" t="s">
        <v>453</v>
      </c>
      <c r="C738" s="3" t="s">
        <v>454</v>
      </c>
      <c r="D738" s="17">
        <v>19963</v>
      </c>
    </row>
    <row r="739" spans="1:4" ht="28" x14ac:dyDescent="0.35">
      <c r="A739" s="3">
        <v>2736</v>
      </c>
      <c r="B739" s="3" t="s">
        <v>2166</v>
      </c>
      <c r="C739" s="3" t="s">
        <v>2206</v>
      </c>
      <c r="D739" s="17">
        <v>19623</v>
      </c>
    </row>
    <row r="740" spans="1:4" ht="56" x14ac:dyDescent="0.35">
      <c r="A740" s="3">
        <v>666</v>
      </c>
      <c r="B740" s="3" t="s">
        <v>666</v>
      </c>
      <c r="C740" s="3" t="s">
        <v>667</v>
      </c>
      <c r="D740" s="17">
        <v>19570</v>
      </c>
    </row>
    <row r="741" spans="1:4" ht="84" x14ac:dyDescent="0.35">
      <c r="A741" s="3">
        <v>1460</v>
      </c>
      <c r="B741" s="3" t="s">
        <v>1368</v>
      </c>
      <c r="C741" s="3" t="s">
        <v>5540</v>
      </c>
      <c r="D741" s="17">
        <v>19567</v>
      </c>
    </row>
    <row r="742" spans="1:4" ht="28" x14ac:dyDescent="0.35">
      <c r="A742" s="3">
        <v>2147</v>
      </c>
      <c r="B742" s="3" t="s">
        <v>1839</v>
      </c>
      <c r="C742" s="3" t="s">
        <v>1840</v>
      </c>
      <c r="D742" s="17">
        <v>19539</v>
      </c>
    </row>
    <row r="743" spans="1:4" ht="70" x14ac:dyDescent="0.35">
      <c r="A743" s="3">
        <v>1706</v>
      </c>
      <c r="B743" s="3" t="s">
        <v>164</v>
      </c>
      <c r="C743" s="3" t="s">
        <v>5592</v>
      </c>
      <c r="D743" s="17">
        <v>19537</v>
      </c>
    </row>
    <row r="744" spans="1:4" ht="28" x14ac:dyDescent="0.35">
      <c r="A744" s="3">
        <v>2401</v>
      </c>
      <c r="B744" s="3" t="s">
        <v>2013</v>
      </c>
      <c r="C744" s="3" t="s">
        <v>5765</v>
      </c>
      <c r="D744" s="17">
        <v>19339</v>
      </c>
    </row>
    <row r="745" spans="1:4" x14ac:dyDescent="0.35">
      <c r="A745" s="3">
        <v>1768</v>
      </c>
      <c r="B745" s="3" t="s">
        <v>1586</v>
      </c>
      <c r="C745" s="3" t="s">
        <v>1587</v>
      </c>
      <c r="D745" s="17">
        <v>19326</v>
      </c>
    </row>
    <row r="746" spans="1:4" ht="56" x14ac:dyDescent="0.35">
      <c r="A746" s="3">
        <v>2286</v>
      </c>
      <c r="B746" s="3" t="s">
        <v>1093</v>
      </c>
      <c r="C746" s="3" t="s">
        <v>5739</v>
      </c>
      <c r="D746" s="17">
        <v>19241</v>
      </c>
    </row>
    <row r="747" spans="1:4" ht="56" x14ac:dyDescent="0.35">
      <c r="A747" s="3">
        <v>2057</v>
      </c>
      <c r="B747" s="3" t="s">
        <v>1776</v>
      </c>
      <c r="C747" s="3" t="s">
        <v>5680</v>
      </c>
      <c r="D747" s="17">
        <v>19223</v>
      </c>
    </row>
    <row r="748" spans="1:4" ht="42" x14ac:dyDescent="0.35">
      <c r="A748" s="3">
        <v>1195</v>
      </c>
      <c r="B748" s="3" t="s">
        <v>2628</v>
      </c>
      <c r="C748" s="3" t="s">
        <v>1176</v>
      </c>
      <c r="D748" s="17">
        <v>19202</v>
      </c>
    </row>
    <row r="749" spans="1:4" ht="42" x14ac:dyDescent="0.35">
      <c r="A749" s="3">
        <v>1198</v>
      </c>
      <c r="B749" s="3" t="s">
        <v>2628</v>
      </c>
      <c r="C749" s="3" t="s">
        <v>1176</v>
      </c>
      <c r="D749" s="17">
        <v>19201</v>
      </c>
    </row>
    <row r="750" spans="1:4" ht="56" x14ac:dyDescent="0.35">
      <c r="A750" s="3">
        <v>2536</v>
      </c>
      <c r="B750" s="3" t="s">
        <v>745</v>
      </c>
      <c r="C750" s="3" t="s">
        <v>5791</v>
      </c>
      <c r="D750" s="17">
        <v>19104</v>
      </c>
    </row>
    <row r="751" spans="1:4" x14ac:dyDescent="0.35">
      <c r="A751" s="3">
        <v>2424</v>
      </c>
      <c r="B751" s="3" t="s">
        <v>2022</v>
      </c>
      <c r="C751" s="3" t="s">
        <v>2023</v>
      </c>
      <c r="D751" s="17">
        <v>19051</v>
      </c>
    </row>
    <row r="752" spans="1:4" ht="70" x14ac:dyDescent="0.35">
      <c r="A752" s="3">
        <v>6</v>
      </c>
      <c r="B752" s="3" t="s">
        <v>13</v>
      </c>
      <c r="C752" s="3" t="s">
        <v>5234</v>
      </c>
      <c r="D752" s="17">
        <v>18958</v>
      </c>
    </row>
    <row r="753" spans="1:4" ht="28" x14ac:dyDescent="0.35">
      <c r="A753" s="3">
        <v>2850</v>
      </c>
      <c r="B753" s="3" t="s">
        <v>465</v>
      </c>
      <c r="C753" s="3" t="s">
        <v>5883</v>
      </c>
      <c r="D753" s="17">
        <v>18556</v>
      </c>
    </row>
    <row r="754" spans="1:4" ht="28" x14ac:dyDescent="0.35">
      <c r="A754" s="3">
        <v>459</v>
      </c>
      <c r="B754" s="3" t="s">
        <v>460</v>
      </c>
      <c r="C754" s="3" t="s">
        <v>461</v>
      </c>
      <c r="D754" s="17">
        <v>18541</v>
      </c>
    </row>
    <row r="755" spans="1:4" ht="42" x14ac:dyDescent="0.35">
      <c r="A755" s="3">
        <v>1795</v>
      </c>
      <c r="B755" s="3" t="s">
        <v>1609</v>
      </c>
      <c r="C755" s="3" t="s">
        <v>7289</v>
      </c>
      <c r="D755" s="17">
        <v>18510</v>
      </c>
    </row>
    <row r="756" spans="1:4" ht="28" x14ac:dyDescent="0.35">
      <c r="A756" s="3">
        <v>2686</v>
      </c>
      <c r="B756" s="3" t="s">
        <v>2174</v>
      </c>
      <c r="C756" s="3" t="s">
        <v>5830</v>
      </c>
      <c r="D756" s="17">
        <v>18486</v>
      </c>
    </row>
    <row r="757" spans="1:4" ht="42" x14ac:dyDescent="0.35">
      <c r="A757" s="3">
        <v>2439</v>
      </c>
      <c r="B757" s="3" t="s">
        <v>2031</v>
      </c>
      <c r="C757" s="3" t="s">
        <v>2032</v>
      </c>
      <c r="D757" s="17">
        <v>18314</v>
      </c>
    </row>
    <row r="758" spans="1:4" ht="84" x14ac:dyDescent="0.35">
      <c r="A758" s="3">
        <v>361</v>
      </c>
      <c r="B758" s="3" t="s">
        <v>2628</v>
      </c>
      <c r="C758" s="3" t="s">
        <v>5301</v>
      </c>
      <c r="D758" s="17">
        <v>18224</v>
      </c>
    </row>
    <row r="759" spans="1:4" ht="28" x14ac:dyDescent="0.35">
      <c r="A759" s="3">
        <v>1851</v>
      </c>
      <c r="B759" s="3" t="s">
        <v>1642</v>
      </c>
      <c r="C759" s="3" t="s">
        <v>1643</v>
      </c>
      <c r="D759" s="17">
        <v>18184</v>
      </c>
    </row>
    <row r="760" spans="1:4" x14ac:dyDescent="0.35">
      <c r="A760" s="3">
        <v>940</v>
      </c>
      <c r="B760" s="3" t="s">
        <v>938</v>
      </c>
      <c r="C760" s="3" t="s">
        <v>939</v>
      </c>
      <c r="D760" s="17">
        <v>18132</v>
      </c>
    </row>
    <row r="761" spans="1:4" ht="56" x14ac:dyDescent="0.35">
      <c r="A761" s="3">
        <v>463</v>
      </c>
      <c r="B761" s="3" t="s">
        <v>463</v>
      </c>
      <c r="C761" s="3" t="s">
        <v>464</v>
      </c>
      <c r="D761" s="17">
        <v>18125</v>
      </c>
    </row>
    <row r="762" spans="1:4" ht="28" x14ac:dyDescent="0.35">
      <c r="A762" s="3">
        <v>344</v>
      </c>
      <c r="B762" s="3" t="s">
        <v>342</v>
      </c>
      <c r="C762" s="3" t="s">
        <v>343</v>
      </c>
      <c r="D762" s="17">
        <v>18011</v>
      </c>
    </row>
    <row r="763" spans="1:4" x14ac:dyDescent="0.35">
      <c r="A763" s="3">
        <v>1714</v>
      </c>
      <c r="B763" s="3" t="s">
        <v>1539</v>
      </c>
      <c r="C763" s="3" t="s">
        <v>1540</v>
      </c>
      <c r="D763" s="17">
        <v>17910</v>
      </c>
    </row>
    <row r="764" spans="1:4" ht="28" x14ac:dyDescent="0.35">
      <c r="A764" s="3">
        <v>2902</v>
      </c>
      <c r="B764" s="3" t="s">
        <v>2294</v>
      </c>
      <c r="C764" s="3" t="s">
        <v>2295</v>
      </c>
      <c r="D764" s="17">
        <v>17906</v>
      </c>
    </row>
    <row r="765" spans="1:4" ht="84" x14ac:dyDescent="0.35">
      <c r="A765" s="3">
        <v>398</v>
      </c>
      <c r="B765" s="3" t="s">
        <v>2628</v>
      </c>
      <c r="C765" s="3" t="s">
        <v>5314</v>
      </c>
      <c r="D765" s="17">
        <v>17867</v>
      </c>
    </row>
    <row r="766" spans="1:4" ht="28" x14ac:dyDescent="0.35">
      <c r="A766" s="3">
        <v>2285</v>
      </c>
      <c r="B766" s="3" t="s">
        <v>1937</v>
      </c>
      <c r="C766" s="3" t="s">
        <v>1936</v>
      </c>
      <c r="D766" s="17">
        <v>17867</v>
      </c>
    </row>
    <row r="767" spans="1:4" ht="28" x14ac:dyDescent="0.35">
      <c r="A767" s="3">
        <v>1692</v>
      </c>
      <c r="B767" s="3" t="s">
        <v>1525</v>
      </c>
      <c r="C767" s="3" t="s">
        <v>1526</v>
      </c>
      <c r="D767" s="17">
        <v>17662</v>
      </c>
    </row>
    <row r="768" spans="1:4" ht="28" x14ac:dyDescent="0.35">
      <c r="A768" s="3">
        <v>785</v>
      </c>
      <c r="B768" s="3" t="s">
        <v>793</v>
      </c>
      <c r="C768" s="3" t="s">
        <v>794</v>
      </c>
      <c r="D768" s="17">
        <v>17650</v>
      </c>
    </row>
    <row r="769" spans="1:4" x14ac:dyDescent="0.35">
      <c r="A769" s="3">
        <v>2122</v>
      </c>
      <c r="B769" s="3" t="s">
        <v>1818</v>
      </c>
      <c r="C769" s="3" t="s">
        <v>1819</v>
      </c>
      <c r="D769" s="17">
        <v>17646</v>
      </c>
    </row>
    <row r="770" spans="1:4" ht="28" x14ac:dyDescent="0.35">
      <c r="A770" s="3">
        <v>2576</v>
      </c>
      <c r="B770" s="3" t="s">
        <v>2100</v>
      </c>
      <c r="C770" s="3" t="s">
        <v>2101</v>
      </c>
      <c r="D770" s="17">
        <v>17602</v>
      </c>
    </row>
    <row r="771" spans="1:4" ht="28" x14ac:dyDescent="0.35">
      <c r="A771" s="3">
        <v>2931</v>
      </c>
      <c r="B771" s="3" t="s">
        <v>2307</v>
      </c>
      <c r="C771" s="3" t="s">
        <v>2308</v>
      </c>
      <c r="D771" s="17">
        <v>17407</v>
      </c>
    </row>
    <row r="772" spans="1:4" ht="56" x14ac:dyDescent="0.35">
      <c r="A772" s="3">
        <v>1119</v>
      </c>
      <c r="B772" s="3" t="s">
        <v>1091</v>
      </c>
      <c r="C772" s="3" t="s">
        <v>1116</v>
      </c>
      <c r="D772" s="17">
        <v>17255</v>
      </c>
    </row>
    <row r="773" spans="1:4" ht="56" x14ac:dyDescent="0.35">
      <c r="A773" s="3">
        <v>2703</v>
      </c>
      <c r="B773" s="3" t="s">
        <v>345</v>
      </c>
      <c r="C773" s="3" t="s">
        <v>5837</v>
      </c>
      <c r="D773" s="17">
        <v>16850</v>
      </c>
    </row>
    <row r="774" spans="1:4" ht="42" x14ac:dyDescent="0.35">
      <c r="A774" s="3">
        <v>1658</v>
      </c>
      <c r="B774" s="3" t="s">
        <v>1509</v>
      </c>
      <c r="C774" s="3" t="s">
        <v>1510</v>
      </c>
      <c r="D774" s="17">
        <v>16718</v>
      </c>
    </row>
    <row r="775" spans="1:4" ht="42" x14ac:dyDescent="0.35">
      <c r="A775" s="3">
        <v>1640</v>
      </c>
      <c r="B775" s="3" t="s">
        <v>1492</v>
      </c>
      <c r="C775" s="3" t="s">
        <v>5576</v>
      </c>
      <c r="D775" s="17">
        <v>16707</v>
      </c>
    </row>
    <row r="776" spans="1:4" x14ac:dyDescent="0.35">
      <c r="A776" s="3">
        <v>1409</v>
      </c>
      <c r="B776" s="3" t="s">
        <v>1328</v>
      </c>
      <c r="C776" s="3" t="s">
        <v>1329</v>
      </c>
      <c r="D776" s="17">
        <v>16616</v>
      </c>
    </row>
    <row r="777" spans="1:4" ht="42" x14ac:dyDescent="0.35">
      <c r="A777" s="3">
        <v>1352</v>
      </c>
      <c r="B777" s="3" t="s">
        <v>2628</v>
      </c>
      <c r="C777" s="3" t="s">
        <v>1299</v>
      </c>
      <c r="D777" s="17">
        <v>16529</v>
      </c>
    </row>
    <row r="778" spans="1:4" ht="56" x14ac:dyDescent="0.35">
      <c r="A778" s="3">
        <v>1825</v>
      </c>
      <c r="B778" s="3" t="s">
        <v>666</v>
      </c>
      <c r="C778" s="3" t="s">
        <v>1620</v>
      </c>
      <c r="D778" s="17">
        <v>16488</v>
      </c>
    </row>
    <row r="779" spans="1:4" ht="42" x14ac:dyDescent="0.35">
      <c r="A779" s="3">
        <v>144</v>
      </c>
      <c r="B779" s="3" t="s">
        <v>164</v>
      </c>
      <c r="C779" s="3" t="s">
        <v>165</v>
      </c>
      <c r="D779" s="17">
        <v>16335</v>
      </c>
    </row>
    <row r="780" spans="1:4" ht="70" x14ac:dyDescent="0.35">
      <c r="A780" s="3">
        <v>1</v>
      </c>
      <c r="B780" s="3" t="s">
        <v>757</v>
      </c>
      <c r="C780" s="3" t="s">
        <v>5229</v>
      </c>
      <c r="D780" s="17">
        <v>16323</v>
      </c>
    </row>
    <row r="781" spans="1:4" ht="28" x14ac:dyDescent="0.35">
      <c r="A781" s="3">
        <v>1038</v>
      </c>
      <c r="B781" s="3" t="s">
        <v>1029</v>
      </c>
      <c r="C781" s="3" t="s">
        <v>1030</v>
      </c>
      <c r="D781" s="17">
        <v>16135</v>
      </c>
    </row>
    <row r="782" spans="1:4" ht="28" x14ac:dyDescent="0.35">
      <c r="A782" s="3">
        <v>1173</v>
      </c>
      <c r="B782" s="3" t="s">
        <v>1166</v>
      </c>
      <c r="C782" s="3" t="s">
        <v>1167</v>
      </c>
      <c r="D782" s="17">
        <v>16105</v>
      </c>
    </row>
    <row r="783" spans="1:4" ht="28" x14ac:dyDescent="0.35">
      <c r="A783" s="3">
        <v>1174</v>
      </c>
      <c r="B783" s="3" t="s">
        <v>1166</v>
      </c>
      <c r="C783" s="3" t="s">
        <v>1167</v>
      </c>
      <c r="D783" s="17">
        <v>16105</v>
      </c>
    </row>
    <row r="784" spans="1:4" x14ac:dyDescent="0.35">
      <c r="A784" s="3">
        <v>2227</v>
      </c>
      <c r="B784" s="3" t="s">
        <v>1892</v>
      </c>
      <c r="C784" s="3" t="s">
        <v>1893</v>
      </c>
      <c r="D784" s="17">
        <v>15932</v>
      </c>
    </row>
    <row r="785" spans="1:4" ht="70" x14ac:dyDescent="0.35">
      <c r="A785" s="3">
        <v>2641</v>
      </c>
      <c r="B785" s="3" t="s">
        <v>960</v>
      </c>
      <c r="C785" s="3" t="s">
        <v>3243</v>
      </c>
      <c r="D785" s="17">
        <v>15733</v>
      </c>
    </row>
    <row r="786" spans="1:4" ht="98" x14ac:dyDescent="0.35">
      <c r="A786" s="3">
        <v>744</v>
      </c>
      <c r="B786" s="3" t="s">
        <v>759</v>
      </c>
      <c r="C786" s="3" t="s">
        <v>3054</v>
      </c>
      <c r="D786" s="17">
        <v>15705</v>
      </c>
    </row>
    <row r="787" spans="1:4" x14ac:dyDescent="0.35">
      <c r="A787" s="3">
        <v>2440</v>
      </c>
      <c r="B787" s="3" t="s">
        <v>2033</v>
      </c>
      <c r="C787" s="3" t="s">
        <v>2034</v>
      </c>
      <c r="D787" s="17">
        <v>15650</v>
      </c>
    </row>
    <row r="788" spans="1:4" ht="28" x14ac:dyDescent="0.35">
      <c r="A788" s="3">
        <v>1661</v>
      </c>
      <c r="B788" s="3" t="s">
        <v>1511</v>
      </c>
      <c r="C788" s="3" t="s">
        <v>5582</v>
      </c>
      <c r="D788" s="17">
        <v>15572</v>
      </c>
    </row>
    <row r="789" spans="1:4" ht="28" x14ac:dyDescent="0.35">
      <c r="A789" s="3">
        <v>883</v>
      </c>
      <c r="B789" s="3" t="s">
        <v>883</v>
      </c>
      <c r="C789" s="3" t="s">
        <v>884</v>
      </c>
      <c r="D789" s="17">
        <v>15570</v>
      </c>
    </row>
    <row r="790" spans="1:4" x14ac:dyDescent="0.35">
      <c r="A790" s="3">
        <v>1844</v>
      </c>
      <c r="B790" s="3" t="s">
        <v>1634</v>
      </c>
      <c r="C790" s="3" t="s">
        <v>7072</v>
      </c>
      <c r="D790" s="17">
        <v>15496</v>
      </c>
    </row>
    <row r="791" spans="1:4" ht="28" x14ac:dyDescent="0.35">
      <c r="A791" s="3">
        <v>1113</v>
      </c>
      <c r="B791" s="3" t="s">
        <v>1111</v>
      </c>
      <c r="C791" s="3" t="s">
        <v>1112</v>
      </c>
      <c r="D791" s="17">
        <v>15469</v>
      </c>
    </row>
    <row r="792" spans="1:4" x14ac:dyDescent="0.35">
      <c r="A792" s="3">
        <v>2612</v>
      </c>
      <c r="B792" s="3" t="s">
        <v>2124</v>
      </c>
      <c r="C792" s="3" t="s">
        <v>2125</v>
      </c>
      <c r="D792" s="17">
        <v>15366</v>
      </c>
    </row>
    <row r="793" spans="1:4" ht="42" x14ac:dyDescent="0.35">
      <c r="A793" s="3">
        <v>154</v>
      </c>
      <c r="B793" s="3" t="s">
        <v>177</v>
      </c>
      <c r="C793" s="3" t="s">
        <v>178</v>
      </c>
      <c r="D793" s="17">
        <v>15327</v>
      </c>
    </row>
    <row r="794" spans="1:4" ht="28" x14ac:dyDescent="0.35">
      <c r="A794" s="3">
        <v>1048</v>
      </c>
      <c r="B794" s="3" t="s">
        <v>1041</v>
      </c>
      <c r="C794" s="3" t="s">
        <v>1042</v>
      </c>
      <c r="D794" s="17">
        <v>15315</v>
      </c>
    </row>
    <row r="795" spans="1:4" ht="98" x14ac:dyDescent="0.35">
      <c r="A795" s="3">
        <v>1932</v>
      </c>
      <c r="B795" s="3" t="s">
        <v>1690</v>
      </c>
      <c r="C795" s="3" t="s">
        <v>5641</v>
      </c>
      <c r="D795" s="17">
        <v>15274</v>
      </c>
    </row>
    <row r="796" spans="1:4" ht="56" x14ac:dyDescent="0.35">
      <c r="A796" s="3">
        <v>1733</v>
      </c>
      <c r="B796" s="3" t="s">
        <v>1559</v>
      </c>
      <c r="C796" s="3" t="s">
        <v>5598</v>
      </c>
      <c r="D796" s="17">
        <v>15048</v>
      </c>
    </row>
    <row r="797" spans="1:4" ht="84" x14ac:dyDescent="0.35">
      <c r="A797" s="3">
        <v>88</v>
      </c>
      <c r="B797" s="3" t="s">
        <v>83</v>
      </c>
      <c r="C797" s="3" t="s">
        <v>2902</v>
      </c>
      <c r="D797" s="17">
        <v>15003</v>
      </c>
    </row>
    <row r="798" spans="1:4" x14ac:dyDescent="0.35">
      <c r="A798" s="3">
        <v>2193</v>
      </c>
      <c r="B798" s="3" t="s">
        <v>1869</v>
      </c>
      <c r="C798" s="3" t="s">
        <v>1870</v>
      </c>
      <c r="D798" s="17">
        <v>14954</v>
      </c>
    </row>
    <row r="799" spans="1:4" ht="28" x14ac:dyDescent="0.35">
      <c r="A799" s="3">
        <v>2382</v>
      </c>
      <c r="B799" s="3" t="s">
        <v>2002</v>
      </c>
      <c r="C799" s="3" t="s">
        <v>2003</v>
      </c>
      <c r="D799" s="17">
        <v>14951</v>
      </c>
    </row>
    <row r="800" spans="1:4" ht="28" x14ac:dyDescent="0.35">
      <c r="A800" s="3">
        <v>29</v>
      </c>
      <c r="B800" s="3" t="s">
        <v>33</v>
      </c>
      <c r="C800" s="3" t="s">
        <v>2897</v>
      </c>
      <c r="D800" s="17">
        <v>14945</v>
      </c>
    </row>
    <row r="801" spans="1:4" x14ac:dyDescent="0.35">
      <c r="A801" s="3">
        <v>2505</v>
      </c>
      <c r="B801" s="3" t="s">
        <v>2060</v>
      </c>
      <c r="C801" s="3" t="s">
        <v>2061</v>
      </c>
      <c r="D801" s="17">
        <v>14875</v>
      </c>
    </row>
    <row r="802" spans="1:4" ht="28" x14ac:dyDescent="0.35">
      <c r="A802" s="3">
        <v>1061</v>
      </c>
      <c r="B802" s="3" t="s">
        <v>1056</v>
      </c>
      <c r="C802" s="3" t="s">
        <v>1055</v>
      </c>
      <c r="D802" s="17">
        <v>14812</v>
      </c>
    </row>
    <row r="803" spans="1:4" ht="42" x14ac:dyDescent="0.35">
      <c r="A803" s="3">
        <v>1517</v>
      </c>
      <c r="B803" s="3" t="s">
        <v>1413</v>
      </c>
      <c r="C803" s="3" t="s">
        <v>5554</v>
      </c>
      <c r="D803" s="17">
        <v>14765</v>
      </c>
    </row>
    <row r="804" spans="1:4" ht="28" x14ac:dyDescent="0.35">
      <c r="A804" s="3">
        <v>2568</v>
      </c>
      <c r="B804" s="3" t="s">
        <v>2093</v>
      </c>
      <c r="C804" s="3" t="s">
        <v>2094</v>
      </c>
      <c r="D804" s="17">
        <v>14676</v>
      </c>
    </row>
    <row r="805" spans="1:4" ht="42" x14ac:dyDescent="0.35">
      <c r="A805" s="3">
        <v>2421</v>
      </c>
      <c r="B805" s="3" t="s">
        <v>1065</v>
      </c>
      <c r="C805" s="3" t="s">
        <v>4189</v>
      </c>
      <c r="D805" s="17">
        <v>14670</v>
      </c>
    </row>
    <row r="806" spans="1:4" ht="28" x14ac:dyDescent="0.35">
      <c r="A806" s="3">
        <v>409</v>
      </c>
      <c r="B806" s="3" t="s">
        <v>408</v>
      </c>
      <c r="C806" s="3" t="s">
        <v>409</v>
      </c>
      <c r="D806" s="17">
        <v>14668</v>
      </c>
    </row>
    <row r="807" spans="1:4" ht="56" x14ac:dyDescent="0.35">
      <c r="A807" s="3">
        <v>1143</v>
      </c>
      <c r="B807" s="3" t="s">
        <v>1140</v>
      </c>
      <c r="C807" s="3" t="s">
        <v>1141</v>
      </c>
      <c r="D807" s="17">
        <v>14570</v>
      </c>
    </row>
    <row r="808" spans="1:4" ht="28" x14ac:dyDescent="0.35">
      <c r="A808" s="3">
        <v>2283</v>
      </c>
      <c r="B808" s="3" t="s">
        <v>1937</v>
      </c>
      <c r="C808" s="3" t="s">
        <v>1936</v>
      </c>
      <c r="D808" s="17">
        <v>14563</v>
      </c>
    </row>
    <row r="809" spans="1:4" ht="28" x14ac:dyDescent="0.35">
      <c r="A809" s="3">
        <v>99</v>
      </c>
      <c r="B809" s="3" t="s">
        <v>2628</v>
      </c>
      <c r="C809" s="3" t="s">
        <v>5248</v>
      </c>
      <c r="D809" s="17">
        <v>14541</v>
      </c>
    </row>
    <row r="810" spans="1:4" ht="56" x14ac:dyDescent="0.35">
      <c r="A810" s="3">
        <v>1550</v>
      </c>
      <c r="B810" s="3" t="s">
        <v>1440</v>
      </c>
      <c r="C810" s="3" t="s">
        <v>1441</v>
      </c>
      <c r="D810" s="17">
        <v>14518</v>
      </c>
    </row>
    <row r="811" spans="1:4" x14ac:dyDescent="0.35">
      <c r="A811" s="3">
        <v>2486</v>
      </c>
      <c r="B811" s="3" t="s">
        <v>2051</v>
      </c>
      <c r="C811" s="3" t="s">
        <v>2050</v>
      </c>
      <c r="D811" s="17">
        <v>14459</v>
      </c>
    </row>
    <row r="812" spans="1:4" ht="70" x14ac:dyDescent="0.35">
      <c r="A812" s="3">
        <v>1930</v>
      </c>
      <c r="B812" s="3" t="s">
        <v>1006</v>
      </c>
      <c r="C812" s="3" t="s">
        <v>1686</v>
      </c>
      <c r="D812" s="17">
        <v>14458</v>
      </c>
    </row>
    <row r="813" spans="1:4" ht="56" x14ac:dyDescent="0.35">
      <c r="A813" s="3">
        <v>2771</v>
      </c>
      <c r="B813" s="3" t="s">
        <v>1094</v>
      </c>
      <c r="C813" s="3" t="s">
        <v>5850</v>
      </c>
      <c r="D813" s="17">
        <v>14401</v>
      </c>
    </row>
    <row r="814" spans="1:4" ht="28" x14ac:dyDescent="0.35">
      <c r="A814" s="3">
        <v>2202</v>
      </c>
      <c r="B814" s="3" t="s">
        <v>1878</v>
      </c>
      <c r="C814" s="3" t="s">
        <v>5718</v>
      </c>
      <c r="D814" s="17">
        <v>14322</v>
      </c>
    </row>
    <row r="815" spans="1:4" x14ac:dyDescent="0.35">
      <c r="A815" s="3">
        <v>562</v>
      </c>
      <c r="B815" s="3" t="s">
        <v>572</v>
      </c>
      <c r="C815" s="3" t="s">
        <v>573</v>
      </c>
      <c r="D815" s="17">
        <v>14298</v>
      </c>
    </row>
    <row r="816" spans="1:4" x14ac:dyDescent="0.35">
      <c r="A816" s="3">
        <v>2426</v>
      </c>
      <c r="B816" s="3" t="s">
        <v>2022</v>
      </c>
      <c r="C816" s="3" t="s">
        <v>2023</v>
      </c>
      <c r="D816" s="17">
        <v>14288</v>
      </c>
    </row>
    <row r="817" spans="1:4" ht="70" x14ac:dyDescent="0.35">
      <c r="A817" s="3">
        <v>909</v>
      </c>
      <c r="B817" s="3" t="s">
        <v>422</v>
      </c>
      <c r="C817" s="3" t="s">
        <v>3065</v>
      </c>
      <c r="D817" s="17">
        <v>14239</v>
      </c>
    </row>
    <row r="818" spans="1:4" ht="42" x14ac:dyDescent="0.35">
      <c r="A818" s="3">
        <v>2673</v>
      </c>
      <c r="B818" s="3" t="s">
        <v>422</v>
      </c>
      <c r="C818" s="3" t="s">
        <v>5825</v>
      </c>
      <c r="D818" s="17">
        <v>14239</v>
      </c>
    </row>
    <row r="819" spans="1:4" ht="42" x14ac:dyDescent="0.35">
      <c r="A819" s="3">
        <v>2674</v>
      </c>
      <c r="B819" s="3" t="s">
        <v>422</v>
      </c>
      <c r="C819" s="3" t="s">
        <v>5826</v>
      </c>
      <c r="D819" s="17">
        <v>14239</v>
      </c>
    </row>
    <row r="820" spans="1:4" ht="70" x14ac:dyDescent="0.35">
      <c r="A820" s="3">
        <v>2675</v>
      </c>
      <c r="B820" s="3" t="s">
        <v>422</v>
      </c>
      <c r="C820" s="3" t="s">
        <v>5827</v>
      </c>
      <c r="D820" s="17">
        <v>14239</v>
      </c>
    </row>
    <row r="821" spans="1:4" ht="42" x14ac:dyDescent="0.35">
      <c r="A821" s="3">
        <v>2676</v>
      </c>
      <c r="B821" s="3" t="s">
        <v>2701</v>
      </c>
      <c r="C821" s="3" t="s">
        <v>5828</v>
      </c>
      <c r="D821" s="17">
        <v>14239</v>
      </c>
    </row>
    <row r="822" spans="1:4" ht="42" x14ac:dyDescent="0.35">
      <c r="A822" s="3">
        <v>2677</v>
      </c>
      <c r="B822" s="3" t="s">
        <v>422</v>
      </c>
      <c r="C822" s="3" t="s">
        <v>3250</v>
      </c>
      <c r="D822" s="17">
        <v>14239</v>
      </c>
    </row>
    <row r="823" spans="1:4" ht="42" x14ac:dyDescent="0.35">
      <c r="A823" s="3">
        <v>2678</v>
      </c>
      <c r="B823" s="3" t="s">
        <v>1455</v>
      </c>
      <c r="C823" s="3" t="s">
        <v>3251</v>
      </c>
      <c r="D823" s="17">
        <v>14239</v>
      </c>
    </row>
    <row r="824" spans="1:4" ht="42" x14ac:dyDescent="0.35">
      <c r="A824" s="3">
        <v>2679</v>
      </c>
      <c r="B824" s="3" t="s">
        <v>2166</v>
      </c>
      <c r="C824" s="3" t="s">
        <v>2167</v>
      </c>
      <c r="D824" s="17">
        <v>14239</v>
      </c>
    </row>
    <row r="825" spans="1:4" ht="56" x14ac:dyDescent="0.35">
      <c r="A825" s="3">
        <v>2704</v>
      </c>
      <c r="B825" s="3" t="s">
        <v>345</v>
      </c>
      <c r="C825" s="3" t="s">
        <v>5837</v>
      </c>
      <c r="D825" s="17">
        <v>14219</v>
      </c>
    </row>
    <row r="826" spans="1:4" ht="28" x14ac:dyDescent="0.35">
      <c r="A826" s="3">
        <v>2271</v>
      </c>
      <c r="B826" s="3" t="s">
        <v>1925</v>
      </c>
      <c r="C826" s="3" t="s">
        <v>1926</v>
      </c>
      <c r="D826" s="17">
        <v>14078</v>
      </c>
    </row>
    <row r="827" spans="1:4" ht="28" x14ac:dyDescent="0.35">
      <c r="A827" s="3">
        <v>340</v>
      </c>
      <c r="B827" s="3" t="s">
        <v>336</v>
      </c>
      <c r="C827" s="3" t="s">
        <v>5297</v>
      </c>
      <c r="D827" s="17">
        <v>14038</v>
      </c>
    </row>
    <row r="828" spans="1:4" ht="98" x14ac:dyDescent="0.35">
      <c r="A828" s="3">
        <v>964</v>
      </c>
      <c r="B828" s="3" t="s">
        <v>965</v>
      </c>
      <c r="C828" s="3" t="s">
        <v>3995</v>
      </c>
      <c r="D828" s="17">
        <v>14005</v>
      </c>
    </row>
    <row r="829" spans="1:4" ht="28" x14ac:dyDescent="0.35">
      <c r="A829" s="3">
        <v>575</v>
      </c>
      <c r="B829" s="3" t="s">
        <v>584</v>
      </c>
      <c r="C829" s="3" t="s">
        <v>5348</v>
      </c>
      <c r="D829" s="17">
        <v>13936</v>
      </c>
    </row>
    <row r="830" spans="1:4" ht="28" x14ac:dyDescent="0.35">
      <c r="A830" s="3">
        <v>1135</v>
      </c>
      <c r="B830" s="3" t="s">
        <v>5224</v>
      </c>
      <c r="C830" s="3" t="s">
        <v>1132</v>
      </c>
      <c r="D830" s="17">
        <v>13904</v>
      </c>
    </row>
    <row r="831" spans="1:4" ht="28" x14ac:dyDescent="0.35">
      <c r="A831" s="3">
        <v>2845</v>
      </c>
      <c r="B831" s="3" t="s">
        <v>2628</v>
      </c>
      <c r="C831" s="3" t="s">
        <v>2269</v>
      </c>
      <c r="D831" s="17">
        <v>13853</v>
      </c>
    </row>
    <row r="832" spans="1:4" ht="196" x14ac:dyDescent="0.35">
      <c r="A832" s="3">
        <v>1703</v>
      </c>
      <c r="B832" s="3" t="s">
        <v>1905</v>
      </c>
      <c r="C832" s="3" t="s">
        <v>5591</v>
      </c>
      <c r="D832" s="17">
        <v>13821</v>
      </c>
    </row>
    <row r="833" spans="1:4" ht="84" x14ac:dyDescent="0.35">
      <c r="A833" s="3">
        <v>2144</v>
      </c>
      <c r="B833" s="3" t="s">
        <v>1838</v>
      </c>
      <c r="C833" s="3" t="s">
        <v>5701</v>
      </c>
      <c r="D833" s="17">
        <v>13815</v>
      </c>
    </row>
    <row r="834" spans="1:4" ht="56" x14ac:dyDescent="0.35">
      <c r="A834" s="3">
        <v>2073</v>
      </c>
      <c r="B834" s="3" t="s">
        <v>2628</v>
      </c>
      <c r="C834" s="3" t="s">
        <v>4173</v>
      </c>
      <c r="D834" s="17">
        <v>13759</v>
      </c>
    </row>
    <row r="835" spans="1:4" ht="28" x14ac:dyDescent="0.35">
      <c r="A835" s="3">
        <v>715</v>
      </c>
      <c r="B835" s="3" t="s">
        <v>2628</v>
      </c>
      <c r="C835" s="3" t="s">
        <v>720</v>
      </c>
      <c r="D835" s="17">
        <v>13733</v>
      </c>
    </row>
    <row r="836" spans="1:4" ht="42" x14ac:dyDescent="0.35">
      <c r="A836" s="3">
        <v>638</v>
      </c>
      <c r="B836" s="3" t="s">
        <v>645</v>
      </c>
      <c r="C836" s="3" t="s">
        <v>646</v>
      </c>
      <c r="D836" s="17">
        <v>13697</v>
      </c>
    </row>
    <row r="837" spans="1:4" ht="28" x14ac:dyDescent="0.35">
      <c r="A837" s="3">
        <v>2603</v>
      </c>
      <c r="B837" s="3" t="s">
        <v>2120</v>
      </c>
      <c r="C837" s="3" t="s">
        <v>2121</v>
      </c>
      <c r="D837" s="17">
        <v>13631</v>
      </c>
    </row>
    <row r="838" spans="1:4" ht="56" x14ac:dyDescent="0.35">
      <c r="A838" s="3">
        <v>434</v>
      </c>
      <c r="B838" s="3" t="s">
        <v>432</v>
      </c>
      <c r="C838" s="3" t="s">
        <v>433</v>
      </c>
      <c r="D838" s="17">
        <v>13537</v>
      </c>
    </row>
    <row r="839" spans="1:4" ht="28" x14ac:dyDescent="0.35">
      <c r="A839" s="3">
        <v>652</v>
      </c>
      <c r="B839" s="3" t="s">
        <v>655</v>
      </c>
      <c r="C839" s="3" t="s">
        <v>3027</v>
      </c>
      <c r="D839" s="17">
        <v>13507</v>
      </c>
    </row>
    <row r="840" spans="1:4" ht="28" x14ac:dyDescent="0.35">
      <c r="A840" s="3">
        <v>658</v>
      </c>
      <c r="B840" s="3" t="s">
        <v>661</v>
      </c>
      <c r="C840" s="3" t="s">
        <v>662</v>
      </c>
      <c r="D840" s="17">
        <v>13400</v>
      </c>
    </row>
    <row r="841" spans="1:4" ht="70" x14ac:dyDescent="0.35">
      <c r="A841" s="3">
        <v>2795</v>
      </c>
      <c r="B841" s="3" t="s">
        <v>2196</v>
      </c>
      <c r="C841" s="3" t="s">
        <v>5867</v>
      </c>
      <c r="D841" s="17">
        <v>13357</v>
      </c>
    </row>
    <row r="842" spans="1:4" ht="84" x14ac:dyDescent="0.35">
      <c r="A842" s="3">
        <v>1704</v>
      </c>
      <c r="B842" s="3" t="s">
        <v>943</v>
      </c>
      <c r="C842" s="3" t="s">
        <v>4006</v>
      </c>
      <c r="D842" s="17">
        <v>13338</v>
      </c>
    </row>
    <row r="843" spans="1:4" ht="98" x14ac:dyDescent="0.35">
      <c r="A843" s="3">
        <v>2111</v>
      </c>
      <c r="B843" s="3" t="s">
        <v>2628</v>
      </c>
      <c r="C843" s="3" t="s">
        <v>5688</v>
      </c>
      <c r="D843" s="17">
        <v>13293</v>
      </c>
    </row>
    <row r="844" spans="1:4" ht="28" x14ac:dyDescent="0.35">
      <c r="A844" s="3">
        <v>2910</v>
      </c>
      <c r="B844" s="3" t="s">
        <v>2302</v>
      </c>
      <c r="C844" s="3" t="s">
        <v>2300</v>
      </c>
      <c r="D844" s="17">
        <v>13256</v>
      </c>
    </row>
    <row r="845" spans="1:4" ht="28" x14ac:dyDescent="0.35">
      <c r="A845" s="3">
        <v>2913</v>
      </c>
      <c r="B845" s="3" t="s">
        <v>2302</v>
      </c>
      <c r="C845" s="3" t="s">
        <v>2300</v>
      </c>
      <c r="D845" s="17">
        <v>13256</v>
      </c>
    </row>
    <row r="846" spans="1:4" ht="70" x14ac:dyDescent="0.35">
      <c r="A846" s="3">
        <v>157</v>
      </c>
      <c r="B846" s="3" t="s">
        <v>179</v>
      </c>
      <c r="C846" s="3" t="s">
        <v>181</v>
      </c>
      <c r="D846" s="17">
        <v>13236</v>
      </c>
    </row>
    <row r="847" spans="1:4" ht="56" x14ac:dyDescent="0.35">
      <c r="A847" s="3">
        <v>2891</v>
      </c>
      <c r="B847" s="3" t="s">
        <v>723</v>
      </c>
      <c r="C847" s="3" t="s">
        <v>3277</v>
      </c>
      <c r="D847" s="17">
        <v>13145</v>
      </c>
    </row>
    <row r="848" spans="1:4" ht="42" x14ac:dyDescent="0.35">
      <c r="A848" s="3">
        <v>2504</v>
      </c>
      <c r="B848" s="3" t="s">
        <v>1066</v>
      </c>
      <c r="C848" s="3" t="s">
        <v>4191</v>
      </c>
      <c r="D848" s="17">
        <v>13095</v>
      </c>
    </row>
    <row r="849" spans="1:4" ht="28" x14ac:dyDescent="0.35">
      <c r="A849" s="3">
        <v>95</v>
      </c>
      <c r="B849" s="3" t="s">
        <v>729</v>
      </c>
      <c r="C849" s="3" t="s">
        <v>7287</v>
      </c>
      <c r="D849" s="17">
        <v>13082</v>
      </c>
    </row>
    <row r="850" spans="1:4" ht="56" x14ac:dyDescent="0.35">
      <c r="A850" s="3">
        <v>2350</v>
      </c>
      <c r="B850" s="3" t="s">
        <v>2211</v>
      </c>
      <c r="C850" s="3" t="s">
        <v>4188</v>
      </c>
      <c r="D850" s="17">
        <v>13040</v>
      </c>
    </row>
    <row r="851" spans="1:4" ht="56" x14ac:dyDescent="0.35">
      <c r="A851" s="3">
        <v>660</v>
      </c>
      <c r="B851" s="3" t="s">
        <v>663</v>
      </c>
      <c r="C851" s="3" t="s">
        <v>3028</v>
      </c>
      <c r="D851" s="17">
        <v>13032</v>
      </c>
    </row>
    <row r="852" spans="1:4" ht="56" x14ac:dyDescent="0.35">
      <c r="A852" s="3">
        <v>951</v>
      </c>
      <c r="B852" s="3" t="s">
        <v>955</v>
      </c>
      <c r="C852" s="3" t="s">
        <v>956</v>
      </c>
      <c r="D852" s="17">
        <v>12990</v>
      </c>
    </row>
    <row r="853" spans="1:4" x14ac:dyDescent="0.35">
      <c r="A853" s="3">
        <v>2373</v>
      </c>
      <c r="B853" s="3" t="s">
        <v>1996</v>
      </c>
      <c r="C853" s="3" t="s">
        <v>1997</v>
      </c>
      <c r="D853" s="17">
        <v>12978</v>
      </c>
    </row>
    <row r="854" spans="1:4" ht="28" x14ac:dyDescent="0.35">
      <c r="A854" s="3">
        <v>2402</v>
      </c>
      <c r="B854" s="3" t="s">
        <v>2013</v>
      </c>
      <c r="C854" s="3" t="s">
        <v>5765</v>
      </c>
      <c r="D854" s="17">
        <v>12892</v>
      </c>
    </row>
    <row r="855" spans="1:4" ht="42" x14ac:dyDescent="0.35">
      <c r="A855" s="3">
        <v>1981</v>
      </c>
      <c r="B855" s="3" t="s">
        <v>826</v>
      </c>
      <c r="C855" s="3" t="s">
        <v>5652</v>
      </c>
      <c r="D855" s="17">
        <v>12885</v>
      </c>
    </row>
    <row r="856" spans="1:4" ht="28" x14ac:dyDescent="0.35">
      <c r="A856" s="3">
        <v>1545</v>
      </c>
      <c r="B856" s="3" t="s">
        <v>342</v>
      </c>
      <c r="C856" s="3" t="s">
        <v>1435</v>
      </c>
      <c r="D856" s="17">
        <v>12881</v>
      </c>
    </row>
    <row r="857" spans="1:4" ht="28" x14ac:dyDescent="0.35">
      <c r="A857" s="3">
        <v>2916</v>
      </c>
      <c r="B857" s="3" t="s">
        <v>2718</v>
      </c>
      <c r="C857" s="3" t="s">
        <v>2300</v>
      </c>
      <c r="D857" s="17">
        <v>12793</v>
      </c>
    </row>
    <row r="858" spans="1:4" ht="28" x14ac:dyDescent="0.35">
      <c r="A858" s="3">
        <v>2849</v>
      </c>
      <c r="B858" s="3" t="s">
        <v>2271</v>
      </c>
      <c r="C858" s="3" t="s">
        <v>2272</v>
      </c>
      <c r="D858" s="17">
        <v>12718</v>
      </c>
    </row>
    <row r="859" spans="1:4" ht="56" x14ac:dyDescent="0.35">
      <c r="A859" s="3">
        <v>2201</v>
      </c>
      <c r="B859" s="3" t="s">
        <v>1876</v>
      </c>
      <c r="C859" s="3" t="s">
        <v>1877</v>
      </c>
      <c r="D859" s="17">
        <v>12713</v>
      </c>
    </row>
    <row r="860" spans="1:4" ht="28" x14ac:dyDescent="0.35">
      <c r="A860" s="3">
        <v>2660</v>
      </c>
      <c r="B860" s="3" t="s">
        <v>2154</v>
      </c>
      <c r="C860" s="3" t="s">
        <v>2155</v>
      </c>
      <c r="D860" s="17">
        <v>12651</v>
      </c>
    </row>
    <row r="861" spans="1:4" ht="70" x14ac:dyDescent="0.35">
      <c r="A861" s="3">
        <v>1450</v>
      </c>
      <c r="B861" s="3" t="s">
        <v>1365</v>
      </c>
      <c r="C861" s="3" t="s">
        <v>5533</v>
      </c>
      <c r="D861" s="17">
        <v>12629</v>
      </c>
    </row>
    <row r="862" spans="1:4" ht="56" x14ac:dyDescent="0.35">
      <c r="A862" s="3">
        <v>920</v>
      </c>
      <c r="B862" s="3" t="s">
        <v>916</v>
      </c>
      <c r="C862" s="3" t="s">
        <v>5402</v>
      </c>
      <c r="D862" s="17">
        <v>12595</v>
      </c>
    </row>
    <row r="863" spans="1:4" ht="42" x14ac:dyDescent="0.35">
      <c r="A863" s="3">
        <v>977</v>
      </c>
      <c r="B863" s="3" t="s">
        <v>970</v>
      </c>
      <c r="C863" s="3" t="s">
        <v>4120</v>
      </c>
      <c r="D863" s="17">
        <v>12561</v>
      </c>
    </row>
    <row r="864" spans="1:4" ht="56" x14ac:dyDescent="0.35">
      <c r="A864" s="3">
        <v>2104</v>
      </c>
      <c r="B864" s="3" t="s">
        <v>1811</v>
      </c>
      <c r="C864" s="3" t="s">
        <v>5685</v>
      </c>
      <c r="D864" s="17">
        <v>12553</v>
      </c>
    </row>
    <row r="865" spans="1:4" ht="42" x14ac:dyDescent="0.35">
      <c r="A865" s="3">
        <v>175</v>
      </c>
      <c r="B865" s="3" t="s">
        <v>195</v>
      </c>
      <c r="C865" s="3" t="s">
        <v>5264</v>
      </c>
      <c r="D865" s="17">
        <v>12511</v>
      </c>
    </row>
    <row r="866" spans="1:4" ht="98" x14ac:dyDescent="0.35">
      <c r="A866" s="3">
        <v>1923</v>
      </c>
      <c r="B866" s="3" t="s">
        <v>228</v>
      </c>
      <c r="C866" s="3" t="s">
        <v>1682</v>
      </c>
      <c r="D866" s="17">
        <v>12511</v>
      </c>
    </row>
    <row r="867" spans="1:4" ht="28" x14ac:dyDescent="0.35">
      <c r="A867" s="3">
        <v>2372</v>
      </c>
      <c r="B867" s="3" t="s">
        <v>2628</v>
      </c>
      <c r="C867" s="3" t="s">
        <v>1995</v>
      </c>
      <c r="D867" s="17">
        <v>12507</v>
      </c>
    </row>
    <row r="868" spans="1:4" ht="28" x14ac:dyDescent="0.35">
      <c r="A868" s="3">
        <v>1055</v>
      </c>
      <c r="B868" s="3" t="s">
        <v>1051</v>
      </c>
      <c r="C868" s="3" t="s">
        <v>1052</v>
      </c>
      <c r="D868" s="17">
        <v>12454</v>
      </c>
    </row>
    <row r="869" spans="1:4" ht="28" x14ac:dyDescent="0.35">
      <c r="A869" s="3">
        <v>1318</v>
      </c>
      <c r="B869" s="3" t="s">
        <v>1268</v>
      </c>
      <c r="C869" s="3" t="s">
        <v>3116</v>
      </c>
      <c r="D869" s="17">
        <v>12368</v>
      </c>
    </row>
    <row r="870" spans="1:4" ht="28" x14ac:dyDescent="0.35">
      <c r="A870" s="3">
        <v>694</v>
      </c>
      <c r="B870" s="3" t="s">
        <v>694</v>
      </c>
      <c r="C870" s="3" t="s">
        <v>695</v>
      </c>
      <c r="D870" s="17">
        <v>12347</v>
      </c>
    </row>
    <row r="871" spans="1:4" ht="28" x14ac:dyDescent="0.35">
      <c r="A871" s="3">
        <v>1739</v>
      </c>
      <c r="B871" s="3" t="s">
        <v>1562</v>
      </c>
      <c r="C871" s="3" t="s">
        <v>1563</v>
      </c>
      <c r="D871" s="17">
        <v>12346</v>
      </c>
    </row>
    <row r="872" spans="1:4" ht="28" x14ac:dyDescent="0.35">
      <c r="A872" s="3">
        <v>339</v>
      </c>
      <c r="B872" s="3" t="s">
        <v>335</v>
      </c>
      <c r="C872" s="3" t="s">
        <v>334</v>
      </c>
      <c r="D872" s="17">
        <v>12327</v>
      </c>
    </row>
    <row r="873" spans="1:4" ht="98" x14ac:dyDescent="0.35">
      <c r="A873" s="3">
        <v>2538</v>
      </c>
      <c r="B873" s="3" t="s">
        <v>2628</v>
      </c>
      <c r="C873" s="3" t="s">
        <v>5793</v>
      </c>
      <c r="D873" s="17">
        <v>12307</v>
      </c>
    </row>
    <row r="874" spans="1:4" ht="28" x14ac:dyDescent="0.35">
      <c r="A874" s="3">
        <v>1611</v>
      </c>
      <c r="B874" s="3" t="s">
        <v>1482</v>
      </c>
      <c r="C874" s="3" t="s">
        <v>1479</v>
      </c>
      <c r="D874" s="17">
        <v>12260</v>
      </c>
    </row>
    <row r="875" spans="1:4" x14ac:dyDescent="0.35">
      <c r="A875" s="3">
        <v>1050</v>
      </c>
      <c r="B875" s="3" t="s">
        <v>1047</v>
      </c>
      <c r="C875" s="3" t="s">
        <v>1048</v>
      </c>
      <c r="D875" s="17">
        <v>12256</v>
      </c>
    </row>
    <row r="876" spans="1:4" ht="56" x14ac:dyDescent="0.35">
      <c r="A876" s="3">
        <v>670</v>
      </c>
      <c r="B876" s="3" t="s">
        <v>670</v>
      </c>
      <c r="C876" s="3" t="s">
        <v>671</v>
      </c>
      <c r="D876" s="17">
        <v>12218</v>
      </c>
    </row>
    <row r="877" spans="1:4" ht="56" x14ac:dyDescent="0.35">
      <c r="A877" s="3">
        <v>1542</v>
      </c>
      <c r="B877" s="3" t="s">
        <v>342</v>
      </c>
      <c r="C877" s="3" t="s">
        <v>1433</v>
      </c>
      <c r="D877" s="17">
        <v>12164</v>
      </c>
    </row>
    <row r="878" spans="1:4" ht="28" x14ac:dyDescent="0.35">
      <c r="A878" s="3">
        <v>456</v>
      </c>
      <c r="B878" s="3" t="s">
        <v>458</v>
      </c>
      <c r="C878" s="3" t="s">
        <v>459</v>
      </c>
      <c r="D878" s="17">
        <v>12149</v>
      </c>
    </row>
    <row r="879" spans="1:4" ht="56" x14ac:dyDescent="0.35">
      <c r="A879" s="3">
        <v>1735</v>
      </c>
      <c r="B879" s="3" t="s">
        <v>1558</v>
      </c>
      <c r="C879" s="3" t="s">
        <v>3155</v>
      </c>
      <c r="D879" s="17">
        <v>12140</v>
      </c>
    </row>
    <row r="880" spans="1:4" ht="56" x14ac:dyDescent="0.35">
      <c r="A880" s="3">
        <v>1102</v>
      </c>
      <c r="B880" s="3" t="s">
        <v>1098</v>
      </c>
      <c r="C880" s="3" t="s">
        <v>5434</v>
      </c>
      <c r="D880" s="17">
        <v>12138</v>
      </c>
    </row>
    <row r="881" spans="1:4" ht="84" x14ac:dyDescent="0.35">
      <c r="A881" s="3">
        <v>1103</v>
      </c>
      <c r="B881" s="3" t="s">
        <v>1102</v>
      </c>
      <c r="C881" s="3" t="s">
        <v>5435</v>
      </c>
      <c r="D881" s="17">
        <v>12138</v>
      </c>
    </row>
    <row r="882" spans="1:4" ht="84" x14ac:dyDescent="0.35">
      <c r="A882" s="3">
        <v>1104</v>
      </c>
      <c r="B882" s="3" t="s">
        <v>1102</v>
      </c>
      <c r="C882" s="3" t="s">
        <v>5435</v>
      </c>
      <c r="D882" s="17">
        <v>12138</v>
      </c>
    </row>
    <row r="883" spans="1:4" x14ac:dyDescent="0.35">
      <c r="A883" s="3">
        <v>2309</v>
      </c>
      <c r="B883" s="3" t="s">
        <v>1953</v>
      </c>
      <c r="C883" s="3" t="s">
        <v>1954</v>
      </c>
      <c r="D883" s="17">
        <v>12124</v>
      </c>
    </row>
    <row r="884" spans="1:4" ht="56" x14ac:dyDescent="0.35">
      <c r="A884" s="3">
        <v>2299</v>
      </c>
      <c r="B884" s="3" t="s">
        <v>1944</v>
      </c>
      <c r="C884" s="3" t="s">
        <v>5744</v>
      </c>
      <c r="D884" s="17">
        <v>12061</v>
      </c>
    </row>
    <row r="885" spans="1:4" ht="56" x14ac:dyDescent="0.35">
      <c r="A885" s="3">
        <v>2300</v>
      </c>
      <c r="B885" s="3" t="s">
        <v>1944</v>
      </c>
      <c r="C885" s="3" t="s">
        <v>5744</v>
      </c>
      <c r="D885" s="17">
        <v>12061</v>
      </c>
    </row>
    <row r="886" spans="1:4" ht="28" x14ac:dyDescent="0.35">
      <c r="A886" s="3">
        <v>471</v>
      </c>
      <c r="B886" s="3" t="s">
        <v>2636</v>
      </c>
      <c r="C886" s="3" t="s">
        <v>469</v>
      </c>
      <c r="D886" s="17">
        <v>12058</v>
      </c>
    </row>
    <row r="887" spans="1:4" ht="28" x14ac:dyDescent="0.35">
      <c r="A887" s="3">
        <v>2470</v>
      </c>
      <c r="B887" s="3" t="s">
        <v>2042</v>
      </c>
      <c r="C887" s="3" t="s">
        <v>2043</v>
      </c>
      <c r="D887" s="17">
        <v>12029</v>
      </c>
    </row>
    <row r="888" spans="1:4" ht="42" x14ac:dyDescent="0.35">
      <c r="A888" s="3">
        <v>1659</v>
      </c>
      <c r="B888" s="3" t="s">
        <v>1509</v>
      </c>
      <c r="C888" s="3" t="s">
        <v>1510</v>
      </c>
      <c r="D888" s="17">
        <v>11942</v>
      </c>
    </row>
    <row r="889" spans="1:4" ht="28" x14ac:dyDescent="0.35">
      <c r="A889" s="3">
        <v>470</v>
      </c>
      <c r="B889" s="3" t="s">
        <v>471</v>
      </c>
      <c r="C889" s="3" t="s">
        <v>469</v>
      </c>
      <c r="D889" s="17">
        <v>11821</v>
      </c>
    </row>
    <row r="890" spans="1:4" ht="28" x14ac:dyDescent="0.35">
      <c r="A890" s="3">
        <v>1534</v>
      </c>
      <c r="B890" s="3" t="s">
        <v>1431</v>
      </c>
      <c r="C890" s="3" t="s">
        <v>1432</v>
      </c>
      <c r="D890" s="17">
        <v>11764</v>
      </c>
    </row>
    <row r="891" spans="1:4" ht="56" x14ac:dyDescent="0.35">
      <c r="A891" s="3">
        <v>259</v>
      </c>
      <c r="B891" s="3" t="s">
        <v>267</v>
      </c>
      <c r="C891" s="3" t="s">
        <v>2978</v>
      </c>
      <c r="D891" s="17">
        <v>11741</v>
      </c>
    </row>
    <row r="892" spans="1:4" ht="28" x14ac:dyDescent="0.35">
      <c r="A892" s="3">
        <v>1850</v>
      </c>
      <c r="B892" s="3" t="s">
        <v>1641</v>
      </c>
      <c r="C892" s="3" t="s">
        <v>5617</v>
      </c>
      <c r="D892" s="17">
        <v>11719</v>
      </c>
    </row>
    <row r="893" spans="1:4" ht="42" x14ac:dyDescent="0.35">
      <c r="A893" s="3">
        <v>48</v>
      </c>
      <c r="B893" s="3" t="s">
        <v>2629</v>
      </c>
      <c r="C893" s="3" t="s">
        <v>48</v>
      </c>
      <c r="D893" s="17">
        <v>11650</v>
      </c>
    </row>
    <row r="894" spans="1:4" x14ac:dyDescent="0.35">
      <c r="A894" s="3">
        <v>2362</v>
      </c>
      <c r="B894" s="3" t="s">
        <v>1989</v>
      </c>
      <c r="C894" s="3" t="s">
        <v>1990</v>
      </c>
      <c r="D894" s="17">
        <v>11607</v>
      </c>
    </row>
    <row r="895" spans="1:4" x14ac:dyDescent="0.35">
      <c r="A895" s="3">
        <v>943</v>
      </c>
      <c r="B895" s="3" t="s">
        <v>945</v>
      </c>
      <c r="C895" s="3" t="s">
        <v>946</v>
      </c>
      <c r="D895" s="17">
        <v>11581</v>
      </c>
    </row>
    <row r="896" spans="1:4" ht="56" x14ac:dyDescent="0.35">
      <c r="A896" s="3">
        <v>2356</v>
      </c>
      <c r="B896" s="3" t="s">
        <v>1318</v>
      </c>
      <c r="C896" s="3" t="s">
        <v>5756</v>
      </c>
      <c r="D896" s="17">
        <v>11559</v>
      </c>
    </row>
    <row r="897" spans="1:4" ht="56" x14ac:dyDescent="0.35">
      <c r="A897" s="3">
        <v>1828</v>
      </c>
      <c r="B897" s="3" t="s">
        <v>1624</v>
      </c>
      <c r="C897" s="3" t="s">
        <v>1625</v>
      </c>
      <c r="D897" s="17">
        <v>11458</v>
      </c>
    </row>
    <row r="898" spans="1:4" ht="28" x14ac:dyDescent="0.35">
      <c r="A898" s="3">
        <v>1251</v>
      </c>
      <c r="B898" s="3" t="s">
        <v>1206</v>
      </c>
      <c r="C898" s="3" t="s">
        <v>1207</v>
      </c>
      <c r="D898" s="17">
        <v>11398</v>
      </c>
    </row>
    <row r="899" spans="1:4" ht="28" x14ac:dyDescent="0.35">
      <c r="A899" s="3">
        <v>1954</v>
      </c>
      <c r="B899" s="3" t="s">
        <v>1711</v>
      </c>
      <c r="C899" s="3" t="s">
        <v>1712</v>
      </c>
      <c r="D899" s="17">
        <v>11324</v>
      </c>
    </row>
    <row r="900" spans="1:4" x14ac:dyDescent="0.35">
      <c r="A900" s="3">
        <v>2408</v>
      </c>
      <c r="B900" s="3" t="s">
        <v>2014</v>
      </c>
      <c r="C900" s="3" t="s">
        <v>2015</v>
      </c>
      <c r="D900" s="17">
        <v>11304</v>
      </c>
    </row>
    <row r="901" spans="1:4" ht="42" x14ac:dyDescent="0.35">
      <c r="A901" s="3">
        <v>2251</v>
      </c>
      <c r="B901" s="3" t="s">
        <v>164</v>
      </c>
      <c r="C901" s="3" t="s">
        <v>1912</v>
      </c>
      <c r="D901" s="17">
        <v>11294</v>
      </c>
    </row>
    <row r="902" spans="1:4" ht="56" x14ac:dyDescent="0.35">
      <c r="A902" s="3">
        <v>2108</v>
      </c>
      <c r="B902" s="3" t="s">
        <v>1812</v>
      </c>
      <c r="C902" s="3" t="s">
        <v>5687</v>
      </c>
      <c r="D902" s="17">
        <v>11183</v>
      </c>
    </row>
    <row r="903" spans="1:4" ht="42" x14ac:dyDescent="0.35">
      <c r="A903" s="3">
        <v>1881</v>
      </c>
      <c r="B903" s="3" t="s">
        <v>1667</v>
      </c>
      <c r="C903" s="3" t="s">
        <v>3163</v>
      </c>
      <c r="D903" s="17">
        <v>11169</v>
      </c>
    </row>
    <row r="904" spans="1:4" ht="42" x14ac:dyDescent="0.35">
      <c r="A904" s="3">
        <v>319</v>
      </c>
      <c r="B904" s="3" t="s">
        <v>311</v>
      </c>
      <c r="C904" s="3" t="s">
        <v>312</v>
      </c>
      <c r="D904" s="17">
        <v>11045</v>
      </c>
    </row>
    <row r="905" spans="1:4" ht="56" x14ac:dyDescent="0.35">
      <c r="A905" s="3">
        <v>2303</v>
      </c>
      <c r="B905" s="3" t="s">
        <v>2267</v>
      </c>
      <c r="C905" s="3" t="s">
        <v>3194</v>
      </c>
      <c r="D905" s="17">
        <v>10954</v>
      </c>
    </row>
    <row r="906" spans="1:4" ht="28" x14ac:dyDescent="0.35">
      <c r="A906" s="3">
        <v>2126</v>
      </c>
      <c r="B906" s="3" t="s">
        <v>1822</v>
      </c>
      <c r="C906" s="3" t="s">
        <v>1823</v>
      </c>
      <c r="D906" s="17">
        <v>10940</v>
      </c>
    </row>
    <row r="907" spans="1:4" ht="42" x14ac:dyDescent="0.35">
      <c r="A907" s="3">
        <v>2730</v>
      </c>
      <c r="B907" s="3" t="s">
        <v>2199</v>
      </c>
      <c r="C907" s="3" t="s">
        <v>7077</v>
      </c>
      <c r="D907" s="17">
        <v>10798</v>
      </c>
    </row>
    <row r="908" spans="1:4" ht="56" x14ac:dyDescent="0.35">
      <c r="A908" s="3">
        <v>2107</v>
      </c>
      <c r="B908" s="3" t="s">
        <v>2628</v>
      </c>
      <c r="C908" s="3" t="s">
        <v>5686</v>
      </c>
      <c r="D908" s="17">
        <v>10789</v>
      </c>
    </row>
    <row r="909" spans="1:4" ht="168" x14ac:dyDescent="0.35">
      <c r="A909" s="3">
        <v>1216</v>
      </c>
      <c r="B909" s="3" t="s">
        <v>2628</v>
      </c>
      <c r="C909" s="3" t="s">
        <v>1182</v>
      </c>
      <c r="D909" s="17">
        <v>10763</v>
      </c>
    </row>
    <row r="910" spans="1:4" ht="28" x14ac:dyDescent="0.35">
      <c r="A910" s="3">
        <v>1520</v>
      </c>
      <c r="B910" s="3" t="s">
        <v>1416</v>
      </c>
      <c r="C910" s="3" t="s">
        <v>1415</v>
      </c>
      <c r="D910" s="17">
        <v>10746</v>
      </c>
    </row>
    <row r="911" spans="1:4" x14ac:dyDescent="0.35">
      <c r="A911" s="3">
        <v>1846</v>
      </c>
      <c r="B911" s="3" t="s">
        <v>1635</v>
      </c>
      <c r="C911" s="3" t="s">
        <v>1636</v>
      </c>
      <c r="D911" s="17">
        <v>10730</v>
      </c>
    </row>
    <row r="912" spans="1:4" ht="28" x14ac:dyDescent="0.35">
      <c r="A912" s="3">
        <v>2474</v>
      </c>
      <c r="B912" s="3" t="s">
        <v>2042</v>
      </c>
      <c r="C912" s="3" t="s">
        <v>2043</v>
      </c>
      <c r="D912" s="17">
        <v>10710</v>
      </c>
    </row>
    <row r="913" spans="1:4" ht="70" x14ac:dyDescent="0.35">
      <c r="A913" s="3">
        <v>631</v>
      </c>
      <c r="B913" s="3" t="s">
        <v>2628</v>
      </c>
      <c r="C913" s="3" t="s">
        <v>635</v>
      </c>
      <c r="D913" s="17">
        <v>10674</v>
      </c>
    </row>
    <row r="914" spans="1:4" ht="42" x14ac:dyDescent="0.35">
      <c r="A914" s="3">
        <v>735</v>
      </c>
      <c r="B914" s="3" t="s">
        <v>2628</v>
      </c>
      <c r="C914" s="3" t="s">
        <v>746</v>
      </c>
      <c r="D914" s="17">
        <v>10637</v>
      </c>
    </row>
    <row r="915" spans="1:4" ht="28" x14ac:dyDescent="0.35">
      <c r="A915" s="3">
        <v>608</v>
      </c>
      <c r="B915" s="3" t="s">
        <v>615</v>
      </c>
      <c r="C915" s="3" t="s">
        <v>616</v>
      </c>
      <c r="D915" s="17">
        <v>10588</v>
      </c>
    </row>
    <row r="916" spans="1:4" ht="28" x14ac:dyDescent="0.35">
      <c r="A916" s="3">
        <v>2149</v>
      </c>
      <c r="B916" s="3" t="s">
        <v>1842</v>
      </c>
      <c r="C916" s="3" t="s">
        <v>5703</v>
      </c>
      <c r="D916" s="17">
        <v>10555</v>
      </c>
    </row>
    <row r="917" spans="1:4" ht="42" x14ac:dyDescent="0.35">
      <c r="A917" s="3">
        <v>1481</v>
      </c>
      <c r="B917" s="3" t="s">
        <v>254</v>
      </c>
      <c r="C917" s="3" t="s">
        <v>5545</v>
      </c>
      <c r="D917" s="17">
        <v>10526</v>
      </c>
    </row>
    <row r="918" spans="1:4" ht="42" x14ac:dyDescent="0.35">
      <c r="A918" s="3">
        <v>1482</v>
      </c>
      <c r="B918" s="3" t="s">
        <v>254</v>
      </c>
      <c r="C918" s="3" t="s">
        <v>5545</v>
      </c>
      <c r="D918" s="17">
        <v>10526</v>
      </c>
    </row>
    <row r="919" spans="1:4" ht="56" x14ac:dyDescent="0.35">
      <c r="A919" s="3">
        <v>1488</v>
      </c>
      <c r="B919" s="3" t="s">
        <v>254</v>
      </c>
      <c r="C919" s="3" t="s">
        <v>5546</v>
      </c>
      <c r="D919" s="17">
        <v>10526</v>
      </c>
    </row>
    <row r="920" spans="1:4" ht="42" x14ac:dyDescent="0.35">
      <c r="A920" s="3">
        <v>1364</v>
      </c>
      <c r="B920" s="3" t="s">
        <v>1303</v>
      </c>
      <c r="C920" s="3" t="s">
        <v>5506</v>
      </c>
      <c r="D920" s="17">
        <v>10307</v>
      </c>
    </row>
    <row r="921" spans="1:4" ht="28" x14ac:dyDescent="0.35">
      <c r="A921" s="3">
        <v>2447</v>
      </c>
      <c r="B921" s="3" t="s">
        <v>98</v>
      </c>
      <c r="C921" s="3" t="s">
        <v>5768</v>
      </c>
      <c r="D921" s="17">
        <v>10221</v>
      </c>
    </row>
    <row r="922" spans="1:4" ht="42" x14ac:dyDescent="0.35">
      <c r="A922" s="3">
        <v>2265</v>
      </c>
      <c r="B922" s="3" t="s">
        <v>1921</v>
      </c>
      <c r="C922" s="3" t="s">
        <v>1922</v>
      </c>
      <c r="D922" s="17">
        <v>10210</v>
      </c>
    </row>
    <row r="923" spans="1:4" x14ac:dyDescent="0.35">
      <c r="A923" s="3">
        <v>1108</v>
      </c>
      <c r="B923" s="3" t="s">
        <v>1108</v>
      </c>
      <c r="C923" s="3" t="s">
        <v>1109</v>
      </c>
      <c r="D923" s="17">
        <v>10208</v>
      </c>
    </row>
    <row r="924" spans="1:4" ht="42" x14ac:dyDescent="0.35">
      <c r="A924" s="3">
        <v>197</v>
      </c>
      <c r="B924" s="3" t="s">
        <v>219</v>
      </c>
      <c r="C924" s="3" t="s">
        <v>220</v>
      </c>
      <c r="D924" s="17">
        <v>10179</v>
      </c>
    </row>
    <row r="925" spans="1:4" ht="28" x14ac:dyDescent="0.35">
      <c r="A925" s="3">
        <v>486</v>
      </c>
      <c r="B925" s="3" t="s">
        <v>492</v>
      </c>
      <c r="C925" s="3" t="s">
        <v>493</v>
      </c>
      <c r="D925" s="17">
        <v>10166</v>
      </c>
    </row>
    <row r="926" spans="1:4" ht="28" x14ac:dyDescent="0.35">
      <c r="A926" s="3">
        <v>2191</v>
      </c>
      <c r="B926" s="3" t="s">
        <v>2628</v>
      </c>
      <c r="C926" s="3" t="s">
        <v>1865</v>
      </c>
      <c r="D926" s="17">
        <v>10164</v>
      </c>
    </row>
    <row r="927" spans="1:4" ht="98" x14ac:dyDescent="0.35">
      <c r="A927" s="3">
        <v>2419</v>
      </c>
      <c r="B927" s="3" t="s">
        <v>1101</v>
      </c>
      <c r="C927" s="3" t="s">
        <v>3208</v>
      </c>
      <c r="D927" s="17">
        <v>10082</v>
      </c>
    </row>
    <row r="928" spans="1:4" ht="98" x14ac:dyDescent="0.35">
      <c r="A928" s="3">
        <v>2110</v>
      </c>
      <c r="B928" s="3" t="s">
        <v>2628</v>
      </c>
      <c r="C928" s="3" t="s">
        <v>5688</v>
      </c>
      <c r="D928" s="17">
        <v>10070</v>
      </c>
    </row>
    <row r="929" spans="1:4" ht="28" x14ac:dyDescent="0.35">
      <c r="A929" s="3">
        <v>450</v>
      </c>
      <c r="B929" s="3" t="s">
        <v>453</v>
      </c>
      <c r="C929" s="3" t="s">
        <v>454</v>
      </c>
      <c r="D929" s="17">
        <v>9981</v>
      </c>
    </row>
    <row r="930" spans="1:4" ht="28" x14ac:dyDescent="0.35">
      <c r="A930" s="3">
        <v>295</v>
      </c>
      <c r="B930" s="3" t="s">
        <v>289</v>
      </c>
      <c r="C930" s="3" t="s">
        <v>5287</v>
      </c>
      <c r="D930" s="17">
        <v>9941</v>
      </c>
    </row>
    <row r="931" spans="1:4" ht="28" x14ac:dyDescent="0.35">
      <c r="A931" s="3">
        <v>950</v>
      </c>
      <c r="B931" s="3" t="s">
        <v>953</v>
      </c>
      <c r="C931" s="3" t="s">
        <v>954</v>
      </c>
      <c r="D931" s="17">
        <v>9906</v>
      </c>
    </row>
    <row r="932" spans="1:4" ht="28" x14ac:dyDescent="0.35">
      <c r="A932" s="3">
        <v>2333</v>
      </c>
      <c r="B932" s="3" t="s">
        <v>2628</v>
      </c>
      <c r="C932" s="3" t="s">
        <v>1965</v>
      </c>
      <c r="D932" s="17">
        <v>9897</v>
      </c>
    </row>
    <row r="933" spans="1:4" ht="56" x14ac:dyDescent="0.35">
      <c r="A933" s="3">
        <v>2352</v>
      </c>
      <c r="B933" s="3" t="s">
        <v>2213</v>
      </c>
      <c r="C933" s="3" t="s">
        <v>4188</v>
      </c>
      <c r="D933" s="17">
        <v>9824</v>
      </c>
    </row>
    <row r="934" spans="1:4" ht="28" x14ac:dyDescent="0.35">
      <c r="A934" s="3">
        <v>2148</v>
      </c>
      <c r="B934" s="3" t="s">
        <v>1839</v>
      </c>
      <c r="C934" s="3" t="s">
        <v>1840</v>
      </c>
      <c r="D934" s="17">
        <v>9769</v>
      </c>
    </row>
    <row r="935" spans="1:4" ht="42" x14ac:dyDescent="0.35">
      <c r="A935" s="3">
        <v>725</v>
      </c>
      <c r="B935" s="3" t="s">
        <v>740</v>
      </c>
      <c r="C935" s="3" t="s">
        <v>742</v>
      </c>
      <c r="D935" s="17">
        <v>9755</v>
      </c>
    </row>
    <row r="936" spans="1:4" ht="42" x14ac:dyDescent="0.35">
      <c r="A936" s="3">
        <v>2883</v>
      </c>
      <c r="B936" s="3" t="s">
        <v>78</v>
      </c>
      <c r="C936" s="3" t="s">
        <v>3276</v>
      </c>
      <c r="D936" s="17">
        <v>9755</v>
      </c>
    </row>
    <row r="937" spans="1:4" ht="42" x14ac:dyDescent="0.35">
      <c r="A937" s="3">
        <v>2697</v>
      </c>
      <c r="B937" s="3" t="s">
        <v>2179</v>
      </c>
      <c r="C937" s="3" t="s">
        <v>5836</v>
      </c>
      <c r="D937" s="17">
        <v>9748</v>
      </c>
    </row>
    <row r="938" spans="1:4" ht="28" x14ac:dyDescent="0.35">
      <c r="A938" s="3">
        <v>416</v>
      </c>
      <c r="B938" s="3" t="s">
        <v>420</v>
      </c>
      <c r="C938" s="3" t="s">
        <v>421</v>
      </c>
      <c r="D938" s="17">
        <v>9709</v>
      </c>
    </row>
    <row r="939" spans="1:4" ht="42" x14ac:dyDescent="0.35">
      <c r="A939" s="3">
        <v>2000</v>
      </c>
      <c r="B939" s="3" t="s">
        <v>1022</v>
      </c>
      <c r="C939" s="3" t="s">
        <v>5656</v>
      </c>
      <c r="D939" s="17">
        <v>9665</v>
      </c>
    </row>
    <row r="940" spans="1:4" ht="56" x14ac:dyDescent="0.35">
      <c r="A940" s="3">
        <v>2649</v>
      </c>
      <c r="B940" s="3" t="s">
        <v>2144</v>
      </c>
      <c r="C940" s="3" t="s">
        <v>3245</v>
      </c>
      <c r="D940" s="17">
        <v>9648</v>
      </c>
    </row>
    <row r="941" spans="1:4" ht="28" x14ac:dyDescent="0.35">
      <c r="A941" s="3">
        <v>2698</v>
      </c>
      <c r="B941" s="3" t="s">
        <v>2183</v>
      </c>
      <c r="C941" s="3" t="s">
        <v>2181</v>
      </c>
      <c r="D941" s="17">
        <v>9648</v>
      </c>
    </row>
    <row r="942" spans="1:4" ht="42" x14ac:dyDescent="0.35">
      <c r="A942" s="3">
        <v>508</v>
      </c>
      <c r="B942" s="3" t="s">
        <v>519</v>
      </c>
      <c r="C942" s="3" t="s">
        <v>520</v>
      </c>
      <c r="D942" s="17">
        <v>9629</v>
      </c>
    </row>
    <row r="943" spans="1:4" x14ac:dyDescent="0.35">
      <c r="A943" s="3">
        <v>2487</v>
      </c>
      <c r="B943" s="3" t="s">
        <v>2051</v>
      </c>
      <c r="C943" s="3" t="s">
        <v>2050</v>
      </c>
      <c r="D943" s="17">
        <v>9623</v>
      </c>
    </row>
    <row r="944" spans="1:4" ht="42" x14ac:dyDescent="0.35">
      <c r="A944" s="3">
        <v>1220</v>
      </c>
      <c r="B944" s="3" t="s">
        <v>2628</v>
      </c>
      <c r="C944" s="3" t="s">
        <v>5472</v>
      </c>
      <c r="D944" s="17">
        <v>9571</v>
      </c>
    </row>
    <row r="945" spans="1:4" ht="42" x14ac:dyDescent="0.35">
      <c r="A945" s="3">
        <v>1639</v>
      </c>
      <c r="B945" s="3" t="s">
        <v>1492</v>
      </c>
      <c r="C945" s="3" t="s">
        <v>5576</v>
      </c>
      <c r="D945" s="17">
        <v>9571</v>
      </c>
    </row>
    <row r="946" spans="1:4" ht="42" x14ac:dyDescent="0.35">
      <c r="A946" s="3">
        <v>1605</v>
      </c>
      <c r="B946" s="3" t="s">
        <v>1477</v>
      </c>
      <c r="C946" s="3" t="s">
        <v>3139</v>
      </c>
      <c r="D946" s="17">
        <v>9542</v>
      </c>
    </row>
    <row r="947" spans="1:4" x14ac:dyDescent="0.35">
      <c r="A947" s="3">
        <v>2425</v>
      </c>
      <c r="B947" s="3" t="s">
        <v>2022</v>
      </c>
      <c r="C947" s="3" t="s">
        <v>2023</v>
      </c>
      <c r="D947" s="17">
        <v>9525</v>
      </c>
    </row>
    <row r="948" spans="1:4" ht="56" x14ac:dyDescent="0.35">
      <c r="A948" s="3">
        <v>2278</v>
      </c>
      <c r="B948" s="3" t="s">
        <v>1100</v>
      </c>
      <c r="C948" s="3" t="s">
        <v>5738</v>
      </c>
      <c r="D948" s="17">
        <v>9500</v>
      </c>
    </row>
    <row r="949" spans="1:4" ht="28" x14ac:dyDescent="0.35">
      <c r="A949" s="3">
        <v>1344</v>
      </c>
      <c r="B949" s="3" t="s">
        <v>1294</v>
      </c>
      <c r="C949" s="3" t="s">
        <v>5499</v>
      </c>
      <c r="D949" s="17">
        <v>9483</v>
      </c>
    </row>
    <row r="950" spans="1:4" x14ac:dyDescent="0.35">
      <c r="A950" s="3">
        <v>2345</v>
      </c>
      <c r="B950" s="3" t="s">
        <v>1979</v>
      </c>
      <c r="C950" s="3" t="s">
        <v>1980</v>
      </c>
      <c r="D950" s="17">
        <v>9439</v>
      </c>
    </row>
    <row r="951" spans="1:4" ht="28" x14ac:dyDescent="0.35">
      <c r="A951" s="3">
        <v>1365</v>
      </c>
      <c r="B951" s="3" t="s">
        <v>558</v>
      </c>
      <c r="C951" s="3" t="s">
        <v>1305</v>
      </c>
      <c r="D951" s="17">
        <v>9412</v>
      </c>
    </row>
    <row r="952" spans="1:4" ht="28" x14ac:dyDescent="0.35">
      <c r="A952" s="3">
        <v>2584</v>
      </c>
      <c r="B952" s="3" t="s">
        <v>2110</v>
      </c>
      <c r="C952" s="3" t="s">
        <v>5804</v>
      </c>
      <c r="D952" s="17">
        <v>9382</v>
      </c>
    </row>
    <row r="953" spans="1:4" ht="28" x14ac:dyDescent="0.35">
      <c r="A953" s="3">
        <v>64</v>
      </c>
      <c r="B953" s="3" t="s">
        <v>58</v>
      </c>
      <c r="C953" s="3" t="s">
        <v>59</v>
      </c>
      <c r="D953" s="17">
        <v>9370</v>
      </c>
    </row>
    <row r="954" spans="1:4" ht="42" x14ac:dyDescent="0.35">
      <c r="A954" s="3">
        <v>1826</v>
      </c>
      <c r="B954" s="3" t="s">
        <v>1622</v>
      </c>
      <c r="C954" s="3" t="s">
        <v>1623</v>
      </c>
      <c r="D954" s="17">
        <v>9244</v>
      </c>
    </row>
    <row r="955" spans="1:4" ht="42" x14ac:dyDescent="0.35">
      <c r="A955" s="3">
        <v>155</v>
      </c>
      <c r="B955" s="3" t="s">
        <v>177</v>
      </c>
      <c r="C955" s="3" t="s">
        <v>178</v>
      </c>
      <c r="D955" s="17">
        <v>9196</v>
      </c>
    </row>
    <row r="956" spans="1:4" ht="56" x14ac:dyDescent="0.35">
      <c r="A956" s="3">
        <v>446</v>
      </c>
      <c r="B956" s="3" t="s">
        <v>446</v>
      </c>
      <c r="C956" s="3" t="s">
        <v>447</v>
      </c>
      <c r="D956" s="17">
        <v>9182</v>
      </c>
    </row>
    <row r="957" spans="1:4" ht="28" x14ac:dyDescent="0.35">
      <c r="A957" s="3">
        <v>254</v>
      </c>
      <c r="B957" s="3" t="s">
        <v>264</v>
      </c>
      <c r="C957" s="3" t="s">
        <v>265</v>
      </c>
      <c r="D957" s="17">
        <v>9162</v>
      </c>
    </row>
    <row r="958" spans="1:4" ht="42" x14ac:dyDescent="0.35">
      <c r="A958" s="3">
        <v>2438</v>
      </c>
      <c r="B958" s="3" t="s">
        <v>2031</v>
      </c>
      <c r="C958" s="3" t="s">
        <v>2032</v>
      </c>
      <c r="D958" s="17">
        <v>9157</v>
      </c>
    </row>
    <row r="959" spans="1:4" ht="28" x14ac:dyDescent="0.35">
      <c r="A959" s="3">
        <v>343</v>
      </c>
      <c r="B959" s="3" t="s">
        <v>342</v>
      </c>
      <c r="C959" s="3" t="s">
        <v>343</v>
      </c>
      <c r="D959" s="17">
        <v>9153</v>
      </c>
    </row>
    <row r="960" spans="1:4" ht="28" x14ac:dyDescent="0.35">
      <c r="A960" s="3">
        <v>596</v>
      </c>
      <c r="B960" s="3" t="s">
        <v>605</v>
      </c>
      <c r="C960" s="3" t="s">
        <v>606</v>
      </c>
      <c r="D960" s="17">
        <v>9109</v>
      </c>
    </row>
    <row r="961" spans="1:4" ht="98" x14ac:dyDescent="0.35">
      <c r="A961" s="3">
        <v>1223</v>
      </c>
      <c r="B961" s="3" t="s">
        <v>1187</v>
      </c>
      <c r="C961" s="3" t="s">
        <v>1188</v>
      </c>
      <c r="D961" s="17">
        <v>8974</v>
      </c>
    </row>
    <row r="962" spans="1:4" ht="56" x14ac:dyDescent="0.35">
      <c r="A962" s="3">
        <v>897</v>
      </c>
      <c r="B962" s="3" t="s">
        <v>891</v>
      </c>
      <c r="C962" s="3" t="s">
        <v>5399</v>
      </c>
      <c r="D962" s="17">
        <v>8961</v>
      </c>
    </row>
    <row r="963" spans="1:4" ht="28" x14ac:dyDescent="0.35">
      <c r="A963" s="3">
        <v>537</v>
      </c>
      <c r="B963" s="3" t="s">
        <v>548</v>
      </c>
      <c r="C963" s="3" t="s">
        <v>549</v>
      </c>
      <c r="D963" s="17">
        <v>8931</v>
      </c>
    </row>
    <row r="964" spans="1:4" ht="28" x14ac:dyDescent="0.35">
      <c r="A964" s="3">
        <v>538</v>
      </c>
      <c r="B964" s="3" t="s">
        <v>548</v>
      </c>
      <c r="C964" s="3" t="s">
        <v>549</v>
      </c>
      <c r="D964" s="17">
        <v>8931</v>
      </c>
    </row>
    <row r="965" spans="1:4" ht="28" x14ac:dyDescent="0.35">
      <c r="A965" s="3">
        <v>2317</v>
      </c>
      <c r="B965" s="3" t="s">
        <v>1957</v>
      </c>
      <c r="C965" s="3" t="s">
        <v>1958</v>
      </c>
      <c r="D965" s="17">
        <v>8921</v>
      </c>
    </row>
    <row r="966" spans="1:4" ht="28" x14ac:dyDescent="0.35">
      <c r="A966" s="3">
        <v>1146</v>
      </c>
      <c r="B966" s="3" t="s">
        <v>1143</v>
      </c>
      <c r="C966" s="3" t="s">
        <v>1144</v>
      </c>
      <c r="D966" s="17">
        <v>8900</v>
      </c>
    </row>
    <row r="967" spans="1:4" ht="56" x14ac:dyDescent="0.35">
      <c r="A967" s="3">
        <v>2106</v>
      </c>
      <c r="B967" s="3" t="s">
        <v>2628</v>
      </c>
      <c r="C967" s="3" t="s">
        <v>5686</v>
      </c>
      <c r="D967" s="17">
        <v>8876</v>
      </c>
    </row>
    <row r="968" spans="1:4" ht="28" x14ac:dyDescent="0.35">
      <c r="A968" s="3">
        <v>1567</v>
      </c>
      <c r="B968" s="3" t="s">
        <v>1455</v>
      </c>
      <c r="C968" s="3" t="s">
        <v>1456</v>
      </c>
      <c r="D968" s="17">
        <v>8864</v>
      </c>
    </row>
    <row r="969" spans="1:4" x14ac:dyDescent="0.35">
      <c r="A969" s="3">
        <v>1763</v>
      </c>
      <c r="B969" s="3" t="s">
        <v>1581</v>
      </c>
      <c r="C969" s="3" t="s">
        <v>1582</v>
      </c>
      <c r="D969" s="17">
        <v>8844</v>
      </c>
    </row>
    <row r="970" spans="1:4" ht="28" x14ac:dyDescent="0.35">
      <c r="A970" s="3">
        <v>651</v>
      </c>
      <c r="B970" s="3" t="s">
        <v>655</v>
      </c>
      <c r="C970" s="3" t="s">
        <v>3027</v>
      </c>
      <c r="D970" s="17">
        <v>8832</v>
      </c>
    </row>
    <row r="971" spans="1:4" ht="28" x14ac:dyDescent="0.35">
      <c r="A971" s="3">
        <v>1945</v>
      </c>
      <c r="B971" s="3" t="s">
        <v>1698</v>
      </c>
      <c r="C971" s="3" t="s">
        <v>5646</v>
      </c>
      <c r="D971" s="17">
        <v>8824</v>
      </c>
    </row>
    <row r="972" spans="1:4" ht="28" x14ac:dyDescent="0.35">
      <c r="A972" s="3">
        <v>1537</v>
      </c>
      <c r="B972" s="3" t="s">
        <v>1431</v>
      </c>
      <c r="C972" s="3" t="s">
        <v>1432</v>
      </c>
      <c r="D972" s="17">
        <v>8823</v>
      </c>
    </row>
    <row r="973" spans="1:4" ht="56" x14ac:dyDescent="0.35">
      <c r="A973" s="3">
        <v>2320</v>
      </c>
      <c r="B973" s="3" t="s">
        <v>1961</v>
      </c>
      <c r="C973" s="3" t="s">
        <v>5749</v>
      </c>
      <c r="D973" s="17">
        <v>8780</v>
      </c>
    </row>
    <row r="974" spans="1:4" ht="56" x14ac:dyDescent="0.35">
      <c r="A974" s="3">
        <v>1037</v>
      </c>
      <c r="B974" s="3" t="s">
        <v>1028</v>
      </c>
      <c r="C974" s="3" t="s">
        <v>5426</v>
      </c>
      <c r="D974" s="17">
        <v>8773</v>
      </c>
    </row>
    <row r="975" spans="1:4" ht="112" x14ac:dyDescent="0.35">
      <c r="A975" s="3">
        <v>1925</v>
      </c>
      <c r="B975" s="3" t="s">
        <v>228</v>
      </c>
      <c r="C975" s="3" t="s">
        <v>1683</v>
      </c>
      <c r="D975" s="17">
        <v>8758</v>
      </c>
    </row>
    <row r="976" spans="1:4" x14ac:dyDescent="0.35">
      <c r="A976" s="3">
        <v>1744</v>
      </c>
      <c r="B976" s="3" t="s">
        <v>1569</v>
      </c>
      <c r="C976" s="3" t="s">
        <v>1570</v>
      </c>
      <c r="D976" s="17">
        <v>8749</v>
      </c>
    </row>
    <row r="977" spans="1:4" ht="56" x14ac:dyDescent="0.35">
      <c r="A977" s="3">
        <v>2332</v>
      </c>
      <c r="B977" s="3" t="s">
        <v>2628</v>
      </c>
      <c r="C977" s="3" t="s">
        <v>5751</v>
      </c>
      <c r="D977" s="17">
        <v>8749</v>
      </c>
    </row>
    <row r="978" spans="1:4" x14ac:dyDescent="0.35">
      <c r="A978" s="3">
        <v>1629</v>
      </c>
      <c r="B978" s="3" t="s">
        <v>1492</v>
      </c>
      <c r="C978" s="3" t="s">
        <v>1493</v>
      </c>
      <c r="D978" s="17">
        <v>8742</v>
      </c>
    </row>
    <row r="979" spans="1:4" ht="56" x14ac:dyDescent="0.35">
      <c r="A979" s="3">
        <v>813</v>
      </c>
      <c r="B979" s="3" t="s">
        <v>345</v>
      </c>
      <c r="C979" s="3" t="s">
        <v>820</v>
      </c>
      <c r="D979" s="17">
        <v>8675</v>
      </c>
    </row>
    <row r="980" spans="1:4" ht="42" x14ac:dyDescent="0.35">
      <c r="A980" s="3">
        <v>1015</v>
      </c>
      <c r="B980" s="3" t="s">
        <v>1002</v>
      </c>
      <c r="C980" s="3" t="s">
        <v>1003</v>
      </c>
      <c r="D980" s="17">
        <v>8644</v>
      </c>
    </row>
    <row r="981" spans="1:4" x14ac:dyDescent="0.35">
      <c r="A981" s="3">
        <v>1962</v>
      </c>
      <c r="B981" s="3" t="s">
        <v>1717</v>
      </c>
      <c r="C981" s="3" t="s">
        <v>1718</v>
      </c>
      <c r="D981" s="17">
        <v>8631</v>
      </c>
    </row>
    <row r="982" spans="1:4" ht="28" x14ac:dyDescent="0.35">
      <c r="A982" s="3">
        <v>338</v>
      </c>
      <c r="B982" s="3" t="s">
        <v>333</v>
      </c>
      <c r="C982" s="3" t="s">
        <v>334</v>
      </c>
      <c r="D982" s="17">
        <v>8575</v>
      </c>
    </row>
    <row r="983" spans="1:4" x14ac:dyDescent="0.35">
      <c r="A983" s="3">
        <v>81</v>
      </c>
      <c r="B983" s="3" t="s">
        <v>70</v>
      </c>
      <c r="C983" s="3" t="s">
        <v>71</v>
      </c>
      <c r="D983" s="17">
        <v>8550</v>
      </c>
    </row>
    <row r="984" spans="1:4" ht="56" x14ac:dyDescent="0.35">
      <c r="A984" s="3">
        <v>1852</v>
      </c>
      <c r="B984" s="3" t="s">
        <v>1644</v>
      </c>
      <c r="C984" s="3" t="s">
        <v>5618</v>
      </c>
      <c r="D984" s="17">
        <v>8519</v>
      </c>
    </row>
    <row r="985" spans="1:4" ht="28" x14ac:dyDescent="0.35">
      <c r="A985" s="3">
        <v>2338</v>
      </c>
      <c r="B985" s="3" t="s">
        <v>1969</v>
      </c>
      <c r="C985" s="3" t="s">
        <v>1970</v>
      </c>
      <c r="D985" s="17">
        <v>8500</v>
      </c>
    </row>
    <row r="986" spans="1:4" ht="56" x14ac:dyDescent="0.35">
      <c r="A986" s="3">
        <v>1090</v>
      </c>
      <c r="B986" s="3" t="s">
        <v>1090</v>
      </c>
      <c r="C986" s="3" t="s">
        <v>5432</v>
      </c>
      <c r="D986" s="17">
        <v>8477</v>
      </c>
    </row>
    <row r="987" spans="1:4" ht="28" x14ac:dyDescent="0.35">
      <c r="A987" s="3">
        <v>2398</v>
      </c>
      <c r="B987" s="3" t="s">
        <v>2012</v>
      </c>
      <c r="C987" s="3" t="s">
        <v>5764</v>
      </c>
      <c r="D987" s="17">
        <v>8431</v>
      </c>
    </row>
    <row r="988" spans="1:4" ht="28" x14ac:dyDescent="0.35">
      <c r="A988" s="3">
        <v>1663</v>
      </c>
      <c r="B988" s="3" t="s">
        <v>1511</v>
      </c>
      <c r="C988" s="3" t="s">
        <v>5582</v>
      </c>
      <c r="D988" s="17">
        <v>8414</v>
      </c>
    </row>
    <row r="989" spans="1:4" ht="28" x14ac:dyDescent="0.35">
      <c r="A989" s="3">
        <v>1142</v>
      </c>
      <c r="B989" s="3" t="s">
        <v>1138</v>
      </c>
      <c r="C989" s="3" t="s">
        <v>1139</v>
      </c>
      <c r="D989" s="17">
        <v>8399</v>
      </c>
    </row>
    <row r="990" spans="1:4" ht="28" x14ac:dyDescent="0.35">
      <c r="A990" s="3">
        <v>535</v>
      </c>
      <c r="B990" s="3" t="s">
        <v>541</v>
      </c>
      <c r="C990" s="3" t="s">
        <v>542</v>
      </c>
      <c r="D990" s="17">
        <v>8331</v>
      </c>
    </row>
    <row r="991" spans="1:4" ht="28" x14ac:dyDescent="0.35">
      <c r="A991" s="3">
        <v>583</v>
      </c>
      <c r="B991" s="3" t="s">
        <v>591</v>
      </c>
      <c r="C991" s="3" t="s">
        <v>7061</v>
      </c>
      <c r="D991" s="17">
        <v>8201</v>
      </c>
    </row>
    <row r="992" spans="1:4" ht="28" x14ac:dyDescent="0.35">
      <c r="A992" s="3">
        <v>1528</v>
      </c>
      <c r="B992" s="3" t="s">
        <v>1420</v>
      </c>
      <c r="C992" s="3" t="s">
        <v>1421</v>
      </c>
      <c r="D992" s="17">
        <v>8200</v>
      </c>
    </row>
    <row r="993" spans="1:4" ht="28" x14ac:dyDescent="0.35">
      <c r="A993" s="3">
        <v>2399</v>
      </c>
      <c r="B993" s="3" t="s">
        <v>2012</v>
      </c>
      <c r="C993" s="3" t="s">
        <v>5764</v>
      </c>
      <c r="D993" s="17">
        <v>8188</v>
      </c>
    </row>
    <row r="994" spans="1:4" ht="28" x14ac:dyDescent="0.35">
      <c r="A994" s="3">
        <v>480</v>
      </c>
      <c r="B994" s="3" t="s">
        <v>477</v>
      </c>
      <c r="C994" s="3" t="s">
        <v>5327</v>
      </c>
      <c r="D994" s="17">
        <v>8179</v>
      </c>
    </row>
    <row r="995" spans="1:4" ht="42" x14ac:dyDescent="0.35">
      <c r="A995" s="3">
        <v>852</v>
      </c>
      <c r="B995" s="3" t="s">
        <v>2628</v>
      </c>
      <c r="C995" s="3" t="s">
        <v>851</v>
      </c>
      <c r="D995" s="17">
        <v>8160</v>
      </c>
    </row>
    <row r="996" spans="1:4" ht="28" x14ac:dyDescent="0.35">
      <c r="A996" s="3">
        <v>92</v>
      </c>
      <c r="B996" s="3" t="s">
        <v>85</v>
      </c>
      <c r="C996" s="3" t="s">
        <v>86</v>
      </c>
      <c r="D996" s="17">
        <v>8147</v>
      </c>
    </row>
    <row r="997" spans="1:4" ht="28" x14ac:dyDescent="0.35">
      <c r="A997" s="3">
        <v>1232</v>
      </c>
      <c r="B997" s="3" t="s">
        <v>1193</v>
      </c>
      <c r="C997" s="3" t="s">
        <v>5474</v>
      </c>
      <c r="D997" s="17">
        <v>8117</v>
      </c>
    </row>
    <row r="998" spans="1:4" ht="28" x14ac:dyDescent="0.35">
      <c r="A998" s="3">
        <v>1742</v>
      </c>
      <c r="B998" s="3" t="s">
        <v>1566</v>
      </c>
      <c r="C998" s="3" t="s">
        <v>1567</v>
      </c>
      <c r="D998" s="17">
        <v>8070</v>
      </c>
    </row>
    <row r="999" spans="1:4" ht="28" x14ac:dyDescent="0.35">
      <c r="A999" s="3">
        <v>1546</v>
      </c>
      <c r="B999" s="3" t="s">
        <v>342</v>
      </c>
      <c r="C999" s="3" t="s">
        <v>1435</v>
      </c>
      <c r="D999" s="17">
        <v>8064</v>
      </c>
    </row>
    <row r="1000" spans="1:4" ht="56" x14ac:dyDescent="0.35">
      <c r="A1000" s="3">
        <v>2276</v>
      </c>
      <c r="B1000" s="3" t="s">
        <v>1929</v>
      </c>
      <c r="C1000" s="3" t="s">
        <v>5736</v>
      </c>
      <c r="D1000" s="17">
        <v>8045</v>
      </c>
    </row>
    <row r="1001" spans="1:4" ht="56" x14ac:dyDescent="0.35">
      <c r="A1001" s="3">
        <v>1120</v>
      </c>
      <c r="B1001" s="3" t="s">
        <v>1091</v>
      </c>
      <c r="C1001" s="3" t="s">
        <v>1116</v>
      </c>
      <c r="D1001" s="17">
        <v>8016</v>
      </c>
    </row>
    <row r="1002" spans="1:4" ht="28" x14ac:dyDescent="0.35">
      <c r="A1002" s="3">
        <v>2396</v>
      </c>
      <c r="B1002" s="3" t="s">
        <v>2012</v>
      </c>
      <c r="C1002" s="3" t="s">
        <v>5764</v>
      </c>
      <c r="D1002" s="17">
        <v>7967</v>
      </c>
    </row>
    <row r="1003" spans="1:4" ht="28" x14ac:dyDescent="0.35">
      <c r="A1003" s="3">
        <v>2842</v>
      </c>
      <c r="B1003" s="3" t="s">
        <v>2267</v>
      </c>
      <c r="C1003" s="3" t="s">
        <v>7078</v>
      </c>
      <c r="D1003" s="17">
        <v>7906</v>
      </c>
    </row>
    <row r="1004" spans="1:4" ht="28" x14ac:dyDescent="0.35">
      <c r="A1004" s="3">
        <v>2904</v>
      </c>
      <c r="B1004" s="3" t="s">
        <v>2296</v>
      </c>
      <c r="C1004" s="3" t="s">
        <v>2297</v>
      </c>
      <c r="D1004" s="17">
        <v>7877</v>
      </c>
    </row>
    <row r="1005" spans="1:4" ht="28" x14ac:dyDescent="0.35">
      <c r="A1005" s="3">
        <v>2906</v>
      </c>
      <c r="B1005" s="3" t="s">
        <v>2296</v>
      </c>
      <c r="C1005" s="3" t="s">
        <v>2297</v>
      </c>
      <c r="D1005" s="17">
        <v>7876</v>
      </c>
    </row>
    <row r="1006" spans="1:4" ht="28" x14ac:dyDescent="0.35">
      <c r="A1006" s="3">
        <v>984</v>
      </c>
      <c r="B1006" s="3" t="s">
        <v>973</v>
      </c>
      <c r="C1006" s="3" t="s">
        <v>974</v>
      </c>
      <c r="D1006" s="17">
        <v>7865</v>
      </c>
    </row>
    <row r="1007" spans="1:4" ht="98" x14ac:dyDescent="0.35">
      <c r="A1007" s="3">
        <v>748</v>
      </c>
      <c r="B1007" s="3" t="s">
        <v>759</v>
      </c>
      <c r="C1007" s="3" t="s">
        <v>3054</v>
      </c>
      <c r="D1007" s="17">
        <v>7852</v>
      </c>
    </row>
    <row r="1008" spans="1:4" x14ac:dyDescent="0.35">
      <c r="A1008" s="3">
        <v>2441</v>
      </c>
      <c r="B1008" s="3" t="s">
        <v>2033</v>
      </c>
      <c r="C1008" s="3" t="s">
        <v>2034</v>
      </c>
      <c r="D1008" s="17">
        <v>7825</v>
      </c>
    </row>
    <row r="1009" spans="1:4" ht="28" x14ac:dyDescent="0.35">
      <c r="A1009" s="3">
        <v>2523</v>
      </c>
      <c r="B1009" s="3" t="s">
        <v>706</v>
      </c>
      <c r="C1009" s="3" t="s">
        <v>2066</v>
      </c>
      <c r="D1009" s="17">
        <v>7817</v>
      </c>
    </row>
    <row r="1010" spans="1:4" ht="70" x14ac:dyDescent="0.35">
      <c r="A1010" s="3">
        <v>1004</v>
      </c>
      <c r="B1010" s="3" t="s">
        <v>996</v>
      </c>
      <c r="C1010" s="3" t="s">
        <v>5420</v>
      </c>
      <c r="D1010" s="17">
        <v>7771</v>
      </c>
    </row>
    <row r="1011" spans="1:4" ht="56" x14ac:dyDescent="0.35">
      <c r="A1011" s="3">
        <v>383</v>
      </c>
      <c r="B1011" s="3" t="s">
        <v>391</v>
      </c>
      <c r="C1011" s="3" t="s">
        <v>396</v>
      </c>
      <c r="D1011" s="17">
        <v>7764</v>
      </c>
    </row>
    <row r="1012" spans="1:4" ht="70" x14ac:dyDescent="0.35">
      <c r="A1012" s="3">
        <v>2216</v>
      </c>
      <c r="B1012" s="3" t="s">
        <v>2628</v>
      </c>
      <c r="C1012" s="3" t="s">
        <v>5723</v>
      </c>
      <c r="D1012" s="17">
        <v>7744</v>
      </c>
    </row>
    <row r="1013" spans="1:4" x14ac:dyDescent="0.35">
      <c r="A1013" s="3">
        <v>1547</v>
      </c>
      <c r="B1013" s="3" t="s">
        <v>1436</v>
      </c>
      <c r="C1013" s="3" t="s">
        <v>1437</v>
      </c>
      <c r="D1013" s="17">
        <v>7733</v>
      </c>
    </row>
    <row r="1014" spans="1:4" ht="28" x14ac:dyDescent="0.35">
      <c r="A1014" s="3">
        <v>1065</v>
      </c>
      <c r="B1014" s="3" t="s">
        <v>1059</v>
      </c>
      <c r="C1014" s="3" t="s">
        <v>1060</v>
      </c>
      <c r="D1014" s="17">
        <v>7730</v>
      </c>
    </row>
    <row r="1015" spans="1:4" ht="56" x14ac:dyDescent="0.35">
      <c r="A1015" s="3">
        <v>1447</v>
      </c>
      <c r="B1015" s="3" t="s">
        <v>1366</v>
      </c>
      <c r="C1015" s="3" t="s">
        <v>5532</v>
      </c>
      <c r="D1015" s="17">
        <v>7721</v>
      </c>
    </row>
    <row r="1016" spans="1:4" ht="28" x14ac:dyDescent="0.35">
      <c r="A1016" s="3">
        <v>2912</v>
      </c>
      <c r="B1016" s="3" t="s">
        <v>2299</v>
      </c>
      <c r="C1016" s="3" t="s">
        <v>2300</v>
      </c>
      <c r="D1016" s="17">
        <v>7712</v>
      </c>
    </row>
    <row r="1017" spans="1:4" ht="28" x14ac:dyDescent="0.35">
      <c r="A1017" s="3">
        <v>12</v>
      </c>
      <c r="B1017" s="3" t="s">
        <v>20</v>
      </c>
      <c r="C1017" s="3" t="s">
        <v>21</v>
      </c>
      <c r="D1017" s="17">
        <v>7711</v>
      </c>
    </row>
    <row r="1018" spans="1:4" ht="42" x14ac:dyDescent="0.35">
      <c r="A1018" s="3">
        <v>2192</v>
      </c>
      <c r="B1018" s="3" t="s">
        <v>1867</v>
      </c>
      <c r="C1018" s="3" t="s">
        <v>1868</v>
      </c>
      <c r="D1018" s="17">
        <v>7661</v>
      </c>
    </row>
    <row r="1019" spans="1:4" ht="28" x14ac:dyDescent="0.35">
      <c r="A1019" s="3">
        <v>2150</v>
      </c>
      <c r="B1019" s="3" t="s">
        <v>1842</v>
      </c>
      <c r="C1019" s="3" t="s">
        <v>5703</v>
      </c>
      <c r="D1019" s="17">
        <v>7654</v>
      </c>
    </row>
    <row r="1020" spans="1:4" ht="42" x14ac:dyDescent="0.35">
      <c r="A1020" s="3">
        <v>2435</v>
      </c>
      <c r="B1020" s="3" t="s">
        <v>2029</v>
      </c>
      <c r="C1020" s="3" t="s">
        <v>2030</v>
      </c>
      <c r="D1020" s="17">
        <v>7641</v>
      </c>
    </row>
    <row r="1021" spans="1:4" ht="42" x14ac:dyDescent="0.35">
      <c r="A1021" s="3">
        <v>2436</v>
      </c>
      <c r="B1021" s="3" t="s">
        <v>2029</v>
      </c>
      <c r="C1021" s="3" t="s">
        <v>2030</v>
      </c>
      <c r="D1021" s="17">
        <v>7641</v>
      </c>
    </row>
    <row r="1022" spans="1:4" ht="70" x14ac:dyDescent="0.35">
      <c r="A1022" s="3">
        <v>1247</v>
      </c>
      <c r="B1022" s="3" t="s">
        <v>1203</v>
      </c>
      <c r="C1022" s="3" t="s">
        <v>1205</v>
      </c>
      <c r="D1022" s="17">
        <v>7626</v>
      </c>
    </row>
    <row r="1023" spans="1:4" ht="28" x14ac:dyDescent="0.35">
      <c r="A1023" s="3">
        <v>16</v>
      </c>
      <c r="B1023" s="3" t="s">
        <v>23</v>
      </c>
      <c r="C1023" s="3" t="s">
        <v>24</v>
      </c>
      <c r="D1023" s="17">
        <v>7594</v>
      </c>
    </row>
    <row r="1024" spans="1:4" ht="112" x14ac:dyDescent="0.35">
      <c r="A1024" s="3">
        <v>2040</v>
      </c>
      <c r="B1024" s="3" t="s">
        <v>2628</v>
      </c>
      <c r="C1024" s="3" t="s">
        <v>1757</v>
      </c>
      <c r="D1024" s="17">
        <v>7555</v>
      </c>
    </row>
    <row r="1025" spans="1:4" ht="42" x14ac:dyDescent="0.35">
      <c r="A1025" s="3">
        <v>1688</v>
      </c>
      <c r="B1025" s="3" t="s">
        <v>255</v>
      </c>
      <c r="C1025" s="3" t="s">
        <v>4148</v>
      </c>
      <c r="D1025" s="17">
        <v>7479</v>
      </c>
    </row>
    <row r="1026" spans="1:4" ht="56" x14ac:dyDescent="0.35">
      <c r="A1026" s="3">
        <v>1753</v>
      </c>
      <c r="B1026" s="3" t="s">
        <v>2539</v>
      </c>
      <c r="C1026" s="3" t="s">
        <v>5604</v>
      </c>
      <c r="D1026" s="17">
        <v>7450</v>
      </c>
    </row>
    <row r="1027" spans="1:4" x14ac:dyDescent="0.35">
      <c r="A1027" s="3">
        <v>1708</v>
      </c>
      <c r="B1027" s="3" t="s">
        <v>1533</v>
      </c>
      <c r="C1027" s="3" t="s">
        <v>1534</v>
      </c>
      <c r="D1027" s="17">
        <v>7444</v>
      </c>
    </row>
    <row r="1028" spans="1:4" ht="42" x14ac:dyDescent="0.35">
      <c r="A1028" s="3">
        <v>104</v>
      </c>
      <c r="B1028" s="3" t="s">
        <v>109</v>
      </c>
      <c r="C1028" s="3" t="s">
        <v>110</v>
      </c>
      <c r="D1028" s="17">
        <v>7429</v>
      </c>
    </row>
    <row r="1029" spans="1:4" ht="28" x14ac:dyDescent="0.35">
      <c r="A1029" s="3">
        <v>313</v>
      </c>
      <c r="B1029" s="3" t="s">
        <v>2628</v>
      </c>
      <c r="C1029" s="3" t="s">
        <v>307</v>
      </c>
      <c r="D1029" s="17">
        <v>7423</v>
      </c>
    </row>
    <row r="1030" spans="1:4" ht="28" x14ac:dyDescent="0.35">
      <c r="A1030" s="3">
        <v>1132</v>
      </c>
      <c r="B1030" s="3" t="s">
        <v>1126</v>
      </c>
      <c r="C1030" s="3" t="s">
        <v>1127</v>
      </c>
      <c r="D1030" s="17">
        <v>7389</v>
      </c>
    </row>
    <row r="1031" spans="1:4" ht="28" x14ac:dyDescent="0.35">
      <c r="A1031" s="3">
        <v>2168</v>
      </c>
      <c r="B1031" s="3" t="s">
        <v>1859</v>
      </c>
      <c r="C1031" s="3" t="s">
        <v>7291</v>
      </c>
      <c r="D1031" s="17">
        <v>7339</v>
      </c>
    </row>
    <row r="1032" spans="1:4" ht="42" x14ac:dyDescent="0.35">
      <c r="A1032" s="3">
        <v>2423</v>
      </c>
      <c r="B1032" s="3" t="s">
        <v>1065</v>
      </c>
      <c r="C1032" s="3" t="s">
        <v>4189</v>
      </c>
      <c r="D1032" s="17">
        <v>7335</v>
      </c>
    </row>
    <row r="1033" spans="1:4" ht="42" x14ac:dyDescent="0.35">
      <c r="A1033" s="3">
        <v>321</v>
      </c>
      <c r="B1033" s="3" t="s">
        <v>310</v>
      </c>
      <c r="C1033" s="3" t="s">
        <v>5293</v>
      </c>
      <c r="D1033" s="17">
        <v>7270</v>
      </c>
    </row>
    <row r="1034" spans="1:4" ht="84" x14ac:dyDescent="0.35">
      <c r="A1034" s="3">
        <v>1268</v>
      </c>
      <c r="B1034" s="3" t="s">
        <v>417</v>
      </c>
      <c r="C1034" s="3" t="s">
        <v>5479</v>
      </c>
      <c r="D1034" s="17">
        <v>7245</v>
      </c>
    </row>
    <row r="1035" spans="1:4" ht="28" x14ac:dyDescent="0.35">
      <c r="A1035" s="3">
        <v>527</v>
      </c>
      <c r="B1035" s="3" t="s">
        <v>533</v>
      </c>
      <c r="C1035" s="3" t="s">
        <v>534</v>
      </c>
      <c r="D1035" s="17">
        <v>7215</v>
      </c>
    </row>
    <row r="1036" spans="1:4" x14ac:dyDescent="0.35">
      <c r="A1036" s="3">
        <v>2324</v>
      </c>
      <c r="B1036" s="3" t="s">
        <v>1962</v>
      </c>
      <c r="C1036" s="3" t="s">
        <v>1963</v>
      </c>
      <c r="D1036" s="17">
        <v>7208</v>
      </c>
    </row>
    <row r="1037" spans="1:4" x14ac:dyDescent="0.35">
      <c r="A1037" s="3">
        <v>2328</v>
      </c>
      <c r="B1037" s="3" t="s">
        <v>1962</v>
      </c>
      <c r="C1037" s="3" t="s">
        <v>5750</v>
      </c>
      <c r="D1037" s="17">
        <v>7201</v>
      </c>
    </row>
    <row r="1038" spans="1:4" ht="28" x14ac:dyDescent="0.35">
      <c r="A1038" s="3">
        <v>987</v>
      </c>
      <c r="B1038" s="3" t="s">
        <v>2628</v>
      </c>
      <c r="C1038" s="3" t="s">
        <v>978</v>
      </c>
      <c r="D1038" s="17">
        <v>7182</v>
      </c>
    </row>
    <row r="1039" spans="1:4" ht="42" x14ac:dyDescent="0.35">
      <c r="A1039" s="3">
        <v>1657</v>
      </c>
      <c r="B1039" s="3" t="s">
        <v>1509</v>
      </c>
      <c r="C1039" s="3" t="s">
        <v>1510</v>
      </c>
      <c r="D1039" s="17">
        <v>7165</v>
      </c>
    </row>
    <row r="1040" spans="1:4" ht="28" x14ac:dyDescent="0.35">
      <c r="A1040" s="3">
        <v>762</v>
      </c>
      <c r="B1040" s="3" t="s">
        <v>778</v>
      </c>
      <c r="C1040" s="3" t="s">
        <v>779</v>
      </c>
      <c r="D1040" s="17">
        <v>7159</v>
      </c>
    </row>
    <row r="1041" spans="1:4" ht="126" x14ac:dyDescent="0.35">
      <c r="A1041" s="3">
        <v>2044</v>
      </c>
      <c r="B1041" s="3" t="s">
        <v>2628</v>
      </c>
      <c r="C1041" s="3" t="s">
        <v>1761</v>
      </c>
      <c r="D1041" s="17">
        <v>7154</v>
      </c>
    </row>
    <row r="1042" spans="1:4" ht="28" x14ac:dyDescent="0.35">
      <c r="A1042" s="3">
        <v>2294</v>
      </c>
      <c r="B1042" s="3" t="s">
        <v>1940</v>
      </c>
      <c r="C1042" s="3" t="s">
        <v>3191</v>
      </c>
      <c r="D1042" s="17">
        <v>7149</v>
      </c>
    </row>
    <row r="1043" spans="1:4" ht="28" x14ac:dyDescent="0.35">
      <c r="A1043" s="3">
        <v>2318</v>
      </c>
      <c r="B1043" s="3" t="s">
        <v>1957</v>
      </c>
      <c r="C1043" s="3" t="s">
        <v>1958</v>
      </c>
      <c r="D1043" s="17">
        <v>7142</v>
      </c>
    </row>
    <row r="1044" spans="1:4" ht="28" x14ac:dyDescent="0.35">
      <c r="A1044" s="3">
        <v>681</v>
      </c>
      <c r="B1044" s="3" t="s">
        <v>684</v>
      </c>
      <c r="C1044" s="3" t="s">
        <v>5357</v>
      </c>
      <c r="D1044" s="17">
        <v>7125</v>
      </c>
    </row>
    <row r="1045" spans="1:4" ht="28" x14ac:dyDescent="0.35">
      <c r="A1045" s="3">
        <v>2269</v>
      </c>
      <c r="B1045" s="3" t="s">
        <v>1925</v>
      </c>
      <c r="C1045" s="3" t="s">
        <v>1926</v>
      </c>
      <c r="D1045" s="17">
        <v>7039</v>
      </c>
    </row>
    <row r="1046" spans="1:4" ht="28" x14ac:dyDescent="0.35">
      <c r="A1046" s="3">
        <v>1131</v>
      </c>
      <c r="B1046" s="3" t="s">
        <v>1126</v>
      </c>
      <c r="C1046" s="3" t="s">
        <v>1127</v>
      </c>
      <c r="D1046" s="17">
        <v>7019</v>
      </c>
    </row>
    <row r="1047" spans="1:4" ht="98" x14ac:dyDescent="0.35">
      <c r="A1047" s="3">
        <v>967</v>
      </c>
      <c r="B1047" s="3" t="s">
        <v>965</v>
      </c>
      <c r="C1047" s="3" t="s">
        <v>3995</v>
      </c>
      <c r="D1047" s="17">
        <v>7003</v>
      </c>
    </row>
    <row r="1048" spans="1:4" ht="28" x14ac:dyDescent="0.35">
      <c r="A1048" s="3">
        <v>2282</v>
      </c>
      <c r="B1048" s="3" t="s">
        <v>1935</v>
      </c>
      <c r="C1048" s="3" t="s">
        <v>1936</v>
      </c>
      <c r="D1048" s="17">
        <v>6968</v>
      </c>
    </row>
    <row r="1049" spans="1:4" ht="28" x14ac:dyDescent="0.35">
      <c r="A1049" s="3">
        <v>2652</v>
      </c>
      <c r="B1049" s="3" t="s">
        <v>2145</v>
      </c>
      <c r="C1049" s="3" t="s">
        <v>3246</v>
      </c>
      <c r="D1049" s="17">
        <v>6955</v>
      </c>
    </row>
    <row r="1050" spans="1:4" ht="28" x14ac:dyDescent="0.35">
      <c r="A1050" s="3">
        <v>1571</v>
      </c>
      <c r="B1050" s="3" t="s">
        <v>1458</v>
      </c>
      <c r="C1050" s="3" t="s">
        <v>1459</v>
      </c>
      <c r="D1050" s="17">
        <v>6918</v>
      </c>
    </row>
    <row r="1051" spans="1:4" ht="28" x14ac:dyDescent="0.35">
      <c r="A1051" s="3">
        <v>825</v>
      </c>
      <c r="B1051" s="3" t="s">
        <v>831</v>
      </c>
      <c r="C1051" s="3" t="s">
        <v>832</v>
      </c>
      <c r="D1051" s="17">
        <v>6904</v>
      </c>
    </row>
    <row r="1052" spans="1:4" ht="56" x14ac:dyDescent="0.35">
      <c r="A1052" s="3">
        <v>2071</v>
      </c>
      <c r="B1052" s="3" t="s">
        <v>1786</v>
      </c>
      <c r="C1052" s="3" t="s">
        <v>4173</v>
      </c>
      <c r="D1052" s="17">
        <v>6904</v>
      </c>
    </row>
    <row r="1053" spans="1:4" ht="56" x14ac:dyDescent="0.35">
      <c r="A1053" s="3">
        <v>2739</v>
      </c>
      <c r="B1053" s="3" t="s">
        <v>2207</v>
      </c>
      <c r="C1053" s="3" t="s">
        <v>3255</v>
      </c>
      <c r="D1053" s="17">
        <v>6883</v>
      </c>
    </row>
    <row r="1054" spans="1:4" ht="28" x14ac:dyDescent="0.35">
      <c r="A1054" s="3">
        <v>2601</v>
      </c>
      <c r="B1054" s="3" t="s">
        <v>2120</v>
      </c>
      <c r="C1054" s="3" t="s">
        <v>2121</v>
      </c>
      <c r="D1054" s="17">
        <v>6825</v>
      </c>
    </row>
    <row r="1055" spans="1:4" x14ac:dyDescent="0.35">
      <c r="A1055" s="3">
        <v>646</v>
      </c>
      <c r="B1055" s="3" t="s">
        <v>653</v>
      </c>
      <c r="C1055" s="3" t="s">
        <v>654</v>
      </c>
      <c r="D1055" s="17">
        <v>6816</v>
      </c>
    </row>
    <row r="1056" spans="1:4" ht="56" x14ac:dyDescent="0.35">
      <c r="A1056" s="3">
        <v>1295</v>
      </c>
      <c r="B1056" s="3" t="s">
        <v>2657</v>
      </c>
      <c r="C1056" s="3" t="s">
        <v>4131</v>
      </c>
      <c r="D1056" s="17">
        <v>6770</v>
      </c>
    </row>
    <row r="1057" spans="1:4" ht="42" x14ac:dyDescent="0.35">
      <c r="A1057" s="3">
        <v>2729</v>
      </c>
      <c r="B1057" s="3" t="s">
        <v>2199</v>
      </c>
      <c r="C1057" s="3" t="s">
        <v>7077</v>
      </c>
      <c r="D1057" s="17">
        <v>6729</v>
      </c>
    </row>
    <row r="1058" spans="1:4" ht="42" x14ac:dyDescent="0.35">
      <c r="A1058" s="3">
        <v>2366</v>
      </c>
      <c r="B1058" s="3" t="s">
        <v>2628</v>
      </c>
      <c r="C1058" s="3" t="s">
        <v>5760</v>
      </c>
      <c r="D1058" s="17">
        <v>6721</v>
      </c>
    </row>
    <row r="1059" spans="1:4" ht="56" x14ac:dyDescent="0.35">
      <c r="A1059" s="3">
        <v>1507</v>
      </c>
      <c r="B1059" s="3" t="s">
        <v>1402</v>
      </c>
      <c r="C1059" s="3" t="s">
        <v>1403</v>
      </c>
      <c r="D1059" s="17">
        <v>6716</v>
      </c>
    </row>
    <row r="1060" spans="1:4" ht="42" x14ac:dyDescent="0.35">
      <c r="A1060" s="3">
        <v>2725</v>
      </c>
      <c r="B1060" s="3" t="s">
        <v>2199</v>
      </c>
      <c r="C1060" s="3" t="s">
        <v>7077</v>
      </c>
      <c r="D1060" s="17">
        <v>6704</v>
      </c>
    </row>
    <row r="1061" spans="1:4" ht="140" x14ac:dyDescent="0.35">
      <c r="A1061" s="3">
        <v>2046</v>
      </c>
      <c r="B1061" s="3" t="s">
        <v>2628</v>
      </c>
      <c r="C1061" s="3" t="s">
        <v>1764</v>
      </c>
      <c r="D1061" s="17">
        <v>6700</v>
      </c>
    </row>
    <row r="1062" spans="1:4" ht="56" x14ac:dyDescent="0.35">
      <c r="A1062" s="3">
        <v>2863</v>
      </c>
      <c r="B1062" s="3" t="s">
        <v>2228</v>
      </c>
      <c r="C1062" s="3" t="s">
        <v>3272</v>
      </c>
      <c r="D1062" s="17">
        <v>6700</v>
      </c>
    </row>
    <row r="1063" spans="1:4" ht="28" x14ac:dyDescent="0.35">
      <c r="A1063" s="3">
        <v>2359</v>
      </c>
      <c r="B1063" s="3" t="s">
        <v>2628</v>
      </c>
      <c r="C1063" s="3" t="s">
        <v>1988</v>
      </c>
      <c r="D1063" s="17">
        <v>6670</v>
      </c>
    </row>
    <row r="1064" spans="1:4" x14ac:dyDescent="0.35">
      <c r="A1064" s="3">
        <v>2194</v>
      </c>
      <c r="B1064" s="3" t="s">
        <v>1869</v>
      </c>
      <c r="C1064" s="3" t="s">
        <v>1870</v>
      </c>
      <c r="D1064" s="17">
        <v>6641</v>
      </c>
    </row>
    <row r="1065" spans="1:4" ht="28" x14ac:dyDescent="0.35">
      <c r="A1065" s="3">
        <v>2221</v>
      </c>
      <c r="B1065" s="3" t="s">
        <v>729</v>
      </c>
      <c r="C1065" s="3" t="s">
        <v>1889</v>
      </c>
      <c r="D1065" s="17">
        <v>6636</v>
      </c>
    </row>
    <row r="1066" spans="1:4" ht="28" x14ac:dyDescent="0.35">
      <c r="A1066" s="3">
        <v>19</v>
      </c>
      <c r="B1066" s="3" t="s">
        <v>30</v>
      </c>
      <c r="C1066" s="3" t="s">
        <v>31</v>
      </c>
      <c r="D1066" s="17">
        <v>6580</v>
      </c>
    </row>
    <row r="1067" spans="1:4" ht="56" x14ac:dyDescent="0.35">
      <c r="A1067" s="3">
        <v>1943</v>
      </c>
      <c r="B1067" s="3" t="s">
        <v>1281</v>
      </c>
      <c r="C1067" s="3" t="s">
        <v>5645</v>
      </c>
      <c r="D1067" s="17">
        <v>6564</v>
      </c>
    </row>
    <row r="1068" spans="1:4" ht="42" x14ac:dyDescent="0.35">
      <c r="A1068" s="3">
        <v>1680</v>
      </c>
      <c r="B1068" s="3" t="s">
        <v>1429</v>
      </c>
      <c r="C1068" s="3" t="s">
        <v>4005</v>
      </c>
      <c r="D1068" s="17">
        <v>6553</v>
      </c>
    </row>
    <row r="1069" spans="1:4" ht="42" x14ac:dyDescent="0.35">
      <c r="A1069" s="3">
        <v>2502</v>
      </c>
      <c r="B1069" s="3" t="s">
        <v>1066</v>
      </c>
      <c r="C1069" s="3" t="s">
        <v>4191</v>
      </c>
      <c r="D1069" s="17">
        <v>6547</v>
      </c>
    </row>
    <row r="1070" spans="1:4" ht="28" x14ac:dyDescent="0.35">
      <c r="A1070" s="3">
        <v>98</v>
      </c>
      <c r="B1070" s="3" t="s">
        <v>729</v>
      </c>
      <c r="C1070" s="3" t="s">
        <v>7287</v>
      </c>
      <c r="D1070" s="17">
        <v>6541</v>
      </c>
    </row>
    <row r="1071" spans="1:4" ht="112" x14ac:dyDescent="0.35">
      <c r="A1071" s="3">
        <v>479</v>
      </c>
      <c r="B1071" s="3" t="s">
        <v>2628</v>
      </c>
      <c r="C1071" s="3" t="s">
        <v>3007</v>
      </c>
      <c r="D1071" s="17">
        <v>6528</v>
      </c>
    </row>
    <row r="1072" spans="1:4" ht="28" x14ac:dyDescent="0.35">
      <c r="A1072" s="3">
        <v>272</v>
      </c>
      <c r="B1072" s="3" t="s">
        <v>272</v>
      </c>
      <c r="C1072" s="3" t="s">
        <v>273</v>
      </c>
      <c r="D1072" s="17">
        <v>6516</v>
      </c>
    </row>
    <row r="1073" spans="1:4" ht="28" x14ac:dyDescent="0.35">
      <c r="A1073" s="3">
        <v>2400</v>
      </c>
      <c r="B1073" s="3" t="s">
        <v>2013</v>
      </c>
      <c r="C1073" s="3" t="s">
        <v>5765</v>
      </c>
      <c r="D1073" s="17">
        <v>6446</v>
      </c>
    </row>
    <row r="1074" spans="1:4" x14ac:dyDescent="0.35">
      <c r="A1074" s="3">
        <v>331</v>
      </c>
      <c r="B1074" s="3" t="s">
        <v>319</v>
      </c>
      <c r="C1074" s="3" t="s">
        <v>320</v>
      </c>
      <c r="D1074" s="17">
        <v>6426</v>
      </c>
    </row>
    <row r="1075" spans="1:4" ht="28" x14ac:dyDescent="0.35">
      <c r="A1075" s="3">
        <v>401</v>
      </c>
      <c r="B1075" s="3" t="s">
        <v>404</v>
      </c>
      <c r="C1075" s="3" t="s">
        <v>405</v>
      </c>
      <c r="D1075" s="17">
        <v>6420</v>
      </c>
    </row>
    <row r="1076" spans="1:4" ht="56" x14ac:dyDescent="0.35">
      <c r="A1076" s="3">
        <v>910</v>
      </c>
      <c r="B1076" s="3" t="s">
        <v>908</v>
      </c>
      <c r="C1076" s="3" t="s">
        <v>3066</v>
      </c>
      <c r="D1076" s="17">
        <v>6403</v>
      </c>
    </row>
    <row r="1077" spans="1:4" ht="56" x14ac:dyDescent="0.35">
      <c r="A1077" s="3">
        <v>2622</v>
      </c>
      <c r="B1077" s="3" t="s">
        <v>2130</v>
      </c>
      <c r="C1077" s="3" t="s">
        <v>5814</v>
      </c>
      <c r="D1077" s="17">
        <v>6393</v>
      </c>
    </row>
    <row r="1078" spans="1:4" ht="28" x14ac:dyDescent="0.35">
      <c r="A1078" s="3">
        <v>2500</v>
      </c>
      <c r="B1078" s="3" t="s">
        <v>2058</v>
      </c>
      <c r="C1078" s="3" t="s">
        <v>2059</v>
      </c>
      <c r="D1078" s="17">
        <v>6377</v>
      </c>
    </row>
    <row r="1079" spans="1:4" x14ac:dyDescent="0.35">
      <c r="A1079" s="3">
        <v>2492</v>
      </c>
      <c r="B1079" s="3" t="s">
        <v>2054</v>
      </c>
      <c r="C1079" s="3" t="s">
        <v>2055</v>
      </c>
      <c r="D1079" s="17">
        <v>6373</v>
      </c>
    </row>
    <row r="1080" spans="1:4" ht="112" x14ac:dyDescent="0.35">
      <c r="A1080" s="3">
        <v>220</v>
      </c>
      <c r="B1080" s="3" t="s">
        <v>2628</v>
      </c>
      <c r="C1080" s="3" t="s">
        <v>5277</v>
      </c>
      <c r="D1080" s="17">
        <v>6359</v>
      </c>
    </row>
    <row r="1081" spans="1:4" x14ac:dyDescent="0.35">
      <c r="A1081" s="3">
        <v>1647</v>
      </c>
      <c r="B1081" s="3" t="s">
        <v>1496</v>
      </c>
      <c r="C1081" s="3" t="s">
        <v>1497</v>
      </c>
      <c r="D1081" s="17">
        <v>6318</v>
      </c>
    </row>
    <row r="1082" spans="1:4" ht="28" x14ac:dyDescent="0.35">
      <c r="A1082" s="3">
        <v>2232</v>
      </c>
      <c r="B1082" s="3" t="s">
        <v>1894</v>
      </c>
      <c r="C1082" s="3" t="s">
        <v>1895</v>
      </c>
      <c r="D1082" s="17">
        <v>6290</v>
      </c>
    </row>
    <row r="1083" spans="1:4" ht="56" x14ac:dyDescent="0.35">
      <c r="A1083" s="3">
        <v>2463</v>
      </c>
      <c r="B1083" s="3" t="s">
        <v>1128</v>
      </c>
      <c r="C1083" s="3" t="s">
        <v>5773</v>
      </c>
      <c r="D1083" s="17">
        <v>6173</v>
      </c>
    </row>
    <row r="1084" spans="1:4" ht="28" x14ac:dyDescent="0.35">
      <c r="A1084" s="3">
        <v>2410</v>
      </c>
      <c r="B1084" s="3" t="s">
        <v>2016</v>
      </c>
      <c r="C1084" s="3" t="s">
        <v>2017</v>
      </c>
      <c r="D1084" s="17">
        <v>6148</v>
      </c>
    </row>
    <row r="1085" spans="1:4" x14ac:dyDescent="0.35">
      <c r="A1085" s="3">
        <v>1766</v>
      </c>
      <c r="B1085" s="3" t="s">
        <v>1581</v>
      </c>
      <c r="C1085" s="3" t="s">
        <v>5606</v>
      </c>
      <c r="D1085" s="17">
        <v>6132</v>
      </c>
    </row>
    <row r="1086" spans="1:4" ht="28" x14ac:dyDescent="0.35">
      <c r="A1086" s="3">
        <v>1608</v>
      </c>
      <c r="B1086" s="3" t="s">
        <v>1478</v>
      </c>
      <c r="C1086" s="3" t="s">
        <v>1479</v>
      </c>
      <c r="D1086" s="17">
        <v>6129</v>
      </c>
    </row>
    <row r="1087" spans="1:4" ht="56" x14ac:dyDescent="0.35">
      <c r="A1087" s="3">
        <v>2585</v>
      </c>
      <c r="B1087" s="3" t="s">
        <v>1695</v>
      </c>
      <c r="C1087" s="3" t="s">
        <v>5805</v>
      </c>
      <c r="D1087" s="17">
        <v>6124</v>
      </c>
    </row>
    <row r="1088" spans="1:4" ht="98" x14ac:dyDescent="0.35">
      <c r="A1088" s="3">
        <v>2109</v>
      </c>
      <c r="B1088" s="3" t="s">
        <v>2628</v>
      </c>
      <c r="C1088" s="3" t="s">
        <v>5688</v>
      </c>
      <c r="D1088" s="17">
        <v>6098</v>
      </c>
    </row>
    <row r="1089" spans="1:4" x14ac:dyDescent="0.35">
      <c r="A1089" s="3">
        <v>1843</v>
      </c>
      <c r="B1089" s="3" t="s">
        <v>1634</v>
      </c>
      <c r="C1089" s="3" t="s">
        <v>7072</v>
      </c>
      <c r="D1089" s="17">
        <v>6074</v>
      </c>
    </row>
    <row r="1090" spans="1:4" ht="42" x14ac:dyDescent="0.35">
      <c r="A1090" s="3">
        <v>737</v>
      </c>
      <c r="B1090" s="3" t="s">
        <v>751</v>
      </c>
      <c r="C1090" s="3" t="s">
        <v>752</v>
      </c>
      <c r="D1090" s="17">
        <v>6072</v>
      </c>
    </row>
    <row r="1091" spans="1:4" ht="56" x14ac:dyDescent="0.35">
      <c r="A1091" s="3">
        <v>1338</v>
      </c>
      <c r="B1091" s="3" t="s">
        <v>2503</v>
      </c>
      <c r="C1091" s="3" t="s">
        <v>5498</v>
      </c>
      <c r="D1091" s="17">
        <v>6049</v>
      </c>
    </row>
    <row r="1092" spans="1:4" ht="42" x14ac:dyDescent="0.35">
      <c r="A1092" s="3">
        <v>2360</v>
      </c>
      <c r="B1092" s="3" t="s">
        <v>2628</v>
      </c>
      <c r="C1092" s="3" t="s">
        <v>5757</v>
      </c>
      <c r="D1092" s="17">
        <v>6003</v>
      </c>
    </row>
    <row r="1093" spans="1:4" ht="28" x14ac:dyDescent="0.35">
      <c r="A1093" s="3">
        <v>887</v>
      </c>
      <c r="B1093" s="3" t="s">
        <v>885</v>
      </c>
      <c r="C1093" s="3" t="s">
        <v>886</v>
      </c>
      <c r="D1093" s="17">
        <v>5995</v>
      </c>
    </row>
    <row r="1094" spans="1:4" ht="28" x14ac:dyDescent="0.35">
      <c r="A1094" s="3">
        <v>648</v>
      </c>
      <c r="B1094" s="3" t="s">
        <v>655</v>
      </c>
      <c r="C1094" s="3" t="s">
        <v>3027</v>
      </c>
      <c r="D1094" s="17">
        <v>5994</v>
      </c>
    </row>
    <row r="1095" spans="1:4" ht="70" x14ac:dyDescent="0.35">
      <c r="A1095" s="3">
        <v>2006</v>
      </c>
      <c r="B1095" s="3" t="s">
        <v>2628</v>
      </c>
      <c r="C1095" s="3" t="s">
        <v>1747</v>
      </c>
      <c r="D1095" s="17">
        <v>5975</v>
      </c>
    </row>
    <row r="1096" spans="1:4" ht="42" x14ac:dyDescent="0.35">
      <c r="A1096" s="3">
        <v>431</v>
      </c>
      <c r="B1096" s="3" t="s">
        <v>243</v>
      </c>
      <c r="C1096" s="3" t="s">
        <v>5319</v>
      </c>
      <c r="D1096" s="17">
        <v>5972</v>
      </c>
    </row>
    <row r="1097" spans="1:4" ht="28" x14ac:dyDescent="0.35">
      <c r="A1097" s="3">
        <v>925</v>
      </c>
      <c r="B1097" s="3" t="s">
        <v>917</v>
      </c>
      <c r="C1097" s="3" t="s">
        <v>918</v>
      </c>
      <c r="D1097" s="17">
        <v>5942</v>
      </c>
    </row>
    <row r="1098" spans="1:4" ht="28" x14ac:dyDescent="0.35">
      <c r="A1098" s="3">
        <v>568</v>
      </c>
      <c r="B1098" s="3" t="s">
        <v>2628</v>
      </c>
      <c r="C1098" s="3" t="s">
        <v>580</v>
      </c>
      <c r="D1098" s="17">
        <v>5928</v>
      </c>
    </row>
    <row r="1099" spans="1:4" ht="56" x14ac:dyDescent="0.35">
      <c r="A1099" s="3">
        <v>2072</v>
      </c>
      <c r="B1099" s="3" t="s">
        <v>1785</v>
      </c>
      <c r="C1099" s="3" t="s">
        <v>4173</v>
      </c>
      <c r="D1099" s="17">
        <v>5924</v>
      </c>
    </row>
    <row r="1100" spans="1:4" ht="28" x14ac:dyDescent="0.35">
      <c r="A1100" s="3">
        <v>2877</v>
      </c>
      <c r="B1100" s="3" t="s">
        <v>2158</v>
      </c>
      <c r="C1100" s="3" t="s">
        <v>5892</v>
      </c>
      <c r="D1100" s="17">
        <v>5910</v>
      </c>
    </row>
    <row r="1101" spans="1:4" ht="42" x14ac:dyDescent="0.35">
      <c r="A1101" s="3">
        <v>1014</v>
      </c>
      <c r="B1101" s="3" t="s">
        <v>1002</v>
      </c>
      <c r="C1101" s="3" t="s">
        <v>1003</v>
      </c>
      <c r="D1101" s="17">
        <v>5905</v>
      </c>
    </row>
    <row r="1102" spans="1:4" x14ac:dyDescent="0.35">
      <c r="A1102" s="3">
        <v>1758</v>
      </c>
      <c r="B1102" s="3" t="s">
        <v>1581</v>
      </c>
      <c r="C1102" s="3" t="s">
        <v>1582</v>
      </c>
      <c r="D1102" s="17">
        <v>5896</v>
      </c>
    </row>
    <row r="1103" spans="1:4" ht="56" x14ac:dyDescent="0.35">
      <c r="A1103" s="3">
        <v>381</v>
      </c>
      <c r="B1103" s="3" t="s">
        <v>394</v>
      </c>
      <c r="C1103" s="3" t="s">
        <v>395</v>
      </c>
      <c r="D1103" s="17">
        <v>5890</v>
      </c>
    </row>
    <row r="1104" spans="1:4" ht="28" x14ac:dyDescent="0.35">
      <c r="A1104" s="3">
        <v>1249</v>
      </c>
      <c r="B1104" s="3" t="s">
        <v>1206</v>
      </c>
      <c r="C1104" s="3" t="s">
        <v>1207</v>
      </c>
      <c r="D1104" s="17">
        <v>5887</v>
      </c>
    </row>
    <row r="1105" spans="1:4" ht="28" x14ac:dyDescent="0.35">
      <c r="A1105" s="3">
        <v>1533</v>
      </c>
      <c r="B1105" s="3" t="s">
        <v>1431</v>
      </c>
      <c r="C1105" s="3" t="s">
        <v>1432</v>
      </c>
      <c r="D1105" s="17">
        <v>5882</v>
      </c>
    </row>
    <row r="1106" spans="1:4" ht="28" x14ac:dyDescent="0.35">
      <c r="A1106" s="3">
        <v>1989</v>
      </c>
      <c r="B1106" s="3" t="s">
        <v>1736</v>
      </c>
      <c r="C1106" s="3" t="s">
        <v>1737</v>
      </c>
      <c r="D1106" s="17">
        <v>5861</v>
      </c>
    </row>
    <row r="1107" spans="1:4" ht="28" x14ac:dyDescent="0.35">
      <c r="A1107" s="3">
        <v>808</v>
      </c>
      <c r="B1107" s="3" t="s">
        <v>815</v>
      </c>
      <c r="C1107" s="3" t="s">
        <v>816</v>
      </c>
      <c r="D1107" s="17">
        <v>5842</v>
      </c>
    </row>
    <row r="1108" spans="1:4" ht="42" x14ac:dyDescent="0.35">
      <c r="A1108" s="3">
        <v>1784</v>
      </c>
      <c r="B1108" s="3" t="s">
        <v>1599</v>
      </c>
      <c r="C1108" s="3" t="s">
        <v>5609</v>
      </c>
      <c r="D1108" s="17">
        <v>5826</v>
      </c>
    </row>
    <row r="1109" spans="1:4" ht="42" x14ac:dyDescent="0.35">
      <c r="A1109" s="3">
        <v>1786</v>
      </c>
      <c r="B1109" s="3" t="s">
        <v>1599</v>
      </c>
      <c r="C1109" s="3" t="s">
        <v>7070</v>
      </c>
      <c r="D1109" s="17">
        <v>5826</v>
      </c>
    </row>
    <row r="1110" spans="1:4" ht="70" x14ac:dyDescent="0.35">
      <c r="A1110" s="3">
        <v>831</v>
      </c>
      <c r="B1110" s="3" t="s">
        <v>164</v>
      </c>
      <c r="C1110" s="3" t="s">
        <v>838</v>
      </c>
      <c r="D1110" s="17">
        <v>5800</v>
      </c>
    </row>
    <row r="1111" spans="1:4" ht="84" x14ac:dyDescent="0.35">
      <c r="A1111" s="3">
        <v>1284</v>
      </c>
      <c r="B1111" s="3" t="s">
        <v>1240</v>
      </c>
      <c r="C1111" s="3" t="s">
        <v>5484</v>
      </c>
      <c r="D1111" s="17">
        <v>5797</v>
      </c>
    </row>
    <row r="1112" spans="1:4" ht="28" x14ac:dyDescent="0.35">
      <c r="A1112" s="3">
        <v>2209</v>
      </c>
      <c r="B1112" s="3" t="s">
        <v>1882</v>
      </c>
      <c r="C1112" s="3" t="s">
        <v>1883</v>
      </c>
      <c r="D1112" s="17">
        <v>5726</v>
      </c>
    </row>
    <row r="1113" spans="1:4" ht="28" x14ac:dyDescent="0.35">
      <c r="A1113" s="3">
        <v>2407</v>
      </c>
      <c r="B1113" s="3" t="s">
        <v>2013</v>
      </c>
      <c r="C1113" s="3" t="s">
        <v>5765</v>
      </c>
      <c r="D1113" s="17">
        <v>5721</v>
      </c>
    </row>
    <row r="1114" spans="1:4" ht="28" x14ac:dyDescent="0.35">
      <c r="A1114" s="3">
        <v>2406</v>
      </c>
      <c r="B1114" s="3" t="s">
        <v>2013</v>
      </c>
      <c r="C1114" s="3" t="s">
        <v>5765</v>
      </c>
      <c r="D1114" s="17">
        <v>5720</v>
      </c>
    </row>
    <row r="1115" spans="1:4" ht="98" x14ac:dyDescent="0.35">
      <c r="A1115" s="3">
        <v>546</v>
      </c>
      <c r="B1115" s="3" t="s">
        <v>164</v>
      </c>
      <c r="C1115" s="3" t="s">
        <v>5342</v>
      </c>
      <c r="D1115" s="17">
        <v>5718</v>
      </c>
    </row>
    <row r="1116" spans="1:4" ht="42" x14ac:dyDescent="0.35">
      <c r="A1116" s="3">
        <v>1361</v>
      </c>
      <c r="B1116" s="3" t="s">
        <v>1303</v>
      </c>
      <c r="C1116" s="3" t="s">
        <v>5504</v>
      </c>
      <c r="D1116" s="17">
        <v>5718</v>
      </c>
    </row>
    <row r="1117" spans="1:4" ht="28" x14ac:dyDescent="0.35">
      <c r="A1117" s="3">
        <v>2543</v>
      </c>
      <c r="B1117" s="3" t="s">
        <v>2073</v>
      </c>
      <c r="C1117" s="3" t="s">
        <v>2074</v>
      </c>
      <c r="D1117" s="17">
        <v>5707</v>
      </c>
    </row>
    <row r="1118" spans="1:4" ht="28" x14ac:dyDescent="0.35">
      <c r="A1118" s="3">
        <v>2448</v>
      </c>
      <c r="B1118" s="3" t="s">
        <v>100</v>
      </c>
      <c r="C1118" s="3" t="s">
        <v>5768</v>
      </c>
      <c r="D1118" s="17">
        <v>5700</v>
      </c>
    </row>
    <row r="1119" spans="1:4" x14ac:dyDescent="0.35">
      <c r="A1119" s="3">
        <v>573</v>
      </c>
      <c r="B1119" s="3" t="s">
        <v>581</v>
      </c>
      <c r="C1119" s="3" t="s">
        <v>582</v>
      </c>
      <c r="D1119" s="17">
        <v>5676</v>
      </c>
    </row>
    <row r="1120" spans="1:4" ht="56" x14ac:dyDescent="0.35">
      <c r="A1120" s="3">
        <v>2772</v>
      </c>
      <c r="B1120" s="3" t="s">
        <v>2710</v>
      </c>
      <c r="C1120" s="3" t="s">
        <v>5851</v>
      </c>
      <c r="D1120" s="17">
        <v>5629</v>
      </c>
    </row>
    <row r="1121" spans="1:4" ht="56" x14ac:dyDescent="0.35">
      <c r="A1121" s="3">
        <v>1890</v>
      </c>
      <c r="B1121" s="3" t="s">
        <v>803</v>
      </c>
      <c r="C1121" s="3" t="s">
        <v>5624</v>
      </c>
      <c r="D1121" s="17">
        <v>5624</v>
      </c>
    </row>
    <row r="1122" spans="1:4" ht="28" x14ac:dyDescent="0.35">
      <c r="A1122" s="3">
        <v>2521</v>
      </c>
      <c r="B1122" s="3" t="s">
        <v>2628</v>
      </c>
      <c r="C1122" s="3" t="s">
        <v>2065</v>
      </c>
      <c r="D1122" s="17">
        <v>5617</v>
      </c>
    </row>
    <row r="1123" spans="1:4" ht="112" x14ac:dyDescent="0.35">
      <c r="A1123" s="3">
        <v>478</v>
      </c>
      <c r="B1123" s="3" t="s">
        <v>477</v>
      </c>
      <c r="C1123" s="3" t="s">
        <v>3007</v>
      </c>
      <c r="D1123" s="17">
        <v>5569</v>
      </c>
    </row>
    <row r="1124" spans="1:4" ht="28" x14ac:dyDescent="0.35">
      <c r="A1124" s="3">
        <v>2915</v>
      </c>
      <c r="B1124" s="3" t="s">
        <v>2299</v>
      </c>
      <c r="C1124" s="3" t="s">
        <v>2300</v>
      </c>
      <c r="D1124" s="17">
        <v>5569</v>
      </c>
    </row>
    <row r="1125" spans="1:4" ht="28" x14ac:dyDescent="0.35">
      <c r="A1125" s="3">
        <v>1494</v>
      </c>
      <c r="B1125" s="3" t="s">
        <v>2628</v>
      </c>
      <c r="C1125" s="3" t="s">
        <v>5548</v>
      </c>
      <c r="D1125" s="17">
        <v>5559</v>
      </c>
    </row>
    <row r="1126" spans="1:4" x14ac:dyDescent="0.35">
      <c r="A1126" s="3">
        <v>2228</v>
      </c>
      <c r="B1126" s="3" t="s">
        <v>1892</v>
      </c>
      <c r="C1126" s="3" t="s">
        <v>1893</v>
      </c>
      <c r="D1126" s="17">
        <v>5543</v>
      </c>
    </row>
    <row r="1127" spans="1:4" ht="42" x14ac:dyDescent="0.35">
      <c r="A1127" s="3">
        <v>318</v>
      </c>
      <c r="B1127" s="3" t="s">
        <v>311</v>
      </c>
      <c r="C1127" s="3" t="s">
        <v>312</v>
      </c>
      <c r="D1127" s="17">
        <v>5523</v>
      </c>
    </row>
    <row r="1128" spans="1:4" ht="28" x14ac:dyDescent="0.35">
      <c r="A1128" s="3">
        <v>821</v>
      </c>
      <c r="B1128" s="3" t="s">
        <v>829</v>
      </c>
      <c r="C1128" s="3" t="s">
        <v>830</v>
      </c>
      <c r="D1128" s="17">
        <v>5515</v>
      </c>
    </row>
    <row r="1129" spans="1:4" ht="28" x14ac:dyDescent="0.35">
      <c r="A1129" s="3">
        <v>879</v>
      </c>
      <c r="B1129" s="3" t="s">
        <v>878</v>
      </c>
      <c r="C1129" s="3" t="s">
        <v>5397</v>
      </c>
      <c r="D1129" s="17">
        <v>5494</v>
      </c>
    </row>
    <row r="1130" spans="1:4" ht="98" x14ac:dyDescent="0.35">
      <c r="A1130" s="3">
        <v>1644</v>
      </c>
      <c r="B1130" s="3" t="s">
        <v>1492</v>
      </c>
      <c r="C1130" s="3" t="s">
        <v>5579</v>
      </c>
      <c r="D1130" s="17">
        <v>5488</v>
      </c>
    </row>
    <row r="1131" spans="1:4" ht="56" x14ac:dyDescent="0.35">
      <c r="A1131" s="3">
        <v>2225</v>
      </c>
      <c r="B1131" s="3" t="s">
        <v>1890</v>
      </c>
      <c r="C1131" s="3" t="s">
        <v>1891</v>
      </c>
      <c r="D1131" s="17">
        <v>5473</v>
      </c>
    </row>
    <row r="1132" spans="1:4" ht="28" x14ac:dyDescent="0.35">
      <c r="A1132" s="3">
        <v>2127</v>
      </c>
      <c r="B1132" s="3" t="s">
        <v>1822</v>
      </c>
      <c r="C1132" s="3" t="s">
        <v>1823</v>
      </c>
      <c r="D1132" s="17">
        <v>5470</v>
      </c>
    </row>
    <row r="1133" spans="1:4" ht="56" x14ac:dyDescent="0.35">
      <c r="A1133" s="3">
        <v>2482</v>
      </c>
      <c r="B1133" s="3" t="s">
        <v>2047</v>
      </c>
      <c r="C1133" s="3" t="s">
        <v>5776</v>
      </c>
      <c r="D1133" s="17">
        <v>5444</v>
      </c>
    </row>
    <row r="1134" spans="1:4" ht="28" x14ac:dyDescent="0.35">
      <c r="A1134" s="3">
        <v>2509</v>
      </c>
      <c r="B1134" s="3" t="s">
        <v>2062</v>
      </c>
      <c r="C1134" s="3" t="s">
        <v>2063</v>
      </c>
      <c r="D1134" s="17">
        <v>5431</v>
      </c>
    </row>
    <row r="1135" spans="1:4" ht="28" x14ac:dyDescent="0.35">
      <c r="A1135" s="3">
        <v>419</v>
      </c>
      <c r="B1135" s="3" t="s">
        <v>729</v>
      </c>
      <c r="C1135" s="3" t="s">
        <v>424</v>
      </c>
      <c r="D1135" s="17">
        <v>5429</v>
      </c>
    </row>
    <row r="1136" spans="1:4" x14ac:dyDescent="0.35">
      <c r="A1136" s="3">
        <v>2370</v>
      </c>
      <c r="B1136" s="3" t="s">
        <v>1992</v>
      </c>
      <c r="C1136" s="3" t="s">
        <v>1995</v>
      </c>
      <c r="D1136" s="17">
        <v>5422</v>
      </c>
    </row>
    <row r="1137" spans="1:4" x14ac:dyDescent="0.35">
      <c r="A1137" s="3">
        <v>2321</v>
      </c>
      <c r="B1137" s="3" t="s">
        <v>1962</v>
      </c>
      <c r="C1137" s="3" t="s">
        <v>1963</v>
      </c>
      <c r="D1137" s="17">
        <v>5406</v>
      </c>
    </row>
    <row r="1138" spans="1:4" ht="28" x14ac:dyDescent="0.35">
      <c r="A1138" s="3">
        <v>567</v>
      </c>
      <c r="B1138" s="3" t="s">
        <v>578</v>
      </c>
      <c r="C1138" s="3" t="s">
        <v>7060</v>
      </c>
      <c r="D1138" s="17">
        <v>5403</v>
      </c>
    </row>
    <row r="1139" spans="1:4" ht="28" x14ac:dyDescent="0.35">
      <c r="A1139" s="3">
        <v>1781</v>
      </c>
      <c r="B1139" s="3" t="s">
        <v>2546</v>
      </c>
      <c r="C1139" s="3" t="s">
        <v>1597</v>
      </c>
      <c r="D1139" s="17">
        <v>5386</v>
      </c>
    </row>
    <row r="1140" spans="1:4" ht="42" x14ac:dyDescent="0.35">
      <c r="A1140" s="3">
        <v>102</v>
      </c>
      <c r="B1140" s="3" t="s">
        <v>2628</v>
      </c>
      <c r="C1140" s="3" t="s">
        <v>108</v>
      </c>
      <c r="D1140" s="17">
        <v>5365</v>
      </c>
    </row>
    <row r="1141" spans="1:4" ht="28" x14ac:dyDescent="0.35">
      <c r="A1141" s="3">
        <v>2457</v>
      </c>
      <c r="B1141" s="3" t="s">
        <v>2037</v>
      </c>
      <c r="C1141" s="3" t="s">
        <v>2038</v>
      </c>
      <c r="D1141" s="17">
        <v>5332</v>
      </c>
    </row>
    <row r="1142" spans="1:4" ht="70" x14ac:dyDescent="0.35">
      <c r="A1142" s="3">
        <v>968</v>
      </c>
      <c r="B1142" s="3" t="s">
        <v>546</v>
      </c>
      <c r="C1142" s="3" t="s">
        <v>5414</v>
      </c>
      <c r="D1142" s="17">
        <v>5315</v>
      </c>
    </row>
    <row r="1143" spans="1:4" ht="70" x14ac:dyDescent="0.35">
      <c r="A1143" s="3">
        <v>2064</v>
      </c>
      <c r="B1143" s="3" t="s">
        <v>257</v>
      </c>
      <c r="C1143" s="3" t="s">
        <v>5681</v>
      </c>
      <c r="D1143" s="17">
        <v>5310</v>
      </c>
    </row>
    <row r="1144" spans="1:4" ht="42" x14ac:dyDescent="0.35">
      <c r="A1144" s="3">
        <v>2088</v>
      </c>
      <c r="B1144" s="3" t="s">
        <v>1815</v>
      </c>
      <c r="C1144" s="3" t="s">
        <v>5684</v>
      </c>
      <c r="D1144" s="17">
        <v>5295</v>
      </c>
    </row>
    <row r="1145" spans="1:4" ht="28" x14ac:dyDescent="0.35">
      <c r="A1145" s="3">
        <v>607</v>
      </c>
      <c r="B1145" s="3" t="s">
        <v>615</v>
      </c>
      <c r="C1145" s="3" t="s">
        <v>616</v>
      </c>
      <c r="D1145" s="17">
        <v>5294</v>
      </c>
    </row>
    <row r="1146" spans="1:4" ht="28" x14ac:dyDescent="0.35">
      <c r="A1146" s="3">
        <v>665</v>
      </c>
      <c r="B1146" s="3" t="s">
        <v>707</v>
      </c>
      <c r="C1146" s="3" t="s">
        <v>7062</v>
      </c>
      <c r="D1146" s="17">
        <v>5272</v>
      </c>
    </row>
    <row r="1147" spans="1:4" ht="42" x14ac:dyDescent="0.35">
      <c r="A1147" s="3">
        <v>1480</v>
      </c>
      <c r="B1147" s="3" t="s">
        <v>254</v>
      </c>
      <c r="C1147" s="3" t="s">
        <v>5545</v>
      </c>
      <c r="D1147" s="17">
        <v>5263</v>
      </c>
    </row>
    <row r="1148" spans="1:4" ht="56" x14ac:dyDescent="0.35">
      <c r="A1148" s="3">
        <v>1487</v>
      </c>
      <c r="B1148" s="3" t="s">
        <v>254</v>
      </c>
      <c r="C1148" s="3" t="s">
        <v>5546</v>
      </c>
      <c r="D1148" s="17">
        <v>5263</v>
      </c>
    </row>
    <row r="1149" spans="1:4" ht="56" x14ac:dyDescent="0.35">
      <c r="A1149" s="3">
        <v>2458</v>
      </c>
      <c r="B1149" s="3" t="s">
        <v>1593</v>
      </c>
      <c r="C1149" s="3" t="s">
        <v>5771</v>
      </c>
      <c r="D1149" s="17">
        <v>5256</v>
      </c>
    </row>
    <row r="1150" spans="1:4" ht="42" x14ac:dyDescent="0.35">
      <c r="A1150" s="3">
        <v>49</v>
      </c>
      <c r="B1150" s="3" t="s">
        <v>2629</v>
      </c>
      <c r="C1150" s="3" t="s">
        <v>48</v>
      </c>
      <c r="D1150" s="17">
        <v>5245</v>
      </c>
    </row>
    <row r="1151" spans="1:4" ht="42" x14ac:dyDescent="0.35">
      <c r="A1151" s="3">
        <v>1893</v>
      </c>
      <c r="B1151" s="3" t="s">
        <v>2673</v>
      </c>
      <c r="C1151" s="3" t="s">
        <v>5625</v>
      </c>
      <c r="D1151" s="17">
        <v>5245</v>
      </c>
    </row>
    <row r="1152" spans="1:4" x14ac:dyDescent="0.35">
      <c r="A1152" s="3">
        <v>1581</v>
      </c>
      <c r="B1152" s="3" t="s">
        <v>1462</v>
      </c>
      <c r="C1152" s="3" t="s">
        <v>5564</v>
      </c>
      <c r="D1152" s="17">
        <v>5244</v>
      </c>
    </row>
    <row r="1153" spans="1:4" ht="28" x14ac:dyDescent="0.35">
      <c r="A1153" s="3">
        <v>2427</v>
      </c>
      <c r="B1153" s="3" t="s">
        <v>2024</v>
      </c>
      <c r="C1153" s="3" t="s">
        <v>2025</v>
      </c>
      <c r="D1153" s="17">
        <v>5229</v>
      </c>
    </row>
    <row r="1154" spans="1:4" ht="56" x14ac:dyDescent="0.35">
      <c r="A1154" s="3">
        <v>51</v>
      </c>
      <c r="B1154" s="3" t="s">
        <v>37</v>
      </c>
      <c r="C1154" s="3" t="s">
        <v>49</v>
      </c>
      <c r="D1154" s="17">
        <v>5201</v>
      </c>
    </row>
    <row r="1155" spans="1:4" ht="56" x14ac:dyDescent="0.35">
      <c r="A1155" s="3">
        <v>952</v>
      </c>
      <c r="B1155" s="3" t="s">
        <v>955</v>
      </c>
      <c r="C1155" s="3" t="s">
        <v>956</v>
      </c>
      <c r="D1155" s="17">
        <v>5196</v>
      </c>
    </row>
    <row r="1156" spans="1:4" x14ac:dyDescent="0.35">
      <c r="A1156" s="3">
        <v>1648</v>
      </c>
      <c r="B1156" s="3" t="s">
        <v>1496</v>
      </c>
      <c r="C1156" s="3" t="s">
        <v>1497</v>
      </c>
      <c r="D1156" s="17">
        <v>5173</v>
      </c>
    </row>
    <row r="1157" spans="1:4" ht="56" x14ac:dyDescent="0.35">
      <c r="A1157" s="3">
        <v>2483</v>
      </c>
      <c r="B1157" s="3" t="s">
        <v>2047</v>
      </c>
      <c r="C1157" s="3" t="s">
        <v>5777</v>
      </c>
      <c r="D1157" s="17">
        <v>5155</v>
      </c>
    </row>
    <row r="1158" spans="1:4" ht="84" x14ac:dyDescent="0.35">
      <c r="A1158" s="3">
        <v>1719</v>
      </c>
      <c r="B1158" s="3" t="s">
        <v>1547</v>
      </c>
      <c r="C1158" s="3" t="s">
        <v>5596</v>
      </c>
      <c r="D1158" s="17">
        <v>5153</v>
      </c>
    </row>
    <row r="1159" spans="1:4" ht="56" x14ac:dyDescent="0.35">
      <c r="A1159" s="3">
        <v>524</v>
      </c>
      <c r="B1159" s="3" t="s">
        <v>526</v>
      </c>
      <c r="C1159" s="3" t="s">
        <v>527</v>
      </c>
      <c r="D1159" s="17">
        <v>5143</v>
      </c>
    </row>
    <row r="1160" spans="1:4" x14ac:dyDescent="0.35">
      <c r="A1160" s="3">
        <v>2340</v>
      </c>
      <c r="B1160" s="3" t="s">
        <v>1971</v>
      </c>
      <c r="C1160" s="3" t="s">
        <v>1972</v>
      </c>
      <c r="D1160" s="17">
        <v>5137</v>
      </c>
    </row>
    <row r="1161" spans="1:4" ht="28" x14ac:dyDescent="0.35">
      <c r="A1161" s="3">
        <v>1857</v>
      </c>
      <c r="B1161" s="3" t="s">
        <v>1647</v>
      </c>
      <c r="C1161" s="3" t="s">
        <v>1648</v>
      </c>
      <c r="D1161" s="17">
        <v>5126</v>
      </c>
    </row>
    <row r="1162" spans="1:4" ht="42" x14ac:dyDescent="0.35">
      <c r="A1162" s="3">
        <v>2164</v>
      </c>
      <c r="B1162" s="3" t="s">
        <v>1856</v>
      </c>
      <c r="C1162" s="3" t="s">
        <v>7290</v>
      </c>
      <c r="D1162" s="17">
        <v>5072</v>
      </c>
    </row>
    <row r="1163" spans="1:4" ht="98" x14ac:dyDescent="0.35">
      <c r="A1163" s="3">
        <v>1905</v>
      </c>
      <c r="B1163" s="3" t="s">
        <v>2628</v>
      </c>
      <c r="C1163" s="3" t="s">
        <v>5628</v>
      </c>
      <c r="D1163" s="17">
        <v>5017</v>
      </c>
    </row>
    <row r="1164" spans="1:4" ht="84" x14ac:dyDescent="0.35">
      <c r="A1164" s="3">
        <v>1915</v>
      </c>
      <c r="B1164" s="3" t="s">
        <v>2674</v>
      </c>
      <c r="C1164" s="3" t="s">
        <v>5638</v>
      </c>
      <c r="D1164" s="17">
        <v>5017</v>
      </c>
    </row>
    <row r="1165" spans="1:4" x14ac:dyDescent="0.35">
      <c r="A1165" s="3">
        <v>905</v>
      </c>
      <c r="B1165" s="3" t="s">
        <v>901</v>
      </c>
      <c r="C1165" s="3" t="s">
        <v>902</v>
      </c>
      <c r="D1165" s="17">
        <v>4999</v>
      </c>
    </row>
    <row r="1166" spans="1:4" ht="42" x14ac:dyDescent="0.35">
      <c r="A1166" s="3">
        <v>447</v>
      </c>
      <c r="B1166" s="3" t="s">
        <v>449</v>
      </c>
      <c r="C1166" s="3" t="s">
        <v>450</v>
      </c>
      <c r="D1166" s="17">
        <v>4991</v>
      </c>
    </row>
    <row r="1167" spans="1:4" ht="84" x14ac:dyDescent="0.35">
      <c r="A1167" s="3">
        <v>271</v>
      </c>
      <c r="B1167" s="3" t="s">
        <v>270</v>
      </c>
      <c r="C1167" s="3" t="s">
        <v>5281</v>
      </c>
      <c r="D1167" s="17">
        <v>4985</v>
      </c>
    </row>
    <row r="1168" spans="1:4" ht="56" x14ac:dyDescent="0.35">
      <c r="A1168" s="3">
        <v>2515</v>
      </c>
      <c r="B1168" s="3" t="s">
        <v>1594</v>
      </c>
      <c r="C1168" s="3" t="s">
        <v>4016</v>
      </c>
      <c r="D1168" s="17">
        <v>4985</v>
      </c>
    </row>
    <row r="1169" spans="1:4" x14ac:dyDescent="0.35">
      <c r="A1169" s="3">
        <v>861</v>
      </c>
      <c r="B1169" s="3" t="s">
        <v>856</v>
      </c>
      <c r="C1169" s="3" t="s">
        <v>857</v>
      </c>
      <c r="D1169" s="17">
        <v>4982</v>
      </c>
    </row>
    <row r="1170" spans="1:4" ht="56" x14ac:dyDescent="0.35">
      <c r="A1170" s="3">
        <v>1153</v>
      </c>
      <c r="B1170" s="3" t="s">
        <v>1154</v>
      </c>
      <c r="C1170" s="3" t="s">
        <v>1155</v>
      </c>
      <c r="D1170" s="17">
        <v>4981</v>
      </c>
    </row>
    <row r="1171" spans="1:4" ht="42" x14ac:dyDescent="0.35">
      <c r="A1171" s="3">
        <v>430</v>
      </c>
      <c r="B1171" s="3" t="s">
        <v>243</v>
      </c>
      <c r="C1171" s="3" t="s">
        <v>5319</v>
      </c>
      <c r="D1171" s="17">
        <v>4976</v>
      </c>
    </row>
    <row r="1172" spans="1:4" ht="56" x14ac:dyDescent="0.35">
      <c r="A1172" s="3">
        <v>2661</v>
      </c>
      <c r="B1172" s="3" t="s">
        <v>2156</v>
      </c>
      <c r="C1172" s="3" t="s">
        <v>5822</v>
      </c>
      <c r="D1172" s="17">
        <v>4974</v>
      </c>
    </row>
    <row r="1173" spans="1:4" ht="28" x14ac:dyDescent="0.35">
      <c r="A1173" s="3">
        <v>292</v>
      </c>
      <c r="B1173" s="3" t="s">
        <v>289</v>
      </c>
      <c r="C1173" s="3" t="s">
        <v>5287</v>
      </c>
      <c r="D1173" s="17">
        <v>4971</v>
      </c>
    </row>
    <row r="1174" spans="1:4" ht="56" x14ac:dyDescent="0.35">
      <c r="A1174" s="3">
        <v>310</v>
      </c>
      <c r="B1174" s="3" t="s">
        <v>302</v>
      </c>
      <c r="C1174" s="3" t="s">
        <v>303</v>
      </c>
      <c r="D1174" s="17">
        <v>4950</v>
      </c>
    </row>
    <row r="1175" spans="1:4" ht="28" x14ac:dyDescent="0.35">
      <c r="A1175" s="3">
        <v>819</v>
      </c>
      <c r="B1175" s="3" t="s">
        <v>829</v>
      </c>
      <c r="C1175" s="3" t="s">
        <v>830</v>
      </c>
      <c r="D1175" s="17">
        <v>4939</v>
      </c>
    </row>
    <row r="1176" spans="1:4" ht="42" x14ac:dyDescent="0.35">
      <c r="A1176" s="3">
        <v>1880</v>
      </c>
      <c r="B1176" s="3" t="s">
        <v>1667</v>
      </c>
      <c r="C1176" s="3" t="s">
        <v>3163</v>
      </c>
      <c r="D1176" s="17">
        <v>4938</v>
      </c>
    </row>
    <row r="1177" spans="1:4" ht="42" x14ac:dyDescent="0.35">
      <c r="A1177" s="3">
        <v>2089</v>
      </c>
      <c r="B1177" s="3" t="s">
        <v>1815</v>
      </c>
      <c r="C1177" s="3" t="s">
        <v>5684</v>
      </c>
      <c r="D1177" s="17">
        <v>4906</v>
      </c>
    </row>
    <row r="1178" spans="1:4" ht="56" x14ac:dyDescent="0.35">
      <c r="A1178" s="3">
        <v>432</v>
      </c>
      <c r="B1178" s="3" t="s">
        <v>432</v>
      </c>
      <c r="C1178" s="3" t="s">
        <v>433</v>
      </c>
      <c r="D1178" s="17">
        <v>4903</v>
      </c>
    </row>
    <row r="1179" spans="1:4" ht="28" x14ac:dyDescent="0.35">
      <c r="A1179" s="3">
        <v>408</v>
      </c>
      <c r="B1179" s="3" t="s">
        <v>408</v>
      </c>
      <c r="C1179" s="3" t="s">
        <v>409</v>
      </c>
      <c r="D1179" s="17">
        <v>4889</v>
      </c>
    </row>
    <row r="1180" spans="1:4" ht="28" x14ac:dyDescent="0.35">
      <c r="A1180" s="3">
        <v>2602</v>
      </c>
      <c r="B1180" s="3" t="s">
        <v>2120</v>
      </c>
      <c r="C1180" s="3" t="s">
        <v>2121</v>
      </c>
      <c r="D1180" s="17">
        <v>4888</v>
      </c>
    </row>
    <row r="1181" spans="1:4" x14ac:dyDescent="0.35">
      <c r="A1181" s="3">
        <v>1025</v>
      </c>
      <c r="B1181" s="3" t="s">
        <v>1018</v>
      </c>
      <c r="C1181" s="3" t="s">
        <v>1019</v>
      </c>
      <c r="D1181" s="17">
        <v>4863</v>
      </c>
    </row>
    <row r="1182" spans="1:4" ht="56" x14ac:dyDescent="0.35">
      <c r="A1182" s="3">
        <v>1891</v>
      </c>
      <c r="B1182" s="3" t="s">
        <v>803</v>
      </c>
      <c r="C1182" s="3" t="s">
        <v>5624</v>
      </c>
      <c r="D1182" s="17">
        <v>4837</v>
      </c>
    </row>
    <row r="1183" spans="1:4" ht="98" x14ac:dyDescent="0.35">
      <c r="A1183" s="3">
        <v>2532</v>
      </c>
      <c r="B1183" s="3" t="s">
        <v>840</v>
      </c>
      <c r="C1183" s="3" t="s">
        <v>5787</v>
      </c>
      <c r="D1183" s="17">
        <v>4833</v>
      </c>
    </row>
    <row r="1184" spans="1:4" ht="42" x14ac:dyDescent="0.35">
      <c r="A1184" s="3">
        <v>796</v>
      </c>
      <c r="B1184" s="3" t="s">
        <v>804</v>
      </c>
      <c r="C1184" s="3" t="s">
        <v>3056</v>
      </c>
      <c r="D1184" s="17">
        <v>4815</v>
      </c>
    </row>
    <row r="1185" spans="1:4" x14ac:dyDescent="0.35">
      <c r="A1185" s="3">
        <v>2329</v>
      </c>
      <c r="B1185" s="3" t="s">
        <v>1962</v>
      </c>
      <c r="C1185" s="3" t="s">
        <v>5750</v>
      </c>
      <c r="D1185" s="17">
        <v>4800</v>
      </c>
    </row>
    <row r="1186" spans="1:4" ht="70" x14ac:dyDescent="0.35">
      <c r="A1186" s="3">
        <v>101</v>
      </c>
      <c r="B1186" s="3" t="s">
        <v>107</v>
      </c>
      <c r="C1186" s="3" t="s">
        <v>2907</v>
      </c>
      <c r="D1186" s="17">
        <v>4792</v>
      </c>
    </row>
    <row r="1187" spans="1:4" ht="42" x14ac:dyDescent="0.35">
      <c r="A1187" s="3">
        <v>590</v>
      </c>
      <c r="B1187" s="3" t="s">
        <v>597</v>
      </c>
      <c r="C1187" s="3" t="s">
        <v>3022</v>
      </c>
      <c r="D1187" s="17">
        <v>4789</v>
      </c>
    </row>
    <row r="1188" spans="1:4" ht="28" x14ac:dyDescent="0.35">
      <c r="A1188" s="3">
        <v>1332</v>
      </c>
      <c r="B1188" s="3" t="s">
        <v>1282</v>
      </c>
      <c r="C1188" s="3" t="s">
        <v>7066</v>
      </c>
      <c r="D1188" s="17">
        <v>4789</v>
      </c>
    </row>
    <row r="1189" spans="1:4" x14ac:dyDescent="0.35">
      <c r="A1189" s="3">
        <v>1957</v>
      </c>
      <c r="B1189" s="3" t="s">
        <v>1715</v>
      </c>
      <c r="C1189" s="3" t="s">
        <v>1716</v>
      </c>
      <c r="D1189" s="17">
        <v>4786</v>
      </c>
    </row>
    <row r="1190" spans="1:4" ht="84" x14ac:dyDescent="0.35">
      <c r="A1190" s="3">
        <v>1898</v>
      </c>
      <c r="B1190" s="3" t="s">
        <v>1669</v>
      </c>
      <c r="C1190" s="3" t="s">
        <v>5626</v>
      </c>
      <c r="D1190" s="17">
        <v>4769</v>
      </c>
    </row>
    <row r="1191" spans="1:4" ht="42" x14ac:dyDescent="0.35">
      <c r="A1191" s="3">
        <v>1982</v>
      </c>
      <c r="B1191" s="3" t="s">
        <v>1729</v>
      </c>
      <c r="C1191" s="3" t="s">
        <v>4162</v>
      </c>
      <c r="D1191" s="17">
        <v>4766</v>
      </c>
    </row>
    <row r="1192" spans="1:4" ht="56" x14ac:dyDescent="0.35">
      <c r="A1192" s="3">
        <v>2481</v>
      </c>
      <c r="B1192" s="3" t="s">
        <v>2047</v>
      </c>
      <c r="C1192" s="3" t="s">
        <v>5776</v>
      </c>
      <c r="D1192" s="17">
        <v>4764</v>
      </c>
    </row>
    <row r="1193" spans="1:4" ht="42" x14ac:dyDescent="0.35">
      <c r="A1193" s="3">
        <v>2163</v>
      </c>
      <c r="B1193" s="3" t="s">
        <v>1856</v>
      </c>
      <c r="C1193" s="3" t="s">
        <v>7290</v>
      </c>
      <c r="D1193" s="17">
        <v>4761</v>
      </c>
    </row>
    <row r="1194" spans="1:4" ht="56" x14ac:dyDescent="0.35">
      <c r="A1194" s="3">
        <v>682</v>
      </c>
      <c r="B1194" s="3" t="s">
        <v>685</v>
      </c>
      <c r="C1194" s="3" t="s">
        <v>5358</v>
      </c>
      <c r="D1194" s="17">
        <v>4760</v>
      </c>
    </row>
    <row r="1195" spans="1:4" ht="28" x14ac:dyDescent="0.35">
      <c r="A1195" s="3">
        <v>1649</v>
      </c>
      <c r="B1195" s="3" t="s">
        <v>1498</v>
      </c>
      <c r="C1195" s="3" t="s">
        <v>1499</v>
      </c>
      <c r="D1195" s="17">
        <v>4749</v>
      </c>
    </row>
    <row r="1196" spans="1:4" ht="84" x14ac:dyDescent="0.35">
      <c r="A1196" s="3">
        <v>2864</v>
      </c>
      <c r="B1196" s="3" t="s">
        <v>1153</v>
      </c>
      <c r="C1196" s="3" t="s">
        <v>3273</v>
      </c>
      <c r="D1196" s="17">
        <v>4744</v>
      </c>
    </row>
    <row r="1197" spans="1:4" ht="56" x14ac:dyDescent="0.35">
      <c r="A1197" s="3">
        <v>2831</v>
      </c>
      <c r="B1197" s="3" t="s">
        <v>704</v>
      </c>
      <c r="C1197" s="3" t="s">
        <v>3269</v>
      </c>
      <c r="D1197" s="17">
        <v>4740</v>
      </c>
    </row>
    <row r="1198" spans="1:4" ht="84" x14ac:dyDescent="0.35">
      <c r="A1198" s="3">
        <v>129</v>
      </c>
      <c r="B1198" s="3" t="s">
        <v>147</v>
      </c>
      <c r="C1198" s="3" t="s">
        <v>148</v>
      </c>
      <c r="D1198" s="17">
        <v>4739</v>
      </c>
    </row>
    <row r="1199" spans="1:4" ht="28" x14ac:dyDescent="0.35">
      <c r="A1199" s="3">
        <v>1331</v>
      </c>
      <c r="B1199" s="3" t="s">
        <v>1283</v>
      </c>
      <c r="C1199" s="3" t="s">
        <v>7066</v>
      </c>
      <c r="D1199" s="17">
        <v>4738</v>
      </c>
    </row>
    <row r="1200" spans="1:4" ht="28" x14ac:dyDescent="0.35">
      <c r="A1200" s="3">
        <v>1335</v>
      </c>
      <c r="B1200" s="3" t="s">
        <v>1282</v>
      </c>
      <c r="C1200" s="3" t="s">
        <v>5496</v>
      </c>
      <c r="D1200" s="17">
        <v>4738</v>
      </c>
    </row>
    <row r="1201" spans="1:4" ht="28" x14ac:dyDescent="0.35">
      <c r="A1201" s="3">
        <v>783</v>
      </c>
      <c r="B1201" s="3" t="s">
        <v>793</v>
      </c>
      <c r="C1201" s="3" t="s">
        <v>794</v>
      </c>
      <c r="D1201" s="17">
        <v>4736</v>
      </c>
    </row>
    <row r="1202" spans="1:4" ht="28" x14ac:dyDescent="0.35">
      <c r="A1202" s="3">
        <v>786</v>
      </c>
      <c r="B1202" s="3" t="s">
        <v>793</v>
      </c>
      <c r="C1202" s="3" t="s">
        <v>794</v>
      </c>
      <c r="D1202" s="17">
        <v>4736</v>
      </c>
    </row>
    <row r="1203" spans="1:4" ht="28" x14ac:dyDescent="0.35">
      <c r="A1203" s="3">
        <v>1013</v>
      </c>
      <c r="B1203" s="3" t="s">
        <v>1000</v>
      </c>
      <c r="C1203" s="3" t="s">
        <v>3071</v>
      </c>
      <c r="D1203" s="17">
        <v>4734</v>
      </c>
    </row>
    <row r="1204" spans="1:4" x14ac:dyDescent="0.35">
      <c r="A1204" s="3">
        <v>1976</v>
      </c>
      <c r="B1204" s="3" t="s">
        <v>1729</v>
      </c>
      <c r="C1204" s="3" t="s">
        <v>1730</v>
      </c>
      <c r="D1204" s="17">
        <v>4711</v>
      </c>
    </row>
    <row r="1205" spans="1:4" ht="28" x14ac:dyDescent="0.35">
      <c r="A1205" s="3">
        <v>581</v>
      </c>
      <c r="B1205" s="3" t="s">
        <v>591</v>
      </c>
      <c r="C1205" s="3" t="s">
        <v>7061</v>
      </c>
      <c r="D1205" s="17">
        <v>4701</v>
      </c>
    </row>
    <row r="1206" spans="1:4" ht="56" x14ac:dyDescent="0.35">
      <c r="A1206" s="3">
        <v>812</v>
      </c>
      <c r="B1206" s="3" t="s">
        <v>827</v>
      </c>
      <c r="C1206" s="3" t="s">
        <v>5382</v>
      </c>
      <c r="D1206" s="17">
        <v>4666</v>
      </c>
    </row>
    <row r="1207" spans="1:4" ht="42" x14ac:dyDescent="0.35">
      <c r="A1207" s="3">
        <v>1770</v>
      </c>
      <c r="B1207" s="3" t="s">
        <v>2543</v>
      </c>
      <c r="C1207" s="3" t="s">
        <v>5607</v>
      </c>
      <c r="D1207" s="17">
        <v>4660</v>
      </c>
    </row>
    <row r="1208" spans="1:4" ht="28" x14ac:dyDescent="0.35">
      <c r="A1208" s="3">
        <v>2233</v>
      </c>
      <c r="B1208" s="3" t="s">
        <v>1894</v>
      </c>
      <c r="C1208" s="3" t="s">
        <v>1895</v>
      </c>
      <c r="D1208" s="17">
        <v>4656</v>
      </c>
    </row>
    <row r="1209" spans="1:4" ht="56" x14ac:dyDescent="0.35">
      <c r="A1209" s="3">
        <v>1540</v>
      </c>
      <c r="B1209" s="3" t="s">
        <v>518</v>
      </c>
      <c r="C1209" s="3" t="s">
        <v>3133</v>
      </c>
      <c r="D1209" s="17">
        <v>4652</v>
      </c>
    </row>
    <row r="1210" spans="1:4" ht="56" x14ac:dyDescent="0.35">
      <c r="A1210" s="3">
        <v>2195</v>
      </c>
      <c r="B1210" s="3" t="s">
        <v>1871</v>
      </c>
      <c r="C1210" s="3" t="s">
        <v>1872</v>
      </c>
      <c r="D1210" s="17">
        <v>4642</v>
      </c>
    </row>
    <row r="1211" spans="1:4" ht="42" x14ac:dyDescent="0.35">
      <c r="A1211" s="3">
        <v>2724</v>
      </c>
      <c r="B1211" s="3" t="s">
        <v>2199</v>
      </c>
      <c r="C1211" s="3" t="s">
        <v>7077</v>
      </c>
      <c r="D1211" s="17">
        <v>4633</v>
      </c>
    </row>
    <row r="1212" spans="1:4" ht="56" x14ac:dyDescent="0.35">
      <c r="A1212" s="3">
        <v>1117</v>
      </c>
      <c r="B1212" s="3" t="s">
        <v>1115</v>
      </c>
      <c r="C1212" s="3" t="s">
        <v>3998</v>
      </c>
      <c r="D1212" s="17">
        <v>4631</v>
      </c>
    </row>
    <row r="1213" spans="1:4" ht="28" x14ac:dyDescent="0.35">
      <c r="A1213" s="3">
        <v>828</v>
      </c>
      <c r="B1213" s="3" t="s">
        <v>833</v>
      </c>
      <c r="C1213" s="3" t="s">
        <v>834</v>
      </c>
      <c r="D1213" s="17">
        <v>4619</v>
      </c>
    </row>
    <row r="1214" spans="1:4" x14ac:dyDescent="0.35">
      <c r="A1214" s="3">
        <v>1896</v>
      </c>
      <c r="B1214" s="3" t="s">
        <v>41</v>
      </c>
      <c r="C1214" s="3" t="s">
        <v>1670</v>
      </c>
      <c r="D1214" s="17">
        <v>4611</v>
      </c>
    </row>
    <row r="1215" spans="1:4" x14ac:dyDescent="0.35">
      <c r="A1215" s="3">
        <v>2059</v>
      </c>
      <c r="B1215" s="3" t="s">
        <v>1779</v>
      </c>
      <c r="C1215" s="3" t="s">
        <v>1780</v>
      </c>
      <c r="D1215" s="17">
        <v>4611</v>
      </c>
    </row>
    <row r="1216" spans="1:4" x14ac:dyDescent="0.35">
      <c r="A1216" s="3">
        <v>1751</v>
      </c>
      <c r="B1216" s="3" t="s">
        <v>1573</v>
      </c>
      <c r="C1216" s="3" t="s">
        <v>5603</v>
      </c>
      <c r="D1216" s="17">
        <v>4603</v>
      </c>
    </row>
    <row r="1217" spans="1:4" ht="28" x14ac:dyDescent="0.35">
      <c r="A1217" s="3">
        <v>2397</v>
      </c>
      <c r="B1217" s="3" t="s">
        <v>2012</v>
      </c>
      <c r="C1217" s="3" t="s">
        <v>5764</v>
      </c>
      <c r="D1217" s="17">
        <v>4600</v>
      </c>
    </row>
    <row r="1218" spans="1:4" ht="28" x14ac:dyDescent="0.35">
      <c r="A1218" s="3">
        <v>1123</v>
      </c>
      <c r="B1218" s="3" t="s">
        <v>1120</v>
      </c>
      <c r="C1218" s="3" t="s">
        <v>3999</v>
      </c>
      <c r="D1218" s="17">
        <v>4593</v>
      </c>
    </row>
    <row r="1219" spans="1:4" ht="42" x14ac:dyDescent="0.35">
      <c r="A1219" s="3">
        <v>2437</v>
      </c>
      <c r="B1219" s="3" t="s">
        <v>2031</v>
      </c>
      <c r="C1219" s="3" t="s">
        <v>2032</v>
      </c>
      <c r="D1219" s="17">
        <v>4579</v>
      </c>
    </row>
    <row r="1220" spans="1:4" ht="28" x14ac:dyDescent="0.35">
      <c r="A1220" s="3">
        <v>1771</v>
      </c>
      <c r="B1220" s="3" t="s">
        <v>1588</v>
      </c>
      <c r="C1220" s="3" t="s">
        <v>1589</v>
      </c>
      <c r="D1220" s="17">
        <v>4573</v>
      </c>
    </row>
    <row r="1221" spans="1:4" ht="98" x14ac:dyDescent="0.35">
      <c r="A1221" s="3">
        <v>1224</v>
      </c>
      <c r="B1221" s="3" t="s">
        <v>1187</v>
      </c>
      <c r="C1221" s="3" t="s">
        <v>1188</v>
      </c>
      <c r="D1221" s="17">
        <v>4537</v>
      </c>
    </row>
    <row r="1222" spans="1:4" ht="56" x14ac:dyDescent="0.35">
      <c r="A1222" s="3">
        <v>2497</v>
      </c>
      <c r="B1222" s="3" t="s">
        <v>1838</v>
      </c>
      <c r="C1222" s="3" t="s">
        <v>5779</v>
      </c>
      <c r="D1222" s="17">
        <v>4534</v>
      </c>
    </row>
    <row r="1223" spans="1:4" ht="28" x14ac:dyDescent="0.35">
      <c r="A1223" s="3">
        <v>1819</v>
      </c>
      <c r="B1223" s="3" t="s">
        <v>1616</v>
      </c>
      <c r="C1223" s="3" t="s">
        <v>1617</v>
      </c>
      <c r="D1223" s="17">
        <v>4531</v>
      </c>
    </row>
    <row r="1224" spans="1:4" x14ac:dyDescent="0.35">
      <c r="A1224" s="3">
        <v>919</v>
      </c>
      <c r="B1224" s="3" t="s">
        <v>914</v>
      </c>
      <c r="C1224" s="3" t="s">
        <v>915</v>
      </c>
      <c r="D1224" s="17">
        <v>4502</v>
      </c>
    </row>
    <row r="1225" spans="1:4" x14ac:dyDescent="0.35">
      <c r="A1225" s="3">
        <v>279</v>
      </c>
      <c r="B1225" s="3" t="s">
        <v>282</v>
      </c>
      <c r="C1225" s="3" t="s">
        <v>5285</v>
      </c>
      <c r="D1225" s="17">
        <v>4491</v>
      </c>
    </row>
    <row r="1226" spans="1:4" x14ac:dyDescent="0.35">
      <c r="A1226" s="3">
        <v>280</v>
      </c>
      <c r="B1226" s="3" t="s">
        <v>282</v>
      </c>
      <c r="C1226" s="3" t="s">
        <v>5285</v>
      </c>
      <c r="D1226" s="17">
        <v>4491</v>
      </c>
    </row>
    <row r="1227" spans="1:4" ht="28" x14ac:dyDescent="0.35">
      <c r="A1227" s="3">
        <v>455</v>
      </c>
      <c r="B1227" s="3" t="s">
        <v>455</v>
      </c>
      <c r="C1227" s="3" t="s">
        <v>456</v>
      </c>
      <c r="D1227" s="17">
        <v>4488</v>
      </c>
    </row>
    <row r="1228" spans="1:4" ht="56" x14ac:dyDescent="0.35">
      <c r="A1228" s="3">
        <v>237</v>
      </c>
      <c r="B1228" s="3" t="s">
        <v>248</v>
      </c>
      <c r="C1228" s="3" t="s">
        <v>249</v>
      </c>
      <c r="D1228" s="17">
        <v>4486</v>
      </c>
    </row>
    <row r="1229" spans="1:4" x14ac:dyDescent="0.35">
      <c r="A1229" s="3">
        <v>1067</v>
      </c>
      <c r="B1229" s="3" t="s">
        <v>1063</v>
      </c>
      <c r="C1229" s="3" t="s">
        <v>1064</v>
      </c>
      <c r="D1229" s="17">
        <v>4456</v>
      </c>
    </row>
    <row r="1230" spans="1:4" ht="42" x14ac:dyDescent="0.35">
      <c r="A1230" s="3">
        <v>2775</v>
      </c>
      <c r="B1230" s="3" t="s">
        <v>2227</v>
      </c>
      <c r="C1230" s="3" t="s">
        <v>5853</v>
      </c>
      <c r="D1230" s="17">
        <v>4456</v>
      </c>
    </row>
    <row r="1231" spans="1:4" ht="28" x14ac:dyDescent="0.35">
      <c r="A1231" s="3">
        <v>2670</v>
      </c>
      <c r="B1231" s="3" t="s">
        <v>2161</v>
      </c>
      <c r="C1231" s="3" t="s">
        <v>2162</v>
      </c>
      <c r="D1231" s="17">
        <v>4455</v>
      </c>
    </row>
    <row r="1232" spans="1:4" ht="42" x14ac:dyDescent="0.35">
      <c r="A1232" s="3">
        <v>738</v>
      </c>
      <c r="B1232" s="3" t="s">
        <v>751</v>
      </c>
      <c r="C1232" s="3" t="s">
        <v>752</v>
      </c>
      <c r="D1232" s="17">
        <v>4453</v>
      </c>
    </row>
    <row r="1233" spans="1:4" x14ac:dyDescent="0.35">
      <c r="A1233" s="3">
        <v>1767</v>
      </c>
      <c r="B1233" s="3" t="s">
        <v>1581</v>
      </c>
      <c r="C1233" s="3" t="s">
        <v>5606</v>
      </c>
      <c r="D1233" s="17">
        <v>4422</v>
      </c>
    </row>
    <row r="1234" spans="1:4" x14ac:dyDescent="0.35">
      <c r="A1234" s="3">
        <v>1765</v>
      </c>
      <c r="B1234" s="3" t="s">
        <v>1581</v>
      </c>
      <c r="C1234" s="3" t="s">
        <v>5606</v>
      </c>
      <c r="D1234" s="17">
        <v>4421</v>
      </c>
    </row>
    <row r="1235" spans="1:4" x14ac:dyDescent="0.35">
      <c r="A1235" s="3">
        <v>1127</v>
      </c>
      <c r="B1235" s="3" t="s">
        <v>1124</v>
      </c>
      <c r="C1235" s="3" t="s">
        <v>1125</v>
      </c>
      <c r="D1235" s="17">
        <v>4413</v>
      </c>
    </row>
    <row r="1236" spans="1:4" ht="42" x14ac:dyDescent="0.35">
      <c r="A1236" s="3">
        <v>47</v>
      </c>
      <c r="B1236" s="3" t="s">
        <v>2629</v>
      </c>
      <c r="C1236" s="3" t="s">
        <v>48</v>
      </c>
      <c r="D1236" s="17">
        <v>4401</v>
      </c>
    </row>
    <row r="1237" spans="1:4" ht="28" x14ac:dyDescent="0.35">
      <c r="A1237" s="3">
        <v>2346</v>
      </c>
      <c r="B1237" s="3" t="s">
        <v>2628</v>
      </c>
      <c r="C1237" s="3" t="s">
        <v>1980</v>
      </c>
      <c r="D1237" s="17">
        <v>4401</v>
      </c>
    </row>
    <row r="1238" spans="1:4" ht="28" x14ac:dyDescent="0.35">
      <c r="A1238" s="3">
        <v>2932</v>
      </c>
      <c r="B1238" s="3" t="s">
        <v>2309</v>
      </c>
      <c r="C1238" s="3" t="s">
        <v>5904</v>
      </c>
      <c r="D1238" s="17">
        <v>4396</v>
      </c>
    </row>
    <row r="1239" spans="1:4" x14ac:dyDescent="0.35">
      <c r="A1239" s="3">
        <v>1955</v>
      </c>
      <c r="B1239" s="3" t="s">
        <v>1713</v>
      </c>
      <c r="C1239" s="3" t="s">
        <v>1714</v>
      </c>
      <c r="D1239" s="17">
        <v>4369</v>
      </c>
    </row>
    <row r="1240" spans="1:4" ht="84" x14ac:dyDescent="0.35">
      <c r="A1240" s="3">
        <v>246</v>
      </c>
      <c r="B1240" s="3" t="s">
        <v>246</v>
      </c>
      <c r="C1240" s="3" t="s">
        <v>3683</v>
      </c>
      <c r="D1240" s="17">
        <v>4363</v>
      </c>
    </row>
    <row r="1241" spans="1:4" ht="28" x14ac:dyDescent="0.35">
      <c r="A1241" s="3">
        <v>1492</v>
      </c>
      <c r="B1241" s="3" t="s">
        <v>1386</v>
      </c>
      <c r="C1241" s="3" t="s">
        <v>5548</v>
      </c>
      <c r="D1241" s="17">
        <v>4361</v>
      </c>
    </row>
    <row r="1242" spans="1:4" ht="42" x14ac:dyDescent="0.35">
      <c r="A1242" s="3">
        <v>108</v>
      </c>
      <c r="B1242" s="3" t="s">
        <v>2628</v>
      </c>
      <c r="C1242" s="3" t="s">
        <v>2908</v>
      </c>
      <c r="D1242" s="17">
        <v>4342</v>
      </c>
    </row>
    <row r="1243" spans="1:4" ht="56" x14ac:dyDescent="0.35">
      <c r="A1243" s="3">
        <v>42</v>
      </c>
      <c r="B1243" s="3" t="s">
        <v>37</v>
      </c>
      <c r="C1243" s="3" t="s">
        <v>47</v>
      </c>
      <c r="D1243" s="17">
        <v>4305</v>
      </c>
    </row>
    <row r="1244" spans="1:4" ht="28" x14ac:dyDescent="0.35">
      <c r="A1244" s="3">
        <v>2405</v>
      </c>
      <c r="B1244" s="3" t="s">
        <v>2013</v>
      </c>
      <c r="C1244" s="3" t="s">
        <v>5765</v>
      </c>
      <c r="D1244" s="17">
        <v>4291</v>
      </c>
    </row>
    <row r="1245" spans="1:4" ht="56" x14ac:dyDescent="0.35">
      <c r="A1245" s="3">
        <v>667</v>
      </c>
      <c r="B1245" s="3" t="s">
        <v>666</v>
      </c>
      <c r="C1245" s="3" t="s">
        <v>667</v>
      </c>
      <c r="D1245" s="17">
        <v>4264</v>
      </c>
    </row>
    <row r="1246" spans="1:4" ht="56" x14ac:dyDescent="0.35">
      <c r="A1246" s="3">
        <v>2621</v>
      </c>
      <c r="B1246" s="3" t="s">
        <v>2130</v>
      </c>
      <c r="C1246" s="3" t="s">
        <v>5814</v>
      </c>
      <c r="D1246" s="17">
        <v>4262</v>
      </c>
    </row>
    <row r="1247" spans="1:4" ht="56" x14ac:dyDescent="0.35">
      <c r="A1247" s="3">
        <v>962</v>
      </c>
      <c r="B1247" s="3" t="s">
        <v>2628</v>
      </c>
      <c r="C1247" s="3" t="s">
        <v>962</v>
      </c>
      <c r="D1247" s="17">
        <v>4260</v>
      </c>
    </row>
    <row r="1248" spans="1:4" ht="28" x14ac:dyDescent="0.35">
      <c r="A1248" s="3">
        <v>1106</v>
      </c>
      <c r="B1248" s="3" t="s">
        <v>1106</v>
      </c>
      <c r="C1248" s="3" t="s">
        <v>1107</v>
      </c>
      <c r="D1248" s="17">
        <v>4210</v>
      </c>
    </row>
    <row r="1249" spans="1:4" ht="28" x14ac:dyDescent="0.35">
      <c r="A1249" s="3">
        <v>827</v>
      </c>
      <c r="B1249" s="3" t="s">
        <v>833</v>
      </c>
      <c r="C1249" s="3" t="s">
        <v>834</v>
      </c>
      <c r="D1249" s="17">
        <v>4188</v>
      </c>
    </row>
    <row r="1250" spans="1:4" ht="42" x14ac:dyDescent="0.35">
      <c r="A1250" s="3">
        <v>1834</v>
      </c>
      <c r="B1250" s="3" t="s">
        <v>1630</v>
      </c>
      <c r="C1250" s="3" t="s">
        <v>5614</v>
      </c>
      <c r="D1250" s="17">
        <v>4182</v>
      </c>
    </row>
    <row r="1251" spans="1:4" ht="42" x14ac:dyDescent="0.35">
      <c r="A1251" s="3">
        <v>1835</v>
      </c>
      <c r="B1251" s="3" t="s">
        <v>41</v>
      </c>
      <c r="C1251" s="3" t="s">
        <v>5614</v>
      </c>
      <c r="D1251" s="17">
        <v>4182</v>
      </c>
    </row>
    <row r="1252" spans="1:4" ht="42" x14ac:dyDescent="0.35">
      <c r="A1252" s="3">
        <v>565</v>
      </c>
      <c r="B1252" s="3" t="s">
        <v>576</v>
      </c>
      <c r="C1252" s="3" t="s">
        <v>5345</v>
      </c>
      <c r="D1252" s="17">
        <v>4166</v>
      </c>
    </row>
    <row r="1253" spans="1:4" ht="28" x14ac:dyDescent="0.35">
      <c r="A1253" s="3">
        <v>1313</v>
      </c>
      <c r="B1253" s="3" t="s">
        <v>1260</v>
      </c>
      <c r="C1253" s="3" t="s">
        <v>1261</v>
      </c>
      <c r="D1253" s="17">
        <v>4162</v>
      </c>
    </row>
    <row r="1254" spans="1:4" ht="56" x14ac:dyDescent="0.35">
      <c r="A1254" s="3">
        <v>669</v>
      </c>
      <c r="B1254" s="3" t="s">
        <v>668</v>
      </c>
      <c r="C1254" s="3" t="s">
        <v>669</v>
      </c>
      <c r="D1254" s="17">
        <v>4148</v>
      </c>
    </row>
    <row r="1255" spans="1:4" ht="56" x14ac:dyDescent="0.35">
      <c r="A1255" s="3">
        <v>2832</v>
      </c>
      <c r="B1255" s="3" t="s">
        <v>704</v>
      </c>
      <c r="C1255" s="3" t="s">
        <v>3269</v>
      </c>
      <c r="D1255" s="17">
        <v>4141</v>
      </c>
    </row>
    <row r="1256" spans="1:4" ht="42" x14ac:dyDescent="0.35">
      <c r="A1256" s="3">
        <v>174</v>
      </c>
      <c r="B1256" s="3" t="s">
        <v>195</v>
      </c>
      <c r="C1256" s="3" t="s">
        <v>5264</v>
      </c>
      <c r="D1256" s="17">
        <v>4123</v>
      </c>
    </row>
    <row r="1257" spans="1:4" x14ac:dyDescent="0.35">
      <c r="A1257" s="3">
        <v>1497</v>
      </c>
      <c r="B1257" s="3" t="s">
        <v>1390</v>
      </c>
      <c r="C1257" s="3" t="s">
        <v>1391</v>
      </c>
      <c r="D1257" s="17">
        <v>4123</v>
      </c>
    </row>
    <row r="1258" spans="1:4" ht="56" x14ac:dyDescent="0.35">
      <c r="A1258" s="3">
        <v>1944</v>
      </c>
      <c r="B1258" s="3" t="s">
        <v>1696</v>
      </c>
      <c r="C1258" s="3" t="s">
        <v>1697</v>
      </c>
      <c r="D1258" s="17">
        <v>4110</v>
      </c>
    </row>
    <row r="1259" spans="1:4" ht="28" x14ac:dyDescent="0.35">
      <c r="A1259" s="3">
        <v>2606</v>
      </c>
      <c r="B1259" s="3" t="s">
        <v>2120</v>
      </c>
      <c r="C1259" s="3" t="s">
        <v>2121</v>
      </c>
      <c r="D1259" s="17">
        <v>4089</v>
      </c>
    </row>
    <row r="1260" spans="1:4" ht="28" x14ac:dyDescent="0.35">
      <c r="A1260" s="3">
        <v>1939</v>
      </c>
      <c r="B1260" s="3" t="s">
        <v>1694</v>
      </c>
      <c r="C1260" s="3" t="s">
        <v>3167</v>
      </c>
      <c r="D1260" s="17">
        <v>4073</v>
      </c>
    </row>
    <row r="1261" spans="1:4" x14ac:dyDescent="0.35">
      <c r="A1261" s="3">
        <v>207</v>
      </c>
      <c r="B1261" s="3" t="s">
        <v>227</v>
      </c>
      <c r="C1261" s="3" t="s">
        <v>7054</v>
      </c>
      <c r="D1261" s="17">
        <v>4068</v>
      </c>
    </row>
    <row r="1262" spans="1:4" ht="28" x14ac:dyDescent="0.35">
      <c r="A1262" s="3">
        <v>1160</v>
      </c>
      <c r="B1262" s="3" t="s">
        <v>1156</v>
      </c>
      <c r="C1262" s="3" t="s">
        <v>1157</v>
      </c>
      <c r="D1262" s="17">
        <v>4067</v>
      </c>
    </row>
    <row r="1263" spans="1:4" ht="28" x14ac:dyDescent="0.35">
      <c r="A1263" s="3">
        <v>15</v>
      </c>
      <c r="B1263" s="3" t="s">
        <v>23</v>
      </c>
      <c r="C1263" s="3" t="s">
        <v>24</v>
      </c>
      <c r="D1263" s="17">
        <v>4058</v>
      </c>
    </row>
    <row r="1264" spans="1:4" ht="28" x14ac:dyDescent="0.35">
      <c r="A1264" s="3">
        <v>86</v>
      </c>
      <c r="B1264" s="3" t="s">
        <v>329</v>
      </c>
      <c r="C1264" s="3" t="s">
        <v>5246</v>
      </c>
      <c r="D1264" s="17">
        <v>4031</v>
      </c>
    </row>
    <row r="1265" spans="1:4" ht="42" x14ac:dyDescent="0.35">
      <c r="A1265" s="3">
        <v>377</v>
      </c>
      <c r="B1265" s="3" t="s">
        <v>385</v>
      </c>
      <c r="C1265" s="3" t="s">
        <v>386</v>
      </c>
      <c r="D1265" s="17">
        <v>3992</v>
      </c>
    </row>
    <row r="1266" spans="1:4" ht="28" x14ac:dyDescent="0.35">
      <c r="A1266" s="3">
        <v>1831</v>
      </c>
      <c r="B1266" s="3" t="s">
        <v>1628</v>
      </c>
      <c r="C1266" s="3" t="s">
        <v>1629</v>
      </c>
      <c r="D1266" s="17">
        <v>3992</v>
      </c>
    </row>
    <row r="1267" spans="1:4" ht="42" x14ac:dyDescent="0.35">
      <c r="A1267" s="3">
        <v>243</v>
      </c>
      <c r="B1267" s="3" t="s">
        <v>256</v>
      </c>
      <c r="C1267" s="3" t="s">
        <v>260</v>
      </c>
      <c r="D1267" s="17">
        <v>3986</v>
      </c>
    </row>
    <row r="1268" spans="1:4" ht="42" x14ac:dyDescent="0.35">
      <c r="A1268" s="3">
        <v>244</v>
      </c>
      <c r="B1268" s="3" t="s">
        <v>256</v>
      </c>
      <c r="C1268" s="3" t="s">
        <v>260</v>
      </c>
      <c r="D1268" s="17">
        <v>3986</v>
      </c>
    </row>
    <row r="1269" spans="1:4" ht="70" x14ac:dyDescent="0.35">
      <c r="A1269" s="3">
        <v>970</v>
      </c>
      <c r="B1269" s="3" t="s">
        <v>546</v>
      </c>
      <c r="C1269" s="3" t="s">
        <v>5414</v>
      </c>
      <c r="D1269" s="17">
        <v>3986</v>
      </c>
    </row>
    <row r="1270" spans="1:4" ht="28" x14ac:dyDescent="0.35">
      <c r="A1270" s="3">
        <v>2231</v>
      </c>
      <c r="B1270" s="3" t="s">
        <v>2628</v>
      </c>
      <c r="C1270" s="3" t="s">
        <v>1895</v>
      </c>
      <c r="D1270" s="17">
        <v>3982</v>
      </c>
    </row>
    <row r="1271" spans="1:4" x14ac:dyDescent="0.35">
      <c r="A1271" s="3">
        <v>1950</v>
      </c>
      <c r="B1271" s="3" t="s">
        <v>1703</v>
      </c>
      <c r="C1271" s="3" t="s">
        <v>1704</v>
      </c>
      <c r="D1271" s="17">
        <v>3964</v>
      </c>
    </row>
    <row r="1272" spans="1:4" ht="28" x14ac:dyDescent="0.35">
      <c r="A1272" s="3">
        <v>949</v>
      </c>
      <c r="B1272" s="3" t="s">
        <v>953</v>
      </c>
      <c r="C1272" s="3" t="s">
        <v>954</v>
      </c>
      <c r="D1272" s="17">
        <v>3962</v>
      </c>
    </row>
    <row r="1273" spans="1:4" ht="56" x14ac:dyDescent="0.35">
      <c r="A1273" s="3">
        <v>1114</v>
      </c>
      <c r="B1273" s="3" t="s">
        <v>1113</v>
      </c>
      <c r="C1273" s="3" t="s">
        <v>1114</v>
      </c>
      <c r="D1273" s="17">
        <v>3956</v>
      </c>
    </row>
    <row r="1274" spans="1:4" ht="28" x14ac:dyDescent="0.35">
      <c r="A1274" s="3">
        <v>469</v>
      </c>
      <c r="B1274" s="3" t="s">
        <v>471</v>
      </c>
      <c r="C1274" s="3" t="s">
        <v>469</v>
      </c>
      <c r="D1274" s="17">
        <v>3940</v>
      </c>
    </row>
    <row r="1275" spans="1:4" ht="28" x14ac:dyDescent="0.35">
      <c r="A1275" s="3">
        <v>2903</v>
      </c>
      <c r="B1275" s="3" t="s">
        <v>2296</v>
      </c>
      <c r="C1275" s="3" t="s">
        <v>2297</v>
      </c>
      <c r="D1275" s="17">
        <v>3938</v>
      </c>
    </row>
    <row r="1276" spans="1:4" ht="28" x14ac:dyDescent="0.35">
      <c r="A1276" s="3">
        <v>983</v>
      </c>
      <c r="B1276" s="3" t="s">
        <v>973</v>
      </c>
      <c r="C1276" s="3" t="s">
        <v>974</v>
      </c>
      <c r="D1276" s="17">
        <v>3932</v>
      </c>
    </row>
    <row r="1277" spans="1:4" ht="28" x14ac:dyDescent="0.35">
      <c r="A1277" s="3">
        <v>2623</v>
      </c>
      <c r="B1277" s="3" t="s">
        <v>2131</v>
      </c>
      <c r="C1277" s="3" t="s">
        <v>2132</v>
      </c>
      <c r="D1277" s="17">
        <v>3931</v>
      </c>
    </row>
    <row r="1278" spans="1:4" x14ac:dyDescent="0.35">
      <c r="A1278" s="3">
        <v>1845</v>
      </c>
      <c r="B1278" s="3" t="s">
        <v>1634</v>
      </c>
      <c r="C1278" s="3" t="s">
        <v>7072</v>
      </c>
      <c r="D1278" s="17">
        <v>3921</v>
      </c>
    </row>
    <row r="1279" spans="1:4" x14ac:dyDescent="0.35">
      <c r="A1279" s="3">
        <v>1958</v>
      </c>
      <c r="B1279" s="3" t="s">
        <v>1715</v>
      </c>
      <c r="C1279" s="3" t="s">
        <v>1716</v>
      </c>
      <c r="D1279" s="17">
        <v>3921</v>
      </c>
    </row>
    <row r="1280" spans="1:4" x14ac:dyDescent="0.35">
      <c r="A1280" s="3">
        <v>206</v>
      </c>
      <c r="B1280" s="3" t="s">
        <v>227</v>
      </c>
      <c r="C1280" s="3" t="s">
        <v>7054</v>
      </c>
      <c r="D1280" s="17">
        <v>3920</v>
      </c>
    </row>
    <row r="1281" spans="1:4" ht="28" x14ac:dyDescent="0.35">
      <c r="A1281" s="3">
        <v>1865</v>
      </c>
      <c r="B1281" s="3" t="s">
        <v>2628</v>
      </c>
      <c r="C1281" s="3" t="s">
        <v>1652</v>
      </c>
      <c r="D1281" s="17">
        <v>3920</v>
      </c>
    </row>
    <row r="1282" spans="1:4" ht="56" x14ac:dyDescent="0.35">
      <c r="A1282" s="3">
        <v>834</v>
      </c>
      <c r="B1282" s="3" t="s">
        <v>840</v>
      </c>
      <c r="C1282" s="3" t="s">
        <v>5388</v>
      </c>
      <c r="D1282" s="17">
        <v>3902</v>
      </c>
    </row>
    <row r="1283" spans="1:4" ht="224" x14ac:dyDescent="0.35">
      <c r="A1283" s="3">
        <v>1907</v>
      </c>
      <c r="B1283" s="3" t="s">
        <v>1674</v>
      </c>
      <c r="C1283" s="3" t="s">
        <v>5630</v>
      </c>
      <c r="D1283" s="17">
        <v>3891</v>
      </c>
    </row>
    <row r="1284" spans="1:4" ht="210" x14ac:dyDescent="0.35">
      <c r="A1284" s="3">
        <v>1911</v>
      </c>
      <c r="B1284" s="3" t="s">
        <v>2628</v>
      </c>
      <c r="C1284" s="3" t="s">
        <v>5634</v>
      </c>
      <c r="D1284" s="17">
        <v>3891</v>
      </c>
    </row>
    <row r="1285" spans="1:4" ht="42" x14ac:dyDescent="0.35">
      <c r="A1285" s="3">
        <v>1281</v>
      </c>
      <c r="B1285" s="3" t="s">
        <v>1234</v>
      </c>
      <c r="C1285" s="3" t="s">
        <v>1235</v>
      </c>
      <c r="D1285" s="17">
        <v>3828</v>
      </c>
    </row>
    <row r="1286" spans="1:4" ht="28" x14ac:dyDescent="0.35">
      <c r="A1286" s="3">
        <v>2444</v>
      </c>
      <c r="B1286" s="3" t="s">
        <v>2035</v>
      </c>
      <c r="C1286" s="3" t="s">
        <v>3209</v>
      </c>
      <c r="D1286" s="17">
        <v>3828</v>
      </c>
    </row>
    <row r="1287" spans="1:4" ht="56" x14ac:dyDescent="0.35">
      <c r="A1287" s="3">
        <v>1154</v>
      </c>
      <c r="B1287" s="3" t="s">
        <v>1154</v>
      </c>
      <c r="C1287" s="3" t="s">
        <v>1155</v>
      </c>
      <c r="D1287" s="17">
        <v>3827</v>
      </c>
    </row>
    <row r="1288" spans="1:4" ht="28" x14ac:dyDescent="0.35">
      <c r="A1288" s="3">
        <v>1110</v>
      </c>
      <c r="B1288" s="3" t="s">
        <v>1108</v>
      </c>
      <c r="C1288" s="3" t="s">
        <v>5436</v>
      </c>
      <c r="D1288" s="17">
        <v>3825</v>
      </c>
    </row>
    <row r="1289" spans="1:4" ht="28" x14ac:dyDescent="0.35">
      <c r="A1289" s="3">
        <v>1124</v>
      </c>
      <c r="B1289" s="3" t="s">
        <v>1120</v>
      </c>
      <c r="C1289" s="3" t="s">
        <v>3999</v>
      </c>
      <c r="D1289" s="17">
        <v>3818</v>
      </c>
    </row>
    <row r="1290" spans="1:4" ht="84" x14ac:dyDescent="0.35">
      <c r="A1290" s="3">
        <v>1504</v>
      </c>
      <c r="B1290" s="3" t="s">
        <v>1397</v>
      </c>
      <c r="C1290" s="3" t="s">
        <v>5552</v>
      </c>
      <c r="D1290" s="17">
        <v>3803</v>
      </c>
    </row>
    <row r="1291" spans="1:4" ht="56" x14ac:dyDescent="0.35">
      <c r="A1291" s="3">
        <v>1942</v>
      </c>
      <c r="B1291" s="3" t="s">
        <v>1281</v>
      </c>
      <c r="C1291" s="3" t="s">
        <v>5645</v>
      </c>
      <c r="D1291" s="17">
        <v>3794</v>
      </c>
    </row>
    <row r="1292" spans="1:4" x14ac:dyDescent="0.35">
      <c r="A1292" s="3">
        <v>2087</v>
      </c>
      <c r="B1292" s="3" t="s">
        <v>1796</v>
      </c>
      <c r="C1292" s="3" t="s">
        <v>1797</v>
      </c>
      <c r="D1292" s="17">
        <v>3785</v>
      </c>
    </row>
    <row r="1293" spans="1:4" ht="28" x14ac:dyDescent="0.35">
      <c r="A1293" s="3">
        <v>1555</v>
      </c>
      <c r="B1293" s="3" t="s">
        <v>1444</v>
      </c>
      <c r="C1293" s="3" t="s">
        <v>1445</v>
      </c>
      <c r="D1293" s="17">
        <v>3769</v>
      </c>
    </row>
    <row r="1294" spans="1:4" ht="28" x14ac:dyDescent="0.35">
      <c r="A1294" s="3">
        <v>1265</v>
      </c>
      <c r="B1294" s="3" t="s">
        <v>1223</v>
      </c>
      <c r="C1294" s="3" t="s">
        <v>7065</v>
      </c>
      <c r="D1294" s="17">
        <v>3752</v>
      </c>
    </row>
    <row r="1295" spans="1:4" ht="42" x14ac:dyDescent="0.35">
      <c r="A1295" s="3">
        <v>2712</v>
      </c>
      <c r="B1295" s="3" t="s">
        <v>2189</v>
      </c>
      <c r="C1295" s="3" t="s">
        <v>3253</v>
      </c>
      <c r="D1295" s="17">
        <v>3752</v>
      </c>
    </row>
    <row r="1296" spans="1:4" ht="42" x14ac:dyDescent="0.35">
      <c r="A1296" s="3">
        <v>1687</v>
      </c>
      <c r="B1296" s="3" t="s">
        <v>255</v>
      </c>
      <c r="C1296" s="3" t="s">
        <v>4148</v>
      </c>
      <c r="D1296" s="17">
        <v>3740</v>
      </c>
    </row>
    <row r="1297" spans="1:4" ht="56" x14ac:dyDescent="0.35">
      <c r="A1297" s="3">
        <v>2764</v>
      </c>
      <c r="B1297" s="3" t="s">
        <v>2102</v>
      </c>
      <c r="C1297" s="3" t="s">
        <v>5848</v>
      </c>
      <c r="D1297" s="17">
        <v>3736</v>
      </c>
    </row>
    <row r="1298" spans="1:4" ht="56" x14ac:dyDescent="0.35">
      <c r="A1298" s="3">
        <v>2765</v>
      </c>
      <c r="B1298" s="3" t="s">
        <v>2102</v>
      </c>
      <c r="C1298" s="3" t="s">
        <v>5848</v>
      </c>
      <c r="D1298" s="17">
        <v>3736</v>
      </c>
    </row>
    <row r="1299" spans="1:4" ht="28" x14ac:dyDescent="0.35">
      <c r="A1299" s="3">
        <v>1788</v>
      </c>
      <c r="B1299" s="3" t="s">
        <v>1605</v>
      </c>
      <c r="C1299" s="3" t="s">
        <v>1606</v>
      </c>
      <c r="D1299" s="17">
        <v>3734</v>
      </c>
    </row>
    <row r="1300" spans="1:4" ht="56" x14ac:dyDescent="0.35">
      <c r="A1300" s="3">
        <v>1900</v>
      </c>
      <c r="B1300" s="3" t="s">
        <v>1673</v>
      </c>
      <c r="C1300" s="3" t="s">
        <v>5627</v>
      </c>
      <c r="D1300" s="17">
        <v>3728</v>
      </c>
    </row>
    <row r="1301" spans="1:4" ht="42" x14ac:dyDescent="0.35">
      <c r="A1301" s="3">
        <v>2754</v>
      </c>
      <c r="B1301" s="3" t="s">
        <v>2218</v>
      </c>
      <c r="C1301" s="3" t="s">
        <v>2220</v>
      </c>
      <c r="D1301" s="17">
        <v>3713</v>
      </c>
    </row>
    <row r="1302" spans="1:4" ht="28" x14ac:dyDescent="0.35">
      <c r="A1302" s="3">
        <v>2624</v>
      </c>
      <c r="B1302" s="3" t="s">
        <v>2131</v>
      </c>
      <c r="C1302" s="3" t="s">
        <v>2132</v>
      </c>
      <c r="D1302" s="17">
        <v>3707</v>
      </c>
    </row>
    <row r="1303" spans="1:4" ht="70" x14ac:dyDescent="0.35">
      <c r="A1303" s="3">
        <v>1340</v>
      </c>
      <c r="B1303" s="3" t="s">
        <v>1286</v>
      </c>
      <c r="C1303" s="3" t="s">
        <v>1287</v>
      </c>
      <c r="D1303" s="17">
        <v>3702</v>
      </c>
    </row>
    <row r="1304" spans="1:4" ht="28" x14ac:dyDescent="0.35">
      <c r="A1304" s="3">
        <v>128</v>
      </c>
      <c r="B1304" s="3" t="s">
        <v>144</v>
      </c>
      <c r="C1304" s="3" t="s">
        <v>145</v>
      </c>
      <c r="D1304" s="17">
        <v>3696</v>
      </c>
    </row>
    <row r="1305" spans="1:4" ht="28" x14ac:dyDescent="0.35">
      <c r="A1305" s="3">
        <v>2914</v>
      </c>
      <c r="B1305" s="3" t="s">
        <v>2299</v>
      </c>
      <c r="C1305" s="3" t="s">
        <v>2300</v>
      </c>
      <c r="D1305" s="17">
        <v>3688</v>
      </c>
    </row>
    <row r="1306" spans="1:4" ht="56" x14ac:dyDescent="0.35">
      <c r="A1306" s="3">
        <v>2892</v>
      </c>
      <c r="B1306" s="3" t="s">
        <v>723</v>
      </c>
      <c r="C1306" s="3" t="s">
        <v>3277</v>
      </c>
      <c r="D1306" s="17">
        <v>3677</v>
      </c>
    </row>
    <row r="1307" spans="1:4" ht="28" x14ac:dyDescent="0.35">
      <c r="A1307" s="3">
        <v>1696</v>
      </c>
      <c r="B1307" s="3" t="s">
        <v>1530</v>
      </c>
      <c r="C1307" s="3" t="s">
        <v>5589</v>
      </c>
      <c r="D1307" s="17">
        <v>3673</v>
      </c>
    </row>
    <row r="1308" spans="1:4" x14ac:dyDescent="0.35">
      <c r="A1308" s="3">
        <v>2119</v>
      </c>
      <c r="B1308" s="3" t="s">
        <v>1817</v>
      </c>
      <c r="C1308" s="3" t="s">
        <v>5694</v>
      </c>
      <c r="D1308" s="17">
        <v>3672</v>
      </c>
    </row>
    <row r="1309" spans="1:4" ht="28" x14ac:dyDescent="0.35">
      <c r="A1309" s="3">
        <v>2331</v>
      </c>
      <c r="B1309" s="3" t="s">
        <v>2628</v>
      </c>
      <c r="C1309" s="3" t="s">
        <v>7292</v>
      </c>
      <c r="D1309" s="17">
        <v>3667</v>
      </c>
    </row>
    <row r="1310" spans="1:4" ht="28" x14ac:dyDescent="0.35">
      <c r="A1310" s="3">
        <v>1822</v>
      </c>
      <c r="B1310" s="3" t="s">
        <v>1616</v>
      </c>
      <c r="C1310" s="3" t="s">
        <v>1617</v>
      </c>
      <c r="D1310" s="17">
        <v>3666</v>
      </c>
    </row>
    <row r="1311" spans="1:4" ht="56" x14ac:dyDescent="0.35">
      <c r="A1311" s="3">
        <v>1347</v>
      </c>
      <c r="B1311" s="3" t="s">
        <v>1294</v>
      </c>
      <c r="C1311" s="3" t="s">
        <v>5500</v>
      </c>
      <c r="D1311" s="17">
        <v>3662</v>
      </c>
    </row>
    <row r="1312" spans="1:4" ht="28" x14ac:dyDescent="0.35">
      <c r="A1312" s="3">
        <v>2080</v>
      </c>
      <c r="B1312" s="3" t="s">
        <v>1793</v>
      </c>
      <c r="C1312" s="3" t="s">
        <v>1794</v>
      </c>
      <c r="D1312" s="17">
        <v>3637</v>
      </c>
    </row>
    <row r="1313" spans="1:4" ht="28" x14ac:dyDescent="0.35">
      <c r="A1313" s="3">
        <v>1783</v>
      </c>
      <c r="B1313" s="3" t="s">
        <v>1599</v>
      </c>
      <c r="C1313" s="3" t="s">
        <v>1600</v>
      </c>
      <c r="D1313" s="17">
        <v>3631</v>
      </c>
    </row>
    <row r="1314" spans="1:4" ht="28" x14ac:dyDescent="0.35">
      <c r="A1314" s="3">
        <v>1530</v>
      </c>
      <c r="B1314" s="3" t="s">
        <v>2628</v>
      </c>
      <c r="C1314" s="3" t="s">
        <v>1424</v>
      </c>
      <c r="D1314" s="17">
        <v>3627</v>
      </c>
    </row>
    <row r="1315" spans="1:4" ht="28" x14ac:dyDescent="0.35">
      <c r="A1315" s="3">
        <v>1864</v>
      </c>
      <c r="B1315" s="3" t="s">
        <v>41</v>
      </c>
      <c r="C1315" s="3" t="s">
        <v>1652</v>
      </c>
      <c r="D1315" s="17">
        <v>3622</v>
      </c>
    </row>
    <row r="1316" spans="1:4" ht="56" x14ac:dyDescent="0.35">
      <c r="A1316" s="3">
        <v>2085</v>
      </c>
      <c r="B1316" s="3" t="s">
        <v>1795</v>
      </c>
      <c r="C1316" s="3" t="s">
        <v>5683</v>
      </c>
      <c r="D1316" s="17">
        <v>3618</v>
      </c>
    </row>
    <row r="1317" spans="1:4" ht="70" x14ac:dyDescent="0.35">
      <c r="A1317" s="3">
        <v>376</v>
      </c>
      <c r="B1317" s="3" t="s">
        <v>383</v>
      </c>
      <c r="C1317" s="3" t="s">
        <v>384</v>
      </c>
      <c r="D1317" s="17">
        <v>3616</v>
      </c>
    </row>
    <row r="1318" spans="1:4" ht="28" x14ac:dyDescent="0.35">
      <c r="A1318" s="3">
        <v>1526</v>
      </c>
      <c r="B1318" s="3" t="s">
        <v>2628</v>
      </c>
      <c r="C1318" s="3" t="s">
        <v>1421</v>
      </c>
      <c r="D1318" s="17">
        <v>3609</v>
      </c>
    </row>
    <row r="1319" spans="1:4" ht="42" x14ac:dyDescent="0.35">
      <c r="A1319" s="3">
        <v>835</v>
      </c>
      <c r="B1319" s="3" t="s">
        <v>841</v>
      </c>
      <c r="C1319" s="3" t="s">
        <v>842</v>
      </c>
      <c r="D1319" s="17">
        <v>3605</v>
      </c>
    </row>
    <row r="1320" spans="1:4" ht="28" x14ac:dyDescent="0.35">
      <c r="A1320" s="3">
        <v>603</v>
      </c>
      <c r="B1320" s="3" t="s">
        <v>612</v>
      </c>
      <c r="C1320" s="3" t="s">
        <v>614</v>
      </c>
      <c r="D1320" s="17">
        <v>3600</v>
      </c>
    </row>
    <row r="1321" spans="1:4" ht="28" x14ac:dyDescent="0.35">
      <c r="A1321" s="3">
        <v>2293</v>
      </c>
      <c r="B1321" s="3" t="s">
        <v>1940</v>
      </c>
      <c r="C1321" s="3" t="s">
        <v>3191</v>
      </c>
      <c r="D1321" s="17">
        <v>3575</v>
      </c>
    </row>
    <row r="1322" spans="1:4" ht="56" x14ac:dyDescent="0.35">
      <c r="A1322" s="3">
        <v>1388</v>
      </c>
      <c r="B1322" s="3" t="s">
        <v>498</v>
      </c>
      <c r="C1322" s="3" t="s">
        <v>5512</v>
      </c>
      <c r="D1322" s="17">
        <v>3572</v>
      </c>
    </row>
    <row r="1323" spans="1:4" ht="56" x14ac:dyDescent="0.35">
      <c r="A1323" s="3">
        <v>2162</v>
      </c>
      <c r="B1323" s="3" t="s">
        <v>1855</v>
      </c>
      <c r="C1323" s="3" t="s">
        <v>7075</v>
      </c>
      <c r="D1323" s="17">
        <v>3569</v>
      </c>
    </row>
    <row r="1324" spans="1:4" ht="56" x14ac:dyDescent="0.35">
      <c r="A1324" s="3">
        <v>668</v>
      </c>
      <c r="B1324" s="3" t="s">
        <v>666</v>
      </c>
      <c r="C1324" s="3" t="s">
        <v>667</v>
      </c>
      <c r="D1324" s="17">
        <v>3565</v>
      </c>
    </row>
    <row r="1325" spans="1:4" ht="42" x14ac:dyDescent="0.35">
      <c r="A1325" s="3">
        <v>2838</v>
      </c>
      <c r="B1325" s="3" t="s">
        <v>704</v>
      </c>
      <c r="C1325" s="3" t="s">
        <v>5880</v>
      </c>
      <c r="D1325" s="17">
        <v>3537</v>
      </c>
    </row>
    <row r="1326" spans="1:4" ht="42" x14ac:dyDescent="0.35">
      <c r="A1326" s="3">
        <v>2839</v>
      </c>
      <c r="B1326" s="3" t="s">
        <v>704</v>
      </c>
      <c r="C1326" s="3" t="s">
        <v>5880</v>
      </c>
      <c r="D1326" s="17">
        <v>3537</v>
      </c>
    </row>
    <row r="1327" spans="1:4" ht="56" x14ac:dyDescent="0.35">
      <c r="A1327" s="3">
        <v>1675</v>
      </c>
      <c r="B1327" s="3" t="s">
        <v>1091</v>
      </c>
      <c r="C1327" s="3" t="s">
        <v>5584</v>
      </c>
      <c r="D1327" s="17">
        <v>3534</v>
      </c>
    </row>
    <row r="1328" spans="1:4" ht="56" x14ac:dyDescent="0.35">
      <c r="A1328" s="3">
        <v>1999</v>
      </c>
      <c r="B1328" s="3" t="s">
        <v>1744</v>
      </c>
      <c r="C1328" s="3" t="s">
        <v>5655</v>
      </c>
      <c r="D1328" s="17">
        <v>3531</v>
      </c>
    </row>
    <row r="1329" spans="1:4" ht="28" x14ac:dyDescent="0.35">
      <c r="A1329" s="3">
        <v>2614</v>
      </c>
      <c r="B1329" s="3" t="s">
        <v>2628</v>
      </c>
      <c r="C1329" s="3" t="s">
        <v>2127</v>
      </c>
      <c r="D1329" s="17">
        <v>3530</v>
      </c>
    </row>
    <row r="1330" spans="1:4" ht="28" x14ac:dyDescent="0.35">
      <c r="A1330" s="3">
        <v>763</v>
      </c>
      <c r="B1330" s="3" t="s">
        <v>778</v>
      </c>
      <c r="C1330" s="3" t="s">
        <v>779</v>
      </c>
      <c r="D1330" s="17">
        <v>3510</v>
      </c>
    </row>
    <row r="1331" spans="1:4" ht="42" x14ac:dyDescent="0.35">
      <c r="A1331" s="3">
        <v>838</v>
      </c>
      <c r="B1331" s="3" t="s">
        <v>841</v>
      </c>
      <c r="C1331" s="3" t="s">
        <v>842</v>
      </c>
      <c r="D1331" s="17">
        <v>3509</v>
      </c>
    </row>
    <row r="1332" spans="1:4" ht="56" x14ac:dyDescent="0.35">
      <c r="A1332" s="3">
        <v>2836</v>
      </c>
      <c r="B1332" s="3" t="s">
        <v>704</v>
      </c>
      <c r="C1332" s="3" t="s">
        <v>3270</v>
      </c>
      <c r="D1332" s="17">
        <v>3507</v>
      </c>
    </row>
    <row r="1333" spans="1:4" ht="42" x14ac:dyDescent="0.35">
      <c r="A1333" s="3">
        <v>719</v>
      </c>
      <c r="B1333" s="3" t="s">
        <v>732</v>
      </c>
      <c r="C1333" s="3" t="s">
        <v>733</v>
      </c>
      <c r="D1333" s="17">
        <v>3505</v>
      </c>
    </row>
    <row r="1334" spans="1:4" ht="28" x14ac:dyDescent="0.35">
      <c r="A1334" s="3">
        <v>2272</v>
      </c>
      <c r="B1334" s="3" t="s">
        <v>1925</v>
      </c>
      <c r="C1334" s="3" t="s">
        <v>1926</v>
      </c>
      <c r="D1334" s="17">
        <v>3486</v>
      </c>
    </row>
    <row r="1335" spans="1:4" ht="28" x14ac:dyDescent="0.35">
      <c r="A1335" s="3">
        <v>604</v>
      </c>
      <c r="B1335" s="3" t="s">
        <v>612</v>
      </c>
      <c r="C1335" s="3" t="s">
        <v>614</v>
      </c>
      <c r="D1335" s="17">
        <v>3449</v>
      </c>
    </row>
    <row r="1336" spans="1:4" ht="42" x14ac:dyDescent="0.35">
      <c r="A1336" s="3">
        <v>836</v>
      </c>
      <c r="B1336" s="3" t="s">
        <v>841</v>
      </c>
      <c r="C1336" s="3" t="s">
        <v>842</v>
      </c>
      <c r="D1336" s="17">
        <v>3449</v>
      </c>
    </row>
    <row r="1337" spans="1:4" ht="42" x14ac:dyDescent="0.35">
      <c r="A1337" s="3">
        <v>837</v>
      </c>
      <c r="B1337" s="3" t="s">
        <v>841</v>
      </c>
      <c r="C1337" s="3" t="s">
        <v>842</v>
      </c>
      <c r="D1337" s="17">
        <v>3449</v>
      </c>
    </row>
    <row r="1338" spans="1:4" ht="70" x14ac:dyDescent="0.35">
      <c r="A1338" s="3">
        <v>2066</v>
      </c>
      <c r="B1338" s="3" t="s">
        <v>257</v>
      </c>
      <c r="C1338" s="3" t="s">
        <v>5681</v>
      </c>
      <c r="D1338" s="17">
        <v>3429</v>
      </c>
    </row>
    <row r="1339" spans="1:4" x14ac:dyDescent="0.35">
      <c r="A1339" s="3">
        <v>2828</v>
      </c>
      <c r="B1339" s="3" t="s">
        <v>2265</v>
      </c>
      <c r="C1339" s="3" t="s">
        <v>2266</v>
      </c>
      <c r="D1339" s="17">
        <v>3424</v>
      </c>
    </row>
    <row r="1340" spans="1:4" x14ac:dyDescent="0.35">
      <c r="A1340" s="3">
        <v>1031</v>
      </c>
      <c r="B1340" s="3" t="s">
        <v>1023</v>
      </c>
      <c r="C1340" s="3" t="s">
        <v>1024</v>
      </c>
      <c r="D1340" s="17">
        <v>3417</v>
      </c>
    </row>
    <row r="1341" spans="1:4" ht="28" x14ac:dyDescent="0.35">
      <c r="A1341" s="3">
        <v>2604</v>
      </c>
      <c r="B1341" s="3" t="s">
        <v>2120</v>
      </c>
      <c r="C1341" s="3" t="s">
        <v>2121</v>
      </c>
      <c r="D1341" s="17">
        <v>3412</v>
      </c>
    </row>
    <row r="1342" spans="1:4" ht="84" x14ac:dyDescent="0.35">
      <c r="A1342" s="3">
        <v>131</v>
      </c>
      <c r="B1342" s="3" t="s">
        <v>147</v>
      </c>
      <c r="C1342" s="3" t="s">
        <v>148</v>
      </c>
      <c r="D1342" s="17">
        <v>3385</v>
      </c>
    </row>
    <row r="1343" spans="1:4" ht="56" x14ac:dyDescent="0.35">
      <c r="A1343" s="3">
        <v>1297</v>
      </c>
      <c r="B1343" s="3" t="s">
        <v>737</v>
      </c>
      <c r="C1343" s="3" t="s">
        <v>4131</v>
      </c>
      <c r="D1343" s="17">
        <v>3385</v>
      </c>
    </row>
    <row r="1344" spans="1:4" ht="112" x14ac:dyDescent="0.35">
      <c r="A1344" s="3">
        <v>1298</v>
      </c>
      <c r="B1344" s="3" t="s">
        <v>737</v>
      </c>
      <c r="C1344" s="3" t="s">
        <v>5488</v>
      </c>
      <c r="D1344" s="17">
        <v>3385</v>
      </c>
    </row>
    <row r="1345" spans="1:4" ht="56" x14ac:dyDescent="0.35">
      <c r="A1345" s="3">
        <v>953</v>
      </c>
      <c r="B1345" s="3" t="s">
        <v>957</v>
      </c>
      <c r="C1345" s="3" t="s">
        <v>958</v>
      </c>
      <c r="D1345" s="17">
        <v>3366</v>
      </c>
    </row>
    <row r="1346" spans="1:4" ht="56" x14ac:dyDescent="0.35">
      <c r="A1346" s="3">
        <v>868</v>
      </c>
      <c r="B1346" s="3" t="s">
        <v>864</v>
      </c>
      <c r="C1346" s="3" t="s">
        <v>3061</v>
      </c>
      <c r="D1346" s="17">
        <v>3348</v>
      </c>
    </row>
    <row r="1347" spans="1:4" ht="56" x14ac:dyDescent="0.35">
      <c r="A1347" s="3">
        <v>1889</v>
      </c>
      <c r="B1347" s="3" t="s">
        <v>803</v>
      </c>
      <c r="C1347" s="3" t="s">
        <v>5623</v>
      </c>
      <c r="D1347" s="17">
        <v>3318</v>
      </c>
    </row>
    <row r="1348" spans="1:4" ht="28" x14ac:dyDescent="0.35">
      <c r="A1348" s="3">
        <v>296</v>
      </c>
      <c r="B1348" s="3" t="s">
        <v>289</v>
      </c>
      <c r="C1348" s="3" t="s">
        <v>5287</v>
      </c>
      <c r="D1348" s="17">
        <v>3314</v>
      </c>
    </row>
    <row r="1349" spans="1:4" ht="56" x14ac:dyDescent="0.35">
      <c r="A1349" s="3">
        <v>1901</v>
      </c>
      <c r="B1349" s="3" t="s">
        <v>1673</v>
      </c>
      <c r="C1349" s="3" t="s">
        <v>5627</v>
      </c>
      <c r="D1349" s="17">
        <v>3301</v>
      </c>
    </row>
    <row r="1350" spans="1:4" ht="56" x14ac:dyDescent="0.35">
      <c r="A1350" s="3">
        <v>118</v>
      </c>
      <c r="B1350" s="3" t="s">
        <v>127</v>
      </c>
      <c r="C1350" s="3" t="s">
        <v>5250</v>
      </c>
      <c r="D1350" s="17">
        <v>3300</v>
      </c>
    </row>
    <row r="1351" spans="1:4" ht="28" x14ac:dyDescent="0.35">
      <c r="A1351" s="3">
        <v>1419</v>
      </c>
      <c r="B1351" s="3" t="s">
        <v>1338</v>
      </c>
      <c r="C1351" s="3" t="s">
        <v>1339</v>
      </c>
      <c r="D1351" s="17">
        <v>3298</v>
      </c>
    </row>
    <row r="1352" spans="1:4" ht="42" x14ac:dyDescent="0.35">
      <c r="A1352" s="3">
        <v>2501</v>
      </c>
      <c r="B1352" s="3" t="s">
        <v>1066</v>
      </c>
      <c r="C1352" s="3" t="s">
        <v>4191</v>
      </c>
      <c r="D1352" s="17">
        <v>3274</v>
      </c>
    </row>
    <row r="1353" spans="1:4" ht="28" x14ac:dyDescent="0.35">
      <c r="A1353" s="3">
        <v>1653</v>
      </c>
      <c r="B1353" s="3" t="s">
        <v>1502</v>
      </c>
      <c r="C1353" s="3" t="s">
        <v>1503</v>
      </c>
      <c r="D1353" s="17">
        <v>3267</v>
      </c>
    </row>
    <row r="1354" spans="1:4" ht="42" x14ac:dyDescent="0.35">
      <c r="A1354" s="3">
        <v>2629</v>
      </c>
      <c r="B1354" s="3" t="s">
        <v>259</v>
      </c>
      <c r="C1354" s="3" t="s">
        <v>3242</v>
      </c>
      <c r="D1354" s="17">
        <v>3267</v>
      </c>
    </row>
    <row r="1355" spans="1:4" ht="42" x14ac:dyDescent="0.35">
      <c r="A1355" s="3">
        <v>2630</v>
      </c>
      <c r="B1355" s="3" t="s">
        <v>259</v>
      </c>
      <c r="C1355" s="3" t="s">
        <v>3242</v>
      </c>
      <c r="D1355" s="17">
        <v>3267</v>
      </c>
    </row>
    <row r="1356" spans="1:4" x14ac:dyDescent="0.35">
      <c r="A1356" s="3">
        <v>2296</v>
      </c>
      <c r="B1356" s="3" t="s">
        <v>2685</v>
      </c>
      <c r="C1356" s="3" t="s">
        <v>1943</v>
      </c>
      <c r="D1356" s="17">
        <v>3258</v>
      </c>
    </row>
    <row r="1357" spans="1:4" ht="28" x14ac:dyDescent="0.35">
      <c r="A1357" s="3">
        <v>1231</v>
      </c>
      <c r="B1357" s="3" t="s">
        <v>1193</v>
      </c>
      <c r="C1357" s="3" t="s">
        <v>5474</v>
      </c>
      <c r="D1357" s="17">
        <v>3242</v>
      </c>
    </row>
    <row r="1358" spans="1:4" ht="56" x14ac:dyDescent="0.35">
      <c r="A1358" s="3">
        <v>2829</v>
      </c>
      <c r="B1358" s="3" t="s">
        <v>704</v>
      </c>
      <c r="C1358" s="3" t="s">
        <v>3269</v>
      </c>
      <c r="D1358" s="17">
        <v>3230</v>
      </c>
    </row>
    <row r="1359" spans="1:4" ht="98" x14ac:dyDescent="0.35">
      <c r="A1359" s="3">
        <v>498</v>
      </c>
      <c r="B1359" s="3" t="s">
        <v>89</v>
      </c>
      <c r="C1359" s="3" t="s">
        <v>5329</v>
      </c>
      <c r="D1359" s="17">
        <v>3229</v>
      </c>
    </row>
    <row r="1360" spans="1:4" ht="42" x14ac:dyDescent="0.35">
      <c r="A1360" s="3">
        <v>1278</v>
      </c>
      <c r="B1360" s="3" t="s">
        <v>1231</v>
      </c>
      <c r="C1360" s="3" t="s">
        <v>1232</v>
      </c>
      <c r="D1360" s="17">
        <v>3220</v>
      </c>
    </row>
    <row r="1361" spans="1:4" ht="56" x14ac:dyDescent="0.35">
      <c r="A1361" s="3">
        <v>1650</v>
      </c>
      <c r="B1361" s="3" t="s">
        <v>1500</v>
      </c>
      <c r="C1361" s="3" t="s">
        <v>1501</v>
      </c>
      <c r="D1361" s="17">
        <v>3216</v>
      </c>
    </row>
    <row r="1362" spans="1:4" ht="56" x14ac:dyDescent="0.35">
      <c r="A1362" s="3">
        <v>2879</v>
      </c>
      <c r="B1362" s="3" t="s">
        <v>1297</v>
      </c>
      <c r="C1362" s="3" t="s">
        <v>5894</v>
      </c>
      <c r="D1362" s="17">
        <v>3216</v>
      </c>
    </row>
    <row r="1363" spans="1:4" ht="28" x14ac:dyDescent="0.35">
      <c r="A1363" s="3">
        <v>807</v>
      </c>
      <c r="B1363" s="3" t="s">
        <v>813</v>
      </c>
      <c r="C1363" s="3" t="s">
        <v>814</v>
      </c>
      <c r="D1363" s="17">
        <v>3207</v>
      </c>
    </row>
    <row r="1364" spans="1:4" ht="56" x14ac:dyDescent="0.35">
      <c r="A1364" s="3">
        <v>1720</v>
      </c>
      <c r="B1364" s="3" t="s">
        <v>1546</v>
      </c>
      <c r="C1364" s="3" t="s">
        <v>4007</v>
      </c>
      <c r="D1364" s="17">
        <v>3205</v>
      </c>
    </row>
    <row r="1365" spans="1:4" ht="28" x14ac:dyDescent="0.35">
      <c r="A1365" s="3">
        <v>1531</v>
      </c>
      <c r="B1365" s="3" t="s">
        <v>1425</v>
      </c>
      <c r="C1365" s="3" t="s">
        <v>1424</v>
      </c>
      <c r="D1365" s="17">
        <v>3196</v>
      </c>
    </row>
    <row r="1366" spans="1:4" ht="42" x14ac:dyDescent="0.35">
      <c r="A1366" s="3">
        <v>397</v>
      </c>
      <c r="B1366" s="3" t="s">
        <v>393</v>
      </c>
      <c r="C1366" s="3" t="s">
        <v>402</v>
      </c>
      <c r="D1366" s="17">
        <v>3190</v>
      </c>
    </row>
    <row r="1367" spans="1:4" x14ac:dyDescent="0.35">
      <c r="A1367" s="3">
        <v>620</v>
      </c>
      <c r="B1367" s="3" t="s">
        <v>623</v>
      </c>
      <c r="C1367" s="3" t="s">
        <v>624</v>
      </c>
      <c r="D1367" s="17">
        <v>3189</v>
      </c>
    </row>
    <row r="1368" spans="1:4" ht="28" x14ac:dyDescent="0.35">
      <c r="A1368" s="3">
        <v>649</v>
      </c>
      <c r="B1368" s="3" t="s">
        <v>655</v>
      </c>
      <c r="C1368" s="3" t="s">
        <v>3027</v>
      </c>
      <c r="D1368" s="17">
        <v>3175</v>
      </c>
    </row>
    <row r="1369" spans="1:4" ht="84" x14ac:dyDescent="0.35">
      <c r="A1369" s="3">
        <v>721</v>
      </c>
      <c r="B1369" s="3" t="s">
        <v>732</v>
      </c>
      <c r="C1369" s="3" t="s">
        <v>5369</v>
      </c>
      <c r="D1369" s="17">
        <v>3169</v>
      </c>
    </row>
    <row r="1370" spans="1:4" ht="42" x14ac:dyDescent="0.35">
      <c r="A1370" s="3">
        <v>2116</v>
      </c>
      <c r="B1370" s="3" t="s">
        <v>1813</v>
      </c>
      <c r="C1370" s="3" t="s">
        <v>4175</v>
      </c>
      <c r="D1370" s="17">
        <v>3166</v>
      </c>
    </row>
    <row r="1371" spans="1:4" ht="28" x14ac:dyDescent="0.35">
      <c r="A1371" s="3">
        <v>1094</v>
      </c>
      <c r="B1371" s="3" t="s">
        <v>1096</v>
      </c>
      <c r="C1371" s="3" t="s">
        <v>5433</v>
      </c>
      <c r="D1371" s="17">
        <v>3163</v>
      </c>
    </row>
    <row r="1372" spans="1:4" ht="56" x14ac:dyDescent="0.35">
      <c r="A1372" s="3">
        <v>2770</v>
      </c>
      <c r="B1372" s="3" t="s">
        <v>1094</v>
      </c>
      <c r="C1372" s="3" t="s">
        <v>5850</v>
      </c>
      <c r="D1372" s="17">
        <v>3161</v>
      </c>
    </row>
    <row r="1373" spans="1:4" ht="56" x14ac:dyDescent="0.35">
      <c r="A1373" s="3">
        <v>602</v>
      </c>
      <c r="B1373" s="3" t="s">
        <v>610</v>
      </c>
      <c r="C1373" s="3" t="s">
        <v>611</v>
      </c>
      <c r="D1373" s="17">
        <v>3159</v>
      </c>
    </row>
    <row r="1374" spans="1:4" ht="28" x14ac:dyDescent="0.35">
      <c r="A1374" s="3">
        <v>1588</v>
      </c>
      <c r="B1374" s="3" t="s">
        <v>1466</v>
      </c>
      <c r="C1374" s="3" t="s">
        <v>5565</v>
      </c>
      <c r="D1374" s="17">
        <v>3152</v>
      </c>
    </row>
    <row r="1375" spans="1:4" ht="70" x14ac:dyDescent="0.35">
      <c r="A1375" s="3">
        <v>1163</v>
      </c>
      <c r="B1375" s="3" t="s">
        <v>1158</v>
      </c>
      <c r="C1375" s="3" t="s">
        <v>1159</v>
      </c>
      <c r="D1375" s="17">
        <v>3148</v>
      </c>
    </row>
    <row r="1376" spans="1:4" ht="56" x14ac:dyDescent="0.35">
      <c r="A1376" s="3">
        <v>2480</v>
      </c>
      <c r="B1376" s="3" t="s">
        <v>2046</v>
      </c>
      <c r="C1376" s="3" t="s">
        <v>3218</v>
      </c>
      <c r="D1376" s="17">
        <v>3148</v>
      </c>
    </row>
    <row r="1377" spans="1:4" ht="70" x14ac:dyDescent="0.35">
      <c r="A1377" s="3">
        <v>1315</v>
      </c>
      <c r="B1377" s="3" t="s">
        <v>1264</v>
      </c>
      <c r="C1377" s="3" t="s">
        <v>1265</v>
      </c>
      <c r="D1377" s="17">
        <v>3145</v>
      </c>
    </row>
    <row r="1378" spans="1:4" ht="56" x14ac:dyDescent="0.35">
      <c r="A1378" s="3">
        <v>1289</v>
      </c>
      <c r="B1378" s="3" t="s">
        <v>1229</v>
      </c>
      <c r="C1378" s="3" t="s">
        <v>1245</v>
      </c>
      <c r="D1378" s="17">
        <v>3141</v>
      </c>
    </row>
    <row r="1379" spans="1:4" ht="42" x14ac:dyDescent="0.35">
      <c r="A1379" s="3">
        <v>1483</v>
      </c>
      <c r="B1379" s="3" t="s">
        <v>254</v>
      </c>
      <c r="C1379" s="3" t="s">
        <v>5545</v>
      </c>
      <c r="D1379" s="17">
        <v>3127</v>
      </c>
    </row>
    <row r="1380" spans="1:4" ht="112" x14ac:dyDescent="0.35">
      <c r="A1380" s="3">
        <v>501</v>
      </c>
      <c r="B1380" s="3" t="s">
        <v>504</v>
      </c>
      <c r="C1380" s="3" t="s">
        <v>5331</v>
      </c>
      <c r="D1380" s="17">
        <v>3123</v>
      </c>
    </row>
    <row r="1381" spans="1:4" ht="56" x14ac:dyDescent="0.35">
      <c r="A1381" s="3">
        <v>633</v>
      </c>
      <c r="B1381" s="3" t="s">
        <v>636</v>
      </c>
      <c r="C1381" s="3" t="s">
        <v>637</v>
      </c>
      <c r="D1381" s="17">
        <v>3114</v>
      </c>
    </row>
    <row r="1382" spans="1:4" ht="28" x14ac:dyDescent="0.35">
      <c r="A1382" s="3">
        <v>1137</v>
      </c>
      <c r="B1382" s="3" t="s">
        <v>5224</v>
      </c>
      <c r="C1382" s="3" t="s">
        <v>1132</v>
      </c>
      <c r="D1382" s="17">
        <v>3109</v>
      </c>
    </row>
    <row r="1383" spans="1:4" ht="56" x14ac:dyDescent="0.35">
      <c r="A1383" s="3">
        <v>2102</v>
      </c>
      <c r="B1383" s="3" t="s">
        <v>1811</v>
      </c>
      <c r="C1383" s="3" t="s">
        <v>5685</v>
      </c>
      <c r="D1383" s="17">
        <v>3109</v>
      </c>
    </row>
    <row r="1384" spans="1:4" ht="196" x14ac:dyDescent="0.35">
      <c r="A1384" s="3">
        <v>1912</v>
      </c>
      <c r="B1384" s="3" t="s">
        <v>2628</v>
      </c>
      <c r="C1384" s="3" t="s">
        <v>5635</v>
      </c>
      <c r="D1384" s="17">
        <v>3105</v>
      </c>
    </row>
    <row r="1385" spans="1:4" ht="210" x14ac:dyDescent="0.35">
      <c r="A1385" s="3">
        <v>1908</v>
      </c>
      <c r="B1385" s="3" t="s">
        <v>1674</v>
      </c>
      <c r="C1385" s="3" t="s">
        <v>5631</v>
      </c>
      <c r="D1385" s="17">
        <v>3104</v>
      </c>
    </row>
    <row r="1386" spans="1:4" x14ac:dyDescent="0.35">
      <c r="A1386" s="3">
        <v>82</v>
      </c>
      <c r="B1386" s="3" t="s">
        <v>74</v>
      </c>
      <c r="C1386" s="3" t="s">
        <v>71</v>
      </c>
      <c r="D1386" s="17">
        <v>3094</v>
      </c>
    </row>
    <row r="1387" spans="1:4" ht="28" x14ac:dyDescent="0.35">
      <c r="A1387" s="3">
        <v>1861</v>
      </c>
      <c r="B1387" s="3" t="s">
        <v>1651</v>
      </c>
      <c r="C1387" s="3" t="s">
        <v>1652</v>
      </c>
      <c r="D1387" s="17">
        <v>3088</v>
      </c>
    </row>
    <row r="1388" spans="1:4" ht="70" x14ac:dyDescent="0.35">
      <c r="A1388" s="3">
        <v>2529</v>
      </c>
      <c r="B1388" s="3" t="s">
        <v>1190</v>
      </c>
      <c r="C1388" s="3" t="s">
        <v>3224</v>
      </c>
      <c r="D1388" s="17">
        <v>3077</v>
      </c>
    </row>
    <row r="1389" spans="1:4" ht="28" x14ac:dyDescent="0.35">
      <c r="A1389" s="3">
        <v>2160</v>
      </c>
      <c r="B1389" s="3" t="s">
        <v>1853</v>
      </c>
      <c r="C1389" s="3" t="s">
        <v>1854</v>
      </c>
      <c r="D1389" s="17">
        <v>3073</v>
      </c>
    </row>
    <row r="1390" spans="1:4" ht="28" x14ac:dyDescent="0.35">
      <c r="A1390" s="3">
        <v>152</v>
      </c>
      <c r="B1390" s="3" t="s">
        <v>174</v>
      </c>
      <c r="C1390" s="3" t="s">
        <v>175</v>
      </c>
      <c r="D1390" s="17">
        <v>3068</v>
      </c>
    </row>
    <row r="1391" spans="1:4" x14ac:dyDescent="0.35">
      <c r="A1391" s="3">
        <v>1762</v>
      </c>
      <c r="B1391" s="3" t="s">
        <v>1581</v>
      </c>
      <c r="C1391" s="3" t="s">
        <v>1582</v>
      </c>
      <c r="D1391" s="17">
        <v>3066</v>
      </c>
    </row>
    <row r="1392" spans="1:4" ht="28" x14ac:dyDescent="0.35">
      <c r="A1392" s="3">
        <v>1697</v>
      </c>
      <c r="B1392" s="3" t="s">
        <v>1530</v>
      </c>
      <c r="C1392" s="3" t="s">
        <v>5589</v>
      </c>
      <c r="D1392" s="17">
        <v>3060</v>
      </c>
    </row>
    <row r="1393" spans="1:4" ht="28" x14ac:dyDescent="0.35">
      <c r="A1393" s="3">
        <v>1718</v>
      </c>
      <c r="B1393" s="3" t="s">
        <v>1543</v>
      </c>
      <c r="C1393" s="3" t="s">
        <v>1544</v>
      </c>
      <c r="D1393" s="17">
        <v>3058</v>
      </c>
    </row>
    <row r="1394" spans="1:4" ht="42" x14ac:dyDescent="0.35">
      <c r="A1394" s="3">
        <v>307</v>
      </c>
      <c r="B1394" s="3" t="s">
        <v>299</v>
      </c>
      <c r="C1394" s="3" t="s">
        <v>300</v>
      </c>
      <c r="D1394" s="17">
        <v>3057</v>
      </c>
    </row>
    <row r="1395" spans="1:4" ht="98" x14ac:dyDescent="0.35">
      <c r="A1395" s="3">
        <v>2884</v>
      </c>
      <c r="B1395" s="3" t="s">
        <v>82</v>
      </c>
      <c r="C1395" s="3" t="s">
        <v>5895</v>
      </c>
      <c r="D1395" s="17">
        <v>3053</v>
      </c>
    </row>
    <row r="1396" spans="1:4" ht="28" x14ac:dyDescent="0.35">
      <c r="A1396" s="3">
        <v>2817</v>
      </c>
      <c r="B1396" s="3" t="s">
        <v>2261</v>
      </c>
      <c r="C1396" s="3" t="s">
        <v>2262</v>
      </c>
      <c r="D1396" s="17">
        <v>3037</v>
      </c>
    </row>
    <row r="1397" spans="1:4" ht="42" x14ac:dyDescent="0.35">
      <c r="A1397" s="3">
        <v>739</v>
      </c>
      <c r="B1397" s="3" t="s">
        <v>751</v>
      </c>
      <c r="C1397" s="3" t="s">
        <v>752</v>
      </c>
      <c r="D1397" s="17">
        <v>3036</v>
      </c>
    </row>
    <row r="1398" spans="1:4" ht="70" x14ac:dyDescent="0.35">
      <c r="A1398" s="3">
        <v>1322</v>
      </c>
      <c r="B1398" s="3" t="s">
        <v>164</v>
      </c>
      <c r="C1398" s="3" t="s">
        <v>4134</v>
      </c>
      <c r="D1398" s="17">
        <v>3036</v>
      </c>
    </row>
    <row r="1399" spans="1:4" ht="28" x14ac:dyDescent="0.35">
      <c r="A1399" s="3">
        <v>2280</v>
      </c>
      <c r="B1399" s="3" t="s">
        <v>1933</v>
      </c>
      <c r="C1399" s="3" t="s">
        <v>1934</v>
      </c>
      <c r="D1399" s="17">
        <v>3028</v>
      </c>
    </row>
    <row r="1400" spans="1:4" ht="42" x14ac:dyDescent="0.35">
      <c r="A1400" s="3">
        <v>850</v>
      </c>
      <c r="B1400" s="3" t="s">
        <v>213</v>
      </c>
      <c r="C1400" s="3" t="s">
        <v>5392</v>
      </c>
      <c r="D1400" s="17">
        <v>3006</v>
      </c>
    </row>
    <row r="1401" spans="1:4" x14ac:dyDescent="0.35">
      <c r="A1401" s="3">
        <v>116</v>
      </c>
      <c r="B1401" s="3" t="s">
        <v>125</v>
      </c>
      <c r="C1401" s="3" t="s">
        <v>126</v>
      </c>
      <c r="D1401" s="17">
        <v>3002</v>
      </c>
    </row>
    <row r="1402" spans="1:4" ht="42" x14ac:dyDescent="0.35">
      <c r="A1402" s="3">
        <v>2518</v>
      </c>
      <c r="B1402" s="3" t="s">
        <v>541</v>
      </c>
      <c r="C1402" s="3" t="s">
        <v>5783</v>
      </c>
      <c r="D1402" s="17">
        <v>3000</v>
      </c>
    </row>
    <row r="1403" spans="1:4" ht="56" x14ac:dyDescent="0.35">
      <c r="A1403" s="3">
        <v>1776</v>
      </c>
      <c r="B1403" s="3" t="s">
        <v>1591</v>
      </c>
      <c r="C1403" s="3" t="s">
        <v>3157</v>
      </c>
      <c r="D1403" s="17">
        <v>2999</v>
      </c>
    </row>
    <row r="1404" spans="1:4" ht="70" x14ac:dyDescent="0.35">
      <c r="A1404" s="3">
        <v>2528</v>
      </c>
      <c r="B1404" s="3" t="s">
        <v>1190</v>
      </c>
      <c r="C1404" s="3" t="s">
        <v>3224</v>
      </c>
      <c r="D1404" s="17">
        <v>2971</v>
      </c>
    </row>
    <row r="1405" spans="1:4" ht="28" x14ac:dyDescent="0.35">
      <c r="A1405" s="3">
        <v>2671</v>
      </c>
      <c r="B1405" s="3" t="s">
        <v>2161</v>
      </c>
      <c r="C1405" s="3" t="s">
        <v>2162</v>
      </c>
      <c r="D1405" s="17">
        <v>2970</v>
      </c>
    </row>
    <row r="1406" spans="1:4" x14ac:dyDescent="0.35">
      <c r="A1406" s="3">
        <v>2746</v>
      </c>
      <c r="B1406" s="3" t="s">
        <v>2214</v>
      </c>
      <c r="C1406" s="3" t="s">
        <v>2215</v>
      </c>
      <c r="D1406" s="17">
        <v>2969</v>
      </c>
    </row>
    <row r="1407" spans="1:4" ht="84" x14ac:dyDescent="0.35">
      <c r="A1407" s="3">
        <v>545</v>
      </c>
      <c r="B1407" s="3" t="s">
        <v>164</v>
      </c>
      <c r="C1407" s="3" t="s">
        <v>5341</v>
      </c>
      <c r="D1407" s="17">
        <v>2951</v>
      </c>
    </row>
    <row r="1408" spans="1:4" x14ac:dyDescent="0.35">
      <c r="A1408" s="3">
        <v>1760</v>
      </c>
      <c r="B1408" s="3" t="s">
        <v>1581</v>
      </c>
      <c r="C1408" s="3" t="s">
        <v>1582</v>
      </c>
      <c r="D1408" s="17">
        <v>2948</v>
      </c>
    </row>
    <row r="1409" spans="1:4" ht="28" x14ac:dyDescent="0.35">
      <c r="A1409" s="3">
        <v>1250</v>
      </c>
      <c r="B1409" s="3" t="s">
        <v>1206</v>
      </c>
      <c r="C1409" s="3" t="s">
        <v>1207</v>
      </c>
      <c r="D1409" s="17">
        <v>2943</v>
      </c>
    </row>
    <row r="1410" spans="1:4" ht="56" x14ac:dyDescent="0.35">
      <c r="A1410" s="3">
        <v>1371</v>
      </c>
      <c r="B1410" s="3" t="s">
        <v>46</v>
      </c>
      <c r="C1410" s="3" t="s">
        <v>3121</v>
      </c>
      <c r="D1410" s="17">
        <v>2942</v>
      </c>
    </row>
    <row r="1411" spans="1:4" ht="28" x14ac:dyDescent="0.35">
      <c r="A1411" s="3">
        <v>1536</v>
      </c>
      <c r="B1411" s="3" t="s">
        <v>1431</v>
      </c>
      <c r="C1411" s="3" t="s">
        <v>1432</v>
      </c>
      <c r="D1411" s="17">
        <v>2941</v>
      </c>
    </row>
    <row r="1412" spans="1:4" ht="42" x14ac:dyDescent="0.35">
      <c r="A1412" s="3">
        <v>622</v>
      </c>
      <c r="B1412" s="3" t="s">
        <v>623</v>
      </c>
      <c r="C1412" s="3" t="s">
        <v>625</v>
      </c>
      <c r="D1412" s="17">
        <v>2935</v>
      </c>
    </row>
    <row r="1413" spans="1:4" x14ac:dyDescent="0.35">
      <c r="A1413" s="3">
        <v>2409</v>
      </c>
      <c r="B1413" s="3" t="s">
        <v>2014</v>
      </c>
      <c r="C1413" s="3" t="s">
        <v>2015</v>
      </c>
      <c r="D1413" s="17">
        <v>2935</v>
      </c>
    </row>
    <row r="1414" spans="1:4" ht="56" x14ac:dyDescent="0.35">
      <c r="A1414" s="3">
        <v>45</v>
      </c>
      <c r="B1414" s="3" t="s">
        <v>41</v>
      </c>
      <c r="C1414" s="3" t="s">
        <v>5242</v>
      </c>
      <c r="D1414" s="17">
        <v>2921</v>
      </c>
    </row>
    <row r="1415" spans="1:4" ht="56" x14ac:dyDescent="0.35">
      <c r="A1415" s="3">
        <v>1539</v>
      </c>
      <c r="B1415" s="3" t="s">
        <v>518</v>
      </c>
      <c r="C1415" s="3" t="s">
        <v>3133</v>
      </c>
      <c r="D1415" s="17">
        <v>2916</v>
      </c>
    </row>
    <row r="1416" spans="1:4" ht="42" x14ac:dyDescent="0.35">
      <c r="A1416" s="3">
        <v>2235</v>
      </c>
      <c r="B1416" s="3" t="s">
        <v>1896</v>
      </c>
      <c r="C1416" s="3" t="s">
        <v>1897</v>
      </c>
      <c r="D1416" s="17">
        <v>2908</v>
      </c>
    </row>
    <row r="1417" spans="1:4" x14ac:dyDescent="0.35">
      <c r="A1417" s="3">
        <v>1749</v>
      </c>
      <c r="B1417" s="3" t="s">
        <v>1571</v>
      </c>
      <c r="C1417" s="3" t="s">
        <v>1572</v>
      </c>
      <c r="D1417" s="17">
        <v>2907</v>
      </c>
    </row>
    <row r="1418" spans="1:4" ht="56" x14ac:dyDescent="0.35">
      <c r="A1418" s="3">
        <v>632</v>
      </c>
      <c r="B1418" s="3" t="s">
        <v>2640</v>
      </c>
      <c r="C1418" s="3" t="s">
        <v>637</v>
      </c>
      <c r="D1418" s="17">
        <v>2905</v>
      </c>
    </row>
    <row r="1419" spans="1:4" x14ac:dyDescent="0.35">
      <c r="A1419" s="3">
        <v>1509</v>
      </c>
      <c r="B1419" s="3" t="s">
        <v>1404</v>
      </c>
      <c r="C1419" s="3" t="s">
        <v>1405</v>
      </c>
      <c r="D1419" s="17">
        <v>2904</v>
      </c>
    </row>
    <row r="1420" spans="1:4" ht="56" x14ac:dyDescent="0.35">
      <c r="A1420" s="3">
        <v>2689</v>
      </c>
      <c r="B1420" s="3" t="s">
        <v>1784</v>
      </c>
      <c r="C1420" s="3" t="s">
        <v>4194</v>
      </c>
      <c r="D1420" s="17">
        <v>2900</v>
      </c>
    </row>
    <row r="1421" spans="1:4" ht="42" x14ac:dyDescent="0.35">
      <c r="A1421" s="3">
        <v>917</v>
      </c>
      <c r="B1421" s="3" t="s">
        <v>5222</v>
      </c>
      <c r="C1421" s="3" t="s">
        <v>913</v>
      </c>
      <c r="D1421" s="17">
        <v>2898</v>
      </c>
    </row>
    <row r="1422" spans="1:4" ht="28" x14ac:dyDescent="0.35">
      <c r="A1422" s="3">
        <v>933</v>
      </c>
      <c r="B1422" s="3" t="s">
        <v>928</v>
      </c>
      <c r="C1422" s="3" t="s">
        <v>5405</v>
      </c>
      <c r="D1422" s="17">
        <v>2871</v>
      </c>
    </row>
    <row r="1423" spans="1:4" x14ac:dyDescent="0.35">
      <c r="A1423" s="3">
        <v>1842</v>
      </c>
      <c r="B1423" s="3" t="s">
        <v>1634</v>
      </c>
      <c r="C1423" s="3" t="s">
        <v>7072</v>
      </c>
      <c r="D1423" s="17">
        <v>2865</v>
      </c>
    </row>
    <row r="1424" spans="1:4" ht="56" x14ac:dyDescent="0.35">
      <c r="A1424" s="3">
        <v>954</v>
      </c>
      <c r="B1424" s="3" t="s">
        <v>957</v>
      </c>
      <c r="C1424" s="3" t="s">
        <v>958</v>
      </c>
      <c r="D1424" s="17">
        <v>2861</v>
      </c>
    </row>
    <row r="1425" spans="1:4" ht="28" x14ac:dyDescent="0.35">
      <c r="A1425" s="3">
        <v>2404</v>
      </c>
      <c r="B1425" s="3" t="s">
        <v>2013</v>
      </c>
      <c r="C1425" s="3" t="s">
        <v>5765</v>
      </c>
      <c r="D1425" s="17">
        <v>2860</v>
      </c>
    </row>
    <row r="1426" spans="1:4" ht="28" x14ac:dyDescent="0.35">
      <c r="A1426" s="3">
        <v>1505</v>
      </c>
      <c r="B1426" s="3" t="s">
        <v>1400</v>
      </c>
      <c r="C1426" s="3" t="s">
        <v>1401</v>
      </c>
      <c r="D1426" s="17">
        <v>2854</v>
      </c>
    </row>
    <row r="1427" spans="1:4" ht="28" x14ac:dyDescent="0.35">
      <c r="A1427" s="3">
        <v>2544</v>
      </c>
      <c r="B1427" s="3" t="s">
        <v>2073</v>
      </c>
      <c r="C1427" s="3" t="s">
        <v>2074</v>
      </c>
      <c r="D1427" s="17">
        <v>2854</v>
      </c>
    </row>
    <row r="1428" spans="1:4" x14ac:dyDescent="0.35">
      <c r="A1428" s="3">
        <v>1043</v>
      </c>
      <c r="B1428" s="3" t="s">
        <v>1034</v>
      </c>
      <c r="C1428" s="3" t="s">
        <v>5427</v>
      </c>
      <c r="D1428" s="17">
        <v>2852</v>
      </c>
    </row>
    <row r="1429" spans="1:4" ht="28" x14ac:dyDescent="0.35">
      <c r="A1429" s="3">
        <v>2098</v>
      </c>
      <c r="B1429" s="3" t="s">
        <v>1807</v>
      </c>
      <c r="C1429" s="3" t="s">
        <v>1808</v>
      </c>
      <c r="D1429" s="17">
        <v>2852</v>
      </c>
    </row>
    <row r="1430" spans="1:4" ht="28" x14ac:dyDescent="0.35">
      <c r="A1430" s="3">
        <v>626</v>
      </c>
      <c r="B1430" s="3" t="s">
        <v>630</v>
      </c>
      <c r="C1430" s="3" t="s">
        <v>631</v>
      </c>
      <c r="D1430" s="17">
        <v>2839</v>
      </c>
    </row>
    <row r="1431" spans="1:4" ht="28" x14ac:dyDescent="0.35">
      <c r="A1431" s="3">
        <v>627</v>
      </c>
      <c r="B1431" s="3" t="s">
        <v>630</v>
      </c>
      <c r="C1431" s="3" t="s">
        <v>631</v>
      </c>
      <c r="D1431" s="17">
        <v>2839</v>
      </c>
    </row>
    <row r="1432" spans="1:4" x14ac:dyDescent="0.35">
      <c r="A1432" s="3">
        <v>1054</v>
      </c>
      <c r="B1432" s="3" t="s">
        <v>1049</v>
      </c>
      <c r="C1432" s="3" t="s">
        <v>1050</v>
      </c>
      <c r="D1432" s="17">
        <v>2828</v>
      </c>
    </row>
    <row r="1433" spans="1:4" ht="28" x14ac:dyDescent="0.35">
      <c r="A1433" s="3">
        <v>2917</v>
      </c>
      <c r="B1433" s="3" t="s">
        <v>2301</v>
      </c>
      <c r="C1433" s="3" t="s">
        <v>2300</v>
      </c>
      <c r="D1433" s="17">
        <v>2819</v>
      </c>
    </row>
    <row r="1434" spans="1:4" ht="42" x14ac:dyDescent="0.35">
      <c r="A1434" s="3">
        <v>2117</v>
      </c>
      <c r="B1434" s="3" t="s">
        <v>1813</v>
      </c>
      <c r="C1434" s="3" t="s">
        <v>4175</v>
      </c>
      <c r="D1434" s="17">
        <v>2810</v>
      </c>
    </row>
    <row r="1435" spans="1:4" ht="42" x14ac:dyDescent="0.35">
      <c r="A1435" s="3">
        <v>1836</v>
      </c>
      <c r="B1435" s="3" t="s">
        <v>1630</v>
      </c>
      <c r="C1435" s="3" t="s">
        <v>5614</v>
      </c>
      <c r="D1435" s="17">
        <v>2802</v>
      </c>
    </row>
    <row r="1436" spans="1:4" ht="70" x14ac:dyDescent="0.35">
      <c r="A1436" s="3">
        <v>390</v>
      </c>
      <c r="B1436" s="3" t="s">
        <v>729</v>
      </c>
      <c r="C1436" s="3" t="s">
        <v>5310</v>
      </c>
      <c r="D1436" s="17">
        <v>2797</v>
      </c>
    </row>
    <row r="1437" spans="1:4" x14ac:dyDescent="0.35">
      <c r="A1437" s="3">
        <v>1748</v>
      </c>
      <c r="B1437" s="3" t="s">
        <v>1571</v>
      </c>
      <c r="C1437" s="3" t="s">
        <v>1572</v>
      </c>
      <c r="D1437" s="17">
        <v>2768</v>
      </c>
    </row>
    <row r="1438" spans="1:4" ht="42" x14ac:dyDescent="0.35">
      <c r="A1438" s="3">
        <v>320</v>
      </c>
      <c r="B1438" s="3" t="s">
        <v>311</v>
      </c>
      <c r="C1438" s="3" t="s">
        <v>312</v>
      </c>
      <c r="D1438" s="17">
        <v>2761</v>
      </c>
    </row>
    <row r="1439" spans="1:4" x14ac:dyDescent="0.35">
      <c r="A1439" s="3">
        <v>564</v>
      </c>
      <c r="B1439" s="3" t="s">
        <v>575</v>
      </c>
      <c r="C1439" s="3" t="s">
        <v>7059</v>
      </c>
      <c r="D1439" s="17">
        <v>2757</v>
      </c>
    </row>
    <row r="1440" spans="1:4" ht="56" x14ac:dyDescent="0.35">
      <c r="A1440" s="3">
        <v>2866</v>
      </c>
      <c r="B1440" s="3" t="s">
        <v>1595</v>
      </c>
      <c r="C1440" s="3" t="s">
        <v>5887</v>
      </c>
      <c r="D1440" s="17">
        <v>2755</v>
      </c>
    </row>
    <row r="1441" spans="1:4" ht="56" x14ac:dyDescent="0.35">
      <c r="A1441" s="3">
        <v>20</v>
      </c>
      <c r="B1441" s="3" t="s">
        <v>1601</v>
      </c>
      <c r="C1441" s="3" t="s">
        <v>5238</v>
      </c>
      <c r="D1441" s="17">
        <v>2754</v>
      </c>
    </row>
    <row r="1442" spans="1:4" ht="28" x14ac:dyDescent="0.35">
      <c r="A1442" s="3">
        <v>1503</v>
      </c>
      <c r="B1442" s="3" t="s">
        <v>1395</v>
      </c>
      <c r="C1442" s="3" t="s">
        <v>1396</v>
      </c>
      <c r="D1442" s="17">
        <v>2737</v>
      </c>
    </row>
    <row r="1443" spans="1:4" ht="56" x14ac:dyDescent="0.35">
      <c r="A1443" s="3">
        <v>1651</v>
      </c>
      <c r="B1443" s="3" t="s">
        <v>1500</v>
      </c>
      <c r="C1443" s="3" t="s">
        <v>1501</v>
      </c>
      <c r="D1443" s="17">
        <v>2734</v>
      </c>
    </row>
    <row r="1444" spans="1:4" ht="28" x14ac:dyDescent="0.35">
      <c r="A1444" s="3">
        <v>598</v>
      </c>
      <c r="B1444" s="3" t="s">
        <v>608</v>
      </c>
      <c r="C1444" s="3" t="s">
        <v>609</v>
      </c>
      <c r="D1444" s="17">
        <v>2727</v>
      </c>
    </row>
    <row r="1445" spans="1:4" ht="28" x14ac:dyDescent="0.35">
      <c r="A1445" s="3">
        <v>2508</v>
      </c>
      <c r="B1445" s="3" t="s">
        <v>2062</v>
      </c>
      <c r="C1445" s="3" t="s">
        <v>2063</v>
      </c>
      <c r="D1445" s="17">
        <v>2715</v>
      </c>
    </row>
    <row r="1446" spans="1:4" ht="56" x14ac:dyDescent="0.35">
      <c r="A1446" s="3">
        <v>2738</v>
      </c>
      <c r="B1446" s="3" t="s">
        <v>2207</v>
      </c>
      <c r="C1446" s="3" t="s">
        <v>3255</v>
      </c>
      <c r="D1446" s="17">
        <v>2705</v>
      </c>
    </row>
    <row r="1447" spans="1:4" ht="42" x14ac:dyDescent="0.35">
      <c r="A1447" s="3">
        <v>1885</v>
      </c>
      <c r="B1447" s="3" t="s">
        <v>1668</v>
      </c>
      <c r="C1447" s="3" t="s">
        <v>3164</v>
      </c>
      <c r="D1447" s="17">
        <v>2703</v>
      </c>
    </row>
    <row r="1448" spans="1:4" x14ac:dyDescent="0.35">
      <c r="A1448" s="3">
        <v>2322</v>
      </c>
      <c r="B1448" s="3" t="s">
        <v>1962</v>
      </c>
      <c r="C1448" s="3" t="s">
        <v>1963</v>
      </c>
      <c r="D1448" s="17">
        <v>2703</v>
      </c>
    </row>
    <row r="1449" spans="1:4" ht="28" x14ac:dyDescent="0.35">
      <c r="A1449" s="3">
        <v>1780</v>
      </c>
      <c r="B1449" s="3" t="s">
        <v>2546</v>
      </c>
      <c r="C1449" s="3" t="s">
        <v>1597</v>
      </c>
      <c r="D1449" s="17">
        <v>2693</v>
      </c>
    </row>
    <row r="1450" spans="1:4" x14ac:dyDescent="0.35">
      <c r="A1450" s="3">
        <v>2778</v>
      </c>
      <c r="B1450" s="3" t="s">
        <v>2231</v>
      </c>
      <c r="C1450" s="3" t="s">
        <v>2232</v>
      </c>
      <c r="D1450" s="17">
        <v>2690</v>
      </c>
    </row>
    <row r="1451" spans="1:4" ht="28" x14ac:dyDescent="0.35">
      <c r="A1451" s="3">
        <v>2683</v>
      </c>
      <c r="B1451" s="3" t="s">
        <v>2170</v>
      </c>
      <c r="C1451" s="3" t="s">
        <v>2171</v>
      </c>
      <c r="D1451" s="17">
        <v>2685</v>
      </c>
    </row>
    <row r="1452" spans="1:4" ht="42" x14ac:dyDescent="0.35">
      <c r="A1452" s="3">
        <v>269</v>
      </c>
      <c r="B1452" s="3" t="s">
        <v>7270</v>
      </c>
      <c r="C1452" s="3" t="s">
        <v>7056</v>
      </c>
      <c r="D1452" s="17">
        <v>2680</v>
      </c>
    </row>
    <row r="1453" spans="1:4" x14ac:dyDescent="0.35">
      <c r="A1453" s="3">
        <v>618</v>
      </c>
      <c r="B1453" s="3" t="s">
        <v>621</v>
      </c>
      <c r="C1453" s="3" t="s">
        <v>622</v>
      </c>
      <c r="D1453" s="17">
        <v>2680</v>
      </c>
    </row>
    <row r="1454" spans="1:4" ht="56" x14ac:dyDescent="0.35">
      <c r="A1454" s="3">
        <v>2512</v>
      </c>
      <c r="B1454" s="3" t="s">
        <v>1594</v>
      </c>
      <c r="C1454" s="3" t="s">
        <v>4016</v>
      </c>
      <c r="D1454" s="17">
        <v>2659</v>
      </c>
    </row>
    <row r="1455" spans="1:4" ht="70" x14ac:dyDescent="0.35">
      <c r="A1455" s="3">
        <v>969</v>
      </c>
      <c r="B1455" s="3" t="s">
        <v>546</v>
      </c>
      <c r="C1455" s="3" t="s">
        <v>5414</v>
      </c>
      <c r="D1455" s="17">
        <v>2657</v>
      </c>
    </row>
    <row r="1456" spans="1:4" ht="42" x14ac:dyDescent="0.35">
      <c r="A1456" s="3">
        <v>1799</v>
      </c>
      <c r="B1456" s="3" t="s">
        <v>1610</v>
      </c>
      <c r="C1456" s="3" t="s">
        <v>5611</v>
      </c>
      <c r="D1456" s="17">
        <v>2648</v>
      </c>
    </row>
    <row r="1457" spans="1:4" ht="42" x14ac:dyDescent="0.35">
      <c r="A1457" s="3">
        <v>322</v>
      </c>
      <c r="B1457" s="3" t="s">
        <v>310</v>
      </c>
      <c r="C1457" s="3" t="s">
        <v>5293</v>
      </c>
      <c r="D1457" s="17">
        <v>2647</v>
      </c>
    </row>
    <row r="1458" spans="1:4" ht="28" x14ac:dyDescent="0.35">
      <c r="A1458" s="3">
        <v>609</v>
      </c>
      <c r="B1458" s="3" t="s">
        <v>615</v>
      </c>
      <c r="C1458" s="3" t="s">
        <v>616</v>
      </c>
      <c r="D1458" s="17">
        <v>2647</v>
      </c>
    </row>
    <row r="1459" spans="1:4" ht="56" x14ac:dyDescent="0.35">
      <c r="A1459" s="3">
        <v>1721</v>
      </c>
      <c r="B1459" s="3" t="s">
        <v>1546</v>
      </c>
      <c r="C1459" s="3" t="s">
        <v>4007</v>
      </c>
      <c r="D1459" s="17">
        <v>2636</v>
      </c>
    </row>
    <row r="1460" spans="1:4" ht="28" x14ac:dyDescent="0.35">
      <c r="A1460" s="3">
        <v>2823</v>
      </c>
      <c r="B1460" s="3" t="s">
        <v>112</v>
      </c>
      <c r="C1460" s="3" t="s">
        <v>3267</v>
      </c>
      <c r="D1460" s="17">
        <v>2616</v>
      </c>
    </row>
    <row r="1461" spans="1:4" x14ac:dyDescent="0.35">
      <c r="A1461" s="3">
        <v>412</v>
      </c>
      <c r="B1461" s="3" t="s">
        <v>415</v>
      </c>
      <c r="C1461" s="3" t="s">
        <v>416</v>
      </c>
      <c r="D1461" s="17">
        <v>2611</v>
      </c>
    </row>
    <row r="1462" spans="1:4" ht="56" x14ac:dyDescent="0.35">
      <c r="A1462" s="3">
        <v>1390</v>
      </c>
      <c r="B1462" s="3" t="s">
        <v>498</v>
      </c>
      <c r="C1462" s="3" t="s">
        <v>5514</v>
      </c>
      <c r="D1462" s="17">
        <v>2610</v>
      </c>
    </row>
    <row r="1463" spans="1:4" ht="42" x14ac:dyDescent="0.35">
      <c r="A1463" s="3">
        <v>1832</v>
      </c>
      <c r="B1463" s="3" t="s">
        <v>1630</v>
      </c>
      <c r="C1463" s="3" t="s">
        <v>4009</v>
      </c>
      <c r="D1463" s="17">
        <v>2610</v>
      </c>
    </row>
    <row r="1464" spans="1:4" ht="28" x14ac:dyDescent="0.35">
      <c r="A1464" s="3">
        <v>1502</v>
      </c>
      <c r="B1464" s="3" t="s">
        <v>1395</v>
      </c>
      <c r="C1464" s="3" t="s">
        <v>1396</v>
      </c>
      <c r="D1464" s="17">
        <v>2608</v>
      </c>
    </row>
    <row r="1465" spans="1:4" ht="28" x14ac:dyDescent="0.35">
      <c r="A1465" s="3">
        <v>881</v>
      </c>
      <c r="B1465" s="3" t="s">
        <v>2628</v>
      </c>
      <c r="C1465" s="3" t="s">
        <v>880</v>
      </c>
      <c r="D1465" s="17">
        <v>2595</v>
      </c>
    </row>
    <row r="1466" spans="1:4" ht="28" x14ac:dyDescent="0.35">
      <c r="A1466" s="3">
        <v>708</v>
      </c>
      <c r="B1466" s="3" t="s">
        <v>707</v>
      </c>
      <c r="C1466" s="3" t="s">
        <v>708</v>
      </c>
      <c r="D1466" s="17">
        <v>2591</v>
      </c>
    </row>
    <row r="1467" spans="1:4" ht="112" x14ac:dyDescent="0.35">
      <c r="A1467" s="3">
        <v>1077</v>
      </c>
      <c r="B1467" s="3" t="s">
        <v>1080</v>
      </c>
      <c r="C1467" s="3" t="s">
        <v>1081</v>
      </c>
      <c r="D1467" s="17">
        <v>2588</v>
      </c>
    </row>
    <row r="1468" spans="1:4" ht="28" x14ac:dyDescent="0.35">
      <c r="A1468" s="3">
        <v>1755</v>
      </c>
      <c r="B1468" s="3" t="s">
        <v>1578</v>
      </c>
      <c r="C1468" s="3" t="s">
        <v>1579</v>
      </c>
      <c r="D1468" s="17">
        <v>2579</v>
      </c>
    </row>
    <row r="1469" spans="1:4" ht="42" x14ac:dyDescent="0.35">
      <c r="A1469" s="3">
        <v>1833</v>
      </c>
      <c r="B1469" s="3" t="s">
        <v>1630</v>
      </c>
      <c r="C1469" s="3" t="s">
        <v>4009</v>
      </c>
      <c r="D1469" s="17">
        <v>2576</v>
      </c>
    </row>
    <row r="1470" spans="1:4" ht="28" x14ac:dyDescent="0.35">
      <c r="A1470" s="3">
        <v>1985</v>
      </c>
      <c r="B1470" s="3" t="s">
        <v>1732</v>
      </c>
      <c r="C1470" s="3" t="s">
        <v>1733</v>
      </c>
      <c r="D1470" s="17">
        <v>2575</v>
      </c>
    </row>
    <row r="1471" spans="1:4" ht="98" x14ac:dyDescent="0.35">
      <c r="A1471" s="3">
        <v>2198</v>
      </c>
      <c r="B1471" s="3" t="s">
        <v>1875</v>
      </c>
      <c r="C1471" s="3" t="s">
        <v>5715</v>
      </c>
      <c r="D1471" s="17">
        <v>2573</v>
      </c>
    </row>
    <row r="1472" spans="1:4" x14ac:dyDescent="0.35">
      <c r="A1472" s="3">
        <v>267</v>
      </c>
      <c r="B1472" s="3" t="s">
        <v>268</v>
      </c>
      <c r="C1472" s="3" t="s">
        <v>7055</v>
      </c>
      <c r="D1472" s="17">
        <v>2570</v>
      </c>
    </row>
    <row r="1473" spans="1:4" ht="42" x14ac:dyDescent="0.35">
      <c r="A1473" s="3">
        <v>2076</v>
      </c>
      <c r="B1473" s="3" t="s">
        <v>1789</v>
      </c>
      <c r="C1473" s="3" t="s">
        <v>1790</v>
      </c>
      <c r="D1473" s="17">
        <v>2565</v>
      </c>
    </row>
    <row r="1474" spans="1:4" ht="28" x14ac:dyDescent="0.35">
      <c r="A1474" s="3">
        <v>1858</v>
      </c>
      <c r="B1474" s="3" t="s">
        <v>1647</v>
      </c>
      <c r="C1474" s="3" t="s">
        <v>1648</v>
      </c>
      <c r="D1474" s="17">
        <v>2563</v>
      </c>
    </row>
    <row r="1475" spans="1:4" ht="28" x14ac:dyDescent="0.35">
      <c r="A1475" s="3">
        <v>706</v>
      </c>
      <c r="B1475" s="3" t="s">
        <v>707</v>
      </c>
      <c r="C1475" s="3" t="s">
        <v>708</v>
      </c>
      <c r="D1475" s="17">
        <v>2552</v>
      </c>
    </row>
    <row r="1476" spans="1:4" ht="28" x14ac:dyDescent="0.35">
      <c r="A1476" s="3">
        <v>418</v>
      </c>
      <c r="B1476" s="3" t="s">
        <v>729</v>
      </c>
      <c r="C1476" s="3" t="s">
        <v>424</v>
      </c>
      <c r="D1476" s="17">
        <v>2551</v>
      </c>
    </row>
    <row r="1477" spans="1:4" ht="42" x14ac:dyDescent="0.35">
      <c r="A1477" s="3">
        <v>57</v>
      </c>
      <c r="B1477" s="3" t="s">
        <v>64</v>
      </c>
      <c r="C1477" s="3" t="s">
        <v>2900</v>
      </c>
      <c r="D1477" s="17">
        <v>2549</v>
      </c>
    </row>
    <row r="1478" spans="1:4" ht="56" x14ac:dyDescent="0.35">
      <c r="A1478" s="3">
        <v>2616</v>
      </c>
      <c r="B1478" s="3" t="s">
        <v>2697</v>
      </c>
      <c r="C1478" s="3" t="s">
        <v>5813</v>
      </c>
      <c r="D1478" s="17">
        <v>2544</v>
      </c>
    </row>
    <row r="1479" spans="1:4" ht="28" x14ac:dyDescent="0.35">
      <c r="A1479" s="3">
        <v>2364</v>
      </c>
      <c r="B1479" s="3" t="s">
        <v>2628</v>
      </c>
      <c r="C1479" s="3" t="s">
        <v>1994</v>
      </c>
      <c r="D1479" s="17">
        <v>2513</v>
      </c>
    </row>
    <row r="1480" spans="1:4" ht="28" x14ac:dyDescent="0.35">
      <c r="A1480" s="3">
        <v>2680</v>
      </c>
      <c r="B1480" s="3" t="s">
        <v>2165</v>
      </c>
      <c r="C1480" s="3" t="s">
        <v>5829</v>
      </c>
      <c r="D1480" s="17">
        <v>2503</v>
      </c>
    </row>
    <row r="1481" spans="1:4" ht="84" x14ac:dyDescent="0.35">
      <c r="A1481" s="3">
        <v>393</v>
      </c>
      <c r="B1481" s="3" t="s">
        <v>391</v>
      </c>
      <c r="C1481" s="3" t="s">
        <v>5312</v>
      </c>
      <c r="D1481" s="17">
        <v>2501</v>
      </c>
    </row>
    <row r="1482" spans="1:4" ht="56" x14ac:dyDescent="0.35">
      <c r="A1482" s="3">
        <v>855</v>
      </c>
      <c r="B1482" s="3" t="s">
        <v>731</v>
      </c>
      <c r="C1482" s="3" t="s">
        <v>5393</v>
      </c>
      <c r="D1482" s="17">
        <v>2501</v>
      </c>
    </row>
    <row r="1483" spans="1:4" x14ac:dyDescent="0.35">
      <c r="A1483" s="3">
        <v>906</v>
      </c>
      <c r="B1483" s="3" t="s">
        <v>901</v>
      </c>
      <c r="C1483" s="3" t="s">
        <v>902</v>
      </c>
      <c r="D1483" s="17">
        <v>2500</v>
      </c>
    </row>
    <row r="1484" spans="1:4" ht="28" x14ac:dyDescent="0.35">
      <c r="A1484" s="3">
        <v>2583</v>
      </c>
      <c r="B1484" s="3" t="s">
        <v>2628</v>
      </c>
      <c r="C1484" s="3" t="s">
        <v>2109</v>
      </c>
      <c r="D1484" s="17">
        <v>2484</v>
      </c>
    </row>
    <row r="1485" spans="1:4" ht="84" x14ac:dyDescent="0.35">
      <c r="A1485" s="3">
        <v>270</v>
      </c>
      <c r="B1485" s="3" t="s">
        <v>270</v>
      </c>
      <c r="C1485" s="3" t="s">
        <v>5281</v>
      </c>
      <c r="D1485" s="17">
        <v>2473</v>
      </c>
    </row>
    <row r="1486" spans="1:4" ht="56" x14ac:dyDescent="0.35">
      <c r="A1486" s="3">
        <v>433</v>
      </c>
      <c r="B1486" s="3" t="s">
        <v>432</v>
      </c>
      <c r="C1486" s="3" t="s">
        <v>433</v>
      </c>
      <c r="D1486" s="17">
        <v>2465</v>
      </c>
    </row>
    <row r="1487" spans="1:4" ht="56" x14ac:dyDescent="0.35">
      <c r="A1487" s="3">
        <v>2208</v>
      </c>
      <c r="B1487" s="3" t="s">
        <v>1827</v>
      </c>
      <c r="C1487" s="3" t="s">
        <v>5720</v>
      </c>
      <c r="D1487" s="17">
        <v>2440</v>
      </c>
    </row>
    <row r="1488" spans="1:4" ht="28" x14ac:dyDescent="0.35">
      <c r="A1488" s="3">
        <v>2573</v>
      </c>
      <c r="B1488" s="3" t="s">
        <v>2096</v>
      </c>
      <c r="C1488" s="3" t="s">
        <v>2097</v>
      </c>
      <c r="D1488" s="17">
        <v>2438</v>
      </c>
    </row>
    <row r="1489" spans="1:4" x14ac:dyDescent="0.35">
      <c r="A1489" s="3">
        <v>2390</v>
      </c>
      <c r="B1489" s="3" t="s">
        <v>2006</v>
      </c>
      <c r="C1489" s="3" t="s">
        <v>2007</v>
      </c>
      <c r="D1489" s="17">
        <v>2436</v>
      </c>
    </row>
    <row r="1490" spans="1:4" ht="28" x14ac:dyDescent="0.35">
      <c r="A1490" s="3">
        <v>662</v>
      </c>
      <c r="B1490" s="3" t="s">
        <v>664</v>
      </c>
      <c r="C1490" s="3" t="s">
        <v>7062</v>
      </c>
      <c r="D1490" s="17">
        <v>2435</v>
      </c>
    </row>
    <row r="1491" spans="1:4" x14ac:dyDescent="0.35">
      <c r="A1491" s="3">
        <v>2095</v>
      </c>
      <c r="B1491" s="3" t="s">
        <v>1804</v>
      </c>
      <c r="C1491" s="3" t="s">
        <v>7074</v>
      </c>
      <c r="D1491" s="17">
        <v>2433</v>
      </c>
    </row>
    <row r="1492" spans="1:4" ht="42" x14ac:dyDescent="0.35">
      <c r="A1492" s="3">
        <v>636</v>
      </c>
      <c r="B1492" s="3" t="s">
        <v>642</v>
      </c>
      <c r="C1492" s="3" t="s">
        <v>643</v>
      </c>
      <c r="D1492" s="17">
        <v>2432</v>
      </c>
    </row>
    <row r="1493" spans="1:4" ht="28" x14ac:dyDescent="0.35">
      <c r="A1493" s="3">
        <v>578</v>
      </c>
      <c r="B1493" s="3" t="s">
        <v>7272</v>
      </c>
      <c r="C1493" s="3" t="s">
        <v>590</v>
      </c>
      <c r="D1493" s="17">
        <v>2425</v>
      </c>
    </row>
    <row r="1494" spans="1:4" x14ac:dyDescent="0.35">
      <c r="A1494" s="3">
        <v>563</v>
      </c>
      <c r="B1494" s="3" t="s">
        <v>574</v>
      </c>
      <c r="C1494" s="3" t="s">
        <v>7058</v>
      </c>
      <c r="D1494" s="17">
        <v>2424</v>
      </c>
    </row>
    <row r="1495" spans="1:4" ht="28" x14ac:dyDescent="0.35">
      <c r="A1495" s="3">
        <v>2499</v>
      </c>
      <c r="B1495" s="3" t="s">
        <v>2058</v>
      </c>
      <c r="C1495" s="3" t="s">
        <v>2059</v>
      </c>
      <c r="D1495" s="17">
        <v>2417</v>
      </c>
    </row>
    <row r="1496" spans="1:4" ht="112" x14ac:dyDescent="0.35">
      <c r="A1496" s="3">
        <v>160</v>
      </c>
      <c r="B1496" s="3" t="s">
        <v>2366</v>
      </c>
      <c r="C1496" s="3" t="s">
        <v>182</v>
      </c>
      <c r="D1496" s="17">
        <v>2412</v>
      </c>
    </row>
    <row r="1497" spans="1:4" ht="28" x14ac:dyDescent="0.35">
      <c r="A1497" s="3">
        <v>515</v>
      </c>
      <c r="B1497" s="3" t="s">
        <v>523</v>
      </c>
      <c r="C1497" s="3" t="s">
        <v>524</v>
      </c>
      <c r="D1497" s="17">
        <v>2408</v>
      </c>
    </row>
    <row r="1498" spans="1:4" ht="56" x14ac:dyDescent="0.35">
      <c r="A1498" s="3">
        <v>2304</v>
      </c>
      <c r="B1498" s="3" t="s">
        <v>2267</v>
      </c>
      <c r="C1498" s="3" t="s">
        <v>5745</v>
      </c>
      <c r="D1498" s="17">
        <v>2407</v>
      </c>
    </row>
    <row r="1499" spans="1:4" ht="98" x14ac:dyDescent="0.35">
      <c r="A1499" s="3">
        <v>1903</v>
      </c>
      <c r="B1499" s="3" t="s">
        <v>41</v>
      </c>
      <c r="C1499" s="3" t="s">
        <v>1678</v>
      </c>
      <c r="D1499" s="17">
        <v>2404</v>
      </c>
    </row>
    <row r="1500" spans="1:4" ht="98" x14ac:dyDescent="0.35">
      <c r="A1500" s="3">
        <v>1904</v>
      </c>
      <c r="B1500" s="3" t="s">
        <v>2674</v>
      </c>
      <c r="C1500" s="3" t="s">
        <v>1678</v>
      </c>
      <c r="D1500" s="17">
        <v>2404</v>
      </c>
    </row>
    <row r="1501" spans="1:4" ht="28" x14ac:dyDescent="0.35">
      <c r="A1501" s="3">
        <v>1385</v>
      </c>
      <c r="B1501" s="3" t="s">
        <v>498</v>
      </c>
      <c r="C1501" s="3" t="s">
        <v>5511</v>
      </c>
      <c r="D1501" s="17">
        <v>2403</v>
      </c>
    </row>
    <row r="1502" spans="1:4" ht="42" x14ac:dyDescent="0.35">
      <c r="A1502" s="3">
        <v>1398</v>
      </c>
      <c r="B1502" s="3" t="s">
        <v>498</v>
      </c>
      <c r="C1502" s="3" t="s">
        <v>1315</v>
      </c>
      <c r="D1502" s="17">
        <v>2401</v>
      </c>
    </row>
    <row r="1503" spans="1:4" x14ac:dyDescent="0.35">
      <c r="A1503" s="3">
        <v>2327</v>
      </c>
      <c r="B1503" s="3" t="s">
        <v>1962</v>
      </c>
      <c r="C1503" s="3" t="s">
        <v>5750</v>
      </c>
      <c r="D1503" s="17">
        <v>2400</v>
      </c>
    </row>
    <row r="1504" spans="1:4" ht="28" x14ac:dyDescent="0.35">
      <c r="A1504" s="3">
        <v>1387</v>
      </c>
      <c r="B1504" s="3" t="s">
        <v>498</v>
      </c>
      <c r="C1504" s="3" t="s">
        <v>5511</v>
      </c>
      <c r="D1504" s="17">
        <v>2381</v>
      </c>
    </row>
    <row r="1505" spans="1:4" ht="28" x14ac:dyDescent="0.35">
      <c r="A1505" s="3">
        <v>2818</v>
      </c>
      <c r="B1505" s="3" t="s">
        <v>2261</v>
      </c>
      <c r="C1505" s="3" t="s">
        <v>2262</v>
      </c>
      <c r="D1505" s="17">
        <v>2366</v>
      </c>
    </row>
    <row r="1506" spans="1:4" ht="210" x14ac:dyDescent="0.35">
      <c r="A1506" s="3">
        <v>1909</v>
      </c>
      <c r="B1506" s="3" t="s">
        <v>1674</v>
      </c>
      <c r="C1506" s="3" t="s">
        <v>5632</v>
      </c>
      <c r="D1506" s="17">
        <v>2365</v>
      </c>
    </row>
    <row r="1507" spans="1:4" ht="196" x14ac:dyDescent="0.35">
      <c r="A1507" s="3">
        <v>1913</v>
      </c>
      <c r="B1507" s="3" t="s">
        <v>2628</v>
      </c>
      <c r="C1507" s="3" t="s">
        <v>5636</v>
      </c>
      <c r="D1507" s="17">
        <v>2365</v>
      </c>
    </row>
    <row r="1508" spans="1:4" x14ac:dyDescent="0.35">
      <c r="A1508" s="3">
        <v>1723</v>
      </c>
      <c r="B1508" s="3" t="s">
        <v>1548</v>
      </c>
      <c r="C1508" s="3" t="s">
        <v>1549</v>
      </c>
      <c r="D1508" s="17">
        <v>2363</v>
      </c>
    </row>
    <row r="1509" spans="1:4" ht="56" x14ac:dyDescent="0.35">
      <c r="A1509" s="3">
        <v>2867</v>
      </c>
      <c r="B1509" s="3" t="s">
        <v>1595</v>
      </c>
      <c r="C1509" s="3" t="s">
        <v>5887</v>
      </c>
      <c r="D1509" s="17">
        <v>2342</v>
      </c>
    </row>
    <row r="1510" spans="1:4" ht="28" x14ac:dyDescent="0.35">
      <c r="A1510" s="3">
        <v>938</v>
      </c>
      <c r="B1510" s="3" t="s">
        <v>933</v>
      </c>
      <c r="C1510" s="3" t="s">
        <v>5406</v>
      </c>
      <c r="D1510" s="17">
        <v>2339</v>
      </c>
    </row>
    <row r="1511" spans="1:4" ht="28" x14ac:dyDescent="0.35">
      <c r="A1511" s="3">
        <v>1334</v>
      </c>
      <c r="B1511" s="3" t="s">
        <v>1282</v>
      </c>
      <c r="C1511" s="3" t="s">
        <v>5496</v>
      </c>
      <c r="D1511" s="17">
        <v>2336</v>
      </c>
    </row>
    <row r="1512" spans="1:4" x14ac:dyDescent="0.35">
      <c r="A1512" s="3">
        <v>615</v>
      </c>
      <c r="B1512" s="3" t="s">
        <v>618</v>
      </c>
      <c r="C1512" s="3" t="s">
        <v>5353</v>
      </c>
      <c r="D1512" s="17">
        <v>2332</v>
      </c>
    </row>
    <row r="1513" spans="1:4" ht="42" x14ac:dyDescent="0.35">
      <c r="A1513" s="3">
        <v>854</v>
      </c>
      <c r="B1513" s="3" t="s">
        <v>850</v>
      </c>
      <c r="C1513" s="3" t="s">
        <v>851</v>
      </c>
      <c r="D1513" s="17">
        <v>2327</v>
      </c>
    </row>
    <row r="1514" spans="1:4" ht="28" x14ac:dyDescent="0.35">
      <c r="A1514" s="3">
        <v>231</v>
      </c>
      <c r="B1514" s="3" t="s">
        <v>239</v>
      </c>
      <c r="C1514" s="3" t="s">
        <v>240</v>
      </c>
      <c r="D1514" s="17">
        <v>2318</v>
      </c>
    </row>
    <row r="1515" spans="1:4" ht="112" x14ac:dyDescent="0.35">
      <c r="A1515" s="3">
        <v>1081</v>
      </c>
      <c r="B1515" s="3" t="s">
        <v>1080</v>
      </c>
      <c r="C1515" s="3" t="s">
        <v>1081</v>
      </c>
      <c r="D1515" s="17">
        <v>2316</v>
      </c>
    </row>
    <row r="1516" spans="1:4" ht="56" x14ac:dyDescent="0.35">
      <c r="A1516" s="3">
        <v>2618</v>
      </c>
      <c r="B1516" s="3" t="s">
        <v>2130</v>
      </c>
      <c r="C1516" s="3" t="s">
        <v>5814</v>
      </c>
      <c r="D1516" s="17">
        <v>2313</v>
      </c>
    </row>
    <row r="1517" spans="1:4" ht="98" x14ac:dyDescent="0.35">
      <c r="A1517" s="3">
        <v>2418</v>
      </c>
      <c r="B1517" s="3" t="s">
        <v>1101</v>
      </c>
      <c r="C1517" s="3" t="s">
        <v>3208</v>
      </c>
      <c r="D1517" s="17">
        <v>2310</v>
      </c>
    </row>
    <row r="1518" spans="1:4" ht="28" x14ac:dyDescent="0.35">
      <c r="A1518" s="3">
        <v>1590</v>
      </c>
      <c r="B1518" s="3" t="s">
        <v>245</v>
      </c>
      <c r="C1518" s="3" t="s">
        <v>1468</v>
      </c>
      <c r="D1518" s="17">
        <v>2308</v>
      </c>
    </row>
    <row r="1519" spans="1:4" x14ac:dyDescent="0.35">
      <c r="A1519" s="3">
        <v>2060</v>
      </c>
      <c r="B1519" s="3" t="s">
        <v>1779</v>
      </c>
      <c r="C1519" s="3" t="s">
        <v>1780</v>
      </c>
      <c r="D1519" s="17">
        <v>2306</v>
      </c>
    </row>
    <row r="1520" spans="1:4" ht="42" x14ac:dyDescent="0.35">
      <c r="A1520" s="3">
        <v>1769</v>
      </c>
      <c r="B1520" s="3" t="s">
        <v>2543</v>
      </c>
      <c r="C1520" s="3" t="s">
        <v>5607</v>
      </c>
      <c r="D1520" s="17">
        <v>2305</v>
      </c>
    </row>
    <row r="1521" spans="1:4" ht="56" x14ac:dyDescent="0.35">
      <c r="A1521" s="3">
        <v>1393</v>
      </c>
      <c r="B1521" s="3" t="s">
        <v>498</v>
      </c>
      <c r="C1521" s="3" t="s">
        <v>1313</v>
      </c>
      <c r="D1521" s="17">
        <v>2303</v>
      </c>
    </row>
    <row r="1522" spans="1:4" ht="56" x14ac:dyDescent="0.35">
      <c r="A1522" s="3">
        <v>2452</v>
      </c>
      <c r="B1522" s="3" t="s">
        <v>1152</v>
      </c>
      <c r="C1522" s="3" t="s">
        <v>3212</v>
      </c>
      <c r="D1522" s="17">
        <v>2302</v>
      </c>
    </row>
    <row r="1523" spans="1:4" x14ac:dyDescent="0.35">
      <c r="A1523" s="3">
        <v>1750</v>
      </c>
      <c r="B1523" s="3" t="s">
        <v>1573</v>
      </c>
      <c r="C1523" s="3" t="s">
        <v>5603</v>
      </c>
      <c r="D1523" s="17">
        <v>2301</v>
      </c>
    </row>
    <row r="1524" spans="1:4" ht="42" x14ac:dyDescent="0.35">
      <c r="A1524" s="3">
        <v>1399</v>
      </c>
      <c r="B1524" s="3" t="s">
        <v>498</v>
      </c>
      <c r="C1524" s="3" t="s">
        <v>1315</v>
      </c>
      <c r="D1524" s="17">
        <v>2297</v>
      </c>
    </row>
    <row r="1525" spans="1:4" ht="42" x14ac:dyDescent="0.35">
      <c r="A1525" s="3">
        <v>2307</v>
      </c>
      <c r="B1525" s="3" t="s">
        <v>691</v>
      </c>
      <c r="C1525" s="3" t="s">
        <v>5747</v>
      </c>
      <c r="D1525" s="17">
        <v>2290</v>
      </c>
    </row>
    <row r="1526" spans="1:4" ht="84" x14ac:dyDescent="0.35">
      <c r="A1526" s="3">
        <v>710</v>
      </c>
      <c r="B1526" s="3" t="s">
        <v>104</v>
      </c>
      <c r="C1526" s="3" t="s">
        <v>5367</v>
      </c>
      <c r="D1526" s="17">
        <v>2283</v>
      </c>
    </row>
    <row r="1527" spans="1:4" ht="98" x14ac:dyDescent="0.35">
      <c r="A1527" s="3">
        <v>2446</v>
      </c>
      <c r="B1527" s="3" t="s">
        <v>2036</v>
      </c>
      <c r="C1527" s="3" t="s">
        <v>3210</v>
      </c>
      <c r="D1527" s="17">
        <v>2282</v>
      </c>
    </row>
    <row r="1528" spans="1:4" ht="56" x14ac:dyDescent="0.35">
      <c r="A1528" s="3">
        <v>2897</v>
      </c>
      <c r="B1528" s="3" t="s">
        <v>1123</v>
      </c>
      <c r="C1528" s="3" t="s">
        <v>5899</v>
      </c>
      <c r="D1528" s="17">
        <v>2264</v>
      </c>
    </row>
    <row r="1529" spans="1:4" ht="56" x14ac:dyDescent="0.35">
      <c r="A1529" s="3">
        <v>2513</v>
      </c>
      <c r="B1529" s="3" t="s">
        <v>1594</v>
      </c>
      <c r="C1529" s="3" t="s">
        <v>4016</v>
      </c>
      <c r="D1529" s="17">
        <v>2260</v>
      </c>
    </row>
    <row r="1530" spans="1:4" ht="56" x14ac:dyDescent="0.35">
      <c r="A1530" s="3">
        <v>1296</v>
      </c>
      <c r="B1530" s="3" t="s">
        <v>1248</v>
      </c>
      <c r="C1530" s="3" t="s">
        <v>4131</v>
      </c>
      <c r="D1530" s="17">
        <v>2257</v>
      </c>
    </row>
    <row r="1531" spans="1:4" ht="28" x14ac:dyDescent="0.35">
      <c r="A1531" s="3">
        <v>823</v>
      </c>
      <c r="B1531" s="3" t="s">
        <v>831</v>
      </c>
      <c r="C1531" s="3" t="s">
        <v>832</v>
      </c>
      <c r="D1531" s="17">
        <v>2251</v>
      </c>
    </row>
    <row r="1532" spans="1:4" ht="28" x14ac:dyDescent="0.35">
      <c r="A1532" s="3">
        <v>1713</v>
      </c>
      <c r="B1532" s="3" t="s">
        <v>1536</v>
      </c>
      <c r="C1532" s="3" t="s">
        <v>5595</v>
      </c>
      <c r="D1532" s="17">
        <v>2235</v>
      </c>
    </row>
    <row r="1533" spans="1:4" ht="28" x14ac:dyDescent="0.35">
      <c r="A1533" s="3">
        <v>2865</v>
      </c>
      <c r="B1533" s="3" t="s">
        <v>2283</v>
      </c>
      <c r="C1533" s="3" t="s">
        <v>2284</v>
      </c>
      <c r="D1533" s="17">
        <v>2235</v>
      </c>
    </row>
    <row r="1534" spans="1:4" ht="98" x14ac:dyDescent="0.35">
      <c r="A1534" s="3">
        <v>884</v>
      </c>
      <c r="B1534" s="3" t="s">
        <v>496</v>
      </c>
      <c r="C1534" s="3" t="s">
        <v>3062</v>
      </c>
      <c r="D1534" s="17">
        <v>2228</v>
      </c>
    </row>
    <row r="1535" spans="1:4" ht="42" x14ac:dyDescent="0.35">
      <c r="A1535" s="3">
        <v>2165</v>
      </c>
      <c r="B1535" s="3" t="s">
        <v>1857</v>
      </c>
      <c r="C1535" s="3" t="s">
        <v>1858</v>
      </c>
      <c r="D1535" s="17">
        <v>2225</v>
      </c>
    </row>
    <row r="1536" spans="1:4" x14ac:dyDescent="0.35">
      <c r="A1536" s="3">
        <v>2862</v>
      </c>
      <c r="B1536" s="3" t="s">
        <v>2281</v>
      </c>
      <c r="C1536" s="3" t="s">
        <v>2282</v>
      </c>
      <c r="D1536" s="17">
        <v>2219</v>
      </c>
    </row>
    <row r="1537" spans="1:4" ht="56" x14ac:dyDescent="0.35">
      <c r="A1537" s="3">
        <v>1827</v>
      </c>
      <c r="B1537" s="3" t="s">
        <v>1624</v>
      </c>
      <c r="C1537" s="3" t="s">
        <v>1625</v>
      </c>
      <c r="D1537" s="17">
        <v>2212</v>
      </c>
    </row>
    <row r="1538" spans="1:4" ht="56" x14ac:dyDescent="0.35">
      <c r="A1538" s="3">
        <v>2830</v>
      </c>
      <c r="B1538" s="3" t="s">
        <v>704</v>
      </c>
      <c r="C1538" s="3" t="s">
        <v>3269</v>
      </c>
      <c r="D1538" s="17">
        <v>2209</v>
      </c>
    </row>
    <row r="1539" spans="1:4" ht="56" x14ac:dyDescent="0.35">
      <c r="A1539" s="3">
        <v>1290</v>
      </c>
      <c r="B1539" s="3" t="s">
        <v>1229</v>
      </c>
      <c r="C1539" s="3" t="s">
        <v>1245</v>
      </c>
      <c r="D1539" s="17">
        <v>2208</v>
      </c>
    </row>
    <row r="1540" spans="1:4" ht="56" x14ac:dyDescent="0.35">
      <c r="A1540" s="3">
        <v>1953</v>
      </c>
      <c r="B1540" s="3" t="s">
        <v>1710</v>
      </c>
      <c r="C1540" s="3" t="s">
        <v>5647</v>
      </c>
      <c r="D1540" s="17">
        <v>2205</v>
      </c>
    </row>
    <row r="1541" spans="1:4" ht="28" x14ac:dyDescent="0.35">
      <c r="A1541" s="3">
        <v>1035</v>
      </c>
      <c r="B1541" s="3" t="s">
        <v>1026</v>
      </c>
      <c r="C1541" s="3" t="s">
        <v>1027</v>
      </c>
      <c r="D1541" s="17">
        <v>2201</v>
      </c>
    </row>
    <row r="1542" spans="1:4" ht="56" x14ac:dyDescent="0.35">
      <c r="A1542" s="3">
        <v>2453</v>
      </c>
      <c r="B1542" s="3" t="s">
        <v>1152</v>
      </c>
      <c r="C1542" s="3" t="s">
        <v>3212</v>
      </c>
      <c r="D1542" s="17">
        <v>2199</v>
      </c>
    </row>
    <row r="1543" spans="1:4" ht="28" x14ac:dyDescent="0.35">
      <c r="A1543" s="3">
        <v>1314</v>
      </c>
      <c r="B1543" s="3" t="s">
        <v>1260</v>
      </c>
      <c r="C1543" s="3" t="s">
        <v>1261</v>
      </c>
      <c r="D1543" s="17">
        <v>2195</v>
      </c>
    </row>
    <row r="1544" spans="1:4" ht="28" x14ac:dyDescent="0.35">
      <c r="A1544" s="3">
        <v>1227</v>
      </c>
      <c r="B1544" s="3" t="s">
        <v>1192</v>
      </c>
      <c r="C1544" s="3" t="s">
        <v>5473</v>
      </c>
      <c r="D1544" s="17">
        <v>2192</v>
      </c>
    </row>
    <row r="1545" spans="1:4" ht="56" x14ac:dyDescent="0.35">
      <c r="A1545" s="3">
        <v>2459</v>
      </c>
      <c r="B1545" s="3" t="s">
        <v>1593</v>
      </c>
      <c r="C1545" s="3" t="s">
        <v>5771</v>
      </c>
      <c r="D1545" s="17">
        <v>2185</v>
      </c>
    </row>
    <row r="1546" spans="1:4" ht="84" x14ac:dyDescent="0.35">
      <c r="A1546" s="3">
        <v>247</v>
      </c>
      <c r="B1546" s="3" t="s">
        <v>246</v>
      </c>
      <c r="C1546" s="3" t="s">
        <v>3683</v>
      </c>
      <c r="D1546" s="17">
        <v>2182</v>
      </c>
    </row>
    <row r="1547" spans="1:4" ht="84" x14ac:dyDescent="0.35">
      <c r="A1547" s="3">
        <v>248</v>
      </c>
      <c r="B1547" s="3" t="s">
        <v>246</v>
      </c>
      <c r="C1547" s="3" t="s">
        <v>3683</v>
      </c>
      <c r="D1547" s="17">
        <v>2182</v>
      </c>
    </row>
    <row r="1548" spans="1:4" ht="56" x14ac:dyDescent="0.35">
      <c r="A1548" s="3">
        <v>2207</v>
      </c>
      <c r="B1548" s="3" t="s">
        <v>1829</v>
      </c>
      <c r="C1548" s="3" t="s">
        <v>5719</v>
      </c>
      <c r="D1548" s="17">
        <v>2175</v>
      </c>
    </row>
    <row r="1549" spans="1:4" ht="56" x14ac:dyDescent="0.35">
      <c r="A1549" s="3">
        <v>1485</v>
      </c>
      <c r="B1549" s="3" t="s">
        <v>1277</v>
      </c>
      <c r="C1549" s="3" t="s">
        <v>4137</v>
      </c>
      <c r="D1549" s="17">
        <v>2174</v>
      </c>
    </row>
    <row r="1550" spans="1:4" ht="56" x14ac:dyDescent="0.35">
      <c r="A1550" s="3">
        <v>1486</v>
      </c>
      <c r="B1550" s="3" t="s">
        <v>1277</v>
      </c>
      <c r="C1550" s="3" t="s">
        <v>4137</v>
      </c>
      <c r="D1550" s="17">
        <v>2174</v>
      </c>
    </row>
    <row r="1551" spans="1:4" ht="56" x14ac:dyDescent="0.35">
      <c r="A1551" s="3">
        <v>1396</v>
      </c>
      <c r="B1551" s="3" t="s">
        <v>498</v>
      </c>
      <c r="C1551" s="3" t="s">
        <v>1314</v>
      </c>
      <c r="D1551" s="17">
        <v>2167</v>
      </c>
    </row>
    <row r="1552" spans="1:4" ht="98" x14ac:dyDescent="0.35">
      <c r="A1552" s="3">
        <v>2420</v>
      </c>
      <c r="B1552" s="3" t="s">
        <v>1101</v>
      </c>
      <c r="C1552" s="3" t="s">
        <v>3208</v>
      </c>
      <c r="D1552" s="17">
        <v>2159</v>
      </c>
    </row>
    <row r="1553" spans="1:4" ht="42" x14ac:dyDescent="0.35">
      <c r="A1553" s="3">
        <v>2078</v>
      </c>
      <c r="B1553" s="3" t="s">
        <v>2628</v>
      </c>
      <c r="C1553" s="3" t="s">
        <v>1792</v>
      </c>
      <c r="D1553" s="17">
        <v>2154</v>
      </c>
    </row>
    <row r="1554" spans="1:4" ht="42" x14ac:dyDescent="0.35">
      <c r="A1554" s="3">
        <v>2516</v>
      </c>
      <c r="B1554" s="3" t="s">
        <v>410</v>
      </c>
      <c r="C1554" s="3" t="s">
        <v>5781</v>
      </c>
      <c r="D1554" s="17">
        <v>2146</v>
      </c>
    </row>
    <row r="1555" spans="1:4" ht="56" x14ac:dyDescent="0.35">
      <c r="A1555" s="3">
        <v>2086</v>
      </c>
      <c r="B1555" s="3" t="s">
        <v>1795</v>
      </c>
      <c r="C1555" s="3" t="s">
        <v>5683</v>
      </c>
      <c r="D1555" s="17">
        <v>2131</v>
      </c>
    </row>
    <row r="1556" spans="1:4" ht="56" x14ac:dyDescent="0.35">
      <c r="A1556" s="3">
        <v>2619</v>
      </c>
      <c r="B1556" s="3" t="s">
        <v>2130</v>
      </c>
      <c r="C1556" s="3" t="s">
        <v>5814</v>
      </c>
      <c r="D1556" s="17">
        <v>2131</v>
      </c>
    </row>
    <row r="1557" spans="1:4" ht="42" x14ac:dyDescent="0.35">
      <c r="A1557" s="3">
        <v>2077</v>
      </c>
      <c r="B1557" s="3" t="s">
        <v>1789</v>
      </c>
      <c r="C1557" s="3" t="s">
        <v>1790</v>
      </c>
      <c r="D1557" s="17">
        <v>2130</v>
      </c>
    </row>
    <row r="1558" spans="1:4" ht="84" x14ac:dyDescent="0.35">
      <c r="A1558" s="3">
        <v>2860</v>
      </c>
      <c r="B1558" s="3" t="s">
        <v>2202</v>
      </c>
      <c r="C1558" s="3" t="s">
        <v>5886</v>
      </c>
      <c r="D1558" s="17">
        <v>2129</v>
      </c>
    </row>
    <row r="1559" spans="1:4" ht="56" x14ac:dyDescent="0.35">
      <c r="A1559" s="3">
        <v>40</v>
      </c>
      <c r="B1559" s="3" t="s">
        <v>37</v>
      </c>
      <c r="C1559" s="3" t="s">
        <v>5241</v>
      </c>
      <c r="D1559" s="17">
        <v>2125</v>
      </c>
    </row>
    <row r="1560" spans="1:4" ht="28" x14ac:dyDescent="0.35">
      <c r="A1560" s="3">
        <v>2339</v>
      </c>
      <c r="B1560" s="3" t="s">
        <v>1969</v>
      </c>
      <c r="C1560" s="3" t="s">
        <v>1970</v>
      </c>
      <c r="D1560" s="17">
        <v>2125</v>
      </c>
    </row>
    <row r="1561" spans="1:4" ht="28" x14ac:dyDescent="0.35">
      <c r="A1561" s="3">
        <v>1019</v>
      </c>
      <c r="B1561" s="3" t="s">
        <v>1010</v>
      </c>
      <c r="C1561" s="3" t="s">
        <v>1011</v>
      </c>
      <c r="D1561" s="17">
        <v>2121</v>
      </c>
    </row>
    <row r="1562" spans="1:4" ht="56" x14ac:dyDescent="0.35">
      <c r="A1562" s="3">
        <v>2878</v>
      </c>
      <c r="B1562" s="3" t="s">
        <v>600</v>
      </c>
      <c r="C1562" s="3" t="s">
        <v>5893</v>
      </c>
      <c r="D1562" s="17">
        <v>2110</v>
      </c>
    </row>
    <row r="1563" spans="1:4" ht="28" x14ac:dyDescent="0.35">
      <c r="A1563" s="3">
        <v>2717</v>
      </c>
      <c r="B1563" s="3" t="s">
        <v>2191</v>
      </c>
      <c r="C1563" s="3" t="s">
        <v>2192</v>
      </c>
      <c r="D1563" s="17">
        <v>2108</v>
      </c>
    </row>
    <row r="1564" spans="1:4" ht="28" x14ac:dyDescent="0.35">
      <c r="A1564" s="3">
        <v>1386</v>
      </c>
      <c r="B1564" s="3" t="s">
        <v>498</v>
      </c>
      <c r="C1564" s="3" t="s">
        <v>5511</v>
      </c>
      <c r="D1564" s="17">
        <v>2099</v>
      </c>
    </row>
    <row r="1565" spans="1:4" ht="42" x14ac:dyDescent="0.35">
      <c r="A1565" s="3">
        <v>2881</v>
      </c>
      <c r="B1565" s="3" t="s">
        <v>78</v>
      </c>
      <c r="C1565" s="3" t="s">
        <v>3276</v>
      </c>
      <c r="D1565" s="17">
        <v>2097</v>
      </c>
    </row>
    <row r="1566" spans="1:4" x14ac:dyDescent="0.35">
      <c r="A1566" s="3">
        <v>481</v>
      </c>
      <c r="B1566" s="3" t="s">
        <v>481</v>
      </c>
      <c r="C1566" s="3" t="s">
        <v>482</v>
      </c>
      <c r="D1566" s="17">
        <v>2092</v>
      </c>
    </row>
    <row r="1567" spans="1:4" ht="70" x14ac:dyDescent="0.35">
      <c r="A1567" s="3">
        <v>688</v>
      </c>
      <c r="B1567" s="3" t="s">
        <v>497</v>
      </c>
      <c r="C1567" s="3" t="s">
        <v>5359</v>
      </c>
      <c r="D1567" s="17">
        <v>2089</v>
      </c>
    </row>
    <row r="1568" spans="1:4" ht="28" x14ac:dyDescent="0.35">
      <c r="A1568" s="3">
        <v>1791</v>
      </c>
      <c r="B1568" s="3" t="s">
        <v>1609</v>
      </c>
      <c r="C1568" s="3" t="s">
        <v>7071</v>
      </c>
      <c r="D1568" s="17">
        <v>2086</v>
      </c>
    </row>
    <row r="1569" spans="1:4" ht="28" x14ac:dyDescent="0.35">
      <c r="A1569" s="3">
        <v>1792</v>
      </c>
      <c r="B1569" s="3" t="s">
        <v>1609</v>
      </c>
      <c r="C1569" s="3" t="s">
        <v>7071</v>
      </c>
      <c r="D1569" s="17">
        <v>2086</v>
      </c>
    </row>
    <row r="1570" spans="1:4" ht="28" x14ac:dyDescent="0.35">
      <c r="A1570" s="3">
        <v>1355</v>
      </c>
      <c r="B1570" s="3" t="s">
        <v>1300</v>
      </c>
      <c r="C1570" s="3" t="s">
        <v>1301</v>
      </c>
      <c r="D1570" s="17">
        <v>2083</v>
      </c>
    </row>
    <row r="1571" spans="1:4" ht="56" x14ac:dyDescent="0.35">
      <c r="A1571" s="3">
        <v>2514</v>
      </c>
      <c r="B1571" s="3" t="s">
        <v>1594</v>
      </c>
      <c r="C1571" s="3" t="s">
        <v>4016</v>
      </c>
      <c r="D1571" s="17">
        <v>2072</v>
      </c>
    </row>
    <row r="1572" spans="1:4" ht="56" x14ac:dyDescent="0.35">
      <c r="A1572" s="3">
        <v>2889</v>
      </c>
      <c r="B1572" s="3" t="s">
        <v>723</v>
      </c>
      <c r="C1572" s="3" t="s">
        <v>3277</v>
      </c>
      <c r="D1572" s="17">
        <v>2071</v>
      </c>
    </row>
    <row r="1573" spans="1:4" ht="56" x14ac:dyDescent="0.35">
      <c r="A1573" s="3">
        <v>1016</v>
      </c>
      <c r="B1573" s="3" t="s">
        <v>1004</v>
      </c>
      <c r="C1573" s="3" t="s">
        <v>1005</v>
      </c>
      <c r="D1573" s="17">
        <v>2070</v>
      </c>
    </row>
    <row r="1574" spans="1:4" ht="42" x14ac:dyDescent="0.35">
      <c r="A1574" s="3">
        <v>1197</v>
      </c>
      <c r="B1574" s="3" t="s">
        <v>1172</v>
      </c>
      <c r="C1574" s="3" t="s">
        <v>1176</v>
      </c>
      <c r="D1574" s="17">
        <v>2050</v>
      </c>
    </row>
    <row r="1575" spans="1:4" x14ac:dyDescent="0.35">
      <c r="A1575" s="3">
        <v>266</v>
      </c>
      <c r="B1575" s="3" t="s">
        <v>268</v>
      </c>
      <c r="C1575" s="3" t="s">
        <v>7055</v>
      </c>
      <c r="D1575" s="17">
        <v>2049</v>
      </c>
    </row>
    <row r="1576" spans="1:4" ht="42" x14ac:dyDescent="0.35">
      <c r="A1576" s="3">
        <v>1916</v>
      </c>
      <c r="B1576" s="3" t="s">
        <v>82</v>
      </c>
      <c r="C1576" s="3" t="s">
        <v>3165</v>
      </c>
      <c r="D1576" s="17">
        <v>2043</v>
      </c>
    </row>
    <row r="1577" spans="1:4" ht="42" x14ac:dyDescent="0.35">
      <c r="A1577" s="3">
        <v>58</v>
      </c>
      <c r="B1577" s="3" t="s">
        <v>64</v>
      </c>
      <c r="C1577" s="3" t="s">
        <v>2900</v>
      </c>
      <c r="D1577" s="17">
        <v>2039</v>
      </c>
    </row>
    <row r="1578" spans="1:4" ht="140" x14ac:dyDescent="0.35">
      <c r="A1578" s="3">
        <v>503</v>
      </c>
      <c r="B1578" s="3" t="s">
        <v>89</v>
      </c>
      <c r="C1578" s="3" t="s">
        <v>5333</v>
      </c>
      <c r="D1578" s="17">
        <v>2037</v>
      </c>
    </row>
    <row r="1579" spans="1:4" ht="28" x14ac:dyDescent="0.35">
      <c r="A1579" s="3">
        <v>2852</v>
      </c>
      <c r="B1579" s="3" t="s">
        <v>2278</v>
      </c>
      <c r="C1579" s="3" t="s">
        <v>2279</v>
      </c>
      <c r="D1579" s="17">
        <v>2031</v>
      </c>
    </row>
    <row r="1580" spans="1:4" ht="70" x14ac:dyDescent="0.35">
      <c r="A1580" s="3">
        <v>2172</v>
      </c>
      <c r="B1580" s="3" t="s">
        <v>252</v>
      </c>
      <c r="C1580" s="3" t="s">
        <v>5708</v>
      </c>
      <c r="D1580" s="17">
        <v>2028</v>
      </c>
    </row>
    <row r="1581" spans="1:4" ht="70" x14ac:dyDescent="0.35">
      <c r="A1581" s="3">
        <v>2173</v>
      </c>
      <c r="B1581" s="3" t="s">
        <v>252</v>
      </c>
      <c r="C1581" s="3" t="s">
        <v>5708</v>
      </c>
      <c r="D1581" s="17">
        <v>2028</v>
      </c>
    </row>
    <row r="1582" spans="1:4" ht="56" x14ac:dyDescent="0.35">
      <c r="A1582" s="3">
        <v>2185</v>
      </c>
      <c r="B1582" s="3" t="s">
        <v>1343</v>
      </c>
      <c r="C1582" s="3" t="s">
        <v>5711</v>
      </c>
      <c r="D1582" s="17">
        <v>2028</v>
      </c>
    </row>
    <row r="1583" spans="1:4" ht="56" x14ac:dyDescent="0.35">
      <c r="A1583" s="3">
        <v>876</v>
      </c>
      <c r="B1583" s="3" t="s">
        <v>2628</v>
      </c>
      <c r="C1583" s="3" t="s">
        <v>872</v>
      </c>
      <c r="D1583" s="17">
        <v>2026</v>
      </c>
    </row>
    <row r="1584" spans="1:4" ht="28" x14ac:dyDescent="0.35">
      <c r="A1584" s="3">
        <v>1039</v>
      </c>
      <c r="B1584" s="3" t="s">
        <v>1029</v>
      </c>
      <c r="C1584" s="3" t="s">
        <v>1030</v>
      </c>
      <c r="D1584" s="17">
        <v>2025</v>
      </c>
    </row>
    <row r="1585" spans="1:4" ht="70" x14ac:dyDescent="0.35">
      <c r="A1585" s="3">
        <v>1391</v>
      </c>
      <c r="B1585" s="3" t="s">
        <v>498</v>
      </c>
      <c r="C1585" s="3" t="s">
        <v>5515</v>
      </c>
      <c r="D1585" s="17">
        <v>2025</v>
      </c>
    </row>
    <row r="1586" spans="1:4" ht="28" x14ac:dyDescent="0.35">
      <c r="A1586" s="3">
        <v>375</v>
      </c>
      <c r="B1586" s="3" t="s">
        <v>380</v>
      </c>
      <c r="C1586" s="3" t="s">
        <v>381</v>
      </c>
      <c r="D1586" s="17">
        <v>2023</v>
      </c>
    </row>
    <row r="1587" spans="1:4" ht="98" x14ac:dyDescent="0.35">
      <c r="A1587" s="3">
        <v>499</v>
      </c>
      <c r="B1587" s="3" t="s">
        <v>504</v>
      </c>
      <c r="C1587" s="3" t="s">
        <v>5330</v>
      </c>
      <c r="D1587" s="17">
        <v>2023</v>
      </c>
    </row>
    <row r="1588" spans="1:4" ht="56" x14ac:dyDescent="0.35">
      <c r="A1588" s="3">
        <v>41</v>
      </c>
      <c r="B1588" s="3" t="s">
        <v>40</v>
      </c>
      <c r="C1588" s="3" t="s">
        <v>5241</v>
      </c>
      <c r="D1588" s="17">
        <v>2018</v>
      </c>
    </row>
    <row r="1589" spans="1:4" ht="42" x14ac:dyDescent="0.35">
      <c r="A1589" s="3">
        <v>818</v>
      </c>
      <c r="B1589" s="3" t="s">
        <v>818</v>
      </c>
      <c r="C1589" s="3" t="s">
        <v>5383</v>
      </c>
      <c r="D1589" s="17">
        <v>2005</v>
      </c>
    </row>
    <row r="1590" spans="1:4" ht="42" x14ac:dyDescent="0.35">
      <c r="A1590" s="3">
        <v>240</v>
      </c>
      <c r="B1590" s="3" t="s">
        <v>256</v>
      </c>
      <c r="C1590" s="3" t="s">
        <v>260</v>
      </c>
      <c r="D1590" s="17">
        <v>1993</v>
      </c>
    </row>
    <row r="1591" spans="1:4" ht="42" x14ac:dyDescent="0.35">
      <c r="A1591" s="3">
        <v>242</v>
      </c>
      <c r="B1591" s="3" t="s">
        <v>256</v>
      </c>
      <c r="C1591" s="3" t="s">
        <v>260</v>
      </c>
      <c r="D1591" s="17">
        <v>1993</v>
      </c>
    </row>
    <row r="1592" spans="1:4" ht="56" x14ac:dyDescent="0.35">
      <c r="A1592" s="3">
        <v>2840</v>
      </c>
      <c r="B1592" s="3" t="s">
        <v>256</v>
      </c>
      <c r="C1592" s="3" t="s">
        <v>5881</v>
      </c>
      <c r="D1592" s="17">
        <v>1993</v>
      </c>
    </row>
    <row r="1593" spans="1:4" ht="56" x14ac:dyDescent="0.35">
      <c r="A1593" s="3">
        <v>2841</v>
      </c>
      <c r="B1593" s="3" t="s">
        <v>256</v>
      </c>
      <c r="C1593" s="3" t="s">
        <v>5881</v>
      </c>
      <c r="D1593" s="17">
        <v>1991</v>
      </c>
    </row>
    <row r="1594" spans="1:4" ht="56" x14ac:dyDescent="0.35">
      <c r="A1594" s="3">
        <v>1395</v>
      </c>
      <c r="B1594" s="3" t="s">
        <v>498</v>
      </c>
      <c r="C1594" s="3" t="s">
        <v>1314</v>
      </c>
      <c r="D1594" s="17">
        <v>1985</v>
      </c>
    </row>
    <row r="1595" spans="1:4" x14ac:dyDescent="0.35">
      <c r="A1595" s="3">
        <v>1948</v>
      </c>
      <c r="B1595" s="3" t="s">
        <v>1703</v>
      </c>
      <c r="C1595" s="3" t="s">
        <v>1704</v>
      </c>
      <c r="D1595" s="17">
        <v>1982</v>
      </c>
    </row>
    <row r="1596" spans="1:4" ht="28" x14ac:dyDescent="0.35">
      <c r="A1596" s="3">
        <v>1383</v>
      </c>
      <c r="B1596" s="3" t="s">
        <v>1311</v>
      </c>
      <c r="C1596" s="3" t="s">
        <v>1312</v>
      </c>
      <c r="D1596" s="17">
        <v>1971</v>
      </c>
    </row>
    <row r="1597" spans="1:4" ht="28" x14ac:dyDescent="0.35">
      <c r="A1597" s="3">
        <v>2905</v>
      </c>
      <c r="B1597" s="3" t="s">
        <v>2296</v>
      </c>
      <c r="C1597" s="3" t="s">
        <v>2297</v>
      </c>
      <c r="D1597" s="17">
        <v>1968</v>
      </c>
    </row>
    <row r="1598" spans="1:4" ht="56" x14ac:dyDescent="0.35">
      <c r="A1598" s="3">
        <v>476</v>
      </c>
      <c r="B1598" s="3" t="s">
        <v>475</v>
      </c>
      <c r="C1598" s="3" t="s">
        <v>476</v>
      </c>
      <c r="D1598" s="17">
        <v>1966</v>
      </c>
    </row>
    <row r="1599" spans="1:4" ht="168" x14ac:dyDescent="0.35">
      <c r="A1599" s="3">
        <v>1906</v>
      </c>
      <c r="B1599" s="3" t="s">
        <v>1674</v>
      </c>
      <c r="C1599" s="3" t="s">
        <v>5629</v>
      </c>
      <c r="D1599" s="17">
        <v>1966</v>
      </c>
    </row>
    <row r="1600" spans="1:4" ht="154" x14ac:dyDescent="0.35">
      <c r="A1600" s="3">
        <v>1910</v>
      </c>
      <c r="B1600" s="3" t="s">
        <v>2628</v>
      </c>
      <c r="C1600" s="3" t="s">
        <v>5633</v>
      </c>
      <c r="D1600" s="17">
        <v>1966</v>
      </c>
    </row>
    <row r="1601" spans="1:4" ht="56" x14ac:dyDescent="0.35">
      <c r="A1601" s="3">
        <v>2511</v>
      </c>
      <c r="B1601" s="3" t="s">
        <v>1594</v>
      </c>
      <c r="C1601" s="3" t="s">
        <v>4016</v>
      </c>
      <c r="D1601" s="17">
        <v>1961</v>
      </c>
    </row>
    <row r="1602" spans="1:4" ht="98" x14ac:dyDescent="0.35">
      <c r="A1602" s="3">
        <v>722</v>
      </c>
      <c r="B1602" s="3" t="s">
        <v>2643</v>
      </c>
      <c r="C1602" s="3" t="s">
        <v>5370</v>
      </c>
      <c r="D1602" s="17">
        <v>1956</v>
      </c>
    </row>
    <row r="1603" spans="1:4" ht="28" x14ac:dyDescent="0.35">
      <c r="A1603" s="3">
        <v>1008</v>
      </c>
      <c r="B1603" s="3" t="s">
        <v>1000</v>
      </c>
      <c r="C1603" s="3" t="s">
        <v>1001</v>
      </c>
      <c r="D1603" s="17">
        <v>1953</v>
      </c>
    </row>
    <row r="1604" spans="1:4" ht="28" x14ac:dyDescent="0.35">
      <c r="A1604" s="3">
        <v>5</v>
      </c>
      <c r="B1604" s="3" t="s">
        <v>14</v>
      </c>
      <c r="C1604" s="3" t="s">
        <v>5233</v>
      </c>
      <c r="D1604" s="17">
        <v>1950</v>
      </c>
    </row>
    <row r="1605" spans="1:4" ht="42" x14ac:dyDescent="0.35">
      <c r="A1605" s="3">
        <v>325</v>
      </c>
      <c r="B1605" s="3" t="s">
        <v>317</v>
      </c>
      <c r="C1605" s="3" t="s">
        <v>318</v>
      </c>
      <c r="D1605" s="17">
        <v>1949</v>
      </c>
    </row>
    <row r="1606" spans="1:4" ht="28" x14ac:dyDescent="0.35">
      <c r="A1606" s="3">
        <v>1134</v>
      </c>
      <c r="B1606" s="3" t="s">
        <v>1131</v>
      </c>
      <c r="C1606" s="3" t="s">
        <v>1132</v>
      </c>
      <c r="D1606" s="17">
        <v>1948</v>
      </c>
    </row>
    <row r="1607" spans="1:4" ht="28" x14ac:dyDescent="0.35">
      <c r="A1607" s="3">
        <v>17</v>
      </c>
      <c r="B1607" s="3" t="s">
        <v>27</v>
      </c>
      <c r="C1607" s="3" t="s">
        <v>28</v>
      </c>
      <c r="D1607" s="17">
        <v>1937</v>
      </c>
    </row>
    <row r="1608" spans="1:4" ht="56" x14ac:dyDescent="0.35">
      <c r="A1608" s="3">
        <v>39</v>
      </c>
      <c r="B1608" s="3" t="s">
        <v>41</v>
      </c>
      <c r="C1608" s="3" t="s">
        <v>45</v>
      </c>
      <c r="D1608" s="17">
        <v>1936</v>
      </c>
    </row>
    <row r="1609" spans="1:4" x14ac:dyDescent="0.35">
      <c r="A1609" s="3">
        <v>1508</v>
      </c>
      <c r="B1609" s="3" t="s">
        <v>1404</v>
      </c>
      <c r="C1609" s="3" t="s">
        <v>1405</v>
      </c>
      <c r="D1609" s="17">
        <v>1936</v>
      </c>
    </row>
    <row r="1610" spans="1:4" ht="84" x14ac:dyDescent="0.35">
      <c r="A1610" s="3">
        <v>2068</v>
      </c>
      <c r="B1610" s="3" t="s">
        <v>1279</v>
      </c>
      <c r="C1610" s="3" t="s">
        <v>5682</v>
      </c>
      <c r="D1610" s="17">
        <v>1929</v>
      </c>
    </row>
    <row r="1611" spans="1:4" ht="56" x14ac:dyDescent="0.35">
      <c r="A1611" s="3">
        <v>988</v>
      </c>
      <c r="B1611" s="3" t="s">
        <v>2628</v>
      </c>
      <c r="C1611" s="3" t="s">
        <v>979</v>
      </c>
      <c r="D1611" s="17">
        <v>1919</v>
      </c>
    </row>
    <row r="1612" spans="1:4" ht="28" x14ac:dyDescent="0.35">
      <c r="A1612" s="3">
        <v>2691</v>
      </c>
      <c r="B1612" s="3" t="s">
        <v>2175</v>
      </c>
      <c r="C1612" s="3" t="s">
        <v>5832</v>
      </c>
      <c r="D1612" s="17">
        <v>1917</v>
      </c>
    </row>
    <row r="1613" spans="1:4" x14ac:dyDescent="0.35">
      <c r="A1613" s="3">
        <v>117</v>
      </c>
      <c r="B1613" s="3" t="s">
        <v>125</v>
      </c>
      <c r="C1613" s="3" t="s">
        <v>126</v>
      </c>
      <c r="D1613" s="17">
        <v>1916</v>
      </c>
    </row>
    <row r="1614" spans="1:4" ht="28" x14ac:dyDescent="0.35">
      <c r="A1614" s="3">
        <v>62</v>
      </c>
      <c r="B1614" s="3" t="s">
        <v>58</v>
      </c>
      <c r="C1614" s="3" t="s">
        <v>59</v>
      </c>
      <c r="D1614" s="17">
        <v>1915</v>
      </c>
    </row>
    <row r="1615" spans="1:4" ht="42" x14ac:dyDescent="0.35">
      <c r="A1615" s="3">
        <v>2070</v>
      </c>
      <c r="B1615" s="3" t="s">
        <v>1783</v>
      </c>
      <c r="C1615" s="3" t="s">
        <v>4012</v>
      </c>
      <c r="D1615" s="17">
        <v>1910</v>
      </c>
    </row>
    <row r="1616" spans="1:4" ht="42" x14ac:dyDescent="0.35">
      <c r="A1616" s="3">
        <v>1888</v>
      </c>
      <c r="B1616" s="3" t="s">
        <v>1668</v>
      </c>
      <c r="C1616" s="3" t="s">
        <v>3164</v>
      </c>
      <c r="D1616" s="17">
        <v>1906</v>
      </c>
    </row>
    <row r="1617" spans="1:4" ht="126" x14ac:dyDescent="0.35">
      <c r="A1617" s="3">
        <v>2043</v>
      </c>
      <c r="B1617" s="3" t="s">
        <v>2628</v>
      </c>
      <c r="C1617" s="3" t="s">
        <v>1761</v>
      </c>
      <c r="D1617" s="17">
        <v>1902</v>
      </c>
    </row>
    <row r="1618" spans="1:4" ht="84" x14ac:dyDescent="0.35">
      <c r="A1618" s="3">
        <v>1285</v>
      </c>
      <c r="B1618" s="3" t="s">
        <v>1241</v>
      </c>
      <c r="C1618" s="3" t="s">
        <v>5485</v>
      </c>
      <c r="D1618" s="17">
        <v>1897</v>
      </c>
    </row>
    <row r="1619" spans="1:4" ht="28" x14ac:dyDescent="0.35">
      <c r="A1619" s="3">
        <v>1009</v>
      </c>
      <c r="B1619" s="3" t="s">
        <v>1000</v>
      </c>
      <c r="C1619" s="3" t="s">
        <v>1001</v>
      </c>
      <c r="D1619" s="17">
        <v>1894</v>
      </c>
    </row>
    <row r="1620" spans="1:4" ht="56" x14ac:dyDescent="0.35">
      <c r="A1620" s="3">
        <v>234</v>
      </c>
      <c r="B1620" s="3" t="s">
        <v>241</v>
      </c>
      <c r="C1620" s="3" t="s">
        <v>242</v>
      </c>
      <c r="D1620" s="17">
        <v>1889</v>
      </c>
    </row>
    <row r="1621" spans="1:4" ht="28" x14ac:dyDescent="0.35">
      <c r="A1621" s="3">
        <v>1554</v>
      </c>
      <c r="B1621" s="3" t="s">
        <v>1444</v>
      </c>
      <c r="C1621" s="3" t="s">
        <v>1445</v>
      </c>
      <c r="D1621" s="17">
        <v>1885</v>
      </c>
    </row>
    <row r="1622" spans="1:4" ht="126" x14ac:dyDescent="0.35">
      <c r="A1622" s="3">
        <v>1233</v>
      </c>
      <c r="B1622" s="3" t="s">
        <v>882</v>
      </c>
      <c r="C1622" s="3" t="s">
        <v>3109</v>
      </c>
      <c r="D1622" s="17">
        <v>1881</v>
      </c>
    </row>
    <row r="1623" spans="1:4" ht="42" x14ac:dyDescent="0.35">
      <c r="A1623" s="3">
        <v>2711</v>
      </c>
      <c r="B1623" s="3" t="s">
        <v>2189</v>
      </c>
      <c r="C1623" s="3" t="s">
        <v>3253</v>
      </c>
      <c r="D1623" s="17">
        <v>1876</v>
      </c>
    </row>
    <row r="1624" spans="1:4" ht="42" x14ac:dyDescent="0.35">
      <c r="A1624" s="3">
        <v>732</v>
      </c>
      <c r="B1624" s="3" t="s">
        <v>747</v>
      </c>
      <c r="C1624" s="3" t="s">
        <v>746</v>
      </c>
      <c r="D1624" s="17">
        <v>1875</v>
      </c>
    </row>
    <row r="1625" spans="1:4" ht="28" x14ac:dyDescent="0.35">
      <c r="A1625" s="3">
        <v>2690</v>
      </c>
      <c r="B1625" s="3" t="s">
        <v>2175</v>
      </c>
      <c r="C1625" s="3" t="s">
        <v>5832</v>
      </c>
      <c r="D1625" s="17">
        <v>1869</v>
      </c>
    </row>
    <row r="1626" spans="1:4" ht="28" x14ac:dyDescent="0.35">
      <c r="A1626" s="3">
        <v>2651</v>
      </c>
      <c r="B1626" s="3" t="s">
        <v>2145</v>
      </c>
      <c r="C1626" s="3" t="s">
        <v>3246</v>
      </c>
      <c r="D1626" s="17">
        <v>1867</v>
      </c>
    </row>
    <row r="1627" spans="1:4" ht="42" x14ac:dyDescent="0.35">
      <c r="A1627" s="3">
        <v>816</v>
      </c>
      <c r="B1627" s="3" t="s">
        <v>345</v>
      </c>
      <c r="C1627" s="3" t="s">
        <v>825</v>
      </c>
      <c r="D1627" s="17">
        <v>1864</v>
      </c>
    </row>
    <row r="1628" spans="1:4" ht="28" x14ac:dyDescent="0.35">
      <c r="A1628" s="3">
        <v>1151</v>
      </c>
      <c r="B1628" s="3" t="s">
        <v>1146</v>
      </c>
      <c r="C1628" s="3" t="s">
        <v>1147</v>
      </c>
      <c r="D1628" s="17">
        <v>1859</v>
      </c>
    </row>
    <row r="1629" spans="1:4" ht="70" x14ac:dyDescent="0.35">
      <c r="A1629" s="3">
        <v>689</v>
      </c>
      <c r="B1629" s="3" t="s">
        <v>691</v>
      </c>
      <c r="C1629" s="3" t="s">
        <v>5360</v>
      </c>
      <c r="D1629" s="17">
        <v>1857</v>
      </c>
    </row>
    <row r="1630" spans="1:4" ht="56" x14ac:dyDescent="0.35">
      <c r="A1630" s="3">
        <v>2632</v>
      </c>
      <c r="B1630" s="3" t="s">
        <v>1280</v>
      </c>
      <c r="C1630" s="3" t="s">
        <v>5815</v>
      </c>
      <c r="D1630" s="17">
        <v>1853</v>
      </c>
    </row>
    <row r="1631" spans="1:4" ht="56" x14ac:dyDescent="0.35">
      <c r="A1631" s="3">
        <v>2633</v>
      </c>
      <c r="B1631" s="3" t="s">
        <v>1280</v>
      </c>
      <c r="C1631" s="3" t="s">
        <v>5815</v>
      </c>
      <c r="D1631" s="17">
        <v>1853</v>
      </c>
    </row>
    <row r="1632" spans="1:4" x14ac:dyDescent="0.35">
      <c r="A1632" s="3">
        <v>621</v>
      </c>
      <c r="B1632" s="3" t="s">
        <v>623</v>
      </c>
      <c r="C1632" s="3" t="s">
        <v>624</v>
      </c>
      <c r="D1632" s="17">
        <v>1851</v>
      </c>
    </row>
    <row r="1633" spans="1:4" ht="56" x14ac:dyDescent="0.35">
      <c r="A1633" s="3">
        <v>121</v>
      </c>
      <c r="B1633" s="3" t="s">
        <v>127</v>
      </c>
      <c r="C1633" s="3" t="s">
        <v>5253</v>
      </c>
      <c r="D1633" s="17">
        <v>1847</v>
      </c>
    </row>
    <row r="1634" spans="1:4" ht="28" x14ac:dyDescent="0.35">
      <c r="A1634" s="3">
        <v>1501</v>
      </c>
      <c r="B1634" s="3" t="s">
        <v>1392</v>
      </c>
      <c r="C1634" s="3" t="s">
        <v>1393</v>
      </c>
      <c r="D1634" s="17">
        <v>1844</v>
      </c>
    </row>
    <row r="1635" spans="1:4" ht="84" x14ac:dyDescent="0.35">
      <c r="A1635" s="3">
        <v>1710</v>
      </c>
      <c r="B1635" s="3" t="s">
        <v>2628</v>
      </c>
      <c r="C1635" s="3" t="s">
        <v>5593</v>
      </c>
      <c r="D1635" s="17">
        <v>1843</v>
      </c>
    </row>
    <row r="1636" spans="1:4" ht="28" x14ac:dyDescent="0.35">
      <c r="A1636" s="3">
        <v>2769</v>
      </c>
      <c r="B1636" s="3" t="s">
        <v>2223</v>
      </c>
      <c r="C1636" s="3" t="s">
        <v>2224</v>
      </c>
      <c r="D1636" s="17">
        <v>1842</v>
      </c>
    </row>
    <row r="1637" spans="1:4" ht="56" x14ac:dyDescent="0.35">
      <c r="A1637" s="3">
        <v>368</v>
      </c>
      <c r="B1637" s="3" t="s">
        <v>378</v>
      </c>
      <c r="C1637" s="3" t="s">
        <v>5302</v>
      </c>
      <c r="D1637" s="17">
        <v>1829</v>
      </c>
    </row>
    <row r="1638" spans="1:4" ht="56" x14ac:dyDescent="0.35">
      <c r="A1638" s="3">
        <v>549</v>
      </c>
      <c r="B1638" s="3" t="s">
        <v>164</v>
      </c>
      <c r="C1638" s="3" t="s">
        <v>561</v>
      </c>
      <c r="D1638" s="17">
        <v>1825</v>
      </c>
    </row>
    <row r="1639" spans="1:4" ht="28" x14ac:dyDescent="0.35">
      <c r="A1639" s="3">
        <v>926</v>
      </c>
      <c r="B1639" s="3" t="s">
        <v>919</v>
      </c>
      <c r="C1639" s="3" t="s">
        <v>920</v>
      </c>
      <c r="D1639" s="17">
        <v>1816</v>
      </c>
    </row>
    <row r="1640" spans="1:4" ht="98" x14ac:dyDescent="0.35">
      <c r="A1640" s="3">
        <v>885</v>
      </c>
      <c r="B1640" s="3" t="s">
        <v>496</v>
      </c>
      <c r="C1640" s="3" t="s">
        <v>3062</v>
      </c>
      <c r="D1640" s="17">
        <v>1811</v>
      </c>
    </row>
    <row r="1641" spans="1:4" ht="56" x14ac:dyDescent="0.35">
      <c r="A1641" s="3">
        <v>258</v>
      </c>
      <c r="B1641" s="3" t="s">
        <v>267</v>
      </c>
      <c r="C1641" s="3" t="s">
        <v>2978</v>
      </c>
      <c r="D1641" s="17">
        <v>1799</v>
      </c>
    </row>
    <row r="1642" spans="1:4" ht="28" x14ac:dyDescent="0.35">
      <c r="A1642" s="3">
        <v>2290</v>
      </c>
      <c r="B1642" s="3" t="s">
        <v>1940</v>
      </c>
      <c r="C1642" s="3" t="s">
        <v>3191</v>
      </c>
      <c r="D1642" s="17">
        <v>1787</v>
      </c>
    </row>
    <row r="1643" spans="1:4" x14ac:dyDescent="0.35">
      <c r="A1643" s="3">
        <v>1934</v>
      </c>
      <c r="B1643" s="3" t="s">
        <v>1691</v>
      </c>
      <c r="C1643" s="3" t="s">
        <v>1692</v>
      </c>
      <c r="D1643" s="17">
        <v>1769</v>
      </c>
    </row>
    <row r="1644" spans="1:4" ht="56" x14ac:dyDescent="0.35">
      <c r="A1644" s="3">
        <v>2834</v>
      </c>
      <c r="B1644" s="3" t="s">
        <v>704</v>
      </c>
      <c r="C1644" s="3" t="s">
        <v>3270</v>
      </c>
      <c r="D1644" s="17">
        <v>1768</v>
      </c>
    </row>
    <row r="1645" spans="1:4" ht="56" x14ac:dyDescent="0.35">
      <c r="A1645" s="3">
        <v>635</v>
      </c>
      <c r="B1645" s="3" t="s">
        <v>639</v>
      </c>
      <c r="C1645" s="3" t="s">
        <v>3026</v>
      </c>
      <c r="D1645" s="17">
        <v>1761</v>
      </c>
    </row>
    <row r="1646" spans="1:4" ht="28" x14ac:dyDescent="0.35">
      <c r="A1646" s="3">
        <v>1987</v>
      </c>
      <c r="B1646" s="3" t="s">
        <v>1734</v>
      </c>
      <c r="C1646" s="3" t="s">
        <v>1735</v>
      </c>
      <c r="D1646" s="17">
        <v>1757</v>
      </c>
    </row>
    <row r="1647" spans="1:4" ht="56" x14ac:dyDescent="0.35">
      <c r="A1647" s="3">
        <v>849</v>
      </c>
      <c r="B1647" s="3" t="s">
        <v>213</v>
      </c>
      <c r="C1647" s="3" t="s">
        <v>5391</v>
      </c>
      <c r="D1647" s="17">
        <v>1750</v>
      </c>
    </row>
    <row r="1648" spans="1:4" ht="28" x14ac:dyDescent="0.35">
      <c r="A1648" s="3">
        <v>2273</v>
      </c>
      <c r="B1648" s="3" t="s">
        <v>1925</v>
      </c>
      <c r="C1648" s="3" t="s">
        <v>1926</v>
      </c>
      <c r="D1648" s="17">
        <v>1743</v>
      </c>
    </row>
    <row r="1649" spans="1:4" ht="56" x14ac:dyDescent="0.35">
      <c r="A1649" s="3">
        <v>494</v>
      </c>
      <c r="B1649" s="3" t="s">
        <v>2628</v>
      </c>
      <c r="C1649" s="3" t="s">
        <v>513</v>
      </c>
      <c r="D1649" s="17">
        <v>1740</v>
      </c>
    </row>
    <row r="1650" spans="1:4" ht="28" x14ac:dyDescent="0.35">
      <c r="A1650" s="3">
        <v>2684</v>
      </c>
      <c r="B1650" s="3" t="s">
        <v>2170</v>
      </c>
      <c r="C1650" s="3" t="s">
        <v>2171</v>
      </c>
      <c r="D1650" s="17">
        <v>1730</v>
      </c>
    </row>
    <row r="1651" spans="1:4" x14ac:dyDescent="0.35">
      <c r="A1651" s="3">
        <v>584</v>
      </c>
      <c r="B1651" s="3" t="s">
        <v>592</v>
      </c>
      <c r="C1651" s="3" t="s">
        <v>593</v>
      </c>
      <c r="D1651" s="17">
        <v>1728</v>
      </c>
    </row>
    <row r="1652" spans="1:4" ht="28" x14ac:dyDescent="0.35">
      <c r="A1652" s="3">
        <v>255</v>
      </c>
      <c r="B1652" s="3" t="s">
        <v>264</v>
      </c>
      <c r="C1652" s="3" t="s">
        <v>265</v>
      </c>
      <c r="D1652" s="17">
        <v>1726</v>
      </c>
    </row>
    <row r="1653" spans="1:4" ht="42" x14ac:dyDescent="0.35">
      <c r="A1653" s="3">
        <v>862</v>
      </c>
      <c r="B1653" s="3" t="s">
        <v>858</v>
      </c>
      <c r="C1653" s="3" t="s">
        <v>859</v>
      </c>
      <c r="D1653" s="17">
        <v>1721</v>
      </c>
    </row>
    <row r="1654" spans="1:4" ht="56" x14ac:dyDescent="0.35">
      <c r="A1654" s="3">
        <v>863</v>
      </c>
      <c r="B1654" s="3" t="s">
        <v>858</v>
      </c>
      <c r="C1654" s="3" t="s">
        <v>860</v>
      </c>
      <c r="D1654" s="17">
        <v>1721</v>
      </c>
    </row>
    <row r="1655" spans="1:4" ht="56" x14ac:dyDescent="0.35">
      <c r="A1655" s="3">
        <v>1980</v>
      </c>
      <c r="B1655" s="3" t="s">
        <v>826</v>
      </c>
      <c r="C1655" s="3" t="s">
        <v>5651</v>
      </c>
      <c r="D1655" s="17">
        <v>1718</v>
      </c>
    </row>
    <row r="1656" spans="1:4" x14ac:dyDescent="0.35">
      <c r="A1656" s="3">
        <v>2368</v>
      </c>
      <c r="B1656" s="3" t="s">
        <v>1992</v>
      </c>
      <c r="C1656" s="3" t="s">
        <v>1995</v>
      </c>
      <c r="D1656" s="17">
        <v>1717</v>
      </c>
    </row>
    <row r="1657" spans="1:4" x14ac:dyDescent="0.35">
      <c r="A1657" s="3">
        <v>619</v>
      </c>
      <c r="B1657" s="3" t="s">
        <v>621</v>
      </c>
      <c r="C1657" s="3" t="s">
        <v>622</v>
      </c>
      <c r="D1657" s="17">
        <v>1714</v>
      </c>
    </row>
    <row r="1658" spans="1:4" x14ac:dyDescent="0.35">
      <c r="A1658" s="3">
        <v>2826</v>
      </c>
      <c r="B1658" s="3" t="s">
        <v>2265</v>
      </c>
      <c r="C1658" s="3" t="s">
        <v>2266</v>
      </c>
      <c r="D1658" s="17">
        <v>1712</v>
      </c>
    </row>
    <row r="1659" spans="1:4" ht="42" x14ac:dyDescent="0.35">
      <c r="A1659" s="3">
        <v>672</v>
      </c>
      <c r="B1659" s="3" t="s">
        <v>673</v>
      </c>
      <c r="C1659" s="3" t="s">
        <v>674</v>
      </c>
      <c r="D1659" s="17">
        <v>1701</v>
      </c>
    </row>
    <row r="1660" spans="1:4" ht="42" x14ac:dyDescent="0.35">
      <c r="A1660" s="3">
        <v>106</v>
      </c>
      <c r="B1660" s="3" t="s">
        <v>111</v>
      </c>
      <c r="C1660" s="3" t="s">
        <v>2908</v>
      </c>
      <c r="D1660" s="17">
        <v>1693</v>
      </c>
    </row>
    <row r="1661" spans="1:4" ht="84" x14ac:dyDescent="0.35">
      <c r="A1661" s="3">
        <v>30</v>
      </c>
      <c r="B1661" s="3" t="s">
        <v>37</v>
      </c>
      <c r="C1661" s="3" t="s">
        <v>38</v>
      </c>
      <c r="D1661" s="17">
        <v>1688</v>
      </c>
    </row>
    <row r="1662" spans="1:4" ht="28" x14ac:dyDescent="0.35">
      <c r="A1662" s="3">
        <v>656</v>
      </c>
      <c r="B1662" s="3" t="s">
        <v>661</v>
      </c>
      <c r="C1662" s="3" t="s">
        <v>662</v>
      </c>
      <c r="D1662" s="17">
        <v>1687</v>
      </c>
    </row>
    <row r="1663" spans="1:4" ht="56" x14ac:dyDescent="0.35">
      <c r="A1663" s="3">
        <v>46</v>
      </c>
      <c r="B1663" s="3" t="s">
        <v>41</v>
      </c>
      <c r="C1663" s="3" t="s">
        <v>5242</v>
      </c>
      <c r="D1663" s="17">
        <v>1684</v>
      </c>
    </row>
    <row r="1664" spans="1:4" ht="28" x14ac:dyDescent="0.35">
      <c r="A1664" s="3">
        <v>151</v>
      </c>
      <c r="B1664" s="3" t="s">
        <v>174</v>
      </c>
      <c r="C1664" s="3" t="s">
        <v>175</v>
      </c>
      <c r="D1664" s="17">
        <v>1682</v>
      </c>
    </row>
    <row r="1665" spans="1:4" ht="28" x14ac:dyDescent="0.35">
      <c r="A1665" s="3">
        <v>60</v>
      </c>
      <c r="B1665" s="3" t="s">
        <v>58</v>
      </c>
      <c r="C1665" s="3" t="s">
        <v>59</v>
      </c>
      <c r="D1665" s="17">
        <v>1659</v>
      </c>
    </row>
    <row r="1666" spans="1:4" ht="28" x14ac:dyDescent="0.35">
      <c r="A1666" s="3">
        <v>63</v>
      </c>
      <c r="B1666" s="3" t="s">
        <v>58</v>
      </c>
      <c r="C1666" s="3" t="s">
        <v>59</v>
      </c>
      <c r="D1666" s="17">
        <v>1659</v>
      </c>
    </row>
    <row r="1667" spans="1:4" ht="84" x14ac:dyDescent="0.35">
      <c r="A1667" s="3">
        <v>133</v>
      </c>
      <c r="B1667" s="3" t="s">
        <v>147</v>
      </c>
      <c r="C1667" s="3" t="s">
        <v>148</v>
      </c>
      <c r="D1667" s="17">
        <v>1659</v>
      </c>
    </row>
    <row r="1668" spans="1:4" ht="42" x14ac:dyDescent="0.35">
      <c r="A1668" s="3">
        <v>1778</v>
      </c>
      <c r="B1668" s="3" t="s">
        <v>1596</v>
      </c>
      <c r="C1668" s="3" t="s">
        <v>5608</v>
      </c>
      <c r="D1668" s="17">
        <v>1659</v>
      </c>
    </row>
    <row r="1669" spans="1:4" ht="42" x14ac:dyDescent="0.35">
      <c r="A1669" s="3">
        <v>927</v>
      </c>
      <c r="B1669" s="3" t="s">
        <v>921</v>
      </c>
      <c r="C1669" s="3" t="s">
        <v>922</v>
      </c>
      <c r="D1669" s="17">
        <v>1654</v>
      </c>
    </row>
    <row r="1670" spans="1:4" ht="84" x14ac:dyDescent="0.35">
      <c r="A1670" s="3">
        <v>1370</v>
      </c>
      <c r="B1670" s="3" t="s">
        <v>46</v>
      </c>
      <c r="C1670" s="3" t="s">
        <v>5508</v>
      </c>
      <c r="D1670" s="17">
        <v>1654</v>
      </c>
    </row>
    <row r="1671" spans="1:4" ht="42" x14ac:dyDescent="0.35">
      <c r="A1671" s="3">
        <v>691</v>
      </c>
      <c r="B1671" s="3" t="s">
        <v>693</v>
      </c>
      <c r="C1671" s="3" t="s">
        <v>3031</v>
      </c>
      <c r="D1671" s="17">
        <v>1651</v>
      </c>
    </row>
    <row r="1672" spans="1:4" ht="28" x14ac:dyDescent="0.35">
      <c r="A1672" s="3">
        <v>2197</v>
      </c>
      <c r="B1672" s="3" t="s">
        <v>1873</v>
      </c>
      <c r="C1672" s="3" t="s">
        <v>5714</v>
      </c>
      <c r="D1672" s="17">
        <v>1649</v>
      </c>
    </row>
    <row r="1673" spans="1:4" ht="28" x14ac:dyDescent="0.35">
      <c r="A1673" s="3">
        <v>1988</v>
      </c>
      <c r="B1673" s="3" t="s">
        <v>729</v>
      </c>
      <c r="C1673" s="3" t="s">
        <v>1735</v>
      </c>
      <c r="D1673" s="17">
        <v>1639</v>
      </c>
    </row>
    <row r="1674" spans="1:4" ht="42" x14ac:dyDescent="0.35">
      <c r="A1674" s="3">
        <v>2503</v>
      </c>
      <c r="B1674" s="3" t="s">
        <v>1066</v>
      </c>
      <c r="C1674" s="3" t="s">
        <v>4191</v>
      </c>
      <c r="D1674" s="17">
        <v>1636</v>
      </c>
    </row>
    <row r="1675" spans="1:4" ht="42" x14ac:dyDescent="0.35">
      <c r="A1675" s="3">
        <v>978</v>
      </c>
      <c r="B1675" s="3" t="s">
        <v>132</v>
      </c>
      <c r="C1675" s="3" t="s">
        <v>5415</v>
      </c>
      <c r="D1675" s="17">
        <v>1632</v>
      </c>
    </row>
    <row r="1676" spans="1:4" ht="70" x14ac:dyDescent="0.35">
      <c r="A1676" s="3">
        <v>2530</v>
      </c>
      <c r="B1676" s="3" t="s">
        <v>1190</v>
      </c>
      <c r="C1676" s="3" t="s">
        <v>3224</v>
      </c>
      <c r="D1676" s="17">
        <v>1632</v>
      </c>
    </row>
    <row r="1677" spans="1:4" ht="28" x14ac:dyDescent="0.35">
      <c r="A1677" s="3">
        <v>1940</v>
      </c>
      <c r="B1677" s="3" t="s">
        <v>499</v>
      </c>
      <c r="C1677" s="3" t="s">
        <v>5644</v>
      </c>
      <c r="D1677" s="17">
        <v>1619</v>
      </c>
    </row>
    <row r="1678" spans="1:4" ht="98" x14ac:dyDescent="0.35">
      <c r="A1678" s="3">
        <v>1477</v>
      </c>
      <c r="B1678" s="3" t="s">
        <v>1105</v>
      </c>
      <c r="C1678" s="3" t="s">
        <v>5543</v>
      </c>
      <c r="D1678" s="17">
        <v>1608</v>
      </c>
    </row>
    <row r="1679" spans="1:4" ht="56" x14ac:dyDescent="0.35">
      <c r="A1679" s="3">
        <v>1652</v>
      </c>
      <c r="B1679" s="3" t="s">
        <v>1500</v>
      </c>
      <c r="C1679" s="3" t="s">
        <v>1501</v>
      </c>
      <c r="D1679" s="17">
        <v>1608</v>
      </c>
    </row>
    <row r="1680" spans="1:4" ht="28" x14ac:dyDescent="0.35">
      <c r="A1680" s="3">
        <v>806</v>
      </c>
      <c r="B1680" s="3" t="s">
        <v>813</v>
      </c>
      <c r="C1680" s="3" t="s">
        <v>814</v>
      </c>
      <c r="D1680" s="17">
        <v>1604</v>
      </c>
    </row>
    <row r="1681" spans="1:4" x14ac:dyDescent="0.35">
      <c r="A1681" s="3">
        <v>1152</v>
      </c>
      <c r="B1681" s="3" t="s">
        <v>1148</v>
      </c>
      <c r="C1681" s="3" t="s">
        <v>1149</v>
      </c>
      <c r="D1681" s="17">
        <v>1604</v>
      </c>
    </row>
    <row r="1682" spans="1:4" ht="28" x14ac:dyDescent="0.35">
      <c r="A1682" s="3">
        <v>1506</v>
      </c>
      <c r="B1682" s="3" t="s">
        <v>1400</v>
      </c>
      <c r="C1682" s="3" t="s">
        <v>1401</v>
      </c>
      <c r="D1682" s="17">
        <v>1603</v>
      </c>
    </row>
    <row r="1683" spans="1:4" ht="28" x14ac:dyDescent="0.35">
      <c r="A1683" s="3">
        <v>1479</v>
      </c>
      <c r="B1683" s="3" t="s">
        <v>1381</v>
      </c>
      <c r="C1683" s="3" t="s">
        <v>5544</v>
      </c>
      <c r="D1683" s="17">
        <v>1598</v>
      </c>
    </row>
    <row r="1684" spans="1:4" x14ac:dyDescent="0.35">
      <c r="A1684" s="3">
        <v>1761</v>
      </c>
      <c r="B1684" s="3" t="s">
        <v>1581</v>
      </c>
      <c r="C1684" s="3" t="s">
        <v>1582</v>
      </c>
      <c r="D1684" s="17">
        <v>1597</v>
      </c>
    </row>
    <row r="1685" spans="1:4" ht="28" x14ac:dyDescent="0.35">
      <c r="A1685" s="3">
        <v>65</v>
      </c>
      <c r="B1685" s="3" t="s">
        <v>58</v>
      </c>
      <c r="C1685" s="3" t="s">
        <v>59</v>
      </c>
      <c r="D1685" s="17">
        <v>1592</v>
      </c>
    </row>
    <row r="1686" spans="1:4" ht="56" x14ac:dyDescent="0.35">
      <c r="A1686" s="3">
        <v>2182</v>
      </c>
      <c r="B1686" s="3" t="s">
        <v>258</v>
      </c>
      <c r="C1686" s="3" t="s">
        <v>5710</v>
      </c>
      <c r="D1686" s="17">
        <v>1591</v>
      </c>
    </row>
    <row r="1687" spans="1:4" ht="56" x14ac:dyDescent="0.35">
      <c r="A1687" s="3">
        <v>2183</v>
      </c>
      <c r="B1687" s="3" t="s">
        <v>258</v>
      </c>
      <c r="C1687" s="3" t="s">
        <v>5710</v>
      </c>
      <c r="D1687" s="17">
        <v>1591</v>
      </c>
    </row>
    <row r="1688" spans="1:4" ht="84" x14ac:dyDescent="0.35">
      <c r="A1688" s="3">
        <v>1392</v>
      </c>
      <c r="B1688" s="3" t="s">
        <v>498</v>
      </c>
      <c r="C1688" s="3" t="s">
        <v>5516</v>
      </c>
      <c r="D1688" s="17">
        <v>1590</v>
      </c>
    </row>
    <row r="1689" spans="1:4" ht="28" x14ac:dyDescent="0.35">
      <c r="A1689" s="3">
        <v>793</v>
      </c>
      <c r="B1689" s="3" t="s">
        <v>799</v>
      </c>
      <c r="C1689" s="3" t="s">
        <v>800</v>
      </c>
      <c r="D1689" s="17">
        <v>1573</v>
      </c>
    </row>
    <row r="1690" spans="1:4" ht="42" x14ac:dyDescent="0.35">
      <c r="A1690" s="3">
        <v>2631</v>
      </c>
      <c r="B1690" s="3" t="s">
        <v>2628</v>
      </c>
      <c r="C1690" s="3" t="s">
        <v>3242</v>
      </c>
      <c r="D1690" s="17">
        <v>1565</v>
      </c>
    </row>
    <row r="1691" spans="1:4" ht="28" x14ac:dyDescent="0.35">
      <c r="A1691" s="3">
        <v>1096</v>
      </c>
      <c r="B1691" s="3" t="s">
        <v>5223</v>
      </c>
      <c r="C1691" s="3" t="s">
        <v>1097</v>
      </c>
      <c r="D1691" s="17">
        <v>1560</v>
      </c>
    </row>
    <row r="1692" spans="1:4" ht="84" x14ac:dyDescent="0.35">
      <c r="A1692" s="3">
        <v>1521</v>
      </c>
      <c r="B1692" s="3" t="s">
        <v>710</v>
      </c>
      <c r="C1692" s="3" t="s">
        <v>5555</v>
      </c>
      <c r="D1692" s="17">
        <v>1558</v>
      </c>
    </row>
    <row r="1693" spans="1:4" ht="42" x14ac:dyDescent="0.35">
      <c r="A1693" s="3">
        <v>1389</v>
      </c>
      <c r="B1693" s="3" t="s">
        <v>719</v>
      </c>
      <c r="C1693" s="3" t="s">
        <v>5513</v>
      </c>
      <c r="D1693" s="17">
        <v>1553</v>
      </c>
    </row>
    <row r="1694" spans="1:4" ht="28" x14ac:dyDescent="0.35">
      <c r="A1694" s="3">
        <v>2081</v>
      </c>
      <c r="B1694" s="3" t="s">
        <v>1793</v>
      </c>
      <c r="C1694" s="3" t="s">
        <v>1794</v>
      </c>
      <c r="D1694" s="17">
        <v>1548</v>
      </c>
    </row>
    <row r="1695" spans="1:4" ht="56" x14ac:dyDescent="0.35">
      <c r="A1695" s="3">
        <v>43</v>
      </c>
      <c r="B1695" s="3" t="s">
        <v>2628</v>
      </c>
      <c r="C1695" s="3" t="s">
        <v>47</v>
      </c>
      <c r="D1695" s="17">
        <v>1544</v>
      </c>
    </row>
    <row r="1696" spans="1:4" ht="28" x14ac:dyDescent="0.35">
      <c r="A1696" s="3">
        <v>2844</v>
      </c>
      <c r="B1696" s="3" t="s">
        <v>2268</v>
      </c>
      <c r="C1696" s="3" t="s">
        <v>2269</v>
      </c>
      <c r="D1696" s="17">
        <v>1543</v>
      </c>
    </row>
    <row r="1697" spans="1:4" ht="28" x14ac:dyDescent="0.35">
      <c r="A1697" s="3">
        <v>1511</v>
      </c>
      <c r="B1697" s="3" t="s">
        <v>1406</v>
      </c>
      <c r="C1697" s="3" t="s">
        <v>1407</v>
      </c>
      <c r="D1697" s="17">
        <v>1537</v>
      </c>
    </row>
    <row r="1698" spans="1:4" ht="84" x14ac:dyDescent="0.35">
      <c r="A1698" s="3">
        <v>132</v>
      </c>
      <c r="B1698" s="3" t="s">
        <v>147</v>
      </c>
      <c r="C1698" s="3" t="s">
        <v>148</v>
      </c>
      <c r="D1698" s="17">
        <v>1532</v>
      </c>
    </row>
    <row r="1699" spans="1:4" ht="70" x14ac:dyDescent="0.35">
      <c r="A1699" s="3">
        <v>597</v>
      </c>
      <c r="B1699" s="3" t="s">
        <v>605</v>
      </c>
      <c r="C1699" s="3" t="s">
        <v>607</v>
      </c>
      <c r="D1699" s="17">
        <v>1523</v>
      </c>
    </row>
    <row r="1700" spans="1:4" ht="28" x14ac:dyDescent="0.35">
      <c r="A1700" s="3">
        <v>2261</v>
      </c>
      <c r="B1700" s="3" t="s">
        <v>705</v>
      </c>
      <c r="C1700" s="3" t="s">
        <v>5732</v>
      </c>
      <c r="D1700" s="17">
        <v>1522</v>
      </c>
    </row>
    <row r="1701" spans="1:4" ht="28" x14ac:dyDescent="0.35">
      <c r="A1701" s="3">
        <v>1717</v>
      </c>
      <c r="B1701" s="3" t="s">
        <v>1545</v>
      </c>
      <c r="C1701" s="3" t="s">
        <v>1544</v>
      </c>
      <c r="D1701" s="17">
        <v>1519</v>
      </c>
    </row>
    <row r="1702" spans="1:4" ht="42" x14ac:dyDescent="0.35">
      <c r="A1702" s="3">
        <v>2896</v>
      </c>
      <c r="B1702" s="3" t="s">
        <v>2628</v>
      </c>
      <c r="C1702" s="3" t="s">
        <v>5898</v>
      </c>
      <c r="D1702" s="17">
        <v>1517</v>
      </c>
    </row>
    <row r="1703" spans="1:4" ht="28" x14ac:dyDescent="0.35">
      <c r="A1703" s="3">
        <v>428</v>
      </c>
      <c r="B1703" s="3" t="s">
        <v>430</v>
      </c>
      <c r="C1703" s="3" t="s">
        <v>431</v>
      </c>
      <c r="D1703" s="17">
        <v>1504</v>
      </c>
    </row>
    <row r="1704" spans="1:4" ht="42" x14ac:dyDescent="0.35">
      <c r="A1704" s="3">
        <v>461</v>
      </c>
      <c r="B1704" s="3" t="s">
        <v>2628</v>
      </c>
      <c r="C1704" s="3" t="s">
        <v>5324</v>
      </c>
      <c r="D1704" s="17">
        <v>1501</v>
      </c>
    </row>
    <row r="1705" spans="1:4" ht="28" x14ac:dyDescent="0.35">
      <c r="A1705" s="3">
        <v>399</v>
      </c>
      <c r="B1705" s="3" t="s">
        <v>404</v>
      </c>
      <c r="C1705" s="3" t="s">
        <v>405</v>
      </c>
      <c r="D1705" s="17">
        <v>1497</v>
      </c>
    </row>
    <row r="1706" spans="1:4" ht="28" x14ac:dyDescent="0.35">
      <c r="A1706" s="3">
        <v>400</v>
      </c>
      <c r="B1706" s="3" t="s">
        <v>404</v>
      </c>
      <c r="C1706" s="3" t="s">
        <v>405</v>
      </c>
      <c r="D1706" s="17">
        <v>1497</v>
      </c>
    </row>
    <row r="1707" spans="1:4" ht="70" x14ac:dyDescent="0.35">
      <c r="A1707" s="3">
        <v>150</v>
      </c>
      <c r="B1707" s="3" t="s">
        <v>2628</v>
      </c>
      <c r="C1707" s="3" t="s">
        <v>173</v>
      </c>
      <c r="D1707" s="17">
        <v>1487</v>
      </c>
    </row>
    <row r="1708" spans="1:4" ht="28" x14ac:dyDescent="0.35">
      <c r="A1708" s="3">
        <v>2099</v>
      </c>
      <c r="B1708" s="3" t="s">
        <v>1809</v>
      </c>
      <c r="C1708" s="3" t="s">
        <v>1810</v>
      </c>
      <c r="D1708" s="17">
        <v>1486</v>
      </c>
    </row>
    <row r="1709" spans="1:4" ht="28" x14ac:dyDescent="0.35">
      <c r="A1709" s="3">
        <v>2484</v>
      </c>
      <c r="B1709" s="3" t="s">
        <v>2048</v>
      </c>
      <c r="C1709" s="3" t="s">
        <v>2049</v>
      </c>
      <c r="D1709" s="17">
        <v>1478</v>
      </c>
    </row>
    <row r="1710" spans="1:4" ht="28" x14ac:dyDescent="0.35">
      <c r="A1710" s="3">
        <v>329</v>
      </c>
      <c r="B1710" s="3" t="s">
        <v>316</v>
      </c>
      <c r="C1710" s="3" t="s">
        <v>5295</v>
      </c>
      <c r="D1710" s="17">
        <v>1474</v>
      </c>
    </row>
    <row r="1711" spans="1:4" ht="70" x14ac:dyDescent="0.35">
      <c r="A1711" s="3">
        <v>724</v>
      </c>
      <c r="B1711" s="3" t="s">
        <v>164</v>
      </c>
      <c r="C1711" s="3" t="s">
        <v>738</v>
      </c>
      <c r="D1711" s="17">
        <v>1471</v>
      </c>
    </row>
    <row r="1712" spans="1:4" ht="28" x14ac:dyDescent="0.35">
      <c r="A1712" s="3">
        <v>1034</v>
      </c>
      <c r="B1712" s="3" t="s">
        <v>1026</v>
      </c>
      <c r="C1712" s="3" t="s">
        <v>1027</v>
      </c>
      <c r="D1712" s="17">
        <v>1467</v>
      </c>
    </row>
    <row r="1713" spans="1:4" ht="28" x14ac:dyDescent="0.35">
      <c r="A1713" s="3">
        <v>2575</v>
      </c>
      <c r="B1713" s="3" t="s">
        <v>729</v>
      </c>
      <c r="C1713" s="3" t="s">
        <v>2101</v>
      </c>
      <c r="D1713" s="17">
        <v>1466</v>
      </c>
    </row>
    <row r="1714" spans="1:4" ht="56" x14ac:dyDescent="0.35">
      <c r="A1714" s="3">
        <v>1595</v>
      </c>
      <c r="B1714" s="3" t="s">
        <v>1091</v>
      </c>
      <c r="C1714" s="3" t="s">
        <v>5566</v>
      </c>
      <c r="D1714" s="17">
        <v>1461</v>
      </c>
    </row>
    <row r="1715" spans="1:4" x14ac:dyDescent="0.35">
      <c r="A1715" s="3">
        <v>78</v>
      </c>
      <c r="B1715" s="3" t="s">
        <v>70</v>
      </c>
      <c r="C1715" s="3" t="s">
        <v>71</v>
      </c>
      <c r="D1715" s="17">
        <v>1458</v>
      </c>
    </row>
    <row r="1716" spans="1:4" x14ac:dyDescent="0.35">
      <c r="A1716" s="3">
        <v>749</v>
      </c>
      <c r="B1716" s="3" t="s">
        <v>762</v>
      </c>
      <c r="C1716" s="3" t="s">
        <v>763</v>
      </c>
      <c r="D1716" s="17">
        <v>1456</v>
      </c>
    </row>
    <row r="1717" spans="1:4" ht="28" x14ac:dyDescent="0.35">
      <c r="A1717" s="3">
        <v>2384</v>
      </c>
      <c r="B1717" s="3" t="s">
        <v>2004</v>
      </c>
      <c r="C1717" s="3" t="s">
        <v>2005</v>
      </c>
      <c r="D1717" s="17">
        <v>1454</v>
      </c>
    </row>
    <row r="1718" spans="1:4" ht="28" x14ac:dyDescent="0.35">
      <c r="A1718" s="3">
        <v>1628</v>
      </c>
      <c r="B1718" s="3" t="s">
        <v>1490</v>
      </c>
      <c r="C1718" s="3" t="s">
        <v>3140</v>
      </c>
      <c r="D1718" s="17">
        <v>1447</v>
      </c>
    </row>
    <row r="1719" spans="1:4" ht="56" x14ac:dyDescent="0.35">
      <c r="A1719" s="3">
        <v>851</v>
      </c>
      <c r="B1719" s="3" t="s">
        <v>848</v>
      </c>
      <c r="C1719" s="3" t="s">
        <v>849</v>
      </c>
      <c r="D1719" s="17">
        <v>1442</v>
      </c>
    </row>
    <row r="1720" spans="1:4" ht="28" x14ac:dyDescent="0.35">
      <c r="A1720" s="3">
        <v>932</v>
      </c>
      <c r="B1720" s="3" t="s">
        <v>928</v>
      </c>
      <c r="C1720" s="3" t="s">
        <v>5405</v>
      </c>
      <c r="D1720" s="17">
        <v>1436</v>
      </c>
    </row>
    <row r="1721" spans="1:4" ht="28" x14ac:dyDescent="0.35">
      <c r="A1721" s="3">
        <v>2403</v>
      </c>
      <c r="B1721" s="3" t="s">
        <v>2013</v>
      </c>
      <c r="C1721" s="3" t="s">
        <v>5765</v>
      </c>
      <c r="D1721" s="17">
        <v>1430</v>
      </c>
    </row>
    <row r="1722" spans="1:4" ht="56" x14ac:dyDescent="0.35">
      <c r="A1722" s="3">
        <v>1337</v>
      </c>
      <c r="B1722" s="3" t="s">
        <v>2503</v>
      </c>
      <c r="C1722" s="3" t="s">
        <v>5498</v>
      </c>
      <c r="D1722" s="17">
        <v>1423</v>
      </c>
    </row>
    <row r="1723" spans="1:4" x14ac:dyDescent="0.35">
      <c r="A1723" s="3">
        <v>153</v>
      </c>
      <c r="B1723" s="3" t="s">
        <v>176</v>
      </c>
      <c r="C1723" s="3" t="s">
        <v>5259</v>
      </c>
      <c r="D1723" s="17">
        <v>1419</v>
      </c>
    </row>
    <row r="1724" spans="1:4" ht="28" x14ac:dyDescent="0.35">
      <c r="A1724" s="3">
        <v>1261</v>
      </c>
      <c r="B1724" s="3" t="s">
        <v>1219</v>
      </c>
      <c r="C1724" s="3" t="s">
        <v>1220</v>
      </c>
      <c r="D1724" s="17">
        <v>1413</v>
      </c>
    </row>
    <row r="1725" spans="1:4" ht="28" x14ac:dyDescent="0.35">
      <c r="A1725" s="3">
        <v>179</v>
      </c>
      <c r="B1725" s="3" t="s">
        <v>2628</v>
      </c>
      <c r="C1725" s="3" t="s">
        <v>200</v>
      </c>
      <c r="D1725" s="17">
        <v>1410</v>
      </c>
    </row>
    <row r="1726" spans="1:4" ht="28" x14ac:dyDescent="0.35">
      <c r="A1726" s="3">
        <v>820</v>
      </c>
      <c r="B1726" s="3" t="s">
        <v>829</v>
      </c>
      <c r="C1726" s="3" t="s">
        <v>830</v>
      </c>
      <c r="D1726" s="17">
        <v>1408</v>
      </c>
    </row>
    <row r="1727" spans="1:4" ht="56" x14ac:dyDescent="0.35">
      <c r="A1727" s="3">
        <v>2455</v>
      </c>
      <c r="B1727" s="3" t="s">
        <v>1152</v>
      </c>
      <c r="C1727" s="3" t="s">
        <v>3212</v>
      </c>
      <c r="D1727" s="17">
        <v>1396</v>
      </c>
    </row>
    <row r="1728" spans="1:4" ht="56" x14ac:dyDescent="0.35">
      <c r="A1728" s="3">
        <v>2890</v>
      </c>
      <c r="B1728" s="3" t="s">
        <v>723</v>
      </c>
      <c r="C1728" s="3" t="s">
        <v>3277</v>
      </c>
      <c r="D1728" s="17">
        <v>1391</v>
      </c>
    </row>
    <row r="1729" spans="1:4" ht="28" x14ac:dyDescent="0.35">
      <c r="A1729" s="3">
        <v>1345</v>
      </c>
      <c r="B1729" s="3" t="s">
        <v>1294</v>
      </c>
      <c r="C1729" s="3" t="s">
        <v>5499</v>
      </c>
      <c r="D1729" s="17">
        <v>1386</v>
      </c>
    </row>
    <row r="1730" spans="1:4" ht="28" x14ac:dyDescent="0.35">
      <c r="A1730" s="3">
        <v>1527</v>
      </c>
      <c r="B1730" s="3" t="s">
        <v>1422</v>
      </c>
      <c r="C1730" s="3" t="s">
        <v>1421</v>
      </c>
      <c r="D1730" s="17">
        <v>1384</v>
      </c>
    </row>
    <row r="1731" spans="1:4" ht="56" x14ac:dyDescent="0.35">
      <c r="A1731" s="3">
        <v>2868</v>
      </c>
      <c r="B1731" s="3" t="s">
        <v>1595</v>
      </c>
      <c r="C1731" s="3" t="s">
        <v>5887</v>
      </c>
      <c r="D1731" s="17">
        <v>1378</v>
      </c>
    </row>
    <row r="1732" spans="1:4" ht="56" x14ac:dyDescent="0.35">
      <c r="A1732" s="3">
        <v>929</v>
      </c>
      <c r="B1732" s="3" t="s">
        <v>923</v>
      </c>
      <c r="C1732" s="3" t="s">
        <v>924</v>
      </c>
      <c r="D1732" s="17">
        <v>1374</v>
      </c>
    </row>
    <row r="1733" spans="1:4" ht="28" x14ac:dyDescent="0.35">
      <c r="A1733" s="3">
        <v>1627</v>
      </c>
      <c r="B1733" s="3" t="s">
        <v>1490</v>
      </c>
      <c r="C1733" s="3" t="s">
        <v>3140</v>
      </c>
      <c r="D1733" s="17">
        <v>1372</v>
      </c>
    </row>
    <row r="1734" spans="1:4" ht="28" x14ac:dyDescent="0.35">
      <c r="A1734" s="3">
        <v>1245</v>
      </c>
      <c r="B1734" s="3" t="s">
        <v>1201</v>
      </c>
      <c r="C1734" s="3" t="s">
        <v>1202</v>
      </c>
      <c r="D1734" s="17">
        <v>1364</v>
      </c>
    </row>
    <row r="1735" spans="1:4" ht="28" x14ac:dyDescent="0.35">
      <c r="A1735" s="3">
        <v>1264</v>
      </c>
      <c r="B1735" s="3" t="s">
        <v>1224</v>
      </c>
      <c r="C1735" s="3" t="s">
        <v>7065</v>
      </c>
      <c r="D1735" s="17">
        <v>1363</v>
      </c>
    </row>
    <row r="1736" spans="1:4" ht="28" x14ac:dyDescent="0.35">
      <c r="A1736" s="3">
        <v>2510</v>
      </c>
      <c r="B1736" s="3" t="s">
        <v>2062</v>
      </c>
      <c r="C1736" s="3" t="s">
        <v>2063</v>
      </c>
      <c r="D1736" s="17">
        <v>1358</v>
      </c>
    </row>
    <row r="1737" spans="1:4" ht="28" x14ac:dyDescent="0.35">
      <c r="A1737" s="3">
        <v>2180</v>
      </c>
      <c r="B1737" s="3" t="s">
        <v>1862</v>
      </c>
      <c r="C1737" s="3" t="s">
        <v>5709</v>
      </c>
      <c r="D1737" s="17">
        <v>1356</v>
      </c>
    </row>
    <row r="1738" spans="1:4" x14ac:dyDescent="0.35">
      <c r="A1738" s="3">
        <v>1084</v>
      </c>
      <c r="B1738" s="3" t="s">
        <v>1085</v>
      </c>
      <c r="C1738" s="3" t="s">
        <v>5430</v>
      </c>
      <c r="D1738" s="17">
        <v>1355</v>
      </c>
    </row>
    <row r="1739" spans="1:4" ht="28" x14ac:dyDescent="0.35">
      <c r="A1739" s="3">
        <v>4</v>
      </c>
      <c r="B1739" s="3" t="s">
        <v>9</v>
      </c>
      <c r="C1739" s="3" t="s">
        <v>5232</v>
      </c>
      <c r="D1739" s="17">
        <v>1352</v>
      </c>
    </row>
    <row r="1740" spans="1:4" ht="42" x14ac:dyDescent="0.35">
      <c r="A1740" s="3">
        <v>1886</v>
      </c>
      <c r="B1740" s="3" t="s">
        <v>1668</v>
      </c>
      <c r="C1740" s="3" t="s">
        <v>3164</v>
      </c>
      <c r="D1740" s="17">
        <v>1352</v>
      </c>
    </row>
    <row r="1741" spans="1:4" ht="56" x14ac:dyDescent="0.35">
      <c r="A1741" s="3">
        <v>198</v>
      </c>
      <c r="B1741" s="3" t="s">
        <v>221</v>
      </c>
      <c r="C1741" s="3" t="s">
        <v>5269</v>
      </c>
      <c r="D1741" s="17">
        <v>1351</v>
      </c>
    </row>
    <row r="1742" spans="1:4" ht="42" x14ac:dyDescent="0.35">
      <c r="A1742" s="3">
        <v>1270</v>
      </c>
      <c r="B1742" s="3" t="s">
        <v>2628</v>
      </c>
      <c r="C1742" s="3" t="s">
        <v>5480</v>
      </c>
      <c r="D1742" s="17">
        <v>1351</v>
      </c>
    </row>
    <row r="1743" spans="1:4" x14ac:dyDescent="0.35">
      <c r="A1743" s="3">
        <v>1961</v>
      </c>
      <c r="B1743" s="3" t="s">
        <v>1717</v>
      </c>
      <c r="C1743" s="3" t="s">
        <v>1718</v>
      </c>
      <c r="D1743" s="17">
        <v>1341</v>
      </c>
    </row>
    <row r="1744" spans="1:4" ht="28" x14ac:dyDescent="0.35">
      <c r="A1744" s="3">
        <v>2461</v>
      </c>
      <c r="B1744" s="3" t="s">
        <v>1128</v>
      </c>
      <c r="C1744" s="3" t="s">
        <v>2039</v>
      </c>
      <c r="D1744" s="17">
        <v>1341</v>
      </c>
    </row>
    <row r="1745" spans="1:4" ht="28" x14ac:dyDescent="0.35">
      <c r="A1745" s="3">
        <v>1333</v>
      </c>
      <c r="B1745" s="3" t="s">
        <v>1282</v>
      </c>
      <c r="C1745" s="3" t="s">
        <v>5496</v>
      </c>
      <c r="D1745" s="17">
        <v>1336</v>
      </c>
    </row>
    <row r="1746" spans="1:4" ht="28" x14ac:dyDescent="0.35">
      <c r="A1746" s="3">
        <v>582</v>
      </c>
      <c r="B1746" s="3" t="s">
        <v>591</v>
      </c>
      <c r="C1746" s="3" t="s">
        <v>7061</v>
      </c>
      <c r="D1746" s="17">
        <v>1329</v>
      </c>
    </row>
    <row r="1747" spans="1:4" ht="70" x14ac:dyDescent="0.35">
      <c r="A1747" s="3">
        <v>971</v>
      </c>
      <c r="B1747" s="3" t="s">
        <v>546</v>
      </c>
      <c r="C1747" s="3" t="s">
        <v>5414</v>
      </c>
      <c r="D1747" s="17">
        <v>1329</v>
      </c>
    </row>
    <row r="1748" spans="1:4" ht="42" x14ac:dyDescent="0.35">
      <c r="A1748" s="3">
        <v>1952</v>
      </c>
      <c r="B1748" s="3" t="s">
        <v>1708</v>
      </c>
      <c r="C1748" s="3" t="s">
        <v>1709</v>
      </c>
      <c r="D1748" s="17">
        <v>1325</v>
      </c>
    </row>
    <row r="1749" spans="1:4" ht="42" x14ac:dyDescent="0.35">
      <c r="A1749" s="3">
        <v>1797</v>
      </c>
      <c r="B1749" s="3" t="s">
        <v>1610</v>
      </c>
      <c r="C1749" s="3" t="s">
        <v>5611</v>
      </c>
      <c r="D1749" s="17">
        <v>1324</v>
      </c>
    </row>
    <row r="1750" spans="1:4" ht="28" x14ac:dyDescent="0.35">
      <c r="A1750" s="3">
        <v>1473</v>
      </c>
      <c r="B1750" s="3" t="s">
        <v>1380</v>
      </c>
      <c r="C1750" s="3" t="s">
        <v>1379</v>
      </c>
      <c r="D1750" s="17">
        <v>1311</v>
      </c>
    </row>
    <row r="1751" spans="1:4" ht="28" x14ac:dyDescent="0.35">
      <c r="A1751" s="3">
        <v>1474</v>
      </c>
      <c r="B1751" s="3" t="s">
        <v>1380</v>
      </c>
      <c r="C1751" s="3" t="s">
        <v>1379</v>
      </c>
      <c r="D1751" s="17">
        <v>1311</v>
      </c>
    </row>
    <row r="1752" spans="1:4" ht="70" x14ac:dyDescent="0.35">
      <c r="A1752" s="3">
        <v>384</v>
      </c>
      <c r="B1752" s="3" t="s">
        <v>391</v>
      </c>
      <c r="C1752" s="3" t="s">
        <v>5307</v>
      </c>
      <c r="D1752" s="17">
        <v>1308</v>
      </c>
    </row>
    <row r="1753" spans="1:4" ht="28" x14ac:dyDescent="0.35">
      <c r="A1753" s="3">
        <v>2820</v>
      </c>
      <c r="B1753" s="3" t="s">
        <v>112</v>
      </c>
      <c r="C1753" s="3" t="s">
        <v>3267</v>
      </c>
      <c r="D1753" s="17">
        <v>1308</v>
      </c>
    </row>
    <row r="1754" spans="1:4" ht="28" x14ac:dyDescent="0.35">
      <c r="A1754" s="3">
        <v>1524</v>
      </c>
      <c r="B1754" s="3" t="s">
        <v>1419</v>
      </c>
      <c r="C1754" s="3" t="s">
        <v>1418</v>
      </c>
      <c r="D1754" s="17">
        <v>1294</v>
      </c>
    </row>
    <row r="1755" spans="1:4" ht="56" x14ac:dyDescent="0.35">
      <c r="A1755" s="3">
        <v>1044</v>
      </c>
      <c r="B1755" s="3" t="s">
        <v>54</v>
      </c>
      <c r="C1755" s="3" t="s">
        <v>3997</v>
      </c>
      <c r="D1755" s="17">
        <v>1290</v>
      </c>
    </row>
    <row r="1756" spans="1:4" ht="126" x14ac:dyDescent="0.35">
      <c r="A1756" s="3">
        <v>1897</v>
      </c>
      <c r="B1756" s="3" t="s">
        <v>1674</v>
      </c>
      <c r="C1756" s="3" t="s">
        <v>1671</v>
      </c>
      <c r="D1756" s="17">
        <v>1290</v>
      </c>
    </row>
    <row r="1757" spans="1:4" ht="28" x14ac:dyDescent="0.35">
      <c r="A1757" s="3">
        <v>701</v>
      </c>
      <c r="B1757" s="3" t="s">
        <v>702</v>
      </c>
      <c r="C1757" s="3" t="s">
        <v>703</v>
      </c>
      <c r="D1757" s="17">
        <v>1284</v>
      </c>
    </row>
    <row r="1758" spans="1:4" ht="28" x14ac:dyDescent="0.35">
      <c r="A1758" s="3">
        <v>1088</v>
      </c>
      <c r="B1758" s="3" t="s">
        <v>1086</v>
      </c>
      <c r="C1758" s="3" t="s">
        <v>1087</v>
      </c>
      <c r="D1758" s="17">
        <v>1279</v>
      </c>
    </row>
    <row r="1759" spans="1:4" ht="42" x14ac:dyDescent="0.35">
      <c r="A1759" s="3">
        <v>1271</v>
      </c>
      <c r="B1759" s="3" t="s">
        <v>2628</v>
      </c>
      <c r="C1759" s="3" t="s">
        <v>5480</v>
      </c>
      <c r="D1759" s="17">
        <v>1277</v>
      </c>
    </row>
    <row r="1760" spans="1:4" ht="42" x14ac:dyDescent="0.35">
      <c r="A1760" s="3">
        <v>1368</v>
      </c>
      <c r="B1760" s="3" t="s">
        <v>1306</v>
      </c>
      <c r="C1760" s="3" t="s">
        <v>5507</v>
      </c>
      <c r="D1760" s="17">
        <v>1276</v>
      </c>
    </row>
    <row r="1761" spans="1:4" ht="28" x14ac:dyDescent="0.35">
      <c r="A1761" s="3">
        <v>554</v>
      </c>
      <c r="B1761" s="3" t="s">
        <v>566</v>
      </c>
      <c r="C1761" s="3" t="s">
        <v>567</v>
      </c>
      <c r="D1761" s="17">
        <v>1275</v>
      </c>
    </row>
    <row r="1762" spans="1:4" ht="42" x14ac:dyDescent="0.35">
      <c r="A1762" s="3">
        <v>1882</v>
      </c>
      <c r="B1762" s="3" t="s">
        <v>104</v>
      </c>
      <c r="C1762" s="3" t="s">
        <v>5621</v>
      </c>
      <c r="D1762" s="17">
        <v>1275</v>
      </c>
    </row>
    <row r="1763" spans="1:4" ht="84" x14ac:dyDescent="0.35">
      <c r="A1763" s="3">
        <v>2118</v>
      </c>
      <c r="B1763" s="3" t="s">
        <v>1816</v>
      </c>
      <c r="C1763" s="3" t="s">
        <v>5693</v>
      </c>
      <c r="D1763" s="17">
        <v>1274</v>
      </c>
    </row>
    <row r="1764" spans="1:4" ht="28" x14ac:dyDescent="0.35">
      <c r="A1764" s="3">
        <v>2260</v>
      </c>
      <c r="B1764" s="3" t="s">
        <v>656</v>
      </c>
      <c r="C1764" s="3" t="s">
        <v>5731</v>
      </c>
      <c r="D1764" s="17">
        <v>1270</v>
      </c>
    </row>
    <row r="1765" spans="1:4" x14ac:dyDescent="0.35">
      <c r="A1765" s="3">
        <v>2669</v>
      </c>
      <c r="B1765" s="3" t="s">
        <v>2159</v>
      </c>
      <c r="C1765" s="3" t="s">
        <v>2160</v>
      </c>
      <c r="D1765" s="17">
        <v>1268</v>
      </c>
    </row>
    <row r="1766" spans="1:4" ht="42" x14ac:dyDescent="0.35">
      <c r="A1766" s="3">
        <v>56</v>
      </c>
      <c r="B1766" s="3" t="s">
        <v>41</v>
      </c>
      <c r="C1766" s="3" t="s">
        <v>2900</v>
      </c>
      <c r="D1766" s="17">
        <v>1259</v>
      </c>
    </row>
    <row r="1767" spans="1:4" ht="28" x14ac:dyDescent="0.35">
      <c r="A1767" s="3">
        <v>137</v>
      </c>
      <c r="B1767" s="3" t="s">
        <v>151</v>
      </c>
      <c r="C1767" s="3" t="s">
        <v>152</v>
      </c>
      <c r="D1767" s="17">
        <v>1259</v>
      </c>
    </row>
    <row r="1768" spans="1:4" ht="42" x14ac:dyDescent="0.35">
      <c r="A1768" s="3">
        <v>916</v>
      </c>
      <c r="B1768" s="3" t="s">
        <v>5222</v>
      </c>
      <c r="C1768" s="3" t="s">
        <v>913</v>
      </c>
      <c r="D1768" s="17">
        <v>1251</v>
      </c>
    </row>
    <row r="1769" spans="1:4" ht="56" x14ac:dyDescent="0.35">
      <c r="A1769" s="3">
        <v>1176</v>
      </c>
      <c r="B1769" s="3" t="s">
        <v>475</v>
      </c>
      <c r="C1769" s="3" t="s">
        <v>5445</v>
      </c>
      <c r="D1769" s="17">
        <v>1246</v>
      </c>
    </row>
    <row r="1770" spans="1:4" ht="56" x14ac:dyDescent="0.35">
      <c r="A1770" s="3">
        <v>260</v>
      </c>
      <c r="B1770" s="3" t="s">
        <v>267</v>
      </c>
      <c r="C1770" s="3" t="s">
        <v>2978</v>
      </c>
      <c r="D1770" s="17">
        <v>1245</v>
      </c>
    </row>
    <row r="1771" spans="1:4" ht="56" x14ac:dyDescent="0.35">
      <c r="A1771" s="3">
        <v>864</v>
      </c>
      <c r="B1771" s="3" t="s">
        <v>858</v>
      </c>
      <c r="C1771" s="3" t="s">
        <v>860</v>
      </c>
      <c r="D1771" s="17">
        <v>1243</v>
      </c>
    </row>
    <row r="1772" spans="1:4" ht="28" x14ac:dyDescent="0.35">
      <c r="A1772" s="3">
        <v>1600</v>
      </c>
      <c r="B1772" s="3" t="s">
        <v>1475</v>
      </c>
      <c r="C1772" s="3" t="s">
        <v>5569</v>
      </c>
      <c r="D1772" s="17">
        <v>1237</v>
      </c>
    </row>
    <row r="1773" spans="1:4" ht="28" x14ac:dyDescent="0.35">
      <c r="A1773" s="3">
        <v>700</v>
      </c>
      <c r="B1773" s="3" t="s">
        <v>702</v>
      </c>
      <c r="C1773" s="3" t="s">
        <v>703</v>
      </c>
      <c r="D1773" s="17">
        <v>1221</v>
      </c>
    </row>
    <row r="1774" spans="1:4" ht="28" x14ac:dyDescent="0.35">
      <c r="A1774" s="3">
        <v>1535</v>
      </c>
      <c r="B1774" s="3" t="s">
        <v>1431</v>
      </c>
      <c r="C1774" s="3" t="s">
        <v>1432</v>
      </c>
      <c r="D1774" s="17">
        <v>1212</v>
      </c>
    </row>
    <row r="1775" spans="1:4" x14ac:dyDescent="0.35">
      <c r="A1775" s="3">
        <v>80</v>
      </c>
      <c r="B1775" s="3" t="s">
        <v>70</v>
      </c>
      <c r="C1775" s="3" t="s">
        <v>71</v>
      </c>
      <c r="D1775" s="17">
        <v>1210</v>
      </c>
    </row>
    <row r="1776" spans="1:4" ht="28" x14ac:dyDescent="0.35">
      <c r="A1776" s="3">
        <v>513</v>
      </c>
      <c r="B1776" s="3" t="s">
        <v>523</v>
      </c>
      <c r="C1776" s="3" t="s">
        <v>524</v>
      </c>
      <c r="D1776" s="17">
        <v>1204</v>
      </c>
    </row>
    <row r="1777" spans="1:4" ht="28" x14ac:dyDescent="0.35">
      <c r="A1777" s="3">
        <v>1267</v>
      </c>
      <c r="B1777" s="3" t="s">
        <v>1224</v>
      </c>
      <c r="C1777" s="3" t="s">
        <v>7065</v>
      </c>
      <c r="D1777" s="17">
        <v>1201</v>
      </c>
    </row>
    <row r="1778" spans="1:4" ht="28" x14ac:dyDescent="0.35">
      <c r="A1778" s="3">
        <v>1941</v>
      </c>
      <c r="B1778" s="3" t="s">
        <v>500</v>
      </c>
      <c r="C1778" s="3" t="s">
        <v>5644</v>
      </c>
      <c r="D1778" s="17">
        <v>1200</v>
      </c>
    </row>
    <row r="1779" spans="1:4" x14ac:dyDescent="0.35">
      <c r="A1779" s="3">
        <v>1548</v>
      </c>
      <c r="B1779" s="3" t="s">
        <v>1438</v>
      </c>
      <c r="C1779" s="3" t="s">
        <v>1439</v>
      </c>
      <c r="D1779" s="17">
        <v>1197</v>
      </c>
    </row>
    <row r="1780" spans="1:4" ht="56" x14ac:dyDescent="0.35">
      <c r="A1780" s="3">
        <v>1101</v>
      </c>
      <c r="B1780" s="3" t="s">
        <v>1098</v>
      </c>
      <c r="C1780" s="3" t="s">
        <v>5434</v>
      </c>
      <c r="D1780" s="17">
        <v>1192</v>
      </c>
    </row>
    <row r="1781" spans="1:4" ht="28" x14ac:dyDescent="0.35">
      <c r="A1781" s="3">
        <v>2292</v>
      </c>
      <c r="B1781" s="3" t="s">
        <v>1940</v>
      </c>
      <c r="C1781" s="3" t="s">
        <v>3191</v>
      </c>
      <c r="D1781" s="17">
        <v>1192</v>
      </c>
    </row>
    <row r="1782" spans="1:4" ht="42" x14ac:dyDescent="0.35">
      <c r="A1782" s="3">
        <v>394</v>
      </c>
      <c r="B1782" s="3" t="s">
        <v>397</v>
      </c>
      <c r="C1782" s="3" t="s">
        <v>401</v>
      </c>
      <c r="D1782" s="17">
        <v>1188</v>
      </c>
    </row>
    <row r="1783" spans="1:4" ht="56" x14ac:dyDescent="0.35">
      <c r="A1783" s="3">
        <v>2759</v>
      </c>
      <c r="B1783" s="3" t="s">
        <v>2221</v>
      </c>
      <c r="C1783" s="3" t="s">
        <v>5847</v>
      </c>
      <c r="D1783" s="17">
        <v>1176</v>
      </c>
    </row>
    <row r="1784" spans="1:4" ht="28" x14ac:dyDescent="0.35">
      <c r="A1784" s="3">
        <v>28</v>
      </c>
      <c r="B1784" s="3" t="s">
        <v>33</v>
      </c>
      <c r="C1784" s="3" t="s">
        <v>34</v>
      </c>
      <c r="D1784" s="17">
        <v>1174</v>
      </c>
    </row>
    <row r="1785" spans="1:4" ht="42" x14ac:dyDescent="0.35">
      <c r="A1785" s="3">
        <v>1892</v>
      </c>
      <c r="B1785" s="3" t="s">
        <v>2672</v>
      </c>
      <c r="C1785" s="3" t="s">
        <v>5625</v>
      </c>
      <c r="D1785" s="17">
        <v>1174</v>
      </c>
    </row>
    <row r="1786" spans="1:4" ht="84" x14ac:dyDescent="0.35">
      <c r="A1786" s="3">
        <v>386</v>
      </c>
      <c r="B1786" s="3" t="s">
        <v>391</v>
      </c>
      <c r="C1786" s="3" t="s">
        <v>5309</v>
      </c>
      <c r="D1786" s="17">
        <v>1171</v>
      </c>
    </row>
    <row r="1787" spans="1:4" x14ac:dyDescent="0.35">
      <c r="A1787" s="3">
        <v>614</v>
      </c>
      <c r="B1787" s="3" t="s">
        <v>618</v>
      </c>
      <c r="C1787" s="3" t="s">
        <v>5353</v>
      </c>
      <c r="D1787" s="17">
        <v>1166</v>
      </c>
    </row>
    <row r="1788" spans="1:4" ht="28" x14ac:dyDescent="0.35">
      <c r="A1788" s="3">
        <v>559</v>
      </c>
      <c r="B1788" s="3" t="s">
        <v>570</v>
      </c>
      <c r="C1788" s="3" t="s">
        <v>571</v>
      </c>
      <c r="D1788" s="17">
        <v>1163</v>
      </c>
    </row>
    <row r="1789" spans="1:4" x14ac:dyDescent="0.35">
      <c r="A1789" s="3">
        <v>1562</v>
      </c>
      <c r="B1789" s="3" t="s">
        <v>1427</v>
      </c>
      <c r="C1789" s="3" t="s">
        <v>1428</v>
      </c>
      <c r="D1789" s="17">
        <v>1163</v>
      </c>
    </row>
    <row r="1790" spans="1:4" ht="28" x14ac:dyDescent="0.35">
      <c r="A1790" s="3">
        <v>1342</v>
      </c>
      <c r="B1790" s="3" t="s">
        <v>1291</v>
      </c>
      <c r="C1790" s="3" t="s">
        <v>1292</v>
      </c>
      <c r="D1790" s="17">
        <v>1158</v>
      </c>
    </row>
    <row r="1791" spans="1:4" ht="28" x14ac:dyDescent="0.35">
      <c r="A1791" s="3">
        <v>996</v>
      </c>
      <c r="B1791" s="3" t="s">
        <v>981</v>
      </c>
      <c r="C1791" s="3" t="s">
        <v>982</v>
      </c>
      <c r="D1791" s="17">
        <v>1152</v>
      </c>
    </row>
    <row r="1792" spans="1:4" ht="28" x14ac:dyDescent="0.35">
      <c r="A1792" s="3">
        <v>293</v>
      </c>
      <c r="B1792" s="3" t="s">
        <v>289</v>
      </c>
      <c r="C1792" s="3" t="s">
        <v>5287</v>
      </c>
      <c r="D1792" s="17">
        <v>1151</v>
      </c>
    </row>
    <row r="1793" spans="1:4" ht="28" x14ac:dyDescent="0.35">
      <c r="A1793" s="3">
        <v>1130</v>
      </c>
      <c r="B1793" s="3" t="s">
        <v>1126</v>
      </c>
      <c r="C1793" s="3" t="s">
        <v>1127</v>
      </c>
      <c r="D1793" s="17">
        <v>1151</v>
      </c>
    </row>
    <row r="1794" spans="1:4" x14ac:dyDescent="0.35">
      <c r="A1794" s="3">
        <v>1752</v>
      </c>
      <c r="B1794" s="3" t="s">
        <v>1573</v>
      </c>
      <c r="C1794" s="3" t="s">
        <v>5603</v>
      </c>
      <c r="D1794" s="17">
        <v>1151</v>
      </c>
    </row>
    <row r="1795" spans="1:4" ht="56" x14ac:dyDescent="0.35">
      <c r="A1795" s="3">
        <v>257</v>
      </c>
      <c r="B1795" s="3" t="s">
        <v>267</v>
      </c>
      <c r="C1795" s="3" t="s">
        <v>2978</v>
      </c>
      <c r="D1795" s="17">
        <v>1148</v>
      </c>
    </row>
    <row r="1796" spans="1:4" x14ac:dyDescent="0.35">
      <c r="A1796" s="3">
        <v>115</v>
      </c>
      <c r="B1796" s="3" t="s">
        <v>125</v>
      </c>
      <c r="C1796" s="3" t="s">
        <v>126</v>
      </c>
      <c r="D1796" s="17">
        <v>1146</v>
      </c>
    </row>
    <row r="1797" spans="1:4" ht="56" x14ac:dyDescent="0.35">
      <c r="A1797" s="3">
        <v>2650</v>
      </c>
      <c r="B1797" s="3" t="s">
        <v>2144</v>
      </c>
      <c r="C1797" s="3" t="s">
        <v>3245</v>
      </c>
      <c r="D1797" s="17">
        <v>1143</v>
      </c>
    </row>
    <row r="1798" spans="1:4" ht="42" x14ac:dyDescent="0.35">
      <c r="A1798" s="3">
        <v>316</v>
      </c>
      <c r="B1798" s="3" t="s">
        <v>310</v>
      </c>
      <c r="C1798" s="3" t="s">
        <v>2988</v>
      </c>
      <c r="D1798" s="17">
        <v>1140</v>
      </c>
    </row>
    <row r="1799" spans="1:4" ht="28" x14ac:dyDescent="0.35">
      <c r="A1799" s="3">
        <v>1601</v>
      </c>
      <c r="B1799" s="3" t="s">
        <v>1475</v>
      </c>
      <c r="C1799" s="3" t="s">
        <v>5569</v>
      </c>
      <c r="D1799" s="17">
        <v>1132</v>
      </c>
    </row>
    <row r="1800" spans="1:4" x14ac:dyDescent="0.35">
      <c r="A1800" s="3">
        <v>2611</v>
      </c>
      <c r="B1800" s="3" t="s">
        <v>2124</v>
      </c>
      <c r="C1800" s="3" t="s">
        <v>2125</v>
      </c>
      <c r="D1800" s="17">
        <v>1128</v>
      </c>
    </row>
    <row r="1801" spans="1:4" ht="28" x14ac:dyDescent="0.35">
      <c r="A1801" s="3">
        <v>2289</v>
      </c>
      <c r="B1801" s="3" t="s">
        <v>1938</v>
      </c>
      <c r="C1801" s="3" t="s">
        <v>1939</v>
      </c>
      <c r="D1801" s="17">
        <v>1125</v>
      </c>
    </row>
    <row r="1802" spans="1:4" ht="28" x14ac:dyDescent="0.35">
      <c r="A1802" s="3">
        <v>2626</v>
      </c>
      <c r="B1802" s="3" t="s">
        <v>2134</v>
      </c>
      <c r="C1802" s="3" t="s">
        <v>3241</v>
      </c>
      <c r="D1802" s="17">
        <v>1118</v>
      </c>
    </row>
    <row r="1803" spans="1:4" ht="42" x14ac:dyDescent="0.35">
      <c r="A1803" s="3">
        <v>1879</v>
      </c>
      <c r="B1803" s="3" t="s">
        <v>1665</v>
      </c>
      <c r="C1803" s="3" t="s">
        <v>3163</v>
      </c>
      <c r="D1803" s="17">
        <v>1117</v>
      </c>
    </row>
    <row r="1804" spans="1:4" ht="28" x14ac:dyDescent="0.35">
      <c r="A1804" s="3">
        <v>2522</v>
      </c>
      <c r="B1804" s="3" t="s">
        <v>2069</v>
      </c>
      <c r="C1804" s="3" t="s">
        <v>2066</v>
      </c>
      <c r="D1804" s="17">
        <v>1110</v>
      </c>
    </row>
    <row r="1805" spans="1:4" ht="56" x14ac:dyDescent="0.35">
      <c r="A1805" s="3">
        <v>1158</v>
      </c>
      <c r="B1805" s="3" t="s">
        <v>1151</v>
      </c>
      <c r="C1805" s="3" t="s">
        <v>4125</v>
      </c>
      <c r="D1805" s="17">
        <v>1107</v>
      </c>
    </row>
    <row r="1806" spans="1:4" ht="84" x14ac:dyDescent="0.35">
      <c r="A1806" s="3">
        <v>1032</v>
      </c>
      <c r="B1806" s="3" t="s">
        <v>1025</v>
      </c>
      <c r="C1806" s="3" t="s">
        <v>5425</v>
      </c>
      <c r="D1806" s="17">
        <v>1104</v>
      </c>
    </row>
    <row r="1807" spans="1:4" ht="56" x14ac:dyDescent="0.35">
      <c r="A1807" s="3">
        <v>1291</v>
      </c>
      <c r="B1807" s="3" t="s">
        <v>1229</v>
      </c>
      <c r="C1807" s="3" t="s">
        <v>1245</v>
      </c>
      <c r="D1807" s="17">
        <v>1104</v>
      </c>
    </row>
    <row r="1808" spans="1:4" ht="56" x14ac:dyDescent="0.35">
      <c r="A1808" s="3">
        <v>2450</v>
      </c>
      <c r="B1808" s="3" t="s">
        <v>1152</v>
      </c>
      <c r="C1808" s="3" t="s">
        <v>3212</v>
      </c>
      <c r="D1808" s="17">
        <v>1101</v>
      </c>
    </row>
    <row r="1809" spans="1:4" ht="56" x14ac:dyDescent="0.35">
      <c r="A1809" s="3">
        <v>2495</v>
      </c>
      <c r="B1809" s="3" t="s">
        <v>1838</v>
      </c>
      <c r="C1809" s="3" t="s">
        <v>5779</v>
      </c>
      <c r="D1809" s="17">
        <v>1092</v>
      </c>
    </row>
    <row r="1810" spans="1:4" ht="56" x14ac:dyDescent="0.35">
      <c r="A1810" s="3">
        <v>1484</v>
      </c>
      <c r="B1810" s="3" t="s">
        <v>1277</v>
      </c>
      <c r="C1810" s="3" t="s">
        <v>4137</v>
      </c>
      <c r="D1810" s="17">
        <v>1087</v>
      </c>
    </row>
    <row r="1811" spans="1:4" ht="42" x14ac:dyDescent="0.35">
      <c r="A1811" s="3">
        <v>1887</v>
      </c>
      <c r="B1811" s="3" t="s">
        <v>1668</v>
      </c>
      <c r="C1811" s="3" t="s">
        <v>3164</v>
      </c>
      <c r="D1811" s="17">
        <v>1081</v>
      </c>
    </row>
    <row r="1812" spans="1:4" ht="70" x14ac:dyDescent="0.35">
      <c r="A1812" s="3">
        <v>2065</v>
      </c>
      <c r="B1812" s="3" t="s">
        <v>257</v>
      </c>
      <c r="C1812" s="3" t="s">
        <v>5681</v>
      </c>
      <c r="D1812" s="17">
        <v>1076</v>
      </c>
    </row>
    <row r="1813" spans="1:4" ht="56" x14ac:dyDescent="0.35">
      <c r="A1813" s="3">
        <v>2922</v>
      </c>
      <c r="B1813" s="3" t="s">
        <v>82</v>
      </c>
      <c r="C1813" s="3" t="s">
        <v>5902</v>
      </c>
      <c r="D1813" s="17">
        <v>1067</v>
      </c>
    </row>
    <row r="1814" spans="1:4" ht="56" x14ac:dyDescent="0.35">
      <c r="A1814" s="3">
        <v>2620</v>
      </c>
      <c r="B1814" s="3" t="s">
        <v>2130</v>
      </c>
      <c r="C1814" s="3" t="s">
        <v>5814</v>
      </c>
      <c r="D1814" s="17">
        <v>1066</v>
      </c>
    </row>
    <row r="1815" spans="1:4" ht="28" x14ac:dyDescent="0.35">
      <c r="A1815" s="3">
        <v>2718</v>
      </c>
      <c r="B1815" s="3" t="s">
        <v>2191</v>
      </c>
      <c r="C1815" s="3" t="s">
        <v>2192</v>
      </c>
      <c r="D1815" s="17">
        <v>1054</v>
      </c>
    </row>
    <row r="1816" spans="1:4" x14ac:dyDescent="0.35">
      <c r="A1816" s="3">
        <v>1052</v>
      </c>
      <c r="B1816" s="3" t="s">
        <v>1049</v>
      </c>
      <c r="C1816" s="3" t="s">
        <v>1050</v>
      </c>
      <c r="D1816" s="17">
        <v>1052</v>
      </c>
    </row>
    <row r="1817" spans="1:4" ht="42" x14ac:dyDescent="0.35">
      <c r="A1817" s="3">
        <v>1670</v>
      </c>
      <c r="B1817" s="3" t="s">
        <v>1518</v>
      </c>
      <c r="C1817" s="3" t="s">
        <v>1519</v>
      </c>
      <c r="D1817" s="17">
        <v>1051</v>
      </c>
    </row>
    <row r="1818" spans="1:4" ht="28" x14ac:dyDescent="0.35">
      <c r="A1818" s="3">
        <v>2094</v>
      </c>
      <c r="B1818" s="3" t="s">
        <v>1802</v>
      </c>
      <c r="C1818" s="3" t="s">
        <v>1803</v>
      </c>
      <c r="D1818" s="17">
        <v>1051</v>
      </c>
    </row>
    <row r="1819" spans="1:4" x14ac:dyDescent="0.35">
      <c r="A1819" s="3">
        <v>880</v>
      </c>
      <c r="B1819" s="3" t="s">
        <v>879</v>
      </c>
      <c r="C1819" s="3" t="s">
        <v>880</v>
      </c>
      <c r="D1819" s="17">
        <v>1048</v>
      </c>
    </row>
    <row r="1820" spans="1:4" ht="70" x14ac:dyDescent="0.35">
      <c r="A1820" s="3">
        <v>389</v>
      </c>
      <c r="B1820" s="3" t="s">
        <v>101</v>
      </c>
      <c r="C1820" s="3" t="s">
        <v>5310</v>
      </c>
      <c r="D1820" s="17">
        <v>1043</v>
      </c>
    </row>
    <row r="1821" spans="1:4" x14ac:dyDescent="0.35">
      <c r="A1821" s="3">
        <v>414</v>
      </c>
      <c r="B1821" s="3" t="s">
        <v>418</v>
      </c>
      <c r="C1821" s="3" t="s">
        <v>419</v>
      </c>
      <c r="D1821" s="17">
        <v>1043</v>
      </c>
    </row>
    <row r="1822" spans="1:4" ht="28" x14ac:dyDescent="0.35">
      <c r="A1822" s="3">
        <v>2079</v>
      </c>
      <c r="B1822" s="3" t="s">
        <v>1793</v>
      </c>
      <c r="C1822" s="3" t="s">
        <v>1794</v>
      </c>
      <c r="D1822" s="17">
        <v>1039</v>
      </c>
    </row>
    <row r="1823" spans="1:4" ht="28" x14ac:dyDescent="0.35">
      <c r="A1823" s="3">
        <v>1097</v>
      </c>
      <c r="B1823" s="3" t="s">
        <v>5223</v>
      </c>
      <c r="C1823" s="3" t="s">
        <v>1097</v>
      </c>
      <c r="D1823" s="17">
        <v>1034</v>
      </c>
    </row>
    <row r="1824" spans="1:4" x14ac:dyDescent="0.35">
      <c r="A1824" s="3">
        <v>2330</v>
      </c>
      <c r="B1824" s="3" t="s">
        <v>1964</v>
      </c>
      <c r="C1824" s="3" t="s">
        <v>7292</v>
      </c>
      <c r="D1824" s="17">
        <v>1034</v>
      </c>
    </row>
    <row r="1825" spans="1:4" ht="28" x14ac:dyDescent="0.35">
      <c r="A1825" s="3">
        <v>2301</v>
      </c>
      <c r="B1825" s="3" t="s">
        <v>1946</v>
      </c>
      <c r="C1825" s="3" t="s">
        <v>1947</v>
      </c>
      <c r="D1825" s="17">
        <v>1032</v>
      </c>
    </row>
    <row r="1826" spans="1:4" ht="42" x14ac:dyDescent="0.35">
      <c r="A1826" s="3">
        <v>103</v>
      </c>
      <c r="B1826" s="3" t="s">
        <v>109</v>
      </c>
      <c r="C1826" s="3" t="s">
        <v>110</v>
      </c>
      <c r="D1826" s="17">
        <v>1031</v>
      </c>
    </row>
    <row r="1827" spans="1:4" ht="56" x14ac:dyDescent="0.35">
      <c r="A1827" s="3">
        <v>928</v>
      </c>
      <c r="B1827" s="3" t="s">
        <v>923</v>
      </c>
      <c r="C1827" s="3" t="s">
        <v>924</v>
      </c>
      <c r="D1827" s="17">
        <v>1030</v>
      </c>
    </row>
    <row r="1828" spans="1:4" ht="42" x14ac:dyDescent="0.35">
      <c r="A1828" s="3">
        <v>1995</v>
      </c>
      <c r="B1828" s="3" t="s">
        <v>1020</v>
      </c>
      <c r="C1828" s="3" t="s">
        <v>5654</v>
      </c>
      <c r="D1828" s="17">
        <v>1026</v>
      </c>
    </row>
    <row r="1829" spans="1:4" ht="28" x14ac:dyDescent="0.35">
      <c r="A1829" s="3">
        <v>1525</v>
      </c>
      <c r="B1829" s="3" t="s">
        <v>1417</v>
      </c>
      <c r="C1829" s="3" t="s">
        <v>1418</v>
      </c>
      <c r="D1829" s="17">
        <v>1022</v>
      </c>
    </row>
    <row r="1830" spans="1:4" ht="28" x14ac:dyDescent="0.35">
      <c r="A1830" s="3">
        <v>2851</v>
      </c>
      <c r="B1830" s="3" t="s">
        <v>2278</v>
      </c>
      <c r="C1830" s="3" t="s">
        <v>2279</v>
      </c>
      <c r="D1830" s="17">
        <v>1015</v>
      </c>
    </row>
    <row r="1831" spans="1:4" ht="70" x14ac:dyDescent="0.35">
      <c r="A1831" s="3">
        <v>2171</v>
      </c>
      <c r="B1831" s="3" t="s">
        <v>252</v>
      </c>
      <c r="C1831" s="3" t="s">
        <v>5708</v>
      </c>
      <c r="D1831" s="17">
        <v>1014</v>
      </c>
    </row>
    <row r="1832" spans="1:4" ht="70" x14ac:dyDescent="0.35">
      <c r="A1832" s="3">
        <v>2175</v>
      </c>
      <c r="B1832" s="3" t="s">
        <v>2679</v>
      </c>
      <c r="C1832" s="3" t="s">
        <v>5708</v>
      </c>
      <c r="D1832" s="17">
        <v>1013</v>
      </c>
    </row>
    <row r="1833" spans="1:4" ht="70" x14ac:dyDescent="0.35">
      <c r="A1833" s="3">
        <v>2176</v>
      </c>
      <c r="B1833" s="3" t="s">
        <v>252</v>
      </c>
      <c r="C1833" s="3" t="s">
        <v>5708</v>
      </c>
      <c r="D1833" s="17">
        <v>1013</v>
      </c>
    </row>
    <row r="1834" spans="1:4" ht="56" x14ac:dyDescent="0.35">
      <c r="A1834" s="3">
        <v>2302</v>
      </c>
      <c r="B1834" s="3" t="s">
        <v>1948</v>
      </c>
      <c r="C1834" s="3" t="s">
        <v>3194</v>
      </c>
      <c r="D1834" s="17">
        <v>1009</v>
      </c>
    </row>
    <row r="1835" spans="1:4" ht="42" x14ac:dyDescent="0.35">
      <c r="A1835" s="3">
        <v>2212</v>
      </c>
      <c r="B1835" s="3" t="s">
        <v>1886</v>
      </c>
      <c r="C1835" s="3" t="s">
        <v>1887</v>
      </c>
      <c r="D1835" s="17">
        <v>1004</v>
      </c>
    </row>
    <row r="1836" spans="1:4" ht="42" x14ac:dyDescent="0.35">
      <c r="A1836" s="3">
        <v>241</v>
      </c>
      <c r="B1836" s="3" t="s">
        <v>256</v>
      </c>
      <c r="C1836" s="3" t="s">
        <v>260</v>
      </c>
      <c r="D1836" s="17">
        <v>997</v>
      </c>
    </row>
    <row r="1837" spans="1:4" ht="42" x14ac:dyDescent="0.35">
      <c r="A1837" s="3">
        <v>52</v>
      </c>
      <c r="B1837" s="3" t="s">
        <v>37</v>
      </c>
      <c r="C1837" s="3" t="s">
        <v>50</v>
      </c>
      <c r="D1837" s="17">
        <v>996</v>
      </c>
    </row>
    <row r="1838" spans="1:4" ht="42" x14ac:dyDescent="0.35">
      <c r="A1838" s="3">
        <v>245</v>
      </c>
      <c r="B1838" s="3" t="s">
        <v>256</v>
      </c>
      <c r="C1838" s="3" t="s">
        <v>260</v>
      </c>
      <c r="D1838" s="17">
        <v>996</v>
      </c>
    </row>
    <row r="1839" spans="1:4" ht="56" x14ac:dyDescent="0.35">
      <c r="A1839" s="3">
        <v>474</v>
      </c>
      <c r="B1839" s="3" t="s">
        <v>475</v>
      </c>
      <c r="C1839" s="3" t="s">
        <v>476</v>
      </c>
      <c r="D1839" s="17">
        <v>996</v>
      </c>
    </row>
    <row r="1840" spans="1:4" x14ac:dyDescent="0.35">
      <c r="A1840" s="3">
        <v>1949</v>
      </c>
      <c r="B1840" s="3" t="s">
        <v>1703</v>
      </c>
      <c r="C1840" s="3" t="s">
        <v>1704</v>
      </c>
      <c r="D1840" s="17">
        <v>991</v>
      </c>
    </row>
    <row r="1841" spans="1:4" ht="28" x14ac:dyDescent="0.35">
      <c r="A1841" s="3">
        <v>2758</v>
      </c>
      <c r="B1841" s="3" t="s">
        <v>2218</v>
      </c>
      <c r="C1841" s="3" t="s">
        <v>3257</v>
      </c>
      <c r="D1841" s="17">
        <v>991</v>
      </c>
    </row>
    <row r="1842" spans="1:4" ht="112" x14ac:dyDescent="0.35">
      <c r="A1842" s="3">
        <v>1076</v>
      </c>
      <c r="B1842" s="3" t="s">
        <v>1080</v>
      </c>
      <c r="C1842" s="3" t="s">
        <v>1081</v>
      </c>
      <c r="D1842" s="17">
        <v>990</v>
      </c>
    </row>
    <row r="1843" spans="1:4" ht="56" x14ac:dyDescent="0.35">
      <c r="A1843" s="3">
        <v>2833</v>
      </c>
      <c r="B1843" s="3" t="s">
        <v>704</v>
      </c>
      <c r="C1843" s="3" t="s">
        <v>3270</v>
      </c>
      <c r="D1843" s="17">
        <v>989</v>
      </c>
    </row>
    <row r="1844" spans="1:4" ht="56" x14ac:dyDescent="0.35">
      <c r="A1844" s="3">
        <v>2837</v>
      </c>
      <c r="B1844" s="3" t="s">
        <v>704</v>
      </c>
      <c r="C1844" s="3" t="s">
        <v>3270</v>
      </c>
      <c r="D1844" s="17">
        <v>989</v>
      </c>
    </row>
    <row r="1845" spans="1:4" ht="28" x14ac:dyDescent="0.35">
      <c r="A1845" s="3">
        <v>189</v>
      </c>
      <c r="B1845" s="3" t="s">
        <v>208</v>
      </c>
      <c r="C1845" s="3" t="s">
        <v>209</v>
      </c>
      <c r="D1845" s="17">
        <v>980</v>
      </c>
    </row>
    <row r="1846" spans="1:4" ht="42" x14ac:dyDescent="0.35">
      <c r="A1846" s="3">
        <v>733</v>
      </c>
      <c r="B1846" s="3" t="s">
        <v>747</v>
      </c>
      <c r="C1846" s="3" t="s">
        <v>746</v>
      </c>
      <c r="D1846" s="17">
        <v>980</v>
      </c>
    </row>
    <row r="1847" spans="1:4" x14ac:dyDescent="0.35">
      <c r="A1847" s="3">
        <v>839</v>
      </c>
      <c r="B1847" s="3" t="s">
        <v>843</v>
      </c>
      <c r="C1847" s="3" t="s">
        <v>844</v>
      </c>
      <c r="D1847" s="17">
        <v>979</v>
      </c>
    </row>
    <row r="1848" spans="1:4" x14ac:dyDescent="0.35">
      <c r="A1848" s="3">
        <v>1053</v>
      </c>
      <c r="B1848" s="3" t="s">
        <v>1049</v>
      </c>
      <c r="C1848" s="3" t="s">
        <v>1050</v>
      </c>
      <c r="D1848" s="17">
        <v>979</v>
      </c>
    </row>
    <row r="1849" spans="1:4" ht="42" x14ac:dyDescent="0.35">
      <c r="A1849" s="3">
        <v>548</v>
      </c>
      <c r="B1849" s="3" t="s">
        <v>164</v>
      </c>
      <c r="C1849" s="3" t="s">
        <v>5343</v>
      </c>
      <c r="D1849" s="17">
        <v>970</v>
      </c>
    </row>
    <row r="1850" spans="1:4" ht="28" x14ac:dyDescent="0.35">
      <c r="A1850" s="3">
        <v>2383</v>
      </c>
      <c r="B1850" s="3" t="s">
        <v>2004</v>
      </c>
      <c r="C1850" s="3" t="s">
        <v>2005</v>
      </c>
      <c r="D1850" s="17">
        <v>970</v>
      </c>
    </row>
    <row r="1851" spans="1:4" ht="56" x14ac:dyDescent="0.35">
      <c r="A1851" s="3">
        <v>142</v>
      </c>
      <c r="B1851" s="3" t="s">
        <v>161</v>
      </c>
      <c r="C1851" s="3" t="s">
        <v>162</v>
      </c>
      <c r="D1851" s="17">
        <v>962</v>
      </c>
    </row>
    <row r="1852" spans="1:4" ht="28" x14ac:dyDescent="0.35">
      <c r="A1852" s="3">
        <v>644</v>
      </c>
      <c r="B1852" s="3" t="s">
        <v>651</v>
      </c>
      <c r="C1852" s="3" t="s">
        <v>652</v>
      </c>
      <c r="D1852" s="17">
        <v>961</v>
      </c>
    </row>
    <row r="1853" spans="1:4" ht="84" x14ac:dyDescent="0.35">
      <c r="A1853" s="3">
        <v>728</v>
      </c>
      <c r="B1853" s="3" t="s">
        <v>278</v>
      </c>
      <c r="C1853" s="3" t="s">
        <v>5372</v>
      </c>
      <c r="D1853" s="17">
        <v>958</v>
      </c>
    </row>
    <row r="1854" spans="1:4" ht="28" x14ac:dyDescent="0.35">
      <c r="A1854" s="3">
        <v>859</v>
      </c>
      <c r="B1854" s="3" t="s">
        <v>2628</v>
      </c>
      <c r="C1854" s="3" t="s">
        <v>854</v>
      </c>
      <c r="D1854" s="17">
        <v>957</v>
      </c>
    </row>
    <row r="1855" spans="1:4" ht="42" x14ac:dyDescent="0.35">
      <c r="A1855" s="3">
        <v>2728</v>
      </c>
      <c r="B1855" s="3" t="s">
        <v>2199</v>
      </c>
      <c r="C1855" s="3" t="s">
        <v>7077</v>
      </c>
      <c r="D1855" s="17">
        <v>957</v>
      </c>
    </row>
    <row r="1856" spans="1:4" ht="42" x14ac:dyDescent="0.35">
      <c r="A1856" s="3">
        <v>853</v>
      </c>
      <c r="B1856" s="3" t="s">
        <v>850</v>
      </c>
      <c r="C1856" s="3" t="s">
        <v>851</v>
      </c>
      <c r="D1856" s="17">
        <v>956</v>
      </c>
    </row>
    <row r="1857" spans="1:4" ht="42" x14ac:dyDescent="0.35">
      <c r="A1857" s="3">
        <v>2069</v>
      </c>
      <c r="B1857" s="3" t="s">
        <v>1783</v>
      </c>
      <c r="C1857" s="3" t="s">
        <v>4012</v>
      </c>
      <c r="D1857" s="17">
        <v>955</v>
      </c>
    </row>
    <row r="1858" spans="1:4" ht="56" x14ac:dyDescent="0.35">
      <c r="A1858" s="3">
        <v>1162</v>
      </c>
      <c r="B1858" s="3" t="s">
        <v>89</v>
      </c>
      <c r="C1858" s="3" t="s">
        <v>5442</v>
      </c>
      <c r="D1858" s="17">
        <v>954</v>
      </c>
    </row>
    <row r="1859" spans="1:4" ht="42" x14ac:dyDescent="0.35">
      <c r="A1859" s="3">
        <v>59</v>
      </c>
      <c r="B1859" s="3" t="s">
        <v>2628</v>
      </c>
      <c r="C1859" s="3" t="s">
        <v>2900</v>
      </c>
      <c r="D1859" s="17">
        <v>953</v>
      </c>
    </row>
    <row r="1860" spans="1:4" x14ac:dyDescent="0.35">
      <c r="A1860" s="3">
        <v>2325</v>
      </c>
      <c r="B1860" s="3" t="s">
        <v>1962</v>
      </c>
      <c r="C1860" s="3" t="s">
        <v>1963</v>
      </c>
      <c r="D1860" s="17">
        <v>950</v>
      </c>
    </row>
    <row r="1861" spans="1:4" ht="28" x14ac:dyDescent="0.35">
      <c r="A1861" s="3">
        <v>782</v>
      </c>
      <c r="B1861" s="3" t="s">
        <v>793</v>
      </c>
      <c r="C1861" s="3" t="s">
        <v>794</v>
      </c>
      <c r="D1861" s="17">
        <v>947</v>
      </c>
    </row>
    <row r="1862" spans="1:4" x14ac:dyDescent="0.35">
      <c r="A1862" s="3">
        <v>308</v>
      </c>
      <c r="B1862" s="3" t="s">
        <v>302</v>
      </c>
      <c r="C1862" s="3" t="s">
        <v>301</v>
      </c>
      <c r="D1862" s="17">
        <v>944</v>
      </c>
    </row>
    <row r="1863" spans="1:4" ht="28" x14ac:dyDescent="0.35">
      <c r="A1863" s="3">
        <v>1552</v>
      </c>
      <c r="B1863" s="3" t="s">
        <v>1444</v>
      </c>
      <c r="C1863" s="3" t="s">
        <v>1445</v>
      </c>
      <c r="D1863" s="17">
        <v>942</v>
      </c>
    </row>
    <row r="1864" spans="1:4" ht="112" x14ac:dyDescent="0.35">
      <c r="A1864" s="3">
        <v>1235</v>
      </c>
      <c r="B1864" s="3" t="s">
        <v>882</v>
      </c>
      <c r="C1864" s="3" t="s">
        <v>1194</v>
      </c>
      <c r="D1864" s="17">
        <v>941</v>
      </c>
    </row>
    <row r="1865" spans="1:4" ht="112" x14ac:dyDescent="0.35">
      <c r="A1865" s="3">
        <v>385</v>
      </c>
      <c r="B1865" s="3" t="s">
        <v>391</v>
      </c>
      <c r="C1865" s="3" t="s">
        <v>5308</v>
      </c>
      <c r="D1865" s="17">
        <v>937</v>
      </c>
    </row>
    <row r="1866" spans="1:4" ht="28" x14ac:dyDescent="0.35">
      <c r="A1866" s="3">
        <v>1087</v>
      </c>
      <c r="B1866" s="3" t="s">
        <v>1086</v>
      </c>
      <c r="C1866" s="3" t="s">
        <v>1087</v>
      </c>
      <c r="D1866" s="17">
        <v>933</v>
      </c>
    </row>
    <row r="1867" spans="1:4" ht="28" x14ac:dyDescent="0.35">
      <c r="A1867" s="3">
        <v>185</v>
      </c>
      <c r="B1867" s="3" t="s">
        <v>204</v>
      </c>
      <c r="C1867" s="3" t="s">
        <v>205</v>
      </c>
      <c r="D1867" s="17">
        <v>928</v>
      </c>
    </row>
    <row r="1868" spans="1:4" ht="28" x14ac:dyDescent="0.35">
      <c r="A1868" s="3">
        <v>334</v>
      </c>
      <c r="B1868" s="3" t="s">
        <v>327</v>
      </c>
      <c r="C1868" s="3" t="s">
        <v>328</v>
      </c>
      <c r="D1868" s="17">
        <v>928</v>
      </c>
    </row>
    <row r="1869" spans="1:4" ht="28" x14ac:dyDescent="0.35">
      <c r="A1869" s="3">
        <v>624</v>
      </c>
      <c r="B1869" s="3" t="s">
        <v>628</v>
      </c>
      <c r="C1869" s="3" t="s">
        <v>629</v>
      </c>
      <c r="D1869" s="17">
        <v>926</v>
      </c>
    </row>
    <row r="1870" spans="1:4" ht="42" x14ac:dyDescent="0.35">
      <c r="A1870" s="3">
        <v>2726</v>
      </c>
      <c r="B1870" s="3" t="s">
        <v>2199</v>
      </c>
      <c r="C1870" s="3" t="s">
        <v>7077</v>
      </c>
      <c r="D1870" s="17">
        <v>922</v>
      </c>
    </row>
    <row r="1871" spans="1:4" x14ac:dyDescent="0.35">
      <c r="A1871" s="3">
        <v>1051</v>
      </c>
      <c r="B1871" s="3" t="s">
        <v>1049</v>
      </c>
      <c r="C1871" s="3" t="s">
        <v>1050</v>
      </c>
      <c r="D1871" s="17">
        <v>921</v>
      </c>
    </row>
    <row r="1872" spans="1:4" ht="56" x14ac:dyDescent="0.35">
      <c r="A1872" s="3">
        <v>369</v>
      </c>
      <c r="B1872" s="3" t="s">
        <v>2628</v>
      </c>
      <c r="C1872" s="3" t="s">
        <v>5302</v>
      </c>
      <c r="D1872" s="17">
        <v>918</v>
      </c>
    </row>
    <row r="1873" spans="1:4" ht="42" x14ac:dyDescent="0.35">
      <c r="A1873" s="3">
        <v>860</v>
      </c>
      <c r="B1873" s="3" t="s">
        <v>177</v>
      </c>
      <c r="C1873" s="3" t="s">
        <v>855</v>
      </c>
      <c r="D1873" s="17">
        <v>916</v>
      </c>
    </row>
    <row r="1874" spans="1:4" ht="28" x14ac:dyDescent="0.35">
      <c r="A1874" s="3">
        <v>337</v>
      </c>
      <c r="B1874" s="3" t="s">
        <v>333</v>
      </c>
      <c r="C1874" s="3" t="s">
        <v>334</v>
      </c>
      <c r="D1874" s="17">
        <v>908</v>
      </c>
    </row>
    <row r="1875" spans="1:4" ht="28" x14ac:dyDescent="0.35">
      <c r="A1875" s="3">
        <v>664</v>
      </c>
      <c r="B1875" s="3" t="s">
        <v>665</v>
      </c>
      <c r="C1875" s="3" t="s">
        <v>7062</v>
      </c>
      <c r="D1875" s="17">
        <v>908</v>
      </c>
    </row>
    <row r="1876" spans="1:4" ht="56" x14ac:dyDescent="0.35">
      <c r="A1876" s="3">
        <v>2451</v>
      </c>
      <c r="B1876" s="3" t="s">
        <v>1152</v>
      </c>
      <c r="C1876" s="3" t="s">
        <v>3212</v>
      </c>
      <c r="D1876" s="17">
        <v>902</v>
      </c>
    </row>
    <row r="1877" spans="1:4" x14ac:dyDescent="0.35">
      <c r="A1877" s="3">
        <v>2323</v>
      </c>
      <c r="B1877" s="3" t="s">
        <v>1962</v>
      </c>
      <c r="C1877" s="3" t="s">
        <v>1963</v>
      </c>
      <c r="D1877" s="17">
        <v>901</v>
      </c>
    </row>
    <row r="1878" spans="1:4" ht="28" x14ac:dyDescent="0.35">
      <c r="A1878" s="3">
        <v>595</v>
      </c>
      <c r="B1878" s="3" t="s">
        <v>605</v>
      </c>
      <c r="C1878" s="3" t="s">
        <v>606</v>
      </c>
      <c r="D1878" s="17">
        <v>899</v>
      </c>
    </row>
    <row r="1879" spans="1:4" ht="56" x14ac:dyDescent="0.35">
      <c r="A1879" s="3">
        <v>2084</v>
      </c>
      <c r="B1879" s="3" t="s">
        <v>1795</v>
      </c>
      <c r="C1879" s="3" t="s">
        <v>5683</v>
      </c>
      <c r="D1879" s="17">
        <v>892</v>
      </c>
    </row>
    <row r="1880" spans="1:4" ht="28" x14ac:dyDescent="0.35">
      <c r="A1880" s="3">
        <v>1559</v>
      </c>
      <c r="B1880" s="3" t="s">
        <v>1450</v>
      </c>
      <c r="C1880" s="3" t="s">
        <v>1451</v>
      </c>
      <c r="D1880" s="17">
        <v>890</v>
      </c>
    </row>
    <row r="1881" spans="1:4" ht="56" x14ac:dyDescent="0.35">
      <c r="A1881" s="3">
        <v>493</v>
      </c>
      <c r="B1881" s="3" t="s">
        <v>89</v>
      </c>
      <c r="C1881" s="3" t="s">
        <v>513</v>
      </c>
      <c r="D1881" s="17">
        <v>889</v>
      </c>
    </row>
    <row r="1882" spans="1:4" ht="28" x14ac:dyDescent="0.35">
      <c r="A1882" s="3">
        <v>2295</v>
      </c>
      <c r="B1882" s="3" t="s">
        <v>1942</v>
      </c>
      <c r="C1882" s="3" t="s">
        <v>5742</v>
      </c>
      <c r="D1882" s="17">
        <v>889</v>
      </c>
    </row>
    <row r="1883" spans="1:4" ht="70" x14ac:dyDescent="0.35">
      <c r="A1883" s="3">
        <v>89</v>
      </c>
      <c r="B1883" s="3" t="s">
        <v>83</v>
      </c>
      <c r="C1883" s="3" t="s">
        <v>5247</v>
      </c>
      <c r="D1883" s="17">
        <v>887</v>
      </c>
    </row>
    <row r="1884" spans="1:4" ht="56" x14ac:dyDescent="0.35">
      <c r="A1884" s="3">
        <v>1824</v>
      </c>
      <c r="B1884" s="3" t="s">
        <v>666</v>
      </c>
      <c r="C1884" s="3" t="s">
        <v>1620</v>
      </c>
      <c r="D1884" s="17">
        <v>879</v>
      </c>
    </row>
    <row r="1885" spans="1:4" ht="42" x14ac:dyDescent="0.35">
      <c r="A1885" s="3">
        <v>547</v>
      </c>
      <c r="B1885" s="3" t="s">
        <v>164</v>
      </c>
      <c r="C1885" s="3" t="s">
        <v>5343</v>
      </c>
      <c r="D1885" s="17">
        <v>870</v>
      </c>
    </row>
    <row r="1886" spans="1:4" ht="56" x14ac:dyDescent="0.35">
      <c r="A1886" s="3">
        <v>395</v>
      </c>
      <c r="B1886" s="3" t="s">
        <v>397</v>
      </c>
      <c r="C1886" s="3" t="s">
        <v>5313</v>
      </c>
      <c r="D1886" s="17">
        <v>867</v>
      </c>
    </row>
    <row r="1887" spans="1:4" ht="28" x14ac:dyDescent="0.35">
      <c r="A1887" s="3">
        <v>585</v>
      </c>
      <c r="B1887" s="3" t="s">
        <v>2628</v>
      </c>
      <c r="C1887" s="3" t="s">
        <v>593</v>
      </c>
      <c r="D1887" s="17">
        <v>864</v>
      </c>
    </row>
    <row r="1888" spans="1:4" x14ac:dyDescent="0.35">
      <c r="A1888" s="3">
        <v>2827</v>
      </c>
      <c r="B1888" s="3" t="s">
        <v>2265</v>
      </c>
      <c r="C1888" s="3" t="s">
        <v>2266</v>
      </c>
      <c r="D1888" s="17">
        <v>856</v>
      </c>
    </row>
    <row r="1889" spans="1:4" ht="84" x14ac:dyDescent="0.35">
      <c r="A1889" s="3">
        <v>2067</v>
      </c>
      <c r="B1889" s="3" t="s">
        <v>1279</v>
      </c>
      <c r="C1889" s="3" t="s">
        <v>5682</v>
      </c>
      <c r="D1889" s="17">
        <v>855</v>
      </c>
    </row>
    <row r="1890" spans="1:4" x14ac:dyDescent="0.35">
      <c r="A1890" s="3">
        <v>1678</v>
      </c>
      <c r="B1890" s="3" t="s">
        <v>1522</v>
      </c>
      <c r="C1890" s="3" t="s">
        <v>1523</v>
      </c>
      <c r="D1890" s="17">
        <v>854</v>
      </c>
    </row>
    <row r="1891" spans="1:4" ht="56" x14ac:dyDescent="0.35">
      <c r="A1891" s="3">
        <v>1394</v>
      </c>
      <c r="B1891" s="3" t="s">
        <v>498</v>
      </c>
      <c r="C1891" s="3" t="s">
        <v>1313</v>
      </c>
      <c r="D1891" s="17">
        <v>853</v>
      </c>
    </row>
    <row r="1892" spans="1:4" ht="84" x14ac:dyDescent="0.35">
      <c r="A1892" s="3">
        <v>727</v>
      </c>
      <c r="B1892" s="3" t="s">
        <v>278</v>
      </c>
      <c r="C1892" s="3" t="s">
        <v>5372</v>
      </c>
      <c r="D1892" s="17">
        <v>852</v>
      </c>
    </row>
    <row r="1893" spans="1:4" ht="42" x14ac:dyDescent="0.35">
      <c r="A1893" s="3">
        <v>2727</v>
      </c>
      <c r="B1893" s="3" t="s">
        <v>2199</v>
      </c>
      <c r="C1893" s="3" t="s">
        <v>7077</v>
      </c>
      <c r="D1893" s="17">
        <v>843</v>
      </c>
    </row>
    <row r="1894" spans="1:4" x14ac:dyDescent="0.35">
      <c r="A1894" s="3">
        <v>482</v>
      </c>
      <c r="B1894" s="3" t="s">
        <v>485</v>
      </c>
      <c r="C1894" s="3" t="s">
        <v>486</v>
      </c>
      <c r="D1894" s="17">
        <v>841</v>
      </c>
    </row>
    <row r="1895" spans="1:4" ht="84" x14ac:dyDescent="0.35">
      <c r="A1895" s="3">
        <v>1033</v>
      </c>
      <c r="B1895" s="3" t="s">
        <v>1025</v>
      </c>
      <c r="C1895" s="3" t="s">
        <v>5425</v>
      </c>
      <c r="D1895" s="17">
        <v>840</v>
      </c>
    </row>
    <row r="1896" spans="1:4" ht="56" x14ac:dyDescent="0.35">
      <c r="A1896" s="3">
        <v>2184</v>
      </c>
      <c r="B1896" s="3" t="s">
        <v>1343</v>
      </c>
      <c r="C1896" s="3" t="s">
        <v>5711</v>
      </c>
      <c r="D1896" s="17">
        <v>840</v>
      </c>
    </row>
    <row r="1897" spans="1:4" ht="28" x14ac:dyDescent="0.35">
      <c r="A1897" s="3">
        <v>1983</v>
      </c>
      <c r="B1897" s="3" t="s">
        <v>1732</v>
      </c>
      <c r="C1897" s="3" t="s">
        <v>1733</v>
      </c>
      <c r="D1897" s="17">
        <v>839</v>
      </c>
    </row>
    <row r="1898" spans="1:4" x14ac:dyDescent="0.35">
      <c r="A1898" s="3">
        <v>913</v>
      </c>
      <c r="B1898" s="3" t="s">
        <v>910</v>
      </c>
      <c r="C1898" s="3" t="s">
        <v>911</v>
      </c>
      <c r="D1898" s="17">
        <v>834</v>
      </c>
    </row>
    <row r="1899" spans="1:4" ht="28" x14ac:dyDescent="0.35">
      <c r="A1899" s="3">
        <v>335</v>
      </c>
      <c r="B1899" s="3" t="s">
        <v>330</v>
      </c>
      <c r="C1899" s="3" t="s">
        <v>331</v>
      </c>
      <c r="D1899" s="17">
        <v>833</v>
      </c>
    </row>
    <row r="1900" spans="1:4" ht="28" x14ac:dyDescent="0.35">
      <c r="A1900" s="3">
        <v>1779</v>
      </c>
      <c r="B1900" s="3" t="s">
        <v>2546</v>
      </c>
      <c r="C1900" s="3" t="s">
        <v>1597</v>
      </c>
      <c r="D1900" s="17">
        <v>833</v>
      </c>
    </row>
    <row r="1901" spans="1:4" ht="28" x14ac:dyDescent="0.35">
      <c r="A1901" s="3">
        <v>1095</v>
      </c>
      <c r="B1901" s="3" t="s">
        <v>5223</v>
      </c>
      <c r="C1901" s="3" t="s">
        <v>1097</v>
      </c>
      <c r="D1901" s="17">
        <v>824</v>
      </c>
    </row>
    <row r="1902" spans="1:4" ht="42" x14ac:dyDescent="0.35">
      <c r="A1902" s="3">
        <v>1349</v>
      </c>
      <c r="B1902" s="3" t="s">
        <v>1296</v>
      </c>
      <c r="C1902" s="3" t="s">
        <v>3120</v>
      </c>
      <c r="D1902" s="17">
        <v>824</v>
      </c>
    </row>
    <row r="1903" spans="1:4" ht="56" x14ac:dyDescent="0.35">
      <c r="A1903" s="3">
        <v>73</v>
      </c>
      <c r="B1903" s="3" t="s">
        <v>67</v>
      </c>
      <c r="C1903" s="3" t="s">
        <v>66</v>
      </c>
      <c r="D1903" s="17">
        <v>822</v>
      </c>
    </row>
    <row r="1904" spans="1:4" ht="28" x14ac:dyDescent="0.35">
      <c r="A1904" s="3">
        <v>2933</v>
      </c>
      <c r="B1904" s="3" t="s">
        <v>2309</v>
      </c>
      <c r="C1904" s="3" t="s">
        <v>5904</v>
      </c>
      <c r="D1904" s="17">
        <v>820</v>
      </c>
    </row>
    <row r="1905" spans="1:4" x14ac:dyDescent="0.35">
      <c r="A1905" s="3">
        <v>1837</v>
      </c>
      <c r="B1905" s="3" t="s">
        <v>1631</v>
      </c>
      <c r="C1905" s="3" t="s">
        <v>1632</v>
      </c>
      <c r="D1905" s="17">
        <v>816</v>
      </c>
    </row>
    <row r="1906" spans="1:4" ht="56" x14ac:dyDescent="0.35">
      <c r="A1906" s="3">
        <v>380</v>
      </c>
      <c r="B1906" s="3" t="s">
        <v>387</v>
      </c>
      <c r="C1906" s="3" t="s">
        <v>390</v>
      </c>
      <c r="D1906" s="17">
        <v>801</v>
      </c>
    </row>
    <row r="1907" spans="1:4" ht="28" x14ac:dyDescent="0.35">
      <c r="A1907" s="3">
        <v>1478</v>
      </c>
      <c r="B1907" s="3" t="s">
        <v>1381</v>
      </c>
      <c r="C1907" s="3" t="s">
        <v>5544</v>
      </c>
      <c r="D1907" s="17">
        <v>799</v>
      </c>
    </row>
    <row r="1908" spans="1:4" ht="42" x14ac:dyDescent="0.35">
      <c r="A1908" s="3">
        <v>1829</v>
      </c>
      <c r="B1908" s="3" t="s">
        <v>826</v>
      </c>
      <c r="C1908" s="3" t="s">
        <v>1626</v>
      </c>
      <c r="D1908" s="17">
        <v>795</v>
      </c>
    </row>
    <row r="1909" spans="1:4" ht="56" x14ac:dyDescent="0.35">
      <c r="A1909" s="3">
        <v>2181</v>
      </c>
      <c r="B1909" s="3" t="s">
        <v>258</v>
      </c>
      <c r="C1909" s="3" t="s">
        <v>5710</v>
      </c>
      <c r="D1909" s="17">
        <v>795</v>
      </c>
    </row>
    <row r="1910" spans="1:4" ht="56" x14ac:dyDescent="0.35">
      <c r="A1910" s="3">
        <v>2353</v>
      </c>
      <c r="B1910" s="3" t="s">
        <v>984</v>
      </c>
      <c r="C1910" s="3" t="s">
        <v>5753</v>
      </c>
      <c r="D1910" s="17">
        <v>795</v>
      </c>
    </row>
    <row r="1911" spans="1:4" ht="42" x14ac:dyDescent="0.35">
      <c r="A1911" s="3">
        <v>2178</v>
      </c>
      <c r="B1911" s="3" t="s">
        <v>2628</v>
      </c>
      <c r="C1911" s="3" t="s">
        <v>4178</v>
      </c>
      <c r="D1911" s="17">
        <v>794</v>
      </c>
    </row>
    <row r="1912" spans="1:4" ht="56" x14ac:dyDescent="0.35">
      <c r="A1912" s="3">
        <v>2858</v>
      </c>
      <c r="B1912" s="3" t="s">
        <v>2280</v>
      </c>
      <c r="C1912" s="3" t="s">
        <v>5884</v>
      </c>
      <c r="D1912" s="17">
        <v>791</v>
      </c>
    </row>
    <row r="1913" spans="1:4" ht="56" x14ac:dyDescent="0.35">
      <c r="A1913" s="3">
        <v>2859</v>
      </c>
      <c r="B1913" s="3" t="s">
        <v>2280</v>
      </c>
      <c r="C1913" s="3" t="s">
        <v>5885</v>
      </c>
      <c r="D1913" s="17">
        <v>791</v>
      </c>
    </row>
    <row r="1914" spans="1:4" ht="28" x14ac:dyDescent="0.35">
      <c r="A1914" s="3">
        <v>558</v>
      </c>
      <c r="B1914" s="3" t="s">
        <v>570</v>
      </c>
      <c r="C1914" s="3" t="s">
        <v>571</v>
      </c>
      <c r="D1914" s="17">
        <v>789</v>
      </c>
    </row>
    <row r="1915" spans="1:4" ht="42" x14ac:dyDescent="0.35">
      <c r="A1915" s="3">
        <v>239</v>
      </c>
      <c r="B1915" s="3" t="s">
        <v>248</v>
      </c>
      <c r="C1915" s="3" t="s">
        <v>251</v>
      </c>
      <c r="D1915" s="17">
        <v>785</v>
      </c>
    </row>
    <row r="1916" spans="1:4" ht="28" x14ac:dyDescent="0.35">
      <c r="A1916" s="3">
        <v>856</v>
      </c>
      <c r="B1916" s="3" t="s">
        <v>731</v>
      </c>
      <c r="C1916" s="3" t="s">
        <v>3060</v>
      </c>
      <c r="D1916" s="17">
        <v>783</v>
      </c>
    </row>
    <row r="1917" spans="1:4" x14ac:dyDescent="0.35">
      <c r="A1917" s="3">
        <v>1978</v>
      </c>
      <c r="B1917" s="3" t="s">
        <v>1729</v>
      </c>
      <c r="C1917" s="3" t="s">
        <v>1730</v>
      </c>
      <c r="D1917" s="17">
        <v>783</v>
      </c>
    </row>
    <row r="1918" spans="1:4" ht="84" x14ac:dyDescent="0.35">
      <c r="A1918" s="3">
        <v>215</v>
      </c>
      <c r="B1918" s="3" t="s">
        <v>228</v>
      </c>
      <c r="C1918" s="3" t="s">
        <v>229</v>
      </c>
      <c r="D1918" s="17">
        <v>781</v>
      </c>
    </row>
    <row r="1919" spans="1:4" ht="28" x14ac:dyDescent="0.35">
      <c r="A1919" s="3">
        <v>1782</v>
      </c>
      <c r="B1919" s="3" t="s">
        <v>1599</v>
      </c>
      <c r="C1919" s="3" t="s">
        <v>1600</v>
      </c>
      <c r="D1919" s="17">
        <v>781</v>
      </c>
    </row>
    <row r="1920" spans="1:4" ht="56" x14ac:dyDescent="0.35">
      <c r="A1920" s="3">
        <v>866</v>
      </c>
      <c r="B1920" s="3" t="s">
        <v>861</v>
      </c>
      <c r="C1920" s="3" t="s">
        <v>862</v>
      </c>
      <c r="D1920" s="17">
        <v>780</v>
      </c>
    </row>
    <row r="1921" spans="1:4" x14ac:dyDescent="0.35">
      <c r="A1921" s="3">
        <v>2919</v>
      </c>
      <c r="B1921" s="3" t="s">
        <v>2303</v>
      </c>
      <c r="C1921" s="3" t="s">
        <v>2304</v>
      </c>
      <c r="D1921" s="17">
        <v>766</v>
      </c>
    </row>
    <row r="1922" spans="1:4" ht="42" x14ac:dyDescent="0.35">
      <c r="A1922" s="3">
        <v>396</v>
      </c>
      <c r="B1922" s="3" t="s">
        <v>393</v>
      </c>
      <c r="C1922" s="3" t="s">
        <v>402</v>
      </c>
      <c r="D1922" s="17">
        <v>764</v>
      </c>
    </row>
    <row r="1923" spans="1:4" x14ac:dyDescent="0.35">
      <c r="A1923" s="3">
        <v>1498</v>
      </c>
      <c r="B1923" s="3" t="s">
        <v>1390</v>
      </c>
      <c r="C1923" s="3" t="s">
        <v>1391</v>
      </c>
      <c r="D1923" s="17">
        <v>759</v>
      </c>
    </row>
    <row r="1924" spans="1:4" ht="84" x14ac:dyDescent="0.35">
      <c r="A1924" s="3">
        <v>336</v>
      </c>
      <c r="B1924" s="3" t="s">
        <v>332</v>
      </c>
      <c r="C1924" s="3" t="s">
        <v>5296</v>
      </c>
      <c r="D1924" s="17">
        <v>756</v>
      </c>
    </row>
    <row r="1925" spans="1:4" ht="28" x14ac:dyDescent="0.35">
      <c r="A1925" s="3">
        <v>427</v>
      </c>
      <c r="B1925" s="3" t="s">
        <v>430</v>
      </c>
      <c r="C1925" s="3" t="s">
        <v>431</v>
      </c>
      <c r="D1925" s="17">
        <v>752</v>
      </c>
    </row>
    <row r="1926" spans="1:4" ht="28" x14ac:dyDescent="0.35">
      <c r="A1926" s="3">
        <v>882</v>
      </c>
      <c r="B1926" s="3" t="s">
        <v>2628</v>
      </c>
      <c r="C1926" s="3" t="s">
        <v>880</v>
      </c>
      <c r="D1926" s="17">
        <v>751</v>
      </c>
    </row>
    <row r="1927" spans="1:4" x14ac:dyDescent="0.35">
      <c r="A1927" s="3">
        <v>674</v>
      </c>
      <c r="B1927" s="3" t="s">
        <v>675</v>
      </c>
      <c r="C1927" s="3" t="s">
        <v>676</v>
      </c>
      <c r="D1927" s="17">
        <v>750</v>
      </c>
    </row>
    <row r="1928" spans="1:4" ht="28" x14ac:dyDescent="0.35">
      <c r="A1928" s="3">
        <v>1341</v>
      </c>
      <c r="B1928" s="3" t="s">
        <v>1289</v>
      </c>
      <c r="C1928" s="3" t="s">
        <v>1290</v>
      </c>
      <c r="D1928" s="17">
        <v>746</v>
      </c>
    </row>
    <row r="1929" spans="1:4" ht="28" x14ac:dyDescent="0.35">
      <c r="A1929" s="3">
        <v>2101</v>
      </c>
      <c r="B1929" s="3" t="s">
        <v>1809</v>
      </c>
      <c r="C1929" s="3" t="s">
        <v>1810</v>
      </c>
      <c r="D1929" s="17">
        <v>743</v>
      </c>
    </row>
    <row r="1930" spans="1:4" ht="28" x14ac:dyDescent="0.35">
      <c r="A1930" s="3">
        <v>1736</v>
      </c>
      <c r="B1930" s="3" t="s">
        <v>1560</v>
      </c>
      <c r="C1930" s="3" t="s">
        <v>1561</v>
      </c>
      <c r="D1930" s="17">
        <v>740</v>
      </c>
    </row>
    <row r="1931" spans="1:4" ht="42" x14ac:dyDescent="0.35">
      <c r="A1931" s="3">
        <v>1604</v>
      </c>
      <c r="B1931" s="3" t="s">
        <v>1477</v>
      </c>
      <c r="C1931" s="3" t="s">
        <v>3139</v>
      </c>
      <c r="D1931" s="17">
        <v>731</v>
      </c>
    </row>
    <row r="1932" spans="1:4" ht="28" x14ac:dyDescent="0.35">
      <c r="A1932" s="3">
        <v>1586</v>
      </c>
      <c r="B1932" s="3" t="s">
        <v>1466</v>
      </c>
      <c r="C1932" s="3" t="s">
        <v>5565</v>
      </c>
      <c r="D1932" s="17">
        <v>729</v>
      </c>
    </row>
    <row r="1933" spans="1:4" ht="28" x14ac:dyDescent="0.35">
      <c r="A1933" s="3">
        <v>1793</v>
      </c>
      <c r="B1933" s="3" t="s">
        <v>1609</v>
      </c>
      <c r="C1933" s="3" t="s">
        <v>7071</v>
      </c>
      <c r="D1933" s="17">
        <v>729</v>
      </c>
    </row>
    <row r="1934" spans="1:4" ht="28" x14ac:dyDescent="0.35">
      <c r="A1934" s="3">
        <v>824</v>
      </c>
      <c r="B1934" s="3" t="s">
        <v>831</v>
      </c>
      <c r="C1934" s="3" t="s">
        <v>832</v>
      </c>
      <c r="D1934" s="17">
        <v>727</v>
      </c>
    </row>
    <row r="1935" spans="1:4" x14ac:dyDescent="0.35">
      <c r="A1935" s="3">
        <v>1420</v>
      </c>
      <c r="B1935" s="3" t="s">
        <v>1341</v>
      </c>
      <c r="C1935" s="3" t="s">
        <v>1342</v>
      </c>
      <c r="D1935" s="17">
        <v>720</v>
      </c>
    </row>
    <row r="1936" spans="1:4" ht="56" x14ac:dyDescent="0.35">
      <c r="A1936" s="3">
        <v>2454</v>
      </c>
      <c r="B1936" s="3" t="s">
        <v>1152</v>
      </c>
      <c r="C1936" s="3" t="s">
        <v>3212</v>
      </c>
      <c r="D1936" s="17">
        <v>719</v>
      </c>
    </row>
    <row r="1937" spans="1:4" ht="42" x14ac:dyDescent="0.35">
      <c r="A1937" s="3">
        <v>2873</v>
      </c>
      <c r="B1937" s="3" t="s">
        <v>2716</v>
      </c>
      <c r="C1937" s="3" t="s">
        <v>5890</v>
      </c>
      <c r="D1937" s="17">
        <v>718</v>
      </c>
    </row>
    <row r="1938" spans="1:4" ht="28" x14ac:dyDescent="0.35">
      <c r="A1938" s="3">
        <v>848</v>
      </c>
      <c r="B1938" s="3" t="s">
        <v>731</v>
      </c>
      <c r="C1938" s="3" t="s">
        <v>847</v>
      </c>
      <c r="D1938" s="17">
        <v>715</v>
      </c>
    </row>
    <row r="1939" spans="1:4" ht="28" x14ac:dyDescent="0.35">
      <c r="A1939" s="3">
        <v>178</v>
      </c>
      <c r="B1939" s="3" t="s">
        <v>199</v>
      </c>
      <c r="C1939" s="3" t="s">
        <v>200</v>
      </c>
      <c r="D1939" s="17">
        <v>711</v>
      </c>
    </row>
    <row r="1940" spans="1:4" ht="28" x14ac:dyDescent="0.35">
      <c r="A1940" s="3">
        <v>1617</v>
      </c>
      <c r="B1940" s="3" t="s">
        <v>1488</v>
      </c>
      <c r="C1940" s="3" t="s">
        <v>1489</v>
      </c>
      <c r="D1940" s="17">
        <v>703</v>
      </c>
    </row>
    <row r="1941" spans="1:4" ht="56" x14ac:dyDescent="0.35">
      <c r="A1941" s="3">
        <v>1165</v>
      </c>
      <c r="B1941" s="3" t="s">
        <v>1158</v>
      </c>
      <c r="C1941" s="3" t="s">
        <v>1161</v>
      </c>
      <c r="D1941" s="17">
        <v>698</v>
      </c>
    </row>
    <row r="1942" spans="1:4" ht="28" x14ac:dyDescent="0.35">
      <c r="A1942" s="3">
        <v>1244</v>
      </c>
      <c r="B1942" s="3" t="s">
        <v>1201</v>
      </c>
      <c r="C1942" s="3" t="s">
        <v>1202</v>
      </c>
      <c r="D1942" s="17">
        <v>698</v>
      </c>
    </row>
    <row r="1943" spans="1:4" ht="56" x14ac:dyDescent="0.35">
      <c r="A1943" s="3">
        <v>2648</v>
      </c>
      <c r="B1943" s="3" t="s">
        <v>2144</v>
      </c>
      <c r="C1943" s="3" t="s">
        <v>3245</v>
      </c>
      <c r="D1943" s="17">
        <v>697</v>
      </c>
    </row>
    <row r="1944" spans="1:4" ht="28" x14ac:dyDescent="0.35">
      <c r="A1944" s="3">
        <v>995</v>
      </c>
      <c r="B1944" s="3" t="s">
        <v>983</v>
      </c>
      <c r="C1944" s="3" t="s">
        <v>982</v>
      </c>
      <c r="D1944" s="17">
        <v>695</v>
      </c>
    </row>
    <row r="1945" spans="1:4" ht="28" x14ac:dyDescent="0.35">
      <c r="A1945" s="3">
        <v>661</v>
      </c>
      <c r="B1945" s="3" t="s">
        <v>664</v>
      </c>
      <c r="C1945" s="3" t="s">
        <v>7062</v>
      </c>
      <c r="D1945" s="17">
        <v>690</v>
      </c>
    </row>
    <row r="1946" spans="1:4" ht="28" x14ac:dyDescent="0.35">
      <c r="A1946" s="3">
        <v>1743</v>
      </c>
      <c r="B1946" s="3" t="s">
        <v>1566</v>
      </c>
      <c r="C1946" s="3" t="s">
        <v>1567</v>
      </c>
      <c r="D1946" s="17">
        <v>689</v>
      </c>
    </row>
    <row r="1947" spans="1:4" ht="28" x14ac:dyDescent="0.35">
      <c r="A1947" s="3">
        <v>1021</v>
      </c>
      <c r="B1947" s="3" t="s">
        <v>1013</v>
      </c>
      <c r="C1947" s="3" t="s">
        <v>1014</v>
      </c>
      <c r="D1947" s="17">
        <v>686</v>
      </c>
    </row>
    <row r="1948" spans="1:4" ht="42" x14ac:dyDescent="0.35">
      <c r="A1948" s="3">
        <v>817</v>
      </c>
      <c r="B1948" s="3" t="s">
        <v>818</v>
      </c>
      <c r="C1948" s="3" t="s">
        <v>5383</v>
      </c>
      <c r="D1948" s="17">
        <v>682</v>
      </c>
    </row>
    <row r="1949" spans="1:4" ht="28" x14ac:dyDescent="0.35">
      <c r="A1949" s="3">
        <v>1242</v>
      </c>
      <c r="B1949" s="3" t="s">
        <v>1201</v>
      </c>
      <c r="C1949" s="3" t="s">
        <v>1202</v>
      </c>
      <c r="D1949" s="17">
        <v>682</v>
      </c>
    </row>
    <row r="1950" spans="1:4" ht="28" x14ac:dyDescent="0.35">
      <c r="A1950" s="3">
        <v>2179</v>
      </c>
      <c r="B1950" s="3" t="s">
        <v>1862</v>
      </c>
      <c r="C1950" s="3" t="s">
        <v>5709</v>
      </c>
      <c r="D1950" s="17">
        <v>677</v>
      </c>
    </row>
    <row r="1951" spans="1:4" x14ac:dyDescent="0.35">
      <c r="A1951" s="3">
        <v>2204</v>
      </c>
      <c r="B1951" s="3" t="s">
        <v>1881</v>
      </c>
      <c r="C1951" s="3" t="s">
        <v>1880</v>
      </c>
      <c r="D1951" s="17">
        <v>673</v>
      </c>
    </row>
    <row r="1952" spans="1:4" ht="28" x14ac:dyDescent="0.35">
      <c r="A1952" s="3">
        <v>294</v>
      </c>
      <c r="B1952" s="3" t="s">
        <v>2628</v>
      </c>
      <c r="C1952" s="3" t="s">
        <v>5287</v>
      </c>
      <c r="D1952" s="17">
        <v>667</v>
      </c>
    </row>
    <row r="1953" spans="1:4" ht="42" x14ac:dyDescent="0.35">
      <c r="A1953" s="3">
        <v>1798</v>
      </c>
      <c r="B1953" s="3" t="s">
        <v>1610</v>
      </c>
      <c r="C1953" s="3" t="s">
        <v>5611</v>
      </c>
      <c r="D1953" s="17">
        <v>662</v>
      </c>
    </row>
    <row r="1954" spans="1:4" ht="56" x14ac:dyDescent="0.35">
      <c r="A1954" s="3">
        <v>229</v>
      </c>
      <c r="B1954" s="3" t="s">
        <v>238</v>
      </c>
      <c r="C1954" s="3" t="s">
        <v>2975</v>
      </c>
      <c r="D1954" s="17">
        <v>660</v>
      </c>
    </row>
    <row r="1955" spans="1:4" ht="28" x14ac:dyDescent="0.35">
      <c r="A1955" s="3">
        <v>994</v>
      </c>
      <c r="B1955" s="3" t="s">
        <v>981</v>
      </c>
      <c r="C1955" s="3" t="s">
        <v>982</v>
      </c>
      <c r="D1955" s="17">
        <v>660</v>
      </c>
    </row>
    <row r="1956" spans="1:4" ht="28" x14ac:dyDescent="0.35">
      <c r="A1956" s="3">
        <v>138</v>
      </c>
      <c r="B1956" s="3" t="s">
        <v>151</v>
      </c>
      <c r="C1956" s="3" t="s">
        <v>152</v>
      </c>
      <c r="D1956" s="17">
        <v>656</v>
      </c>
    </row>
    <row r="1957" spans="1:4" ht="28" x14ac:dyDescent="0.35">
      <c r="A1957" s="3">
        <v>177</v>
      </c>
      <c r="B1957" s="3" t="s">
        <v>197</v>
      </c>
      <c r="C1957" s="3" t="s">
        <v>198</v>
      </c>
      <c r="D1957" s="17">
        <v>656</v>
      </c>
    </row>
    <row r="1958" spans="1:4" ht="28" x14ac:dyDescent="0.35">
      <c r="A1958" s="3">
        <v>2277</v>
      </c>
      <c r="B1958" s="3" t="s">
        <v>1930</v>
      </c>
      <c r="C1958" s="3" t="s">
        <v>5737</v>
      </c>
      <c r="D1958" s="17">
        <v>656</v>
      </c>
    </row>
    <row r="1959" spans="1:4" ht="28" x14ac:dyDescent="0.35">
      <c r="A1959" s="3">
        <v>1240</v>
      </c>
      <c r="B1959" s="3" t="s">
        <v>1199</v>
      </c>
      <c r="C1959" s="3" t="s">
        <v>1200</v>
      </c>
      <c r="D1959" s="17">
        <v>654</v>
      </c>
    </row>
    <row r="1960" spans="1:4" x14ac:dyDescent="0.35">
      <c r="A1960" s="3">
        <v>464</v>
      </c>
      <c r="B1960" s="3" t="s">
        <v>466</v>
      </c>
      <c r="C1960" s="3" t="s">
        <v>467</v>
      </c>
      <c r="D1960" s="17">
        <v>650</v>
      </c>
    </row>
    <row r="1961" spans="1:4" ht="56" x14ac:dyDescent="0.35">
      <c r="A1961" s="3">
        <v>2496</v>
      </c>
      <c r="B1961" s="3" t="s">
        <v>1838</v>
      </c>
      <c r="C1961" s="3" t="s">
        <v>5779</v>
      </c>
      <c r="D1961" s="17">
        <v>646</v>
      </c>
    </row>
    <row r="1962" spans="1:4" ht="154" x14ac:dyDescent="0.35">
      <c r="A1962" s="3">
        <v>165</v>
      </c>
      <c r="B1962" s="3" t="s">
        <v>119</v>
      </c>
      <c r="C1962" s="3" t="s">
        <v>2926</v>
      </c>
      <c r="D1962" s="17">
        <v>645</v>
      </c>
    </row>
    <row r="1963" spans="1:4" ht="70" x14ac:dyDescent="0.35">
      <c r="A1963" s="3">
        <v>2776</v>
      </c>
      <c r="B1963" s="3" t="s">
        <v>2230</v>
      </c>
      <c r="C1963" s="3" t="s">
        <v>2229</v>
      </c>
      <c r="D1963" s="17">
        <v>645</v>
      </c>
    </row>
    <row r="1964" spans="1:4" ht="56" x14ac:dyDescent="0.35">
      <c r="A1964" s="3">
        <v>2887</v>
      </c>
      <c r="B1964" s="3" t="s">
        <v>723</v>
      </c>
      <c r="C1964" s="3" t="s">
        <v>3277</v>
      </c>
      <c r="D1964" s="17">
        <v>645</v>
      </c>
    </row>
    <row r="1965" spans="1:4" ht="28" x14ac:dyDescent="0.35">
      <c r="A1965" s="3">
        <v>232</v>
      </c>
      <c r="B1965" s="3" t="s">
        <v>239</v>
      </c>
      <c r="C1965" s="3" t="s">
        <v>240</v>
      </c>
      <c r="D1965" s="17">
        <v>643</v>
      </c>
    </row>
    <row r="1966" spans="1:4" ht="28" x14ac:dyDescent="0.35">
      <c r="A1966" s="3">
        <v>594</v>
      </c>
      <c r="B1966" s="3" t="s">
        <v>605</v>
      </c>
      <c r="C1966" s="3" t="s">
        <v>606</v>
      </c>
      <c r="D1966" s="17">
        <v>642</v>
      </c>
    </row>
    <row r="1967" spans="1:4" ht="28" x14ac:dyDescent="0.35">
      <c r="A1967" s="3">
        <v>623</v>
      </c>
      <c r="B1967" s="3" t="s">
        <v>626</v>
      </c>
      <c r="C1967" s="3" t="s">
        <v>627</v>
      </c>
      <c r="D1967" s="17">
        <v>639</v>
      </c>
    </row>
    <row r="1968" spans="1:4" ht="56" x14ac:dyDescent="0.35">
      <c r="A1968" s="3">
        <v>1495</v>
      </c>
      <c r="B1968" s="3" t="s">
        <v>1387</v>
      </c>
      <c r="C1968" s="3" t="s">
        <v>5549</v>
      </c>
      <c r="D1968" s="17">
        <v>639</v>
      </c>
    </row>
    <row r="1969" spans="1:4" ht="28" x14ac:dyDescent="0.35">
      <c r="A1969" s="3">
        <v>847</v>
      </c>
      <c r="B1969" s="3" t="s">
        <v>731</v>
      </c>
      <c r="C1969" s="3" t="s">
        <v>847</v>
      </c>
      <c r="D1969" s="17">
        <v>638</v>
      </c>
    </row>
    <row r="1970" spans="1:4" ht="42" x14ac:dyDescent="0.35">
      <c r="A1970" s="3">
        <v>1598</v>
      </c>
      <c r="B1970" s="3" t="s">
        <v>547</v>
      </c>
      <c r="C1970" s="3" t="s">
        <v>5568</v>
      </c>
      <c r="D1970" s="17">
        <v>638</v>
      </c>
    </row>
    <row r="1971" spans="1:4" ht="56" x14ac:dyDescent="0.35">
      <c r="A1971" s="3">
        <v>2105</v>
      </c>
      <c r="B1971" s="3" t="s">
        <v>1812</v>
      </c>
      <c r="C1971" s="3" t="s">
        <v>5686</v>
      </c>
      <c r="D1971" s="17">
        <v>638</v>
      </c>
    </row>
    <row r="1972" spans="1:4" ht="28" x14ac:dyDescent="0.35">
      <c r="A1972" s="3">
        <v>553</v>
      </c>
      <c r="B1972" s="3" t="s">
        <v>566</v>
      </c>
      <c r="C1972" s="3" t="s">
        <v>567</v>
      </c>
      <c r="D1972" s="17">
        <v>637</v>
      </c>
    </row>
    <row r="1973" spans="1:4" ht="98" x14ac:dyDescent="0.35">
      <c r="A1973" s="3">
        <v>892</v>
      </c>
      <c r="B1973" s="3" t="s">
        <v>887</v>
      </c>
      <c r="C1973" s="3" t="s">
        <v>5398</v>
      </c>
      <c r="D1973" s="17">
        <v>637</v>
      </c>
    </row>
    <row r="1974" spans="1:4" ht="42" x14ac:dyDescent="0.35">
      <c r="A1974" s="3">
        <v>1196</v>
      </c>
      <c r="B1974" s="3" t="s">
        <v>2628</v>
      </c>
      <c r="C1974" s="3" t="s">
        <v>1176</v>
      </c>
      <c r="D1974" s="17">
        <v>631</v>
      </c>
    </row>
    <row r="1975" spans="1:4" x14ac:dyDescent="0.35">
      <c r="A1975" s="3">
        <v>572</v>
      </c>
      <c r="B1975" s="3" t="s">
        <v>581</v>
      </c>
      <c r="C1975" s="3" t="s">
        <v>582</v>
      </c>
      <c r="D1975" s="17">
        <v>627</v>
      </c>
    </row>
    <row r="1976" spans="1:4" ht="56" x14ac:dyDescent="0.35">
      <c r="A1976" s="3">
        <v>1275</v>
      </c>
      <c r="B1976" s="3" t="s">
        <v>1229</v>
      </c>
      <c r="C1976" s="3" t="s">
        <v>1230</v>
      </c>
      <c r="D1976" s="17">
        <v>625</v>
      </c>
    </row>
    <row r="1977" spans="1:4" ht="56" x14ac:dyDescent="0.35">
      <c r="A1977" s="3">
        <v>1118</v>
      </c>
      <c r="B1977" s="3" t="s">
        <v>1115</v>
      </c>
      <c r="C1977" s="3" t="s">
        <v>3998</v>
      </c>
      <c r="D1977" s="17">
        <v>623</v>
      </c>
    </row>
    <row r="1978" spans="1:4" ht="84" x14ac:dyDescent="0.35">
      <c r="A1978" s="3">
        <v>1522</v>
      </c>
      <c r="B1978" s="3" t="s">
        <v>710</v>
      </c>
      <c r="C1978" s="3" t="s">
        <v>5556</v>
      </c>
      <c r="D1978" s="17">
        <v>617</v>
      </c>
    </row>
    <row r="1979" spans="1:4" ht="28" x14ac:dyDescent="0.35">
      <c r="A1979" s="3">
        <v>1092</v>
      </c>
      <c r="B1979" s="3" t="s">
        <v>1096</v>
      </c>
      <c r="C1979" s="3" t="s">
        <v>5433</v>
      </c>
      <c r="D1979" s="17">
        <v>616</v>
      </c>
    </row>
    <row r="1980" spans="1:4" ht="98" x14ac:dyDescent="0.35">
      <c r="A1980" s="3">
        <v>893</v>
      </c>
      <c r="B1980" s="3" t="s">
        <v>2628</v>
      </c>
      <c r="C1980" s="3" t="s">
        <v>5398</v>
      </c>
      <c r="D1980" s="17">
        <v>614</v>
      </c>
    </row>
    <row r="1981" spans="1:4" ht="98" x14ac:dyDescent="0.35">
      <c r="A1981" s="3">
        <v>895</v>
      </c>
      <c r="B1981" s="3" t="s">
        <v>2628</v>
      </c>
      <c r="C1981" s="3" t="s">
        <v>5398</v>
      </c>
      <c r="D1981" s="17">
        <v>614</v>
      </c>
    </row>
    <row r="1982" spans="1:4" ht="42" x14ac:dyDescent="0.35">
      <c r="A1982" s="3">
        <v>1664</v>
      </c>
      <c r="B1982" s="3" t="s">
        <v>1512</v>
      </c>
      <c r="C1982" s="3" t="s">
        <v>5583</v>
      </c>
      <c r="D1982" s="17">
        <v>612</v>
      </c>
    </row>
    <row r="1983" spans="1:4" x14ac:dyDescent="0.35">
      <c r="A1983" s="3">
        <v>918</v>
      </c>
      <c r="B1983" s="3" t="s">
        <v>914</v>
      </c>
      <c r="C1983" s="3" t="s">
        <v>915</v>
      </c>
      <c r="D1983" s="17">
        <v>606</v>
      </c>
    </row>
    <row r="1984" spans="1:4" ht="28" x14ac:dyDescent="0.35">
      <c r="A1984" s="3">
        <v>514</v>
      </c>
      <c r="B1984" s="3" t="s">
        <v>523</v>
      </c>
      <c r="C1984" s="3" t="s">
        <v>524</v>
      </c>
      <c r="D1984" s="17">
        <v>602</v>
      </c>
    </row>
    <row r="1985" spans="1:4" x14ac:dyDescent="0.35">
      <c r="A1985" s="3">
        <v>673</v>
      </c>
      <c r="B1985" s="3" t="s">
        <v>675</v>
      </c>
      <c r="C1985" s="3" t="s">
        <v>676</v>
      </c>
      <c r="D1985" s="17">
        <v>600</v>
      </c>
    </row>
    <row r="1986" spans="1:4" ht="84" x14ac:dyDescent="0.35">
      <c r="A1986" s="3">
        <v>1369</v>
      </c>
      <c r="B1986" s="3" t="s">
        <v>46</v>
      </c>
      <c r="C1986" s="3" t="s">
        <v>5508</v>
      </c>
      <c r="D1986" s="17">
        <v>600</v>
      </c>
    </row>
    <row r="1987" spans="1:4" x14ac:dyDescent="0.35">
      <c r="A1987" s="3">
        <v>2326</v>
      </c>
      <c r="B1987" s="3" t="s">
        <v>1962</v>
      </c>
      <c r="C1987" s="3" t="s">
        <v>5750</v>
      </c>
      <c r="D1987" s="17">
        <v>600</v>
      </c>
    </row>
    <row r="1988" spans="1:4" x14ac:dyDescent="0.35">
      <c r="A1988" s="3">
        <v>1977</v>
      </c>
      <c r="B1988" s="3" t="s">
        <v>1731</v>
      </c>
      <c r="C1988" s="3" t="s">
        <v>1730</v>
      </c>
      <c r="D1988" s="17">
        <v>599</v>
      </c>
    </row>
    <row r="1989" spans="1:4" ht="56" x14ac:dyDescent="0.35">
      <c r="A1989" s="3">
        <v>2875</v>
      </c>
      <c r="B1989" s="3" t="s">
        <v>2291</v>
      </c>
      <c r="C1989" s="3" t="s">
        <v>5891</v>
      </c>
      <c r="D1989" s="17">
        <v>597</v>
      </c>
    </row>
    <row r="1990" spans="1:4" ht="28" x14ac:dyDescent="0.35">
      <c r="A1990" s="3">
        <v>2229</v>
      </c>
      <c r="B1990" s="3" t="s">
        <v>1894</v>
      </c>
      <c r="C1990" s="3" t="s">
        <v>1895</v>
      </c>
      <c r="D1990" s="17">
        <v>596</v>
      </c>
    </row>
    <row r="1991" spans="1:4" ht="28" x14ac:dyDescent="0.35">
      <c r="A1991" s="3">
        <v>2230</v>
      </c>
      <c r="B1991" s="3" t="s">
        <v>2628</v>
      </c>
      <c r="C1991" s="3" t="s">
        <v>1895</v>
      </c>
      <c r="D1991" s="17">
        <v>596</v>
      </c>
    </row>
    <row r="1992" spans="1:4" ht="28" x14ac:dyDescent="0.35">
      <c r="A1992" s="3">
        <v>2291</v>
      </c>
      <c r="B1992" s="3" t="s">
        <v>1940</v>
      </c>
      <c r="C1992" s="3" t="s">
        <v>3191</v>
      </c>
      <c r="D1992" s="17">
        <v>596</v>
      </c>
    </row>
    <row r="1993" spans="1:4" ht="42" x14ac:dyDescent="0.35">
      <c r="A1993" s="3">
        <v>31</v>
      </c>
      <c r="B1993" s="3" t="s">
        <v>37</v>
      </c>
      <c r="C1993" s="3" t="s">
        <v>39</v>
      </c>
      <c r="D1993" s="17">
        <v>592</v>
      </c>
    </row>
    <row r="1994" spans="1:4" ht="42" x14ac:dyDescent="0.35">
      <c r="A1994" s="3">
        <v>2647</v>
      </c>
      <c r="B1994" s="3" t="s">
        <v>2143</v>
      </c>
      <c r="C1994" s="3" t="s">
        <v>5819</v>
      </c>
      <c r="D1994" s="17">
        <v>586</v>
      </c>
    </row>
    <row r="1995" spans="1:4" ht="56" x14ac:dyDescent="0.35">
      <c r="A1995" s="3">
        <v>865</v>
      </c>
      <c r="B1995" s="3" t="s">
        <v>861</v>
      </c>
      <c r="C1995" s="3" t="s">
        <v>862</v>
      </c>
      <c r="D1995" s="17">
        <v>585</v>
      </c>
    </row>
    <row r="1996" spans="1:4" ht="28" x14ac:dyDescent="0.35">
      <c r="A1996" s="3">
        <v>2567</v>
      </c>
      <c r="B1996" s="3" t="s">
        <v>2093</v>
      </c>
      <c r="C1996" s="3" t="s">
        <v>2094</v>
      </c>
      <c r="D1996" s="17">
        <v>585</v>
      </c>
    </row>
    <row r="1997" spans="1:4" ht="28" x14ac:dyDescent="0.35">
      <c r="A1997" s="3">
        <v>1859</v>
      </c>
      <c r="B1997" s="3" t="s">
        <v>1649</v>
      </c>
      <c r="C1997" s="3" t="s">
        <v>1650</v>
      </c>
      <c r="D1997" s="17">
        <v>583</v>
      </c>
    </row>
    <row r="1998" spans="1:4" x14ac:dyDescent="0.35">
      <c r="A1998" s="3">
        <v>2203</v>
      </c>
      <c r="B1998" s="3" t="s">
        <v>1879</v>
      </c>
      <c r="C1998" s="3" t="s">
        <v>1880</v>
      </c>
      <c r="D1998" s="17">
        <v>581</v>
      </c>
    </row>
    <row r="1999" spans="1:4" ht="28" x14ac:dyDescent="0.35">
      <c r="A1999" s="3">
        <v>1006</v>
      </c>
      <c r="B1999" s="3" t="s">
        <v>997</v>
      </c>
      <c r="C1999" s="3" t="s">
        <v>998</v>
      </c>
      <c r="D1999" s="17">
        <v>580</v>
      </c>
    </row>
    <row r="2000" spans="1:4" ht="28" x14ac:dyDescent="0.35">
      <c r="A2000" s="3">
        <v>2578</v>
      </c>
      <c r="B2000" s="3" t="s">
        <v>2103</v>
      </c>
      <c r="C2000" s="3" t="s">
        <v>2104</v>
      </c>
      <c r="D2000" s="17">
        <v>575</v>
      </c>
    </row>
    <row r="2001" spans="1:4" ht="28" x14ac:dyDescent="0.35">
      <c r="A2001" s="3">
        <v>1626</v>
      </c>
      <c r="B2001" s="3" t="s">
        <v>1490</v>
      </c>
      <c r="C2001" s="3" t="s">
        <v>3140</v>
      </c>
      <c r="D2001" s="17">
        <v>571</v>
      </c>
    </row>
    <row r="2002" spans="1:4" ht="140" x14ac:dyDescent="0.35">
      <c r="A2002" s="3">
        <v>196</v>
      </c>
      <c r="B2002" s="3" t="s">
        <v>214</v>
      </c>
      <c r="C2002" s="3" t="s">
        <v>5268</v>
      </c>
      <c r="D2002" s="17">
        <v>570</v>
      </c>
    </row>
    <row r="2003" spans="1:4" x14ac:dyDescent="0.35">
      <c r="A2003" s="3">
        <v>2491</v>
      </c>
      <c r="B2003" s="3" t="s">
        <v>2052</v>
      </c>
      <c r="C2003" s="3" t="s">
        <v>2053</v>
      </c>
      <c r="D2003" s="17">
        <v>562</v>
      </c>
    </row>
    <row r="2004" spans="1:4" ht="84" x14ac:dyDescent="0.35">
      <c r="A2004" s="3">
        <v>250</v>
      </c>
      <c r="B2004" s="3" t="s">
        <v>261</v>
      </c>
      <c r="C2004" s="3" t="s">
        <v>262</v>
      </c>
      <c r="D2004" s="17">
        <v>561</v>
      </c>
    </row>
    <row r="2005" spans="1:4" ht="28" x14ac:dyDescent="0.35">
      <c r="A2005" s="3">
        <v>2385</v>
      </c>
      <c r="B2005" s="3" t="s">
        <v>2004</v>
      </c>
      <c r="C2005" s="3" t="s">
        <v>2005</v>
      </c>
      <c r="D2005" s="17">
        <v>561</v>
      </c>
    </row>
    <row r="2006" spans="1:4" ht="28" x14ac:dyDescent="0.35">
      <c r="A2006" s="3">
        <v>2627</v>
      </c>
      <c r="B2006" s="3" t="s">
        <v>2134</v>
      </c>
      <c r="C2006" s="3" t="s">
        <v>3241</v>
      </c>
      <c r="D2006" s="17">
        <v>559</v>
      </c>
    </row>
    <row r="2007" spans="1:4" ht="28" x14ac:dyDescent="0.35">
      <c r="A2007" s="3">
        <v>2167</v>
      </c>
      <c r="B2007" s="3" t="s">
        <v>1859</v>
      </c>
      <c r="C2007" s="3" t="s">
        <v>7291</v>
      </c>
      <c r="D2007" s="17">
        <v>557</v>
      </c>
    </row>
    <row r="2008" spans="1:4" ht="28" x14ac:dyDescent="0.35">
      <c r="A2008" s="3">
        <v>1129</v>
      </c>
      <c r="B2008" s="3" t="s">
        <v>1126</v>
      </c>
      <c r="C2008" s="3" t="s">
        <v>1127</v>
      </c>
      <c r="D2008" s="17">
        <v>556</v>
      </c>
    </row>
    <row r="2009" spans="1:4" ht="42" x14ac:dyDescent="0.35">
      <c r="A2009" s="3">
        <v>1348</v>
      </c>
      <c r="B2009" s="3" t="s">
        <v>1296</v>
      </c>
      <c r="C2009" s="3" t="s">
        <v>3120</v>
      </c>
      <c r="D2009" s="17">
        <v>555</v>
      </c>
    </row>
    <row r="2010" spans="1:4" ht="56" x14ac:dyDescent="0.35">
      <c r="A2010" s="3">
        <v>1157</v>
      </c>
      <c r="B2010" s="3" t="s">
        <v>1151</v>
      </c>
      <c r="C2010" s="3" t="s">
        <v>4125</v>
      </c>
      <c r="D2010" s="17">
        <v>553</v>
      </c>
    </row>
    <row r="2011" spans="1:4" x14ac:dyDescent="0.35">
      <c r="A2011" s="3">
        <v>2489</v>
      </c>
      <c r="B2011" s="3" t="s">
        <v>2051</v>
      </c>
      <c r="C2011" s="3" t="s">
        <v>5778</v>
      </c>
      <c r="D2011" s="17">
        <v>553</v>
      </c>
    </row>
    <row r="2012" spans="1:4" ht="42" x14ac:dyDescent="0.35">
      <c r="A2012" s="3">
        <v>1551</v>
      </c>
      <c r="B2012" s="3" t="s">
        <v>1442</v>
      </c>
      <c r="C2012" s="3" t="s">
        <v>1443</v>
      </c>
      <c r="D2012" s="17">
        <v>550</v>
      </c>
    </row>
    <row r="2013" spans="1:4" ht="84" x14ac:dyDescent="0.35">
      <c r="A2013" s="3">
        <v>249</v>
      </c>
      <c r="B2013" s="3" t="s">
        <v>261</v>
      </c>
      <c r="C2013" s="3" t="s">
        <v>262</v>
      </c>
      <c r="D2013" s="17">
        <v>548</v>
      </c>
    </row>
    <row r="2014" spans="1:4" ht="28" x14ac:dyDescent="0.35">
      <c r="A2014" s="3">
        <v>54</v>
      </c>
      <c r="B2014" s="3" t="s">
        <v>56</v>
      </c>
      <c r="C2014" s="3" t="s">
        <v>57</v>
      </c>
      <c r="D2014" s="17">
        <v>544</v>
      </c>
    </row>
    <row r="2015" spans="1:4" ht="28" x14ac:dyDescent="0.35">
      <c r="A2015" s="3">
        <v>61</v>
      </c>
      <c r="B2015" s="3" t="s">
        <v>58</v>
      </c>
      <c r="C2015" s="3" t="s">
        <v>59</v>
      </c>
      <c r="D2015" s="17">
        <v>544</v>
      </c>
    </row>
    <row r="2016" spans="1:4" ht="28" x14ac:dyDescent="0.35">
      <c r="A2016" s="3">
        <v>191</v>
      </c>
      <c r="B2016" s="3" t="s">
        <v>184</v>
      </c>
      <c r="C2016" s="3" t="s">
        <v>212</v>
      </c>
      <c r="D2016" s="17">
        <v>544</v>
      </c>
    </row>
    <row r="2017" spans="1:4" ht="42" x14ac:dyDescent="0.35">
      <c r="A2017" s="3">
        <v>1299</v>
      </c>
      <c r="B2017" s="3" t="s">
        <v>2628</v>
      </c>
      <c r="C2017" s="3" t="s">
        <v>5489</v>
      </c>
      <c r="D2017" s="17">
        <v>542</v>
      </c>
    </row>
    <row r="2018" spans="1:4" ht="28" x14ac:dyDescent="0.35">
      <c r="A2018" s="3">
        <v>2170</v>
      </c>
      <c r="B2018" s="3" t="s">
        <v>1860</v>
      </c>
      <c r="C2018" s="3" t="s">
        <v>1861</v>
      </c>
      <c r="D2018" s="17">
        <v>541</v>
      </c>
    </row>
    <row r="2019" spans="1:4" ht="56" x14ac:dyDescent="0.35">
      <c r="A2019" s="3">
        <v>2888</v>
      </c>
      <c r="B2019" s="3" t="s">
        <v>723</v>
      </c>
      <c r="C2019" s="3" t="s">
        <v>3277</v>
      </c>
      <c r="D2019" s="17">
        <v>539</v>
      </c>
    </row>
    <row r="2020" spans="1:4" ht="56" x14ac:dyDescent="0.35">
      <c r="A2020" s="3">
        <v>2617</v>
      </c>
      <c r="B2020" s="3" t="s">
        <v>2129</v>
      </c>
      <c r="C2020" s="3" t="s">
        <v>3240</v>
      </c>
      <c r="D2020" s="17">
        <v>536</v>
      </c>
    </row>
    <row r="2021" spans="1:4" ht="28" x14ac:dyDescent="0.35">
      <c r="A2021" s="3">
        <v>2715</v>
      </c>
      <c r="B2021" s="3" t="s">
        <v>2191</v>
      </c>
      <c r="C2021" s="3" t="s">
        <v>2192</v>
      </c>
      <c r="D2021" s="17">
        <v>527</v>
      </c>
    </row>
    <row r="2022" spans="1:4" ht="28" x14ac:dyDescent="0.35">
      <c r="A2022" s="3">
        <v>253</v>
      </c>
      <c r="B2022" s="3" t="s">
        <v>264</v>
      </c>
      <c r="C2022" s="3" t="s">
        <v>265</v>
      </c>
      <c r="D2022" s="17">
        <v>526</v>
      </c>
    </row>
    <row r="2023" spans="1:4" ht="28" x14ac:dyDescent="0.35">
      <c r="A2023" s="3">
        <v>1812</v>
      </c>
      <c r="B2023" s="3" t="s">
        <v>1614</v>
      </c>
      <c r="C2023" s="3" t="s">
        <v>5612</v>
      </c>
      <c r="D2023" s="17">
        <v>525</v>
      </c>
    </row>
    <row r="2024" spans="1:4" ht="42" x14ac:dyDescent="0.35">
      <c r="A2024" s="3">
        <v>1800</v>
      </c>
      <c r="B2024" s="3" t="s">
        <v>1610</v>
      </c>
      <c r="C2024" s="3" t="s">
        <v>1611</v>
      </c>
      <c r="D2024" s="17">
        <v>524</v>
      </c>
    </row>
    <row r="2025" spans="1:4" x14ac:dyDescent="0.35">
      <c r="A2025" s="3">
        <v>415</v>
      </c>
      <c r="B2025" s="3" t="s">
        <v>418</v>
      </c>
      <c r="C2025" s="3" t="s">
        <v>419</v>
      </c>
      <c r="D2025" s="17">
        <v>522</v>
      </c>
    </row>
    <row r="2026" spans="1:4" ht="28" x14ac:dyDescent="0.35">
      <c r="A2026" s="3">
        <v>1243</v>
      </c>
      <c r="B2026" s="3" t="s">
        <v>1201</v>
      </c>
      <c r="C2026" s="3" t="s">
        <v>1202</v>
      </c>
      <c r="D2026" s="17">
        <v>511</v>
      </c>
    </row>
    <row r="2027" spans="1:4" x14ac:dyDescent="0.35">
      <c r="A2027" s="3">
        <v>1759</v>
      </c>
      <c r="B2027" s="3" t="s">
        <v>1581</v>
      </c>
      <c r="C2027" s="3" t="s">
        <v>1582</v>
      </c>
      <c r="D2027" s="17">
        <v>511</v>
      </c>
    </row>
    <row r="2028" spans="1:4" ht="56" x14ac:dyDescent="0.35">
      <c r="A2028" s="3">
        <v>1116</v>
      </c>
      <c r="B2028" s="3" t="s">
        <v>1115</v>
      </c>
      <c r="C2028" s="3" t="s">
        <v>3998</v>
      </c>
      <c r="D2028" s="17">
        <v>508</v>
      </c>
    </row>
    <row r="2029" spans="1:4" ht="28" x14ac:dyDescent="0.35">
      <c r="A2029" s="3">
        <v>2853</v>
      </c>
      <c r="B2029" s="3" t="s">
        <v>2278</v>
      </c>
      <c r="C2029" s="3" t="s">
        <v>2279</v>
      </c>
      <c r="D2029" s="17">
        <v>508</v>
      </c>
    </row>
    <row r="2030" spans="1:4" ht="70" x14ac:dyDescent="0.35">
      <c r="A2030" s="3">
        <v>637</v>
      </c>
      <c r="B2030" s="3" t="s">
        <v>53</v>
      </c>
      <c r="C2030" s="3" t="s">
        <v>644</v>
      </c>
      <c r="D2030" s="17">
        <v>506</v>
      </c>
    </row>
    <row r="2031" spans="1:4" ht="28" x14ac:dyDescent="0.35">
      <c r="A2031" s="3">
        <v>1288</v>
      </c>
      <c r="B2031" s="3" t="s">
        <v>1243</v>
      </c>
      <c r="C2031" s="3" t="s">
        <v>1244</v>
      </c>
      <c r="D2031" s="17">
        <v>506</v>
      </c>
    </row>
    <row r="2032" spans="1:4" ht="28" x14ac:dyDescent="0.35">
      <c r="A2032" s="3">
        <v>1624</v>
      </c>
      <c r="B2032" s="3" t="s">
        <v>1490</v>
      </c>
      <c r="C2032" s="3" t="s">
        <v>3140</v>
      </c>
      <c r="D2032" s="17">
        <v>506</v>
      </c>
    </row>
    <row r="2033" spans="1:4" ht="42" x14ac:dyDescent="0.35">
      <c r="A2033" s="3">
        <v>734</v>
      </c>
      <c r="B2033" s="3" t="s">
        <v>2645</v>
      </c>
      <c r="C2033" s="3" t="s">
        <v>746</v>
      </c>
      <c r="D2033" s="17">
        <v>501</v>
      </c>
    </row>
    <row r="2034" spans="1:4" ht="28" x14ac:dyDescent="0.35">
      <c r="A2034" s="3">
        <v>911</v>
      </c>
      <c r="B2034" s="3" t="s">
        <v>909</v>
      </c>
      <c r="C2034" s="3" t="s">
        <v>3067</v>
      </c>
      <c r="D2034" s="17">
        <v>496</v>
      </c>
    </row>
    <row r="2035" spans="1:4" ht="56" x14ac:dyDescent="0.35">
      <c r="A2035" s="3">
        <v>475</v>
      </c>
      <c r="B2035" s="3" t="s">
        <v>475</v>
      </c>
      <c r="C2035" s="3" t="s">
        <v>476</v>
      </c>
      <c r="D2035" s="17">
        <v>491</v>
      </c>
    </row>
    <row r="2036" spans="1:4" ht="28" x14ac:dyDescent="0.35">
      <c r="A2036" s="3">
        <v>1237</v>
      </c>
      <c r="B2036" s="3" t="s">
        <v>1197</v>
      </c>
      <c r="C2036" s="3" t="s">
        <v>1198</v>
      </c>
      <c r="D2036" s="17">
        <v>490</v>
      </c>
    </row>
    <row r="2037" spans="1:4" ht="28" x14ac:dyDescent="0.35">
      <c r="A2037" s="3">
        <v>2386</v>
      </c>
      <c r="B2037" s="3" t="s">
        <v>2004</v>
      </c>
      <c r="C2037" s="3" t="s">
        <v>2005</v>
      </c>
      <c r="D2037" s="17">
        <v>485</v>
      </c>
    </row>
    <row r="2038" spans="1:4" ht="42" x14ac:dyDescent="0.35">
      <c r="A2038" s="3">
        <v>2882</v>
      </c>
      <c r="B2038" s="3" t="s">
        <v>78</v>
      </c>
      <c r="C2038" s="3" t="s">
        <v>3276</v>
      </c>
      <c r="D2038" s="17">
        <v>482</v>
      </c>
    </row>
    <row r="2039" spans="1:4" ht="28" x14ac:dyDescent="0.35">
      <c r="A2039" s="3">
        <v>800</v>
      </c>
      <c r="B2039" s="3" t="s">
        <v>807</v>
      </c>
      <c r="C2039" s="3" t="s">
        <v>808</v>
      </c>
      <c r="D2039" s="17">
        <v>481</v>
      </c>
    </row>
    <row r="2040" spans="1:4" ht="28" x14ac:dyDescent="0.35">
      <c r="A2040" s="3">
        <v>1553</v>
      </c>
      <c r="B2040" s="3" t="s">
        <v>1444</v>
      </c>
      <c r="C2040" s="3" t="s">
        <v>1445</v>
      </c>
      <c r="D2040" s="17">
        <v>471</v>
      </c>
    </row>
    <row r="2041" spans="1:4" x14ac:dyDescent="0.35">
      <c r="A2041" s="3">
        <v>3</v>
      </c>
      <c r="B2041" s="3" t="s">
        <v>7286</v>
      </c>
      <c r="C2041" s="3" t="s">
        <v>5231</v>
      </c>
      <c r="D2041" s="17">
        <v>465</v>
      </c>
    </row>
    <row r="2042" spans="1:4" ht="28" x14ac:dyDescent="0.35">
      <c r="A2042" s="3">
        <v>912</v>
      </c>
      <c r="B2042" s="3" t="s">
        <v>909</v>
      </c>
      <c r="C2042" s="3" t="s">
        <v>3067</v>
      </c>
      <c r="D2042" s="17">
        <v>460</v>
      </c>
    </row>
    <row r="2043" spans="1:4" x14ac:dyDescent="0.35">
      <c r="A2043" s="3">
        <v>560</v>
      </c>
      <c r="B2043" s="3" t="s">
        <v>572</v>
      </c>
      <c r="C2043" s="3" t="s">
        <v>573</v>
      </c>
      <c r="D2043" s="17">
        <v>459</v>
      </c>
    </row>
    <row r="2044" spans="1:4" ht="84" x14ac:dyDescent="0.35">
      <c r="A2044" s="3">
        <v>2266</v>
      </c>
      <c r="B2044" s="3" t="s">
        <v>1538</v>
      </c>
      <c r="C2044" s="3" t="s">
        <v>5734</v>
      </c>
      <c r="D2044" s="17">
        <v>446</v>
      </c>
    </row>
    <row r="2045" spans="1:4" ht="56" x14ac:dyDescent="0.35">
      <c r="A2045" s="3">
        <v>37</v>
      </c>
      <c r="B2045" s="3" t="s">
        <v>41</v>
      </c>
      <c r="C2045" s="3" t="s">
        <v>45</v>
      </c>
      <c r="D2045" s="17">
        <v>445</v>
      </c>
    </row>
    <row r="2046" spans="1:4" x14ac:dyDescent="0.35">
      <c r="A2046" s="3">
        <v>1105</v>
      </c>
      <c r="B2046" s="3" t="s">
        <v>1103</v>
      </c>
      <c r="C2046" s="3" t="s">
        <v>1104</v>
      </c>
      <c r="D2046" s="17">
        <v>445</v>
      </c>
    </row>
    <row r="2047" spans="1:4" ht="28" x14ac:dyDescent="0.35">
      <c r="A2047" s="3">
        <v>1560</v>
      </c>
      <c r="B2047" s="3" t="s">
        <v>1450</v>
      </c>
      <c r="C2047" s="3" t="s">
        <v>1451</v>
      </c>
      <c r="D2047" s="17">
        <v>445</v>
      </c>
    </row>
    <row r="2048" spans="1:4" ht="42" x14ac:dyDescent="0.35">
      <c r="A2048" s="3">
        <v>2574</v>
      </c>
      <c r="B2048" s="3" t="s">
        <v>2098</v>
      </c>
      <c r="C2048" s="3" t="s">
        <v>2099</v>
      </c>
      <c r="D2048" s="17">
        <v>443</v>
      </c>
    </row>
    <row r="2049" spans="1:4" ht="56" x14ac:dyDescent="0.35">
      <c r="A2049" s="3">
        <v>801</v>
      </c>
      <c r="B2049" s="3" t="s">
        <v>809</v>
      </c>
      <c r="C2049" s="3" t="s">
        <v>810</v>
      </c>
      <c r="D2049" s="17">
        <v>438</v>
      </c>
    </row>
    <row r="2050" spans="1:4" ht="56" x14ac:dyDescent="0.35">
      <c r="A2050" s="3">
        <v>2835</v>
      </c>
      <c r="B2050" s="3" t="s">
        <v>704</v>
      </c>
      <c r="C2050" s="3" t="s">
        <v>3270</v>
      </c>
      <c r="D2050" s="17">
        <v>437</v>
      </c>
    </row>
    <row r="2051" spans="1:4" x14ac:dyDescent="0.35">
      <c r="A2051" s="3">
        <v>1421</v>
      </c>
      <c r="B2051" s="3" t="s">
        <v>1341</v>
      </c>
      <c r="C2051" s="3" t="s">
        <v>1342</v>
      </c>
      <c r="D2051" s="17">
        <v>432</v>
      </c>
    </row>
    <row r="2052" spans="1:4" ht="42" x14ac:dyDescent="0.35">
      <c r="A2052" s="3">
        <v>1671</v>
      </c>
      <c r="B2052" s="3" t="s">
        <v>1518</v>
      </c>
      <c r="C2052" s="3" t="s">
        <v>1519</v>
      </c>
      <c r="D2052" s="17">
        <v>431</v>
      </c>
    </row>
    <row r="2053" spans="1:4" ht="42" x14ac:dyDescent="0.35">
      <c r="A2053" s="3">
        <v>2695</v>
      </c>
      <c r="B2053" s="3" t="s">
        <v>2179</v>
      </c>
      <c r="C2053" s="3" t="s">
        <v>5836</v>
      </c>
      <c r="D2053" s="17">
        <v>430</v>
      </c>
    </row>
    <row r="2054" spans="1:4" ht="28" x14ac:dyDescent="0.35">
      <c r="A2054" s="3">
        <v>534</v>
      </c>
      <c r="B2054" s="3" t="s">
        <v>2628</v>
      </c>
      <c r="C2054" s="3" t="s">
        <v>540</v>
      </c>
      <c r="D2054" s="17">
        <v>427</v>
      </c>
    </row>
    <row r="2055" spans="1:4" x14ac:dyDescent="0.35">
      <c r="A2055" s="3">
        <v>1282</v>
      </c>
      <c r="B2055" s="3" t="s">
        <v>1238</v>
      </c>
      <c r="C2055" s="3" t="s">
        <v>5483</v>
      </c>
      <c r="D2055" s="17">
        <v>425</v>
      </c>
    </row>
    <row r="2056" spans="1:4" x14ac:dyDescent="0.35">
      <c r="A2056" s="3">
        <v>1283</v>
      </c>
      <c r="B2056" s="3" t="s">
        <v>1238</v>
      </c>
      <c r="C2056" s="3" t="s">
        <v>5483</v>
      </c>
      <c r="D2056" s="17">
        <v>425</v>
      </c>
    </row>
    <row r="2057" spans="1:4" ht="56" x14ac:dyDescent="0.35">
      <c r="A2057" s="3">
        <v>2001</v>
      </c>
      <c r="B2057" s="3" t="s">
        <v>1040</v>
      </c>
      <c r="C2057" s="3" t="s">
        <v>5657</v>
      </c>
      <c r="D2057" s="17">
        <v>418</v>
      </c>
    </row>
    <row r="2058" spans="1:4" ht="126" x14ac:dyDescent="0.35">
      <c r="A2058" s="3">
        <v>2548</v>
      </c>
      <c r="B2058" s="3" t="s">
        <v>729</v>
      </c>
      <c r="C2058" s="3" t="s">
        <v>5798</v>
      </c>
      <c r="D2058" s="17">
        <v>418</v>
      </c>
    </row>
    <row r="2059" spans="1:4" ht="28" x14ac:dyDescent="0.35">
      <c r="A2059" s="3">
        <v>857</v>
      </c>
      <c r="B2059" s="3" t="s">
        <v>852</v>
      </c>
      <c r="C2059" s="3" t="s">
        <v>853</v>
      </c>
      <c r="D2059" s="17">
        <v>417</v>
      </c>
    </row>
    <row r="2060" spans="1:4" ht="28" x14ac:dyDescent="0.35">
      <c r="A2060" s="3">
        <v>351</v>
      </c>
      <c r="B2060" s="3" t="s">
        <v>351</v>
      </c>
      <c r="C2060" s="3" t="s">
        <v>352</v>
      </c>
      <c r="D2060" s="17">
        <v>411</v>
      </c>
    </row>
    <row r="2061" spans="1:4" ht="28" x14ac:dyDescent="0.35">
      <c r="A2061" s="3">
        <v>1594</v>
      </c>
      <c r="B2061" s="3" t="s">
        <v>1471</v>
      </c>
      <c r="C2061" s="3" t="s">
        <v>1472</v>
      </c>
      <c r="D2061" s="17">
        <v>410</v>
      </c>
    </row>
    <row r="2062" spans="1:4" ht="28" x14ac:dyDescent="0.35">
      <c r="A2062" s="3">
        <v>1587</v>
      </c>
      <c r="B2062" s="3" t="s">
        <v>1466</v>
      </c>
      <c r="C2062" s="3" t="s">
        <v>5565</v>
      </c>
      <c r="D2062" s="17">
        <v>407</v>
      </c>
    </row>
    <row r="2063" spans="1:4" ht="28" x14ac:dyDescent="0.35">
      <c r="A2063" s="3">
        <v>188</v>
      </c>
      <c r="B2063" s="3" t="s">
        <v>208</v>
      </c>
      <c r="C2063" s="3" t="s">
        <v>209</v>
      </c>
      <c r="D2063" s="17">
        <v>405</v>
      </c>
    </row>
    <row r="2064" spans="1:4" ht="56" x14ac:dyDescent="0.35">
      <c r="A2064" s="3">
        <v>1140</v>
      </c>
      <c r="B2064" s="3" t="s">
        <v>1135</v>
      </c>
      <c r="C2064" s="3" t="s">
        <v>5440</v>
      </c>
      <c r="D2064" s="17">
        <v>403</v>
      </c>
    </row>
    <row r="2065" spans="1:4" ht="28" x14ac:dyDescent="0.35">
      <c r="A2065" s="3">
        <v>147</v>
      </c>
      <c r="B2065" s="3" t="s">
        <v>170</v>
      </c>
      <c r="C2065" s="3" t="s">
        <v>5257</v>
      </c>
      <c r="D2065" s="17">
        <v>397</v>
      </c>
    </row>
    <row r="2066" spans="1:4" ht="56" x14ac:dyDescent="0.35">
      <c r="A2066" s="3">
        <v>223</v>
      </c>
      <c r="B2066" s="3" t="s">
        <v>172</v>
      </c>
      <c r="C2066" s="3" t="s">
        <v>236</v>
      </c>
      <c r="D2066" s="17">
        <v>396</v>
      </c>
    </row>
    <row r="2067" spans="1:4" ht="28" x14ac:dyDescent="0.35">
      <c r="A2067" s="3">
        <v>1622</v>
      </c>
      <c r="B2067" s="3" t="s">
        <v>1490</v>
      </c>
      <c r="C2067" s="3" t="s">
        <v>3140</v>
      </c>
      <c r="D2067" s="17">
        <v>396</v>
      </c>
    </row>
    <row r="2068" spans="1:4" ht="56" x14ac:dyDescent="0.35">
      <c r="A2068" s="3">
        <v>1734</v>
      </c>
      <c r="B2068" s="3" t="s">
        <v>1558</v>
      </c>
      <c r="C2068" s="3" t="s">
        <v>3155</v>
      </c>
      <c r="D2068" s="17">
        <v>396</v>
      </c>
    </row>
    <row r="2069" spans="1:4" x14ac:dyDescent="0.35">
      <c r="A2069" s="3">
        <v>1413</v>
      </c>
      <c r="B2069" s="3" t="s">
        <v>1333</v>
      </c>
      <c r="C2069" s="3" t="s">
        <v>1334</v>
      </c>
      <c r="D2069" s="17">
        <v>394</v>
      </c>
    </row>
    <row r="2070" spans="1:4" ht="28" x14ac:dyDescent="0.35">
      <c r="A2070" s="3">
        <v>25</v>
      </c>
      <c r="B2070" s="3" t="s">
        <v>33</v>
      </c>
      <c r="C2070" s="3" t="s">
        <v>34</v>
      </c>
      <c r="D2070" s="17">
        <v>392</v>
      </c>
    </row>
    <row r="2071" spans="1:4" ht="56" x14ac:dyDescent="0.35">
      <c r="A2071" s="3">
        <v>677</v>
      </c>
      <c r="B2071" s="3" t="s">
        <v>677</v>
      </c>
      <c r="C2071" s="3" t="s">
        <v>3029</v>
      </c>
      <c r="D2071" s="17">
        <v>390</v>
      </c>
    </row>
    <row r="2072" spans="1:4" ht="28" x14ac:dyDescent="0.35">
      <c r="A2072" s="3">
        <v>2615</v>
      </c>
      <c r="B2072" s="3" t="s">
        <v>2128</v>
      </c>
      <c r="C2072" s="3" t="s">
        <v>5812</v>
      </c>
      <c r="D2072" s="17">
        <v>390</v>
      </c>
    </row>
    <row r="2073" spans="1:4" x14ac:dyDescent="0.35">
      <c r="A2073" s="3">
        <v>345</v>
      </c>
      <c r="B2073" s="3" t="s">
        <v>346</v>
      </c>
      <c r="C2073" s="3" t="s">
        <v>347</v>
      </c>
      <c r="D2073" s="17">
        <v>378</v>
      </c>
    </row>
    <row r="2074" spans="1:4" ht="28" x14ac:dyDescent="0.35">
      <c r="A2074" s="3">
        <v>426</v>
      </c>
      <c r="B2074" s="3" t="s">
        <v>430</v>
      </c>
      <c r="C2074" s="3" t="s">
        <v>431</v>
      </c>
      <c r="D2074" s="17">
        <v>376</v>
      </c>
    </row>
    <row r="2075" spans="1:4" ht="42" x14ac:dyDescent="0.35">
      <c r="A2075" s="3">
        <v>1269</v>
      </c>
      <c r="B2075" s="3" t="s">
        <v>2628</v>
      </c>
      <c r="C2075" s="3" t="s">
        <v>5480</v>
      </c>
      <c r="D2075" s="17">
        <v>375</v>
      </c>
    </row>
    <row r="2076" spans="1:4" ht="42" x14ac:dyDescent="0.35">
      <c r="A2076" s="3">
        <v>1597</v>
      </c>
      <c r="B2076" s="3" t="s">
        <v>547</v>
      </c>
      <c r="C2076" s="3" t="s">
        <v>5568</v>
      </c>
      <c r="D2076" s="17">
        <v>375</v>
      </c>
    </row>
    <row r="2077" spans="1:4" ht="56" x14ac:dyDescent="0.35">
      <c r="A2077" s="3">
        <v>1775</v>
      </c>
      <c r="B2077" s="3" t="s">
        <v>1591</v>
      </c>
      <c r="C2077" s="3" t="s">
        <v>3157</v>
      </c>
      <c r="D2077" s="17">
        <v>375</v>
      </c>
    </row>
    <row r="2078" spans="1:4" ht="28" x14ac:dyDescent="0.35">
      <c r="A2078" s="3">
        <v>1820</v>
      </c>
      <c r="B2078" s="3" t="s">
        <v>1619</v>
      </c>
      <c r="C2078" s="3" t="s">
        <v>1617</v>
      </c>
      <c r="D2078" s="17">
        <v>375</v>
      </c>
    </row>
    <row r="2079" spans="1:4" ht="28" x14ac:dyDescent="0.35">
      <c r="A2079" s="3">
        <v>1028</v>
      </c>
      <c r="B2079" s="3" t="s">
        <v>1018</v>
      </c>
      <c r="C2079" s="3" t="s">
        <v>5423</v>
      </c>
      <c r="D2079" s="17">
        <v>374</v>
      </c>
    </row>
    <row r="2080" spans="1:4" ht="70" x14ac:dyDescent="0.35">
      <c r="A2080" s="3">
        <v>1188</v>
      </c>
      <c r="B2080" s="3" t="s">
        <v>2628</v>
      </c>
      <c r="C2080" s="3" t="s">
        <v>5456</v>
      </c>
      <c r="D2080" s="17">
        <v>372</v>
      </c>
    </row>
    <row r="2081" spans="1:4" ht="28" x14ac:dyDescent="0.35">
      <c r="A2081" s="3">
        <v>1612</v>
      </c>
      <c r="B2081" s="3" t="s">
        <v>2628</v>
      </c>
      <c r="C2081" s="3" t="s">
        <v>1479</v>
      </c>
      <c r="D2081" s="17">
        <v>372</v>
      </c>
    </row>
    <row r="2082" spans="1:4" ht="28" x14ac:dyDescent="0.35">
      <c r="A2082" s="3">
        <v>1287</v>
      </c>
      <c r="B2082" s="3" t="s">
        <v>1243</v>
      </c>
      <c r="C2082" s="3" t="s">
        <v>1244</v>
      </c>
      <c r="D2082" s="17">
        <v>370</v>
      </c>
    </row>
    <row r="2083" spans="1:4" ht="28" x14ac:dyDescent="0.35">
      <c r="A2083" s="3">
        <v>136</v>
      </c>
      <c r="B2083" s="3" t="s">
        <v>151</v>
      </c>
      <c r="C2083" s="3" t="s">
        <v>152</v>
      </c>
      <c r="D2083" s="17">
        <v>368</v>
      </c>
    </row>
    <row r="2084" spans="1:4" ht="28" x14ac:dyDescent="0.35">
      <c r="A2084" s="3">
        <v>1803</v>
      </c>
      <c r="B2084" s="3" t="s">
        <v>1612</v>
      </c>
      <c r="C2084" s="3" t="s">
        <v>1613</v>
      </c>
      <c r="D2084" s="17">
        <v>363</v>
      </c>
    </row>
    <row r="2085" spans="1:4" ht="28" x14ac:dyDescent="0.35">
      <c r="A2085" s="3">
        <v>2462</v>
      </c>
      <c r="B2085" s="3" t="s">
        <v>1128</v>
      </c>
      <c r="C2085" s="3" t="s">
        <v>2039</v>
      </c>
      <c r="D2085" s="17">
        <v>360</v>
      </c>
    </row>
    <row r="2086" spans="1:4" ht="56" x14ac:dyDescent="0.35">
      <c r="A2086" s="3">
        <v>2103</v>
      </c>
      <c r="B2086" s="3" t="s">
        <v>1811</v>
      </c>
      <c r="C2086" s="3" t="s">
        <v>5685</v>
      </c>
      <c r="D2086" s="17">
        <v>358</v>
      </c>
    </row>
    <row r="2087" spans="1:4" ht="42" x14ac:dyDescent="0.35">
      <c r="A2087" s="3">
        <v>53</v>
      </c>
      <c r="B2087" s="3" t="s">
        <v>51</v>
      </c>
      <c r="C2087" s="3" t="s">
        <v>52</v>
      </c>
      <c r="D2087" s="17">
        <v>357</v>
      </c>
    </row>
    <row r="2088" spans="1:4" ht="84" x14ac:dyDescent="0.35">
      <c r="A2088" s="3">
        <v>2519</v>
      </c>
      <c r="B2088" s="3" t="s">
        <v>541</v>
      </c>
      <c r="C2088" s="3" t="s">
        <v>5784</v>
      </c>
      <c r="D2088" s="17">
        <v>357</v>
      </c>
    </row>
    <row r="2089" spans="1:4" ht="98" x14ac:dyDescent="0.35">
      <c r="A2089" s="3">
        <v>2546</v>
      </c>
      <c r="B2089" s="3" t="s">
        <v>729</v>
      </c>
      <c r="C2089" s="3" t="s">
        <v>2076</v>
      </c>
      <c r="D2089" s="17">
        <v>354</v>
      </c>
    </row>
    <row r="2090" spans="1:4" x14ac:dyDescent="0.35">
      <c r="A2090" s="3">
        <v>805</v>
      </c>
      <c r="B2090" s="3" t="s">
        <v>811</v>
      </c>
      <c r="C2090" s="3" t="s">
        <v>812</v>
      </c>
      <c r="D2090" s="17">
        <v>351</v>
      </c>
    </row>
    <row r="2091" spans="1:4" ht="28" x14ac:dyDescent="0.35">
      <c r="A2091" s="3">
        <v>454</v>
      </c>
      <c r="B2091" s="3" t="s">
        <v>455</v>
      </c>
      <c r="C2091" s="3" t="s">
        <v>456</v>
      </c>
      <c r="D2091" s="17">
        <v>349</v>
      </c>
    </row>
    <row r="2092" spans="1:4" ht="28" x14ac:dyDescent="0.35">
      <c r="A2092" s="3">
        <v>1380</v>
      </c>
      <c r="B2092" s="3" t="s">
        <v>1311</v>
      </c>
      <c r="C2092" s="3" t="s">
        <v>1312</v>
      </c>
      <c r="D2092" s="17">
        <v>345</v>
      </c>
    </row>
    <row r="2093" spans="1:4" ht="28" x14ac:dyDescent="0.35">
      <c r="A2093" s="3">
        <v>1381</v>
      </c>
      <c r="B2093" s="3" t="s">
        <v>1311</v>
      </c>
      <c r="C2093" s="3" t="s">
        <v>1312</v>
      </c>
      <c r="D2093" s="17">
        <v>345</v>
      </c>
    </row>
    <row r="2094" spans="1:4" ht="28" x14ac:dyDescent="0.35">
      <c r="A2094" s="3">
        <v>1472</v>
      </c>
      <c r="B2094" s="3" t="s">
        <v>1378</v>
      </c>
      <c r="C2094" s="3" t="s">
        <v>1379</v>
      </c>
      <c r="D2094" s="17">
        <v>345</v>
      </c>
    </row>
    <row r="2095" spans="1:4" ht="70" x14ac:dyDescent="0.35">
      <c r="A2095" s="3">
        <v>709</v>
      </c>
      <c r="B2095" s="3" t="s">
        <v>710</v>
      </c>
      <c r="C2095" s="3" t="s">
        <v>711</v>
      </c>
      <c r="D2095" s="17">
        <v>344</v>
      </c>
    </row>
    <row r="2096" spans="1:4" ht="28" x14ac:dyDescent="0.35">
      <c r="A2096" s="3">
        <v>2139</v>
      </c>
      <c r="B2096" s="3" t="s">
        <v>1836</v>
      </c>
      <c r="C2096" s="3" t="s">
        <v>1837</v>
      </c>
      <c r="D2096" s="17">
        <v>344</v>
      </c>
    </row>
    <row r="2097" spans="1:4" ht="56" x14ac:dyDescent="0.35">
      <c r="A2097" s="3">
        <v>492</v>
      </c>
      <c r="B2097" s="3" t="s">
        <v>89</v>
      </c>
      <c r="C2097" s="3" t="s">
        <v>513</v>
      </c>
      <c r="D2097" s="17">
        <v>337</v>
      </c>
    </row>
    <row r="2098" spans="1:4" ht="28" x14ac:dyDescent="0.35">
      <c r="A2098" s="3">
        <v>1260</v>
      </c>
      <c r="B2098" s="3" t="s">
        <v>1219</v>
      </c>
      <c r="C2098" s="3" t="s">
        <v>1220</v>
      </c>
      <c r="D2098" s="17">
        <v>337</v>
      </c>
    </row>
    <row r="2099" spans="1:4" ht="28" x14ac:dyDescent="0.35">
      <c r="A2099" s="3">
        <v>705</v>
      </c>
      <c r="B2099" s="3" t="s">
        <v>709</v>
      </c>
      <c r="C2099" s="3" t="s">
        <v>708</v>
      </c>
      <c r="D2099" s="17">
        <v>334</v>
      </c>
    </row>
    <row r="2100" spans="1:4" ht="28" x14ac:dyDescent="0.35">
      <c r="A2100" s="3">
        <v>1591</v>
      </c>
      <c r="B2100" s="3" t="s">
        <v>1471</v>
      </c>
      <c r="C2100" s="3" t="s">
        <v>1472</v>
      </c>
      <c r="D2100" s="17">
        <v>333</v>
      </c>
    </row>
    <row r="2101" spans="1:4" ht="28" x14ac:dyDescent="0.35">
      <c r="A2101" s="3">
        <v>2929</v>
      </c>
      <c r="B2101" s="3" t="s">
        <v>2106</v>
      </c>
      <c r="C2101" s="3" t="s">
        <v>5903</v>
      </c>
      <c r="D2101" s="17">
        <v>333</v>
      </c>
    </row>
    <row r="2102" spans="1:4" ht="42" x14ac:dyDescent="0.35">
      <c r="A2102" s="3">
        <v>1796</v>
      </c>
      <c r="B2102" s="3" t="s">
        <v>1610</v>
      </c>
      <c r="C2102" s="3" t="s">
        <v>5611</v>
      </c>
      <c r="D2102" s="17">
        <v>331</v>
      </c>
    </row>
    <row r="2103" spans="1:4" ht="56" x14ac:dyDescent="0.35">
      <c r="A2103" s="3">
        <v>2855</v>
      </c>
      <c r="B2103" s="3" t="s">
        <v>2280</v>
      </c>
      <c r="C2103" s="3" t="s">
        <v>5884</v>
      </c>
      <c r="D2103" s="17">
        <v>331</v>
      </c>
    </row>
    <row r="2104" spans="1:4" ht="28" x14ac:dyDescent="0.35">
      <c r="A2104" s="3">
        <v>176</v>
      </c>
      <c r="B2104" s="3" t="s">
        <v>197</v>
      </c>
      <c r="C2104" s="3" t="s">
        <v>198</v>
      </c>
      <c r="D2104" s="17">
        <v>330</v>
      </c>
    </row>
    <row r="2105" spans="1:4" x14ac:dyDescent="0.35">
      <c r="A2105" s="3">
        <v>803</v>
      </c>
      <c r="B2105" s="3" t="s">
        <v>811</v>
      </c>
      <c r="C2105" s="3" t="s">
        <v>812</v>
      </c>
      <c r="D2105" s="17">
        <v>330</v>
      </c>
    </row>
    <row r="2106" spans="1:4" ht="56" x14ac:dyDescent="0.35">
      <c r="A2106" s="3">
        <v>1691</v>
      </c>
      <c r="B2106" s="3" t="s">
        <v>1278</v>
      </c>
      <c r="C2106" s="3" t="s">
        <v>4149</v>
      </c>
      <c r="D2106" s="17">
        <v>330</v>
      </c>
    </row>
    <row r="2107" spans="1:4" ht="28" x14ac:dyDescent="0.35">
      <c r="A2107" s="3">
        <v>2100</v>
      </c>
      <c r="B2107" s="3" t="s">
        <v>1809</v>
      </c>
      <c r="C2107" s="3" t="s">
        <v>1810</v>
      </c>
      <c r="D2107" s="17">
        <v>329</v>
      </c>
    </row>
    <row r="2108" spans="1:4" ht="56" x14ac:dyDescent="0.35">
      <c r="A2108" s="3">
        <v>2478</v>
      </c>
      <c r="B2108" s="3" t="s">
        <v>2046</v>
      </c>
      <c r="C2108" s="3" t="s">
        <v>3218</v>
      </c>
      <c r="D2108" s="17">
        <v>327</v>
      </c>
    </row>
    <row r="2109" spans="1:4" ht="42" x14ac:dyDescent="0.35">
      <c r="A2109" s="3">
        <v>425</v>
      </c>
      <c r="B2109" s="3" t="s">
        <v>429</v>
      </c>
      <c r="C2109" s="3" t="s">
        <v>3000</v>
      </c>
      <c r="D2109" s="17">
        <v>325</v>
      </c>
    </row>
    <row r="2110" spans="1:4" x14ac:dyDescent="0.35">
      <c r="A2110" s="3">
        <v>1895</v>
      </c>
      <c r="B2110" s="3" t="s">
        <v>41</v>
      </c>
      <c r="C2110" s="3" t="s">
        <v>1670</v>
      </c>
      <c r="D2110" s="17">
        <v>325</v>
      </c>
    </row>
    <row r="2111" spans="1:4" ht="28" x14ac:dyDescent="0.35">
      <c r="A2111" s="3">
        <v>552</v>
      </c>
      <c r="B2111" s="3" t="s">
        <v>566</v>
      </c>
      <c r="C2111" s="3" t="s">
        <v>567</v>
      </c>
      <c r="D2111" s="17">
        <v>319</v>
      </c>
    </row>
    <row r="2112" spans="1:4" ht="28" x14ac:dyDescent="0.35">
      <c r="A2112" s="3">
        <v>2716</v>
      </c>
      <c r="B2112" s="3" t="s">
        <v>2191</v>
      </c>
      <c r="C2112" s="3" t="s">
        <v>2192</v>
      </c>
      <c r="D2112" s="17">
        <v>316</v>
      </c>
    </row>
    <row r="2113" spans="1:4" ht="56" x14ac:dyDescent="0.35">
      <c r="A2113" s="3">
        <v>2923</v>
      </c>
      <c r="B2113" s="3" t="s">
        <v>2305</v>
      </c>
      <c r="C2113" s="3" t="s">
        <v>2306</v>
      </c>
      <c r="D2113" s="17">
        <v>313</v>
      </c>
    </row>
    <row r="2114" spans="1:4" ht="42" x14ac:dyDescent="0.35">
      <c r="A2114" s="3">
        <v>33</v>
      </c>
      <c r="B2114" s="3" t="s">
        <v>42</v>
      </c>
      <c r="C2114" s="3" t="s">
        <v>43</v>
      </c>
      <c r="D2114" s="17">
        <v>312</v>
      </c>
    </row>
    <row r="2115" spans="1:4" ht="56" x14ac:dyDescent="0.35">
      <c r="A2115" s="3">
        <v>1613</v>
      </c>
      <c r="B2115" s="3" t="s">
        <v>1037</v>
      </c>
      <c r="C2115" s="3" t="s">
        <v>5570</v>
      </c>
      <c r="D2115" s="17">
        <v>312</v>
      </c>
    </row>
    <row r="2116" spans="1:4" ht="28" x14ac:dyDescent="0.35">
      <c r="A2116" s="3">
        <v>1518</v>
      </c>
      <c r="B2116" s="3" t="s">
        <v>1416</v>
      </c>
      <c r="C2116" s="3" t="s">
        <v>1415</v>
      </c>
      <c r="D2116" s="17">
        <v>311</v>
      </c>
    </row>
    <row r="2117" spans="1:4" x14ac:dyDescent="0.35">
      <c r="A2117" s="3">
        <v>262</v>
      </c>
      <c r="B2117" s="3" t="s">
        <v>268</v>
      </c>
      <c r="C2117" s="3" t="s">
        <v>7055</v>
      </c>
      <c r="D2117" s="17">
        <v>310</v>
      </c>
    </row>
    <row r="2118" spans="1:4" ht="28" x14ac:dyDescent="0.35">
      <c r="A2118" s="3">
        <v>1241</v>
      </c>
      <c r="B2118" s="3" t="s">
        <v>91</v>
      </c>
      <c r="C2118" s="3" t="s">
        <v>5475</v>
      </c>
      <c r="D2118" s="17">
        <v>301</v>
      </c>
    </row>
    <row r="2119" spans="1:4" ht="28" x14ac:dyDescent="0.35">
      <c r="A2119" s="3">
        <v>252</v>
      </c>
      <c r="B2119" s="3" t="s">
        <v>264</v>
      </c>
      <c r="C2119" s="3" t="s">
        <v>265</v>
      </c>
      <c r="D2119" s="17">
        <v>300</v>
      </c>
    </row>
    <row r="2120" spans="1:4" ht="56" x14ac:dyDescent="0.35">
      <c r="A2120" s="3">
        <v>1722</v>
      </c>
      <c r="B2120" s="3" t="s">
        <v>1546</v>
      </c>
      <c r="C2120" s="3" t="s">
        <v>4007</v>
      </c>
      <c r="D2120" s="17">
        <v>300</v>
      </c>
    </row>
    <row r="2121" spans="1:4" ht="28" x14ac:dyDescent="0.35">
      <c r="A2121" s="3">
        <v>593</v>
      </c>
      <c r="B2121" s="3" t="s">
        <v>603</v>
      </c>
      <c r="C2121" s="3" t="s">
        <v>604</v>
      </c>
      <c r="D2121" s="17">
        <v>299</v>
      </c>
    </row>
    <row r="2122" spans="1:4" ht="42" x14ac:dyDescent="0.35">
      <c r="A2122" s="3">
        <v>2696</v>
      </c>
      <c r="B2122" s="3" t="s">
        <v>2179</v>
      </c>
      <c r="C2122" s="3" t="s">
        <v>5836</v>
      </c>
      <c r="D2122" s="17">
        <v>297</v>
      </c>
    </row>
    <row r="2123" spans="1:4" ht="140" x14ac:dyDescent="0.35">
      <c r="A2123" s="3">
        <v>1707</v>
      </c>
      <c r="B2123" s="3" t="s">
        <v>1532</v>
      </c>
      <c r="C2123" s="3" t="s">
        <v>3154</v>
      </c>
      <c r="D2123" s="17">
        <v>296</v>
      </c>
    </row>
    <row r="2124" spans="1:4" ht="28" x14ac:dyDescent="0.35">
      <c r="A2124" s="3">
        <v>457</v>
      </c>
      <c r="B2124" s="3" t="s">
        <v>460</v>
      </c>
      <c r="C2124" s="3" t="s">
        <v>461</v>
      </c>
      <c r="D2124" s="17">
        <v>294</v>
      </c>
    </row>
    <row r="2125" spans="1:4" ht="28" x14ac:dyDescent="0.35">
      <c r="A2125" s="3">
        <v>795</v>
      </c>
      <c r="B2125" s="3" t="s">
        <v>801</v>
      </c>
      <c r="C2125" s="3" t="s">
        <v>802</v>
      </c>
      <c r="D2125" s="17">
        <v>293</v>
      </c>
    </row>
    <row r="2126" spans="1:4" ht="42" x14ac:dyDescent="0.35">
      <c r="A2126" s="3">
        <v>1603</v>
      </c>
      <c r="B2126" s="3" t="s">
        <v>1477</v>
      </c>
      <c r="C2126" s="3" t="s">
        <v>3139</v>
      </c>
      <c r="D2126" s="17">
        <v>289</v>
      </c>
    </row>
    <row r="2127" spans="1:4" ht="28" x14ac:dyDescent="0.35">
      <c r="A2127" s="3">
        <v>2002</v>
      </c>
      <c r="B2127" s="3" t="s">
        <v>1745</v>
      </c>
      <c r="C2127" s="3" t="s">
        <v>1746</v>
      </c>
      <c r="D2127" s="17">
        <v>288</v>
      </c>
    </row>
    <row r="2128" spans="1:4" ht="56" x14ac:dyDescent="0.35">
      <c r="A2128" s="3">
        <v>379</v>
      </c>
      <c r="B2128" s="3" t="s">
        <v>387</v>
      </c>
      <c r="C2128" s="3" t="s">
        <v>390</v>
      </c>
      <c r="D2128" s="17">
        <v>284</v>
      </c>
    </row>
    <row r="2129" spans="1:4" x14ac:dyDescent="0.35">
      <c r="A2129" s="3">
        <v>1960</v>
      </c>
      <c r="B2129" s="3" t="s">
        <v>1717</v>
      </c>
      <c r="C2129" s="3" t="s">
        <v>1718</v>
      </c>
      <c r="D2129" s="17">
        <v>284</v>
      </c>
    </row>
    <row r="2130" spans="1:4" ht="56" x14ac:dyDescent="0.35">
      <c r="A2130" s="3">
        <v>2856</v>
      </c>
      <c r="B2130" s="3" t="s">
        <v>2280</v>
      </c>
      <c r="C2130" s="3" t="s">
        <v>5884</v>
      </c>
      <c r="D2130" s="17">
        <v>284</v>
      </c>
    </row>
    <row r="2131" spans="1:4" ht="56" x14ac:dyDescent="0.35">
      <c r="A2131" s="3">
        <v>420</v>
      </c>
      <c r="B2131" s="3" t="s">
        <v>426</v>
      </c>
      <c r="C2131" s="3" t="s">
        <v>2999</v>
      </c>
      <c r="D2131" s="17">
        <v>281</v>
      </c>
    </row>
    <row r="2132" spans="1:4" ht="28" x14ac:dyDescent="0.35">
      <c r="A2132" s="3">
        <v>1005</v>
      </c>
      <c r="B2132" s="3" t="s">
        <v>997</v>
      </c>
      <c r="C2132" s="3" t="s">
        <v>998</v>
      </c>
      <c r="D2132" s="17">
        <v>281</v>
      </c>
    </row>
    <row r="2133" spans="1:4" ht="28" x14ac:dyDescent="0.35">
      <c r="A2133" s="3">
        <v>1593</v>
      </c>
      <c r="B2133" s="3" t="s">
        <v>1471</v>
      </c>
      <c r="C2133" s="3" t="s">
        <v>1472</v>
      </c>
      <c r="D2133" s="17">
        <v>281</v>
      </c>
    </row>
    <row r="2134" spans="1:4" ht="70" x14ac:dyDescent="0.35">
      <c r="A2134" s="3">
        <v>2049</v>
      </c>
      <c r="B2134" s="3" t="s">
        <v>2628</v>
      </c>
      <c r="C2134" s="3" t="s">
        <v>1769</v>
      </c>
      <c r="D2134" s="17">
        <v>281</v>
      </c>
    </row>
    <row r="2135" spans="1:4" ht="28" x14ac:dyDescent="0.35">
      <c r="A2135" s="3">
        <v>2306</v>
      </c>
      <c r="B2135" s="3" t="s">
        <v>1951</v>
      </c>
      <c r="C2135" s="3" t="s">
        <v>1952</v>
      </c>
      <c r="D2135" s="17">
        <v>279</v>
      </c>
    </row>
    <row r="2136" spans="1:4" ht="28" x14ac:dyDescent="0.35">
      <c r="A2136" s="3">
        <v>1938</v>
      </c>
      <c r="B2136" s="3" t="s">
        <v>1694</v>
      </c>
      <c r="C2136" s="3" t="s">
        <v>3167</v>
      </c>
      <c r="D2136" s="17">
        <v>273</v>
      </c>
    </row>
    <row r="2137" spans="1:4" x14ac:dyDescent="0.35">
      <c r="A2137" s="3">
        <v>1963</v>
      </c>
      <c r="B2137" s="3" t="s">
        <v>1717</v>
      </c>
      <c r="C2137" s="3" t="s">
        <v>1718</v>
      </c>
      <c r="D2137" s="17">
        <v>270</v>
      </c>
    </row>
    <row r="2138" spans="1:4" ht="42" x14ac:dyDescent="0.35">
      <c r="A2138" s="3">
        <v>1155</v>
      </c>
      <c r="B2138" s="3" t="s">
        <v>1150</v>
      </c>
      <c r="C2138" s="3" t="s">
        <v>4000</v>
      </c>
      <c r="D2138" s="17">
        <v>263</v>
      </c>
    </row>
    <row r="2139" spans="1:4" x14ac:dyDescent="0.35">
      <c r="A2139" s="3">
        <v>1968</v>
      </c>
      <c r="B2139" s="3" t="s">
        <v>1721</v>
      </c>
      <c r="C2139" s="3" t="s">
        <v>1722</v>
      </c>
      <c r="D2139" s="17">
        <v>263</v>
      </c>
    </row>
    <row r="2140" spans="1:4" ht="42" x14ac:dyDescent="0.35">
      <c r="A2140" s="3">
        <v>2894</v>
      </c>
      <c r="B2140" s="3" t="s">
        <v>887</v>
      </c>
      <c r="C2140" s="3" t="s">
        <v>3279</v>
      </c>
      <c r="D2140" s="17">
        <v>263</v>
      </c>
    </row>
    <row r="2141" spans="1:4" ht="98" x14ac:dyDescent="0.35">
      <c r="A2141" s="3">
        <v>896</v>
      </c>
      <c r="B2141" s="3" t="s">
        <v>2628</v>
      </c>
      <c r="C2141" s="3" t="s">
        <v>5398</v>
      </c>
      <c r="D2141" s="17">
        <v>262</v>
      </c>
    </row>
    <row r="2142" spans="1:4" ht="28" x14ac:dyDescent="0.35">
      <c r="A2142" s="3">
        <v>2757</v>
      </c>
      <c r="B2142" s="3" t="s">
        <v>2218</v>
      </c>
      <c r="C2142" s="3" t="s">
        <v>3257</v>
      </c>
      <c r="D2142" s="17">
        <v>260</v>
      </c>
    </row>
    <row r="2143" spans="1:4" ht="56" x14ac:dyDescent="0.35">
      <c r="A2143" s="3">
        <v>2479</v>
      </c>
      <c r="B2143" s="3" t="s">
        <v>2046</v>
      </c>
      <c r="C2143" s="3" t="s">
        <v>3218</v>
      </c>
      <c r="D2143" s="17">
        <v>256</v>
      </c>
    </row>
    <row r="2144" spans="1:4" x14ac:dyDescent="0.35">
      <c r="A2144" s="3">
        <v>2488</v>
      </c>
      <c r="B2144" s="3" t="s">
        <v>2051</v>
      </c>
      <c r="C2144" s="3" t="s">
        <v>5778</v>
      </c>
      <c r="D2144" s="17">
        <v>255</v>
      </c>
    </row>
    <row r="2145" spans="1:4" ht="28" x14ac:dyDescent="0.35">
      <c r="A2145" s="3">
        <v>2413</v>
      </c>
      <c r="B2145" s="3" t="s">
        <v>2020</v>
      </c>
      <c r="C2145" s="3" t="s">
        <v>2021</v>
      </c>
      <c r="D2145" s="17">
        <v>252</v>
      </c>
    </row>
    <row r="2146" spans="1:4" ht="28" x14ac:dyDescent="0.35">
      <c r="A2146" s="3">
        <v>625</v>
      </c>
      <c r="B2146" s="3" t="s">
        <v>630</v>
      </c>
      <c r="C2146" s="3" t="s">
        <v>631</v>
      </c>
      <c r="D2146" s="17">
        <v>250</v>
      </c>
    </row>
    <row r="2147" spans="1:4" ht="28" x14ac:dyDescent="0.35">
      <c r="A2147" s="3">
        <v>1519</v>
      </c>
      <c r="B2147" s="3" t="s">
        <v>1414</v>
      </c>
      <c r="C2147" s="3" t="s">
        <v>1415</v>
      </c>
      <c r="D2147" s="17">
        <v>249</v>
      </c>
    </row>
    <row r="2148" spans="1:4" ht="28" x14ac:dyDescent="0.35">
      <c r="A2148" s="3">
        <v>2415</v>
      </c>
      <c r="B2148" s="3" t="s">
        <v>2020</v>
      </c>
      <c r="C2148" s="3" t="s">
        <v>4015</v>
      </c>
      <c r="D2148" s="17">
        <v>245</v>
      </c>
    </row>
    <row r="2149" spans="1:4" ht="56" x14ac:dyDescent="0.35">
      <c r="A2149" s="3">
        <v>2760</v>
      </c>
      <c r="B2149" s="3" t="s">
        <v>2102</v>
      </c>
      <c r="C2149" s="3" t="s">
        <v>5848</v>
      </c>
      <c r="D2149" s="17">
        <v>245</v>
      </c>
    </row>
    <row r="2150" spans="1:4" ht="28" x14ac:dyDescent="0.35">
      <c r="A2150" s="3">
        <v>659</v>
      </c>
      <c r="B2150" s="3" t="s">
        <v>661</v>
      </c>
      <c r="C2150" s="3" t="s">
        <v>662</v>
      </c>
      <c r="D2150" s="17">
        <v>244</v>
      </c>
    </row>
    <row r="2151" spans="1:4" x14ac:dyDescent="0.35">
      <c r="A2151" s="3">
        <v>1853</v>
      </c>
      <c r="B2151" s="3" t="s">
        <v>1645</v>
      </c>
      <c r="C2151" s="3" t="s">
        <v>1646</v>
      </c>
      <c r="D2151" s="17">
        <v>244</v>
      </c>
    </row>
    <row r="2152" spans="1:4" ht="56" x14ac:dyDescent="0.35">
      <c r="A2152" s="3">
        <v>1614</v>
      </c>
      <c r="B2152" s="3" t="s">
        <v>1037</v>
      </c>
      <c r="C2152" s="3" t="s">
        <v>5570</v>
      </c>
      <c r="D2152" s="17">
        <v>243</v>
      </c>
    </row>
    <row r="2153" spans="1:4" ht="28" x14ac:dyDescent="0.35">
      <c r="A2153" s="3">
        <v>26</v>
      </c>
      <c r="B2153" s="3" t="s">
        <v>33</v>
      </c>
      <c r="C2153" s="3" t="s">
        <v>34</v>
      </c>
      <c r="D2153" s="17">
        <v>242</v>
      </c>
    </row>
    <row r="2154" spans="1:4" ht="42" x14ac:dyDescent="0.35">
      <c r="A2154" s="3">
        <v>34</v>
      </c>
      <c r="B2154" s="3" t="s">
        <v>42</v>
      </c>
      <c r="C2154" s="3" t="s">
        <v>43</v>
      </c>
      <c r="D2154" s="17">
        <v>242</v>
      </c>
    </row>
    <row r="2155" spans="1:4" ht="56" x14ac:dyDescent="0.35">
      <c r="A2155" s="3">
        <v>992</v>
      </c>
      <c r="B2155" s="3" t="s">
        <v>497</v>
      </c>
      <c r="C2155" s="3" t="s">
        <v>5419</v>
      </c>
      <c r="D2155" s="17">
        <v>242</v>
      </c>
    </row>
    <row r="2156" spans="1:4" ht="28" x14ac:dyDescent="0.35">
      <c r="A2156" s="3">
        <v>1986</v>
      </c>
      <c r="B2156" s="3" t="s">
        <v>1734</v>
      </c>
      <c r="C2156" s="3" t="s">
        <v>1735</v>
      </c>
      <c r="D2156" s="17">
        <v>242</v>
      </c>
    </row>
    <row r="2157" spans="1:4" ht="28" x14ac:dyDescent="0.35">
      <c r="A2157" s="3">
        <v>2389</v>
      </c>
      <c r="B2157" s="3" t="s">
        <v>2004</v>
      </c>
      <c r="C2157" s="3" t="s">
        <v>2005</v>
      </c>
      <c r="D2157" s="17">
        <v>242</v>
      </c>
    </row>
    <row r="2158" spans="1:4" ht="28" x14ac:dyDescent="0.35">
      <c r="A2158" s="3">
        <v>2751</v>
      </c>
      <c r="B2158" s="3" t="s">
        <v>2628</v>
      </c>
      <c r="C2158" s="3" t="s">
        <v>2217</v>
      </c>
      <c r="D2158" s="17">
        <v>242</v>
      </c>
    </row>
    <row r="2159" spans="1:4" ht="28" x14ac:dyDescent="0.35">
      <c r="A2159" s="3">
        <v>2909</v>
      </c>
      <c r="B2159" s="3" t="s">
        <v>2298</v>
      </c>
      <c r="C2159" s="3" t="s">
        <v>3282</v>
      </c>
      <c r="D2159" s="17">
        <v>241</v>
      </c>
    </row>
    <row r="2160" spans="1:4" ht="70" x14ac:dyDescent="0.35">
      <c r="A2160" s="3">
        <v>1676</v>
      </c>
      <c r="B2160" s="3" t="s">
        <v>1520</v>
      </c>
      <c r="C2160" s="3" t="s">
        <v>5585</v>
      </c>
      <c r="D2160" s="17">
        <v>234</v>
      </c>
    </row>
    <row r="2161" spans="1:4" x14ac:dyDescent="0.35">
      <c r="A2161" s="3">
        <v>2644</v>
      </c>
      <c r="B2161" s="3" t="s">
        <v>2141</v>
      </c>
      <c r="C2161" s="3" t="s">
        <v>2142</v>
      </c>
      <c r="D2161" s="17">
        <v>229</v>
      </c>
    </row>
    <row r="2162" spans="1:4" ht="28" x14ac:dyDescent="0.35">
      <c r="A2162" s="3">
        <v>2753</v>
      </c>
      <c r="B2162" s="3" t="s">
        <v>2218</v>
      </c>
      <c r="C2162" s="3" t="s">
        <v>2219</v>
      </c>
      <c r="D2162" s="17">
        <v>226</v>
      </c>
    </row>
    <row r="2163" spans="1:4" ht="28" x14ac:dyDescent="0.35">
      <c r="A2163" s="3">
        <v>467</v>
      </c>
      <c r="B2163" s="3" t="s">
        <v>468</v>
      </c>
      <c r="C2163" s="3" t="s">
        <v>469</v>
      </c>
      <c r="D2163" s="17">
        <v>221</v>
      </c>
    </row>
    <row r="2164" spans="1:4" ht="56" x14ac:dyDescent="0.35">
      <c r="A2164" s="3">
        <v>1156</v>
      </c>
      <c r="B2164" s="3" t="s">
        <v>1151</v>
      </c>
      <c r="C2164" s="3" t="s">
        <v>4125</v>
      </c>
      <c r="D2164" s="17">
        <v>221</v>
      </c>
    </row>
    <row r="2165" spans="1:4" ht="56" x14ac:dyDescent="0.35">
      <c r="A2165" s="3">
        <v>2854</v>
      </c>
      <c r="B2165" s="3" t="s">
        <v>2280</v>
      </c>
      <c r="C2165" s="3" t="s">
        <v>5884</v>
      </c>
      <c r="D2165" s="17">
        <v>220</v>
      </c>
    </row>
    <row r="2166" spans="1:4" ht="28" x14ac:dyDescent="0.35">
      <c r="A2166" s="3">
        <v>1359</v>
      </c>
      <c r="B2166" s="3" t="s">
        <v>161</v>
      </c>
      <c r="C2166" s="3" t="s">
        <v>1302</v>
      </c>
      <c r="D2166" s="17">
        <v>219</v>
      </c>
    </row>
    <row r="2167" spans="1:4" ht="28" x14ac:dyDescent="0.35">
      <c r="A2167" s="3">
        <v>1789</v>
      </c>
      <c r="B2167" s="3" t="s">
        <v>1607</v>
      </c>
      <c r="C2167" s="3" t="s">
        <v>1608</v>
      </c>
      <c r="D2167" s="17">
        <v>218</v>
      </c>
    </row>
    <row r="2168" spans="1:4" x14ac:dyDescent="0.35">
      <c r="A2168" s="3">
        <v>2646</v>
      </c>
      <c r="B2168" s="3" t="s">
        <v>2141</v>
      </c>
      <c r="C2168" s="3" t="s">
        <v>2142</v>
      </c>
      <c r="D2168" s="17">
        <v>218</v>
      </c>
    </row>
    <row r="2169" spans="1:4" ht="28" x14ac:dyDescent="0.35">
      <c r="A2169" s="3">
        <v>1382</v>
      </c>
      <c r="B2169" s="3" t="s">
        <v>1311</v>
      </c>
      <c r="C2169" s="3" t="s">
        <v>1312</v>
      </c>
      <c r="D2169" s="17">
        <v>217</v>
      </c>
    </row>
    <row r="2170" spans="1:4" ht="56" x14ac:dyDescent="0.35">
      <c r="A2170" s="3">
        <v>2763</v>
      </c>
      <c r="B2170" s="3" t="s">
        <v>2102</v>
      </c>
      <c r="C2170" s="3" t="s">
        <v>5848</v>
      </c>
      <c r="D2170" s="17">
        <v>215</v>
      </c>
    </row>
    <row r="2171" spans="1:4" ht="28" x14ac:dyDescent="0.35">
      <c r="A2171" s="3">
        <v>663</v>
      </c>
      <c r="B2171" s="3" t="s">
        <v>383</v>
      </c>
      <c r="C2171" s="3" t="s">
        <v>7062</v>
      </c>
      <c r="D2171" s="17">
        <v>213</v>
      </c>
    </row>
    <row r="2172" spans="1:4" ht="98" x14ac:dyDescent="0.35">
      <c r="A2172" s="3">
        <v>214</v>
      </c>
      <c r="B2172" s="3" t="s">
        <v>228</v>
      </c>
      <c r="C2172" s="3" t="s">
        <v>5276</v>
      </c>
      <c r="D2172" s="17">
        <v>211</v>
      </c>
    </row>
    <row r="2173" spans="1:4" ht="70" x14ac:dyDescent="0.35">
      <c r="A2173" s="3">
        <v>1208</v>
      </c>
      <c r="B2173" s="3" t="s">
        <v>2628</v>
      </c>
      <c r="C2173" s="3" t="s">
        <v>1179</v>
      </c>
      <c r="D2173" s="17">
        <v>211</v>
      </c>
    </row>
    <row r="2174" spans="1:4" ht="56" x14ac:dyDescent="0.35">
      <c r="A2174" s="3">
        <v>915</v>
      </c>
      <c r="B2174" s="3" t="s">
        <v>912</v>
      </c>
      <c r="C2174" s="3" t="s">
        <v>5401</v>
      </c>
      <c r="D2174" s="17">
        <v>206</v>
      </c>
    </row>
    <row r="2175" spans="1:4" ht="56" x14ac:dyDescent="0.35">
      <c r="A2175" s="3">
        <v>869</v>
      </c>
      <c r="B2175" s="3" t="s">
        <v>864</v>
      </c>
      <c r="C2175" s="3" t="s">
        <v>3061</v>
      </c>
      <c r="D2175" s="17">
        <v>204</v>
      </c>
    </row>
    <row r="2176" spans="1:4" ht="56" x14ac:dyDescent="0.35">
      <c r="A2176" s="3">
        <v>378</v>
      </c>
      <c r="B2176" s="3" t="s">
        <v>387</v>
      </c>
      <c r="C2176" s="3" t="s">
        <v>390</v>
      </c>
      <c r="D2176" s="17">
        <v>203</v>
      </c>
    </row>
    <row r="2177" spans="1:4" ht="56" x14ac:dyDescent="0.35">
      <c r="A2177" s="3">
        <v>388</v>
      </c>
      <c r="B2177" s="3" t="s">
        <v>393</v>
      </c>
      <c r="C2177" s="3" t="s">
        <v>399</v>
      </c>
      <c r="D2177" s="17">
        <v>203</v>
      </c>
    </row>
    <row r="2178" spans="1:4" x14ac:dyDescent="0.35">
      <c r="A2178" s="3">
        <v>2938</v>
      </c>
      <c r="B2178" s="3" t="s">
        <v>2312</v>
      </c>
      <c r="C2178" s="3" t="s">
        <v>2313</v>
      </c>
      <c r="D2178" s="17">
        <v>199</v>
      </c>
    </row>
    <row r="2179" spans="1:4" ht="28" x14ac:dyDescent="0.35">
      <c r="A2179" s="3">
        <v>904</v>
      </c>
      <c r="B2179" s="3" t="s">
        <v>899</v>
      </c>
      <c r="C2179" s="3" t="s">
        <v>900</v>
      </c>
      <c r="D2179" s="17">
        <v>195</v>
      </c>
    </row>
    <row r="2180" spans="1:4" ht="28" x14ac:dyDescent="0.35">
      <c r="A2180" s="3">
        <v>903</v>
      </c>
      <c r="B2180" s="3" t="s">
        <v>899</v>
      </c>
      <c r="C2180" s="3" t="s">
        <v>900</v>
      </c>
      <c r="D2180" s="17">
        <v>193</v>
      </c>
    </row>
    <row r="2181" spans="1:4" x14ac:dyDescent="0.35">
      <c r="A2181" s="3">
        <v>713</v>
      </c>
      <c r="B2181" s="3" t="s">
        <v>712</v>
      </c>
      <c r="C2181" s="3" t="s">
        <v>713</v>
      </c>
      <c r="D2181" s="17">
        <v>192</v>
      </c>
    </row>
    <row r="2182" spans="1:4" x14ac:dyDescent="0.35">
      <c r="A2182" s="3">
        <v>77</v>
      </c>
      <c r="B2182" s="3" t="s">
        <v>70</v>
      </c>
      <c r="C2182" s="3" t="s">
        <v>71</v>
      </c>
      <c r="D2182" s="17">
        <v>191</v>
      </c>
    </row>
    <row r="2183" spans="1:4" ht="140" x14ac:dyDescent="0.35">
      <c r="A2183" s="3">
        <v>213</v>
      </c>
      <c r="B2183" s="3" t="s">
        <v>228</v>
      </c>
      <c r="C2183" s="3" t="s">
        <v>5275</v>
      </c>
      <c r="D2183" s="17">
        <v>191</v>
      </c>
    </row>
    <row r="2184" spans="1:4" x14ac:dyDescent="0.35">
      <c r="A2184" s="3">
        <v>802</v>
      </c>
      <c r="B2184" s="3" t="s">
        <v>811</v>
      </c>
      <c r="C2184" s="3" t="s">
        <v>812</v>
      </c>
      <c r="D2184" s="17">
        <v>191</v>
      </c>
    </row>
    <row r="2185" spans="1:4" ht="28" x14ac:dyDescent="0.35">
      <c r="A2185" s="3">
        <v>1266</v>
      </c>
      <c r="B2185" s="3" t="s">
        <v>1225</v>
      </c>
      <c r="C2185" s="3" t="s">
        <v>7065</v>
      </c>
      <c r="D2185" s="17">
        <v>191</v>
      </c>
    </row>
    <row r="2186" spans="1:4" ht="28" x14ac:dyDescent="0.35">
      <c r="A2186" s="3">
        <v>1621</v>
      </c>
      <c r="B2186" s="3" t="s">
        <v>1490</v>
      </c>
      <c r="C2186" s="3" t="s">
        <v>3140</v>
      </c>
      <c r="D2186" s="17">
        <v>188</v>
      </c>
    </row>
    <row r="2187" spans="1:4" x14ac:dyDescent="0.35">
      <c r="A2187" s="3">
        <v>2682</v>
      </c>
      <c r="B2187" s="3" t="s">
        <v>2168</v>
      </c>
      <c r="C2187" s="3" t="s">
        <v>2169</v>
      </c>
      <c r="D2187" s="17">
        <v>187</v>
      </c>
    </row>
    <row r="2188" spans="1:4" ht="28" x14ac:dyDescent="0.35">
      <c r="A2188" s="3">
        <v>429</v>
      </c>
      <c r="B2188" s="3" t="s">
        <v>430</v>
      </c>
      <c r="C2188" s="3" t="s">
        <v>431</v>
      </c>
      <c r="D2188" s="17">
        <v>185</v>
      </c>
    </row>
    <row r="2189" spans="1:4" ht="42" x14ac:dyDescent="0.35">
      <c r="A2189" s="3">
        <v>699</v>
      </c>
      <c r="B2189" s="3" t="s">
        <v>700</v>
      </c>
      <c r="C2189" s="3" t="s">
        <v>5364</v>
      </c>
      <c r="D2189" s="17">
        <v>185</v>
      </c>
    </row>
    <row r="2190" spans="1:4" ht="42" x14ac:dyDescent="0.35">
      <c r="A2190" s="3">
        <v>1367</v>
      </c>
      <c r="B2190" s="3" t="s">
        <v>1306</v>
      </c>
      <c r="C2190" s="3" t="s">
        <v>5507</v>
      </c>
      <c r="D2190" s="17">
        <v>184</v>
      </c>
    </row>
    <row r="2191" spans="1:4" ht="70" x14ac:dyDescent="0.35">
      <c r="A2191" s="3">
        <v>2014</v>
      </c>
      <c r="B2191" s="3" t="s">
        <v>2628</v>
      </c>
      <c r="C2191" s="3" t="s">
        <v>1749</v>
      </c>
      <c r="D2191" s="17">
        <v>184</v>
      </c>
    </row>
    <row r="2192" spans="1:4" ht="56" x14ac:dyDescent="0.35">
      <c r="A2192" s="3">
        <v>676</v>
      </c>
      <c r="B2192" s="3" t="s">
        <v>677</v>
      </c>
      <c r="C2192" s="3" t="s">
        <v>3029</v>
      </c>
      <c r="D2192" s="17">
        <v>182</v>
      </c>
    </row>
    <row r="2193" spans="1:4" ht="28" x14ac:dyDescent="0.35">
      <c r="A2193" s="3">
        <v>684</v>
      </c>
      <c r="B2193" s="3" t="s">
        <v>686</v>
      </c>
      <c r="C2193" s="3" t="s">
        <v>687</v>
      </c>
      <c r="D2193" s="17">
        <v>182</v>
      </c>
    </row>
    <row r="2194" spans="1:4" ht="28" x14ac:dyDescent="0.35">
      <c r="A2194" s="3">
        <v>1330</v>
      </c>
      <c r="B2194" s="3" t="s">
        <v>1283</v>
      </c>
      <c r="C2194" s="3" t="s">
        <v>7066</v>
      </c>
      <c r="D2194" s="17">
        <v>181</v>
      </c>
    </row>
    <row r="2195" spans="1:4" x14ac:dyDescent="0.35">
      <c r="A2195" s="3">
        <v>2610</v>
      </c>
      <c r="B2195" s="3" t="s">
        <v>2124</v>
      </c>
      <c r="C2195" s="3" t="s">
        <v>2125</v>
      </c>
      <c r="D2195" s="17">
        <v>181</v>
      </c>
    </row>
    <row r="2196" spans="1:4" x14ac:dyDescent="0.35">
      <c r="A2196" s="3">
        <v>512</v>
      </c>
      <c r="B2196" s="3" t="s">
        <v>521</v>
      </c>
      <c r="C2196" s="3" t="s">
        <v>522</v>
      </c>
      <c r="D2196" s="17">
        <v>180</v>
      </c>
    </row>
    <row r="2197" spans="1:4" ht="28" x14ac:dyDescent="0.35">
      <c r="A2197" s="3">
        <v>1311</v>
      </c>
      <c r="B2197" s="3" t="s">
        <v>1260</v>
      </c>
      <c r="C2197" s="3" t="s">
        <v>1261</v>
      </c>
      <c r="D2197" s="17">
        <v>180</v>
      </c>
    </row>
    <row r="2198" spans="1:4" ht="28" x14ac:dyDescent="0.35">
      <c r="A2198" s="3">
        <v>1623</v>
      </c>
      <c r="B2198" s="3" t="s">
        <v>1490</v>
      </c>
      <c r="C2198" s="3" t="s">
        <v>3140</v>
      </c>
      <c r="D2198" s="17">
        <v>180</v>
      </c>
    </row>
    <row r="2199" spans="1:4" ht="28" x14ac:dyDescent="0.35">
      <c r="A2199" s="3">
        <v>526</v>
      </c>
      <c r="B2199" s="3" t="s">
        <v>531</v>
      </c>
      <c r="C2199" s="3" t="s">
        <v>532</v>
      </c>
      <c r="D2199" s="17">
        <v>179</v>
      </c>
    </row>
    <row r="2200" spans="1:4" ht="28" x14ac:dyDescent="0.35">
      <c r="A2200" s="3">
        <v>1625</v>
      </c>
      <c r="B2200" s="3" t="s">
        <v>1490</v>
      </c>
      <c r="C2200" s="3" t="s">
        <v>3140</v>
      </c>
      <c r="D2200" s="17">
        <v>179</v>
      </c>
    </row>
    <row r="2201" spans="1:4" ht="28" x14ac:dyDescent="0.35">
      <c r="A2201" s="3">
        <v>1093</v>
      </c>
      <c r="B2201" s="3" t="s">
        <v>1096</v>
      </c>
      <c r="C2201" s="3" t="s">
        <v>5433</v>
      </c>
      <c r="D2201" s="17">
        <v>177</v>
      </c>
    </row>
    <row r="2202" spans="1:4" ht="28" x14ac:dyDescent="0.35">
      <c r="A2202" s="3">
        <v>2414</v>
      </c>
      <c r="B2202" s="3" t="s">
        <v>2020</v>
      </c>
      <c r="C2202" s="3" t="s">
        <v>4015</v>
      </c>
      <c r="D2202" s="17">
        <v>176</v>
      </c>
    </row>
    <row r="2203" spans="1:4" ht="28" x14ac:dyDescent="0.35">
      <c r="A2203" s="3">
        <v>2416</v>
      </c>
      <c r="B2203" s="3" t="s">
        <v>2020</v>
      </c>
      <c r="C2203" s="3" t="s">
        <v>4015</v>
      </c>
      <c r="D2203" s="17">
        <v>173</v>
      </c>
    </row>
    <row r="2204" spans="1:4" ht="28" x14ac:dyDescent="0.35">
      <c r="A2204" s="3">
        <v>2911</v>
      </c>
      <c r="B2204" s="3" t="s">
        <v>2299</v>
      </c>
      <c r="C2204" s="3" t="s">
        <v>2300</v>
      </c>
      <c r="D2204" s="17">
        <v>173</v>
      </c>
    </row>
    <row r="2205" spans="1:4" ht="56" x14ac:dyDescent="0.35">
      <c r="A2205" s="3">
        <v>2921</v>
      </c>
      <c r="B2205" s="3" t="s">
        <v>82</v>
      </c>
      <c r="C2205" s="3" t="s">
        <v>5902</v>
      </c>
      <c r="D2205" s="17">
        <v>172</v>
      </c>
    </row>
    <row r="2206" spans="1:4" ht="42" x14ac:dyDescent="0.35">
      <c r="A2206" s="3">
        <v>1801</v>
      </c>
      <c r="B2206" s="3" t="s">
        <v>1610</v>
      </c>
      <c r="C2206" s="3" t="s">
        <v>1611</v>
      </c>
      <c r="D2206" s="17">
        <v>171</v>
      </c>
    </row>
    <row r="2207" spans="1:4" x14ac:dyDescent="0.35">
      <c r="A2207" s="3">
        <v>2681</v>
      </c>
      <c r="B2207" s="3" t="s">
        <v>2168</v>
      </c>
      <c r="C2207" s="3" t="s">
        <v>2169</v>
      </c>
      <c r="D2207" s="17">
        <v>165</v>
      </c>
    </row>
    <row r="2208" spans="1:4" ht="28" x14ac:dyDescent="0.35">
      <c r="A2208" s="3">
        <v>1011</v>
      </c>
      <c r="B2208" s="3" t="s">
        <v>1000</v>
      </c>
      <c r="C2208" s="3" t="s">
        <v>3071</v>
      </c>
      <c r="D2208" s="17">
        <v>164</v>
      </c>
    </row>
    <row r="2209" spans="1:4" ht="28" x14ac:dyDescent="0.35">
      <c r="A2209" s="3">
        <v>1592</v>
      </c>
      <c r="B2209" s="3" t="s">
        <v>1471</v>
      </c>
      <c r="C2209" s="3" t="s">
        <v>1472</v>
      </c>
      <c r="D2209" s="17">
        <v>163</v>
      </c>
    </row>
    <row r="2210" spans="1:4" ht="98" x14ac:dyDescent="0.35">
      <c r="A2210" s="3">
        <v>1476</v>
      </c>
      <c r="B2210" s="3" t="s">
        <v>1105</v>
      </c>
      <c r="C2210" s="3" t="s">
        <v>5543</v>
      </c>
      <c r="D2210" s="17">
        <v>161</v>
      </c>
    </row>
    <row r="2211" spans="1:4" ht="28" x14ac:dyDescent="0.35">
      <c r="A2211" s="3">
        <v>2937</v>
      </c>
      <c r="B2211" s="3" t="s">
        <v>2311</v>
      </c>
      <c r="C2211" s="3" t="s">
        <v>5906</v>
      </c>
      <c r="D2211" s="17">
        <v>160</v>
      </c>
    </row>
    <row r="2212" spans="1:4" x14ac:dyDescent="0.35">
      <c r="A2212" s="3">
        <v>511</v>
      </c>
      <c r="B2212" s="3" t="s">
        <v>521</v>
      </c>
      <c r="C2212" s="3" t="s">
        <v>522</v>
      </c>
      <c r="D2212" s="17">
        <v>158</v>
      </c>
    </row>
    <row r="2213" spans="1:4" ht="42" x14ac:dyDescent="0.35">
      <c r="A2213" s="3">
        <v>874</v>
      </c>
      <c r="B2213" s="3" t="s">
        <v>868</v>
      </c>
      <c r="C2213" s="3" t="s">
        <v>5396</v>
      </c>
      <c r="D2213" s="17">
        <v>158</v>
      </c>
    </row>
    <row r="2214" spans="1:4" ht="56" x14ac:dyDescent="0.35">
      <c r="A2214" s="3">
        <v>1774</v>
      </c>
      <c r="B2214" s="3" t="s">
        <v>1591</v>
      </c>
      <c r="C2214" s="3" t="s">
        <v>3157</v>
      </c>
      <c r="D2214" s="17">
        <v>154</v>
      </c>
    </row>
    <row r="2215" spans="1:4" ht="56" x14ac:dyDescent="0.35">
      <c r="A2215" s="3">
        <v>1690</v>
      </c>
      <c r="B2215" s="3" t="s">
        <v>1278</v>
      </c>
      <c r="C2215" s="3" t="s">
        <v>4149</v>
      </c>
      <c r="D2215" s="17">
        <v>153</v>
      </c>
    </row>
    <row r="2216" spans="1:4" ht="28" x14ac:dyDescent="0.35">
      <c r="A2216" s="3">
        <v>1020</v>
      </c>
      <c r="B2216" s="3" t="s">
        <v>1013</v>
      </c>
      <c r="C2216" s="3" t="s">
        <v>1014</v>
      </c>
      <c r="D2216" s="17">
        <v>152</v>
      </c>
    </row>
    <row r="2217" spans="1:4" ht="28" x14ac:dyDescent="0.35">
      <c r="A2217" s="3">
        <v>1422</v>
      </c>
      <c r="B2217" s="3" t="s">
        <v>2628</v>
      </c>
      <c r="C2217" s="3" t="s">
        <v>1345</v>
      </c>
      <c r="D2217" s="17">
        <v>152</v>
      </c>
    </row>
    <row r="2218" spans="1:4" ht="42" x14ac:dyDescent="0.35">
      <c r="A2218" s="3">
        <v>35</v>
      </c>
      <c r="B2218" s="3" t="s">
        <v>42</v>
      </c>
      <c r="C2218" s="3" t="s">
        <v>43</v>
      </c>
      <c r="D2218" s="17">
        <v>151</v>
      </c>
    </row>
    <row r="2219" spans="1:4" ht="28" x14ac:dyDescent="0.35">
      <c r="A2219" s="3">
        <v>1312</v>
      </c>
      <c r="B2219" s="3" t="s">
        <v>1260</v>
      </c>
      <c r="C2219" s="3" t="s">
        <v>1261</v>
      </c>
      <c r="D2219" s="17">
        <v>150</v>
      </c>
    </row>
    <row r="2220" spans="1:4" ht="28" x14ac:dyDescent="0.35">
      <c r="A2220" s="3">
        <v>961</v>
      </c>
      <c r="B2220" s="3" t="s">
        <v>961</v>
      </c>
      <c r="C2220" s="3" t="s">
        <v>3069</v>
      </c>
      <c r="D2220" s="17">
        <v>147</v>
      </c>
    </row>
    <row r="2221" spans="1:4" x14ac:dyDescent="0.35">
      <c r="A2221" s="3">
        <v>1971</v>
      </c>
      <c r="B2221" s="3" t="s">
        <v>1723</v>
      </c>
      <c r="C2221" s="3" t="s">
        <v>1724</v>
      </c>
      <c r="D2221" s="17">
        <v>147</v>
      </c>
    </row>
    <row r="2222" spans="1:4" ht="28" x14ac:dyDescent="0.35">
      <c r="A2222" s="3">
        <v>91</v>
      </c>
      <c r="B2222" s="3" t="s">
        <v>85</v>
      </c>
      <c r="C2222" s="3" t="s">
        <v>86</v>
      </c>
      <c r="D2222" s="17">
        <v>140</v>
      </c>
    </row>
    <row r="2223" spans="1:4" ht="28" x14ac:dyDescent="0.35">
      <c r="A2223" s="3">
        <v>2876</v>
      </c>
      <c r="B2223" s="3" t="s">
        <v>2158</v>
      </c>
      <c r="C2223" s="3" t="s">
        <v>5892</v>
      </c>
      <c r="D2223" s="17">
        <v>140</v>
      </c>
    </row>
    <row r="2224" spans="1:4" ht="84" x14ac:dyDescent="0.35">
      <c r="A2224" s="3">
        <v>2011</v>
      </c>
      <c r="B2224" s="3" t="s">
        <v>2628</v>
      </c>
      <c r="C2224" s="3" t="s">
        <v>1748</v>
      </c>
      <c r="D2224" s="17">
        <v>137</v>
      </c>
    </row>
    <row r="2225" spans="1:4" x14ac:dyDescent="0.35">
      <c r="A2225" s="3">
        <v>465</v>
      </c>
      <c r="B2225" s="3" t="s">
        <v>466</v>
      </c>
      <c r="C2225" s="3" t="s">
        <v>467</v>
      </c>
      <c r="D2225" s="17">
        <v>136</v>
      </c>
    </row>
    <row r="2226" spans="1:4" ht="28" x14ac:dyDescent="0.35">
      <c r="A2226" s="3">
        <v>187</v>
      </c>
      <c r="B2226" s="3" t="s">
        <v>208</v>
      </c>
      <c r="C2226" s="3" t="s">
        <v>209</v>
      </c>
      <c r="D2226" s="17">
        <v>135</v>
      </c>
    </row>
    <row r="2227" spans="1:4" ht="28" x14ac:dyDescent="0.35">
      <c r="A2227" s="3">
        <v>1379</v>
      </c>
      <c r="B2227" s="3" t="s">
        <v>1311</v>
      </c>
      <c r="C2227" s="3" t="s">
        <v>1312</v>
      </c>
      <c r="D2227" s="17">
        <v>135</v>
      </c>
    </row>
    <row r="2228" spans="1:4" ht="70" x14ac:dyDescent="0.35">
      <c r="A2228" s="3">
        <v>203</v>
      </c>
      <c r="B2228" s="3" t="s">
        <v>224</v>
      </c>
      <c r="C2228" s="3" t="s">
        <v>226</v>
      </c>
      <c r="D2228" s="17">
        <v>134</v>
      </c>
    </row>
    <row r="2229" spans="1:4" ht="28" x14ac:dyDescent="0.35">
      <c r="A2229" s="3">
        <v>2581</v>
      </c>
      <c r="B2229" s="3" t="s">
        <v>2107</v>
      </c>
      <c r="C2229" s="3" t="s">
        <v>2108</v>
      </c>
      <c r="D2229" s="17">
        <v>131</v>
      </c>
    </row>
    <row r="2230" spans="1:4" ht="42" x14ac:dyDescent="0.35">
      <c r="A2230" s="3">
        <v>2880</v>
      </c>
      <c r="B2230" s="3" t="s">
        <v>78</v>
      </c>
      <c r="C2230" s="3" t="s">
        <v>3276</v>
      </c>
      <c r="D2230" s="17">
        <v>131</v>
      </c>
    </row>
    <row r="2231" spans="1:4" ht="28" x14ac:dyDescent="0.35">
      <c r="A2231" s="3">
        <v>1523</v>
      </c>
      <c r="B2231" s="3" t="s">
        <v>1417</v>
      </c>
      <c r="C2231" s="3" t="s">
        <v>1418</v>
      </c>
      <c r="D2231" s="17">
        <v>130</v>
      </c>
    </row>
    <row r="2232" spans="1:4" ht="28" x14ac:dyDescent="0.35">
      <c r="A2232" s="3">
        <v>1711</v>
      </c>
      <c r="B2232" s="3" t="s">
        <v>184</v>
      </c>
      <c r="C2232" s="3" t="s">
        <v>5594</v>
      </c>
      <c r="D2232" s="17">
        <v>130</v>
      </c>
    </row>
    <row r="2233" spans="1:4" ht="28" x14ac:dyDescent="0.35">
      <c r="A2233" s="3">
        <v>1012</v>
      </c>
      <c r="B2233" s="3" t="s">
        <v>1000</v>
      </c>
      <c r="C2233" s="3" t="s">
        <v>3071</v>
      </c>
      <c r="D2233" s="17">
        <v>128</v>
      </c>
    </row>
    <row r="2234" spans="1:4" ht="56" x14ac:dyDescent="0.35">
      <c r="A2234" s="3">
        <v>2874</v>
      </c>
      <c r="B2234" s="3" t="s">
        <v>2291</v>
      </c>
      <c r="C2234" s="3" t="s">
        <v>5891</v>
      </c>
      <c r="D2234" s="17">
        <v>125</v>
      </c>
    </row>
    <row r="2235" spans="1:4" x14ac:dyDescent="0.35">
      <c r="A2235" s="3">
        <v>1549</v>
      </c>
      <c r="B2235" s="3" t="s">
        <v>1438</v>
      </c>
      <c r="C2235" s="3" t="s">
        <v>5560</v>
      </c>
      <c r="D2235" s="17">
        <v>124</v>
      </c>
    </row>
    <row r="2236" spans="1:4" ht="28" x14ac:dyDescent="0.35">
      <c r="A2236" s="3">
        <v>364</v>
      </c>
      <c r="B2236" s="3" t="s">
        <v>371</v>
      </c>
      <c r="C2236" s="3" t="s">
        <v>372</v>
      </c>
      <c r="D2236" s="17">
        <v>120</v>
      </c>
    </row>
    <row r="2237" spans="1:4" ht="28" x14ac:dyDescent="0.35">
      <c r="A2237" s="3">
        <v>875</v>
      </c>
      <c r="B2237" s="3" t="s">
        <v>869</v>
      </c>
      <c r="C2237" s="3" t="s">
        <v>870</v>
      </c>
      <c r="D2237" s="17">
        <v>120</v>
      </c>
    </row>
    <row r="2238" spans="1:4" ht="28" x14ac:dyDescent="0.35">
      <c r="A2238" s="3">
        <v>1937</v>
      </c>
      <c r="B2238" s="3" t="s">
        <v>1694</v>
      </c>
      <c r="C2238" s="3" t="s">
        <v>3167</v>
      </c>
      <c r="D2238" s="17">
        <v>117</v>
      </c>
    </row>
    <row r="2239" spans="1:4" x14ac:dyDescent="0.35">
      <c r="A2239" s="3">
        <v>1787</v>
      </c>
      <c r="B2239" s="3" t="s">
        <v>1603</v>
      </c>
      <c r="C2239" s="3" t="s">
        <v>1604</v>
      </c>
      <c r="D2239" s="17">
        <v>116</v>
      </c>
    </row>
    <row r="2240" spans="1:4" ht="28" x14ac:dyDescent="0.35">
      <c r="A2240" s="3">
        <v>1818</v>
      </c>
      <c r="B2240" s="3" t="s">
        <v>1616</v>
      </c>
      <c r="C2240" s="3" t="s">
        <v>1617</v>
      </c>
      <c r="D2240" s="17">
        <v>116</v>
      </c>
    </row>
    <row r="2241" spans="1:4" ht="28" x14ac:dyDescent="0.35">
      <c r="A2241" s="3">
        <v>529</v>
      </c>
      <c r="B2241" s="3" t="s">
        <v>2628</v>
      </c>
      <c r="C2241" s="3" t="s">
        <v>5339</v>
      </c>
      <c r="D2241" s="17">
        <v>115</v>
      </c>
    </row>
    <row r="2242" spans="1:4" ht="56" x14ac:dyDescent="0.35">
      <c r="A2242" s="3">
        <v>2737</v>
      </c>
      <c r="B2242" s="3" t="s">
        <v>2207</v>
      </c>
      <c r="C2242" s="3" t="s">
        <v>3255</v>
      </c>
      <c r="D2242" s="17">
        <v>115</v>
      </c>
    </row>
    <row r="2243" spans="1:4" x14ac:dyDescent="0.35">
      <c r="A2243" s="3">
        <v>712</v>
      </c>
      <c r="B2243" s="3" t="s">
        <v>712</v>
      </c>
      <c r="C2243" s="3" t="s">
        <v>713</v>
      </c>
      <c r="D2243" s="17">
        <v>114</v>
      </c>
    </row>
    <row r="2244" spans="1:4" ht="56" x14ac:dyDescent="0.35">
      <c r="A2244" s="3">
        <v>1346</v>
      </c>
      <c r="B2244" s="3" t="s">
        <v>1294</v>
      </c>
      <c r="C2244" s="3" t="s">
        <v>5500</v>
      </c>
      <c r="D2244" s="17">
        <v>113</v>
      </c>
    </row>
    <row r="2245" spans="1:4" ht="28" x14ac:dyDescent="0.35">
      <c r="A2245" s="3">
        <v>190</v>
      </c>
      <c r="B2245" s="3" t="s">
        <v>184</v>
      </c>
      <c r="C2245" s="3" t="s">
        <v>212</v>
      </c>
      <c r="D2245" s="17">
        <v>111</v>
      </c>
    </row>
    <row r="2246" spans="1:4" x14ac:dyDescent="0.35">
      <c r="A2246" s="3">
        <v>1412</v>
      </c>
      <c r="B2246" s="3" t="s">
        <v>1333</v>
      </c>
      <c r="C2246" s="3" t="s">
        <v>1334</v>
      </c>
      <c r="D2246" s="17">
        <v>108</v>
      </c>
    </row>
    <row r="2247" spans="1:4" x14ac:dyDescent="0.35">
      <c r="A2247" s="3">
        <v>1747</v>
      </c>
      <c r="B2247" s="3" t="s">
        <v>1571</v>
      </c>
      <c r="C2247" s="3" t="s">
        <v>1572</v>
      </c>
      <c r="D2247" s="17">
        <v>108</v>
      </c>
    </row>
    <row r="2248" spans="1:4" ht="28" x14ac:dyDescent="0.35">
      <c r="A2248" s="3">
        <v>466</v>
      </c>
      <c r="B2248" s="3" t="s">
        <v>468</v>
      </c>
      <c r="C2248" s="3" t="s">
        <v>469</v>
      </c>
      <c r="D2248" s="17">
        <v>106</v>
      </c>
    </row>
    <row r="2249" spans="1:4" ht="28" x14ac:dyDescent="0.35">
      <c r="A2249" s="3">
        <v>846</v>
      </c>
      <c r="B2249" s="3" t="s">
        <v>7274</v>
      </c>
      <c r="C2249" s="3" t="s">
        <v>847</v>
      </c>
      <c r="D2249" s="17">
        <v>106</v>
      </c>
    </row>
    <row r="2250" spans="1:4" ht="28" x14ac:dyDescent="0.35">
      <c r="A2250" s="3">
        <v>24</v>
      </c>
      <c r="B2250" s="3" t="s">
        <v>33</v>
      </c>
      <c r="C2250" s="3" t="s">
        <v>34</v>
      </c>
      <c r="D2250" s="17">
        <v>105</v>
      </c>
    </row>
    <row r="2251" spans="1:4" ht="28" x14ac:dyDescent="0.35">
      <c r="A2251" s="3">
        <v>1475</v>
      </c>
      <c r="B2251" s="3" t="s">
        <v>1380</v>
      </c>
      <c r="C2251" s="3" t="s">
        <v>5542</v>
      </c>
      <c r="D2251" s="17">
        <v>105</v>
      </c>
    </row>
    <row r="2252" spans="1:4" ht="70" x14ac:dyDescent="0.35">
      <c r="A2252" s="3">
        <v>2013</v>
      </c>
      <c r="B2252" s="3" t="s">
        <v>2628</v>
      </c>
      <c r="C2252" s="3" t="s">
        <v>1749</v>
      </c>
      <c r="D2252" s="17">
        <v>105</v>
      </c>
    </row>
    <row r="2253" spans="1:4" ht="28" x14ac:dyDescent="0.35">
      <c r="A2253" s="3">
        <v>2281</v>
      </c>
      <c r="B2253" s="3" t="s">
        <v>1935</v>
      </c>
      <c r="C2253" s="3" t="s">
        <v>1936</v>
      </c>
      <c r="D2253" s="17">
        <v>104</v>
      </c>
    </row>
    <row r="2254" spans="1:4" ht="42" x14ac:dyDescent="0.35">
      <c r="A2254" s="3">
        <v>491</v>
      </c>
      <c r="B2254" s="3" t="s">
        <v>508</v>
      </c>
      <c r="C2254" s="3" t="s">
        <v>509</v>
      </c>
      <c r="D2254" s="17">
        <v>103</v>
      </c>
    </row>
    <row r="2255" spans="1:4" ht="70" x14ac:dyDescent="0.35">
      <c r="A2255" s="3">
        <v>2005</v>
      </c>
      <c r="B2255" s="3" t="s">
        <v>2628</v>
      </c>
      <c r="C2255" s="3" t="s">
        <v>1747</v>
      </c>
      <c r="D2255" s="17">
        <v>103</v>
      </c>
    </row>
    <row r="2256" spans="1:4" ht="28" x14ac:dyDescent="0.35">
      <c r="A2256" s="3">
        <v>23</v>
      </c>
      <c r="B2256" s="3" t="s">
        <v>33</v>
      </c>
      <c r="C2256" s="3" t="s">
        <v>34</v>
      </c>
      <c r="D2256" s="17">
        <v>102</v>
      </c>
    </row>
    <row r="2257" spans="1:4" ht="28" x14ac:dyDescent="0.35">
      <c r="A2257" s="3">
        <v>736</v>
      </c>
      <c r="B2257" s="3" t="s">
        <v>748</v>
      </c>
      <c r="C2257" s="3" t="s">
        <v>749</v>
      </c>
      <c r="D2257" s="17">
        <v>100</v>
      </c>
    </row>
    <row r="2258" spans="1:4" ht="42" x14ac:dyDescent="0.35">
      <c r="A2258" s="3">
        <v>317</v>
      </c>
      <c r="B2258" s="3" t="s">
        <v>310</v>
      </c>
      <c r="C2258" s="3" t="s">
        <v>2988</v>
      </c>
      <c r="D2258" s="17">
        <v>99</v>
      </c>
    </row>
    <row r="2259" spans="1:4" x14ac:dyDescent="0.35">
      <c r="A2259" s="3">
        <v>561</v>
      </c>
      <c r="B2259" s="3" t="s">
        <v>572</v>
      </c>
      <c r="C2259" s="3" t="s">
        <v>573</v>
      </c>
      <c r="D2259" s="17">
        <v>96</v>
      </c>
    </row>
    <row r="2260" spans="1:4" x14ac:dyDescent="0.35">
      <c r="A2260" s="3">
        <v>718</v>
      </c>
      <c r="B2260" s="3" t="s">
        <v>721</v>
      </c>
      <c r="C2260" s="3" t="s">
        <v>722</v>
      </c>
      <c r="D2260" s="17">
        <v>96</v>
      </c>
    </row>
    <row r="2261" spans="1:4" ht="56" x14ac:dyDescent="0.35">
      <c r="A2261" s="3">
        <v>1773</v>
      </c>
      <c r="B2261" s="3" t="s">
        <v>1591</v>
      </c>
      <c r="C2261" s="3" t="s">
        <v>3157</v>
      </c>
      <c r="D2261" s="17">
        <v>96</v>
      </c>
    </row>
    <row r="2262" spans="1:4" ht="28" x14ac:dyDescent="0.35">
      <c r="A2262" s="3">
        <v>1684</v>
      </c>
      <c r="B2262" s="3" t="s">
        <v>1524</v>
      </c>
      <c r="C2262" s="3" t="s">
        <v>3150</v>
      </c>
      <c r="D2262" s="17">
        <v>95</v>
      </c>
    </row>
    <row r="2263" spans="1:4" ht="28" x14ac:dyDescent="0.35">
      <c r="A2263" s="3">
        <v>1529</v>
      </c>
      <c r="B2263" s="3" t="s">
        <v>1423</v>
      </c>
      <c r="C2263" s="3" t="s">
        <v>1424</v>
      </c>
      <c r="D2263" s="17">
        <v>92</v>
      </c>
    </row>
    <row r="2264" spans="1:4" ht="28" x14ac:dyDescent="0.35">
      <c r="A2264" s="3">
        <v>27</v>
      </c>
      <c r="B2264" s="3" t="s">
        <v>33</v>
      </c>
      <c r="C2264" s="3" t="s">
        <v>34</v>
      </c>
      <c r="D2264" s="17">
        <v>90</v>
      </c>
    </row>
    <row r="2265" spans="1:4" x14ac:dyDescent="0.35">
      <c r="A2265" s="3">
        <v>530</v>
      </c>
      <c r="B2265" s="3" t="s">
        <v>537</v>
      </c>
      <c r="C2265" s="3" t="s">
        <v>5339</v>
      </c>
      <c r="D2265" s="17">
        <v>90</v>
      </c>
    </row>
    <row r="2266" spans="1:4" ht="56" x14ac:dyDescent="0.35">
      <c r="A2266" s="3">
        <v>2310</v>
      </c>
      <c r="B2266" s="3" t="s">
        <v>1955</v>
      </c>
      <c r="C2266" s="3" t="s">
        <v>3196</v>
      </c>
      <c r="D2266" s="17">
        <v>90</v>
      </c>
    </row>
    <row r="2267" spans="1:4" ht="28" x14ac:dyDescent="0.35">
      <c r="A2267" s="3">
        <v>1695</v>
      </c>
      <c r="B2267" s="3" t="s">
        <v>2628</v>
      </c>
      <c r="C2267" s="3" t="s">
        <v>1529</v>
      </c>
      <c r="D2267" s="17">
        <v>89</v>
      </c>
    </row>
    <row r="2268" spans="1:4" ht="28" x14ac:dyDescent="0.35">
      <c r="A2268" s="3">
        <v>1674</v>
      </c>
      <c r="B2268" s="3" t="s">
        <v>1520</v>
      </c>
      <c r="C2268" s="3" t="s">
        <v>1521</v>
      </c>
      <c r="D2268" s="17">
        <v>88</v>
      </c>
    </row>
    <row r="2269" spans="1:4" ht="70" x14ac:dyDescent="0.35">
      <c r="A2269" s="3">
        <v>2215</v>
      </c>
      <c r="B2269" s="3" t="s">
        <v>1888</v>
      </c>
      <c r="C2269" s="3" t="s">
        <v>5723</v>
      </c>
      <c r="D2269" s="17">
        <v>83</v>
      </c>
    </row>
    <row r="2270" spans="1:4" x14ac:dyDescent="0.35">
      <c r="A2270" s="3">
        <v>202</v>
      </c>
      <c r="B2270" s="3" t="s">
        <v>224</v>
      </c>
      <c r="C2270" s="3" t="s">
        <v>225</v>
      </c>
      <c r="D2270" s="17">
        <v>81</v>
      </c>
    </row>
    <row r="2271" spans="1:4" ht="42" x14ac:dyDescent="0.35">
      <c r="A2271" s="3">
        <v>315</v>
      </c>
      <c r="B2271" s="3" t="s">
        <v>310</v>
      </c>
      <c r="C2271" s="3" t="s">
        <v>2988</v>
      </c>
      <c r="D2271" s="17">
        <v>81</v>
      </c>
    </row>
    <row r="2272" spans="1:4" x14ac:dyDescent="0.35">
      <c r="A2272" s="3">
        <v>1679</v>
      </c>
      <c r="B2272" s="3" t="s">
        <v>1522</v>
      </c>
      <c r="C2272" s="3" t="s">
        <v>1523</v>
      </c>
      <c r="D2272" s="17">
        <v>81</v>
      </c>
    </row>
    <row r="2273" spans="1:4" ht="28" x14ac:dyDescent="0.35">
      <c r="A2273" s="3">
        <v>533</v>
      </c>
      <c r="B2273" s="3" t="s">
        <v>539</v>
      </c>
      <c r="C2273" s="3" t="s">
        <v>540</v>
      </c>
      <c r="D2273" s="17">
        <v>80</v>
      </c>
    </row>
    <row r="2274" spans="1:4" ht="28" x14ac:dyDescent="0.35">
      <c r="A2274" s="3">
        <v>1273</v>
      </c>
      <c r="B2274" s="3" t="s">
        <v>1227</v>
      </c>
      <c r="C2274" s="3" t="s">
        <v>1228</v>
      </c>
      <c r="D2274" s="17">
        <v>80</v>
      </c>
    </row>
    <row r="2275" spans="1:4" x14ac:dyDescent="0.35">
      <c r="A2275" s="3">
        <v>201</v>
      </c>
      <c r="B2275" s="3" t="s">
        <v>224</v>
      </c>
      <c r="C2275" s="3" t="s">
        <v>225</v>
      </c>
      <c r="D2275" s="17">
        <v>79</v>
      </c>
    </row>
    <row r="2276" spans="1:4" ht="28" x14ac:dyDescent="0.35">
      <c r="A2276" s="3">
        <v>685</v>
      </c>
      <c r="B2276" s="3" t="s">
        <v>686</v>
      </c>
      <c r="C2276" s="3" t="s">
        <v>687</v>
      </c>
      <c r="D2276" s="17">
        <v>79</v>
      </c>
    </row>
    <row r="2277" spans="1:4" ht="28" x14ac:dyDescent="0.35">
      <c r="A2277" s="3">
        <v>1790</v>
      </c>
      <c r="B2277" s="3" t="s">
        <v>1609</v>
      </c>
      <c r="C2277" s="3" t="s">
        <v>7071</v>
      </c>
      <c r="D2277" s="17">
        <v>78</v>
      </c>
    </row>
    <row r="2278" spans="1:4" ht="56" x14ac:dyDescent="0.35">
      <c r="A2278" s="3">
        <v>1689</v>
      </c>
      <c r="B2278" s="3" t="s">
        <v>1278</v>
      </c>
      <c r="C2278" s="3" t="s">
        <v>4149</v>
      </c>
      <c r="D2278" s="17">
        <v>76</v>
      </c>
    </row>
    <row r="2279" spans="1:4" x14ac:dyDescent="0.35">
      <c r="A2279" s="3">
        <v>1746</v>
      </c>
      <c r="B2279" s="3" t="s">
        <v>1571</v>
      </c>
      <c r="C2279" s="3" t="s">
        <v>1572</v>
      </c>
      <c r="D2279" s="17">
        <v>74</v>
      </c>
    </row>
    <row r="2280" spans="1:4" ht="28" x14ac:dyDescent="0.35">
      <c r="A2280" s="3">
        <v>683</v>
      </c>
      <c r="B2280" s="3" t="s">
        <v>686</v>
      </c>
      <c r="C2280" s="3" t="s">
        <v>687</v>
      </c>
      <c r="D2280" s="17">
        <v>73</v>
      </c>
    </row>
    <row r="2281" spans="1:4" ht="56" x14ac:dyDescent="0.35">
      <c r="A2281" s="3">
        <v>1139</v>
      </c>
      <c r="B2281" s="3" t="s">
        <v>1135</v>
      </c>
      <c r="C2281" s="3" t="s">
        <v>5440</v>
      </c>
      <c r="D2281" s="17">
        <v>72</v>
      </c>
    </row>
    <row r="2282" spans="1:4" ht="84" x14ac:dyDescent="0.35">
      <c r="A2282" s="3">
        <v>2018</v>
      </c>
      <c r="B2282" s="3" t="s">
        <v>2628</v>
      </c>
      <c r="C2282" s="3" t="s">
        <v>1751</v>
      </c>
      <c r="D2282" s="17">
        <v>72</v>
      </c>
    </row>
    <row r="2283" spans="1:4" ht="56" x14ac:dyDescent="0.35">
      <c r="A2283" s="3">
        <v>1149</v>
      </c>
      <c r="B2283" s="3" t="s">
        <v>1145</v>
      </c>
      <c r="C2283" s="3" t="s">
        <v>4124</v>
      </c>
      <c r="D2283" s="17">
        <v>71</v>
      </c>
    </row>
    <row r="2284" spans="1:4" ht="56" x14ac:dyDescent="0.35">
      <c r="A2284" s="3">
        <v>1669</v>
      </c>
      <c r="B2284" s="3" t="s">
        <v>1517</v>
      </c>
      <c r="C2284" s="3" t="s">
        <v>3148</v>
      </c>
      <c r="D2284" s="17">
        <v>68</v>
      </c>
    </row>
    <row r="2285" spans="1:4" ht="28" x14ac:dyDescent="0.35">
      <c r="A2285" s="3">
        <v>2443</v>
      </c>
      <c r="B2285" s="3" t="s">
        <v>2035</v>
      </c>
      <c r="C2285" s="3" t="s">
        <v>3209</v>
      </c>
      <c r="D2285" s="17">
        <v>67</v>
      </c>
    </row>
    <row r="2286" spans="1:4" ht="28" x14ac:dyDescent="0.35">
      <c r="A2286" s="3">
        <v>1500</v>
      </c>
      <c r="B2286" s="3" t="s">
        <v>1392</v>
      </c>
      <c r="C2286" s="3" t="s">
        <v>1393</v>
      </c>
      <c r="D2286" s="17">
        <v>66</v>
      </c>
    </row>
    <row r="2287" spans="1:4" ht="28" x14ac:dyDescent="0.35">
      <c r="A2287" s="3">
        <v>2930</v>
      </c>
      <c r="B2287" s="3" t="s">
        <v>2106</v>
      </c>
      <c r="C2287" s="3" t="s">
        <v>5903</v>
      </c>
      <c r="D2287" s="17">
        <v>65</v>
      </c>
    </row>
    <row r="2288" spans="1:4" ht="42" x14ac:dyDescent="0.35">
      <c r="A2288" s="3">
        <v>314</v>
      </c>
      <c r="B2288" s="3" t="s">
        <v>310</v>
      </c>
      <c r="C2288" s="3" t="s">
        <v>2988</v>
      </c>
      <c r="D2288" s="17">
        <v>64</v>
      </c>
    </row>
    <row r="2289" spans="1:4" ht="28" x14ac:dyDescent="0.35">
      <c r="A2289" s="3">
        <v>960</v>
      </c>
      <c r="B2289" s="3" t="s">
        <v>961</v>
      </c>
      <c r="C2289" s="3" t="s">
        <v>3069</v>
      </c>
      <c r="D2289" s="17">
        <v>64</v>
      </c>
    </row>
    <row r="2290" spans="1:4" ht="28" x14ac:dyDescent="0.35">
      <c r="A2290" s="3">
        <v>1712</v>
      </c>
      <c r="B2290" s="3" t="s">
        <v>511</v>
      </c>
      <c r="C2290" s="3" t="s">
        <v>5595</v>
      </c>
      <c r="D2290" s="17">
        <v>64</v>
      </c>
    </row>
    <row r="2291" spans="1:4" ht="28" x14ac:dyDescent="0.35">
      <c r="A2291" s="3">
        <v>236</v>
      </c>
      <c r="B2291" s="3" t="s">
        <v>245</v>
      </c>
      <c r="C2291" s="3" t="s">
        <v>2976</v>
      </c>
      <c r="D2291" s="17">
        <v>62</v>
      </c>
    </row>
    <row r="2292" spans="1:4" ht="28" x14ac:dyDescent="0.35">
      <c r="A2292" s="3">
        <v>858</v>
      </c>
      <c r="B2292" s="3" t="s">
        <v>852</v>
      </c>
      <c r="C2292" s="3" t="s">
        <v>853</v>
      </c>
      <c r="D2292" s="17">
        <v>62</v>
      </c>
    </row>
    <row r="2293" spans="1:4" ht="28" x14ac:dyDescent="0.35">
      <c r="A2293" s="3">
        <v>1620</v>
      </c>
      <c r="B2293" s="3" t="s">
        <v>1490</v>
      </c>
      <c r="C2293" s="3" t="s">
        <v>3140</v>
      </c>
      <c r="D2293" s="17">
        <v>62</v>
      </c>
    </row>
    <row r="2294" spans="1:4" ht="28" x14ac:dyDescent="0.35">
      <c r="A2294" s="3">
        <v>2579</v>
      </c>
      <c r="B2294" s="3" t="s">
        <v>2107</v>
      </c>
      <c r="C2294" s="3" t="s">
        <v>2108</v>
      </c>
      <c r="D2294" s="17">
        <v>62</v>
      </c>
    </row>
    <row r="2295" spans="1:4" ht="28" x14ac:dyDescent="0.35">
      <c r="A2295" s="3">
        <v>2582</v>
      </c>
      <c r="B2295" s="3" t="s">
        <v>2107</v>
      </c>
      <c r="C2295" s="3" t="s">
        <v>2108</v>
      </c>
      <c r="D2295" s="17">
        <v>61</v>
      </c>
    </row>
    <row r="2296" spans="1:4" ht="28" x14ac:dyDescent="0.35">
      <c r="A2296" s="3">
        <v>2822</v>
      </c>
      <c r="B2296" s="3" t="s">
        <v>112</v>
      </c>
      <c r="C2296" s="3" t="s">
        <v>3267</v>
      </c>
      <c r="D2296" s="17">
        <v>60</v>
      </c>
    </row>
    <row r="2297" spans="1:4" ht="28" x14ac:dyDescent="0.35">
      <c r="A2297" s="3">
        <v>1673</v>
      </c>
      <c r="B2297" s="3" t="s">
        <v>1520</v>
      </c>
      <c r="C2297" s="3" t="s">
        <v>1521</v>
      </c>
      <c r="D2297" s="17">
        <v>59</v>
      </c>
    </row>
    <row r="2298" spans="1:4" ht="56" x14ac:dyDescent="0.35">
      <c r="A2298" s="3">
        <v>355</v>
      </c>
      <c r="B2298" s="3" t="s">
        <v>354</v>
      </c>
      <c r="C2298" s="3" t="s">
        <v>355</v>
      </c>
      <c r="D2298" s="17">
        <v>58</v>
      </c>
    </row>
    <row r="2299" spans="1:4" ht="42" x14ac:dyDescent="0.35">
      <c r="A2299" s="3">
        <v>588</v>
      </c>
      <c r="B2299" s="3" t="s">
        <v>597</v>
      </c>
      <c r="C2299" s="3" t="s">
        <v>3022</v>
      </c>
      <c r="D2299" s="17">
        <v>57</v>
      </c>
    </row>
    <row r="2300" spans="1:4" ht="56" x14ac:dyDescent="0.35">
      <c r="A2300" s="3">
        <v>1150</v>
      </c>
      <c r="B2300" s="3" t="s">
        <v>1145</v>
      </c>
      <c r="C2300" s="3" t="s">
        <v>4124</v>
      </c>
      <c r="D2300" s="17">
        <v>57</v>
      </c>
    </row>
    <row r="2301" spans="1:4" ht="28" x14ac:dyDescent="0.35">
      <c r="A2301" s="3">
        <v>1683</v>
      </c>
      <c r="B2301" s="3" t="s">
        <v>1524</v>
      </c>
      <c r="C2301" s="3" t="s">
        <v>3150</v>
      </c>
      <c r="D2301" s="17">
        <v>57</v>
      </c>
    </row>
    <row r="2302" spans="1:4" ht="56" x14ac:dyDescent="0.35">
      <c r="A2302" s="3">
        <v>2761</v>
      </c>
      <c r="B2302" s="3" t="s">
        <v>2102</v>
      </c>
      <c r="C2302" s="3" t="s">
        <v>5848</v>
      </c>
      <c r="D2302" s="17">
        <v>57</v>
      </c>
    </row>
    <row r="2303" spans="1:4" x14ac:dyDescent="0.35">
      <c r="A2303" s="3">
        <v>423</v>
      </c>
      <c r="B2303" s="3" t="s">
        <v>427</v>
      </c>
      <c r="C2303" s="3" t="s">
        <v>428</v>
      </c>
      <c r="D2303" s="17">
        <v>56</v>
      </c>
    </row>
    <row r="2304" spans="1:4" x14ac:dyDescent="0.35">
      <c r="A2304" s="3">
        <v>2279</v>
      </c>
      <c r="B2304" s="3" t="s">
        <v>1931</v>
      </c>
      <c r="C2304" s="3" t="s">
        <v>1932</v>
      </c>
      <c r="D2304" s="17">
        <v>55</v>
      </c>
    </row>
    <row r="2305" spans="1:4" ht="56" x14ac:dyDescent="0.35">
      <c r="A2305" s="3">
        <v>354</v>
      </c>
      <c r="B2305" s="3" t="s">
        <v>354</v>
      </c>
      <c r="C2305" s="3" t="s">
        <v>355</v>
      </c>
      <c r="D2305" s="17">
        <v>53</v>
      </c>
    </row>
    <row r="2306" spans="1:4" ht="28" x14ac:dyDescent="0.35">
      <c r="A2306" s="3">
        <v>845</v>
      </c>
      <c r="B2306" s="3" t="s">
        <v>731</v>
      </c>
      <c r="C2306" s="3" t="s">
        <v>847</v>
      </c>
      <c r="D2306" s="17">
        <v>53</v>
      </c>
    </row>
    <row r="2307" spans="1:4" ht="56" x14ac:dyDescent="0.35">
      <c r="A2307" s="3">
        <v>872</v>
      </c>
      <c r="B2307" s="3" t="s">
        <v>865</v>
      </c>
      <c r="C2307" s="3" t="s">
        <v>5395</v>
      </c>
      <c r="D2307" s="17">
        <v>51</v>
      </c>
    </row>
    <row r="2308" spans="1:4" ht="28" x14ac:dyDescent="0.35">
      <c r="A2308" s="3">
        <v>22</v>
      </c>
      <c r="B2308" s="3" t="s">
        <v>33</v>
      </c>
      <c r="C2308" s="3" t="s">
        <v>34</v>
      </c>
      <c r="D2308" s="17">
        <v>49</v>
      </c>
    </row>
    <row r="2309" spans="1:4" ht="42" x14ac:dyDescent="0.35">
      <c r="A2309" s="3">
        <v>55</v>
      </c>
      <c r="B2309" s="3" t="s">
        <v>64</v>
      </c>
      <c r="C2309" s="3" t="s">
        <v>2900</v>
      </c>
      <c r="D2309" s="17">
        <v>49</v>
      </c>
    </row>
    <row r="2310" spans="1:4" ht="56" x14ac:dyDescent="0.35">
      <c r="A2310" s="3">
        <v>233</v>
      </c>
      <c r="B2310" s="3" t="s">
        <v>241</v>
      </c>
      <c r="C2310" s="3" t="s">
        <v>5279</v>
      </c>
      <c r="D2310" s="17">
        <v>49</v>
      </c>
    </row>
    <row r="2311" spans="1:4" ht="28" x14ac:dyDescent="0.35">
      <c r="A2311" s="3">
        <v>2140</v>
      </c>
      <c r="B2311" s="3" t="s">
        <v>1836</v>
      </c>
      <c r="C2311" s="3" t="s">
        <v>1837</v>
      </c>
      <c r="D2311" s="17">
        <v>49</v>
      </c>
    </row>
    <row r="2312" spans="1:4" ht="28" x14ac:dyDescent="0.35">
      <c r="A2312" s="3">
        <v>2928</v>
      </c>
      <c r="B2312" s="3" t="s">
        <v>2106</v>
      </c>
      <c r="C2312" s="3" t="s">
        <v>5903</v>
      </c>
      <c r="D2312" s="17">
        <v>49</v>
      </c>
    </row>
    <row r="2313" spans="1:4" ht="42" x14ac:dyDescent="0.35">
      <c r="A2313" s="3">
        <v>589</v>
      </c>
      <c r="B2313" s="3" t="s">
        <v>597</v>
      </c>
      <c r="C2313" s="3" t="s">
        <v>3022</v>
      </c>
      <c r="D2313" s="17">
        <v>48</v>
      </c>
    </row>
    <row r="2314" spans="1:4" ht="56" x14ac:dyDescent="0.35">
      <c r="A2314" s="3">
        <v>353</v>
      </c>
      <c r="B2314" s="3" t="s">
        <v>354</v>
      </c>
      <c r="C2314" s="3" t="s">
        <v>355</v>
      </c>
      <c r="D2314" s="17">
        <v>46</v>
      </c>
    </row>
    <row r="2315" spans="1:4" ht="28" x14ac:dyDescent="0.35">
      <c r="A2315" s="3">
        <v>794</v>
      </c>
      <c r="B2315" s="3" t="s">
        <v>801</v>
      </c>
      <c r="C2315" s="3" t="s">
        <v>802</v>
      </c>
      <c r="D2315" s="17">
        <v>46</v>
      </c>
    </row>
    <row r="2316" spans="1:4" ht="42" x14ac:dyDescent="0.35">
      <c r="A2316" s="3">
        <v>686</v>
      </c>
      <c r="B2316" s="3" t="s">
        <v>688</v>
      </c>
      <c r="C2316" s="3" t="s">
        <v>3030</v>
      </c>
      <c r="D2316" s="17">
        <v>45</v>
      </c>
    </row>
    <row r="2317" spans="1:4" ht="28" x14ac:dyDescent="0.35">
      <c r="A2317" s="3">
        <v>1239</v>
      </c>
      <c r="B2317" s="3" t="s">
        <v>1199</v>
      </c>
      <c r="C2317" s="3" t="s">
        <v>1200</v>
      </c>
      <c r="D2317" s="17">
        <v>45</v>
      </c>
    </row>
    <row r="2318" spans="1:4" ht="28" x14ac:dyDescent="0.35">
      <c r="A2318" s="3">
        <v>1619</v>
      </c>
      <c r="B2318" s="3" t="s">
        <v>1490</v>
      </c>
      <c r="C2318" s="3" t="s">
        <v>3140</v>
      </c>
      <c r="D2318" s="17">
        <v>44</v>
      </c>
    </row>
    <row r="2319" spans="1:4" ht="28" x14ac:dyDescent="0.35">
      <c r="A2319" s="3">
        <v>657</v>
      </c>
      <c r="B2319" s="3" t="s">
        <v>661</v>
      </c>
      <c r="C2319" s="3" t="s">
        <v>662</v>
      </c>
      <c r="D2319" s="17">
        <v>40</v>
      </c>
    </row>
    <row r="2320" spans="1:4" ht="42" x14ac:dyDescent="0.35">
      <c r="A2320" s="3">
        <v>697</v>
      </c>
      <c r="B2320" s="3" t="s">
        <v>696</v>
      </c>
      <c r="C2320" s="3" t="s">
        <v>5363</v>
      </c>
      <c r="D2320" s="17">
        <v>39</v>
      </c>
    </row>
    <row r="2321" spans="1:4" ht="56" x14ac:dyDescent="0.35">
      <c r="A2321" s="3">
        <v>2762</v>
      </c>
      <c r="B2321" s="3" t="s">
        <v>2102</v>
      </c>
      <c r="C2321" s="3" t="s">
        <v>5848</v>
      </c>
      <c r="D2321" s="17">
        <v>38</v>
      </c>
    </row>
    <row r="2322" spans="1:4" ht="28" x14ac:dyDescent="0.35">
      <c r="A2322" s="3">
        <v>90</v>
      </c>
      <c r="B2322" s="3" t="s">
        <v>85</v>
      </c>
      <c r="C2322" s="3" t="s">
        <v>86</v>
      </c>
      <c r="D2322" s="17">
        <v>34</v>
      </c>
    </row>
    <row r="2323" spans="1:4" ht="28" x14ac:dyDescent="0.35">
      <c r="A2323" s="3">
        <v>458</v>
      </c>
      <c r="B2323" s="3" t="s">
        <v>460</v>
      </c>
      <c r="C2323" s="3" t="s">
        <v>461</v>
      </c>
      <c r="D2323" s="17">
        <v>34</v>
      </c>
    </row>
    <row r="2324" spans="1:4" ht="28" x14ac:dyDescent="0.35">
      <c r="A2324" s="3">
        <v>1325</v>
      </c>
      <c r="B2324" s="3" t="s">
        <v>1275</v>
      </c>
      <c r="C2324" s="3" t="s">
        <v>1276</v>
      </c>
      <c r="D2324" s="17">
        <v>33</v>
      </c>
    </row>
    <row r="2325" spans="1:4" ht="28" x14ac:dyDescent="0.35">
      <c r="A2325" s="3">
        <v>2442</v>
      </c>
      <c r="B2325" s="3" t="s">
        <v>2035</v>
      </c>
      <c r="C2325" s="3" t="s">
        <v>3209</v>
      </c>
      <c r="D2325" s="17">
        <v>31</v>
      </c>
    </row>
    <row r="2326" spans="1:4" x14ac:dyDescent="0.35">
      <c r="A2326" s="3">
        <v>2645</v>
      </c>
      <c r="B2326" s="3" t="s">
        <v>2141</v>
      </c>
      <c r="C2326" s="3" t="s">
        <v>2142</v>
      </c>
      <c r="D2326" s="17">
        <v>31</v>
      </c>
    </row>
    <row r="2327" spans="1:4" ht="98" x14ac:dyDescent="0.35">
      <c r="A2327" s="3">
        <v>2445</v>
      </c>
      <c r="B2327" s="3" t="s">
        <v>2036</v>
      </c>
      <c r="C2327" s="3" t="s">
        <v>3210</v>
      </c>
      <c r="D2327" s="17">
        <v>28</v>
      </c>
    </row>
    <row r="2328" spans="1:4" ht="28" x14ac:dyDescent="0.35">
      <c r="A2328" s="3">
        <v>235</v>
      </c>
      <c r="B2328" s="3" t="s">
        <v>245</v>
      </c>
      <c r="C2328" s="3" t="s">
        <v>2976</v>
      </c>
      <c r="D2328" s="17">
        <v>24</v>
      </c>
    </row>
    <row r="2329" spans="1:4" ht="28" x14ac:dyDescent="0.35">
      <c r="A2329" s="3">
        <v>696</v>
      </c>
      <c r="B2329" s="3" t="s">
        <v>696</v>
      </c>
      <c r="C2329" s="3" t="s">
        <v>697</v>
      </c>
      <c r="D2329" s="17">
        <v>20</v>
      </c>
    </row>
    <row r="2330" spans="1:4" ht="28" x14ac:dyDescent="0.35">
      <c r="A2330" s="3">
        <v>2580</v>
      </c>
      <c r="B2330" s="3" t="s">
        <v>2107</v>
      </c>
      <c r="C2330" s="3" t="s">
        <v>2108</v>
      </c>
      <c r="D2330" s="17">
        <v>19</v>
      </c>
    </row>
    <row r="2331" spans="1:4" ht="42" x14ac:dyDescent="0.35">
      <c r="A2331" s="3">
        <v>2</v>
      </c>
      <c r="B2331" s="3" t="s">
        <v>1143</v>
      </c>
      <c r="C2331" s="3" t="s">
        <v>5230</v>
      </c>
      <c r="D2331" s="17">
        <v>0</v>
      </c>
    </row>
    <row r="2332" spans="1:4" ht="28" x14ac:dyDescent="0.35">
      <c r="A2332" s="3">
        <v>9</v>
      </c>
      <c r="B2332" s="3" t="s">
        <v>2625</v>
      </c>
      <c r="C2332" s="3" t="s">
        <v>5235</v>
      </c>
      <c r="D2332" s="17">
        <v>0</v>
      </c>
    </row>
    <row r="2333" spans="1:4" ht="28" x14ac:dyDescent="0.35">
      <c r="A2333" s="3">
        <v>10</v>
      </c>
      <c r="B2333" s="3" t="s">
        <v>2625</v>
      </c>
      <c r="C2333" s="3" t="s">
        <v>5235</v>
      </c>
      <c r="D2333" s="17">
        <v>0</v>
      </c>
    </row>
    <row r="2334" spans="1:4" ht="28" x14ac:dyDescent="0.35">
      <c r="A2334" s="3">
        <v>11</v>
      </c>
      <c r="B2334" s="3" t="s">
        <v>2625</v>
      </c>
      <c r="C2334" s="3" t="s">
        <v>5235</v>
      </c>
      <c r="D2334" s="17">
        <v>0</v>
      </c>
    </row>
    <row r="2335" spans="1:4" ht="28" x14ac:dyDescent="0.35">
      <c r="A2335" s="3">
        <v>14</v>
      </c>
      <c r="B2335" s="3" t="s">
        <v>2627</v>
      </c>
      <c r="C2335" s="3" t="s">
        <v>5236</v>
      </c>
      <c r="D2335" s="17">
        <v>0</v>
      </c>
    </row>
    <row r="2336" spans="1:4" ht="42" x14ac:dyDescent="0.35">
      <c r="A2336" s="3">
        <v>18</v>
      </c>
      <c r="B2336" s="3" t="s">
        <v>2628</v>
      </c>
      <c r="C2336" s="3" t="s">
        <v>5237</v>
      </c>
      <c r="D2336" s="17">
        <v>0</v>
      </c>
    </row>
    <row r="2337" spans="1:4" ht="84" x14ac:dyDescent="0.35">
      <c r="A2337" s="3">
        <v>32</v>
      </c>
      <c r="B2337" s="3" t="s">
        <v>37</v>
      </c>
      <c r="C2337" s="3" t="s">
        <v>5239</v>
      </c>
      <c r="D2337" s="17">
        <v>0</v>
      </c>
    </row>
    <row r="2338" spans="1:4" ht="84" x14ac:dyDescent="0.35">
      <c r="A2338" s="3">
        <v>36</v>
      </c>
      <c r="B2338" s="3" t="s">
        <v>37</v>
      </c>
      <c r="C2338" s="3" t="s">
        <v>5240</v>
      </c>
      <c r="D2338" s="17">
        <v>0</v>
      </c>
    </row>
    <row r="2339" spans="1:4" ht="56" x14ac:dyDescent="0.35">
      <c r="A2339" s="3">
        <v>38</v>
      </c>
      <c r="B2339" s="3" t="s">
        <v>41</v>
      </c>
      <c r="C2339" s="3" t="s">
        <v>45</v>
      </c>
      <c r="D2339" s="17">
        <v>0</v>
      </c>
    </row>
    <row r="2340" spans="1:4" ht="56" x14ac:dyDescent="0.35">
      <c r="A2340" s="3">
        <v>44</v>
      </c>
      <c r="B2340" s="3" t="s">
        <v>37</v>
      </c>
      <c r="C2340" s="3" t="s">
        <v>47</v>
      </c>
      <c r="D2340" s="17">
        <v>0</v>
      </c>
    </row>
    <row r="2341" spans="1:4" ht="42" x14ac:dyDescent="0.35">
      <c r="A2341" s="3">
        <v>50</v>
      </c>
      <c r="B2341" s="3" t="s">
        <v>2628</v>
      </c>
      <c r="C2341" s="3" t="s">
        <v>48</v>
      </c>
      <c r="D2341" s="17">
        <v>0</v>
      </c>
    </row>
    <row r="2342" spans="1:4" ht="56" x14ac:dyDescent="0.35">
      <c r="A2342" s="3">
        <v>74</v>
      </c>
      <c r="B2342" s="3" t="s">
        <v>65</v>
      </c>
      <c r="C2342" s="3" t="s">
        <v>66</v>
      </c>
      <c r="D2342" s="17">
        <v>0</v>
      </c>
    </row>
    <row r="2343" spans="1:4" ht="56" x14ac:dyDescent="0.35">
      <c r="A2343" s="3">
        <v>75</v>
      </c>
      <c r="B2343" s="3" t="s">
        <v>65</v>
      </c>
      <c r="C2343" s="3" t="s">
        <v>66</v>
      </c>
      <c r="D2343" s="17">
        <v>0</v>
      </c>
    </row>
    <row r="2344" spans="1:4" ht="56" x14ac:dyDescent="0.35">
      <c r="A2344" s="3">
        <v>76</v>
      </c>
      <c r="B2344" s="3" t="s">
        <v>2628</v>
      </c>
      <c r="C2344" s="3" t="s">
        <v>66</v>
      </c>
      <c r="D2344" s="17">
        <v>0</v>
      </c>
    </row>
    <row r="2345" spans="1:4" ht="56" x14ac:dyDescent="0.35">
      <c r="A2345" s="3">
        <v>85</v>
      </c>
      <c r="B2345" s="3" t="s">
        <v>2628</v>
      </c>
      <c r="C2345" s="3" t="s">
        <v>5245</v>
      </c>
      <c r="D2345" s="17">
        <v>0</v>
      </c>
    </row>
    <row r="2346" spans="1:4" ht="28" x14ac:dyDescent="0.35">
      <c r="A2346" s="3">
        <v>87</v>
      </c>
      <c r="B2346" s="3" t="s">
        <v>329</v>
      </c>
      <c r="C2346" s="3" t="s">
        <v>5246</v>
      </c>
      <c r="D2346" s="17">
        <v>0</v>
      </c>
    </row>
    <row r="2347" spans="1:4" ht="28" x14ac:dyDescent="0.35">
      <c r="A2347" s="3">
        <v>93</v>
      </c>
      <c r="B2347" s="3" t="s">
        <v>90</v>
      </c>
      <c r="C2347" s="3" t="s">
        <v>7287</v>
      </c>
      <c r="D2347" s="17">
        <v>0</v>
      </c>
    </row>
    <row r="2348" spans="1:4" ht="28" x14ac:dyDescent="0.35">
      <c r="A2348" s="3">
        <v>97</v>
      </c>
      <c r="B2348" s="3" t="s">
        <v>729</v>
      </c>
      <c r="C2348" s="3" t="s">
        <v>7287</v>
      </c>
      <c r="D2348" s="17">
        <v>0</v>
      </c>
    </row>
    <row r="2349" spans="1:4" ht="56" x14ac:dyDescent="0.35">
      <c r="A2349" s="3">
        <v>100</v>
      </c>
      <c r="B2349" s="3" t="s">
        <v>100</v>
      </c>
      <c r="C2349" s="3" t="s">
        <v>2906</v>
      </c>
      <c r="D2349" s="17">
        <v>0</v>
      </c>
    </row>
    <row r="2350" spans="1:4" ht="42" x14ac:dyDescent="0.35">
      <c r="A2350" s="3">
        <v>105</v>
      </c>
      <c r="B2350" s="3" t="s">
        <v>2628</v>
      </c>
      <c r="C2350" s="3" t="s">
        <v>2908</v>
      </c>
      <c r="D2350" s="17">
        <v>0</v>
      </c>
    </row>
    <row r="2351" spans="1:4" ht="42" x14ac:dyDescent="0.35">
      <c r="A2351" s="3">
        <v>107</v>
      </c>
      <c r="B2351" s="3" t="s">
        <v>729</v>
      </c>
      <c r="C2351" s="3" t="s">
        <v>2908</v>
      </c>
      <c r="D2351" s="17">
        <v>0</v>
      </c>
    </row>
    <row r="2352" spans="1:4" ht="56" x14ac:dyDescent="0.35">
      <c r="A2352" s="3">
        <v>109</v>
      </c>
      <c r="B2352" s="3" t="s">
        <v>2628</v>
      </c>
      <c r="C2352" s="3" t="s">
        <v>5249</v>
      </c>
      <c r="D2352" s="17">
        <v>0</v>
      </c>
    </row>
    <row r="2353" spans="1:4" ht="28" x14ac:dyDescent="0.35">
      <c r="A2353" s="3">
        <v>111</v>
      </c>
      <c r="B2353" s="3" t="s">
        <v>123</v>
      </c>
      <c r="C2353" s="3" t="s">
        <v>124</v>
      </c>
      <c r="D2353" s="17">
        <v>0</v>
      </c>
    </row>
    <row r="2354" spans="1:4" ht="56" x14ac:dyDescent="0.35">
      <c r="A2354" s="3">
        <v>119</v>
      </c>
      <c r="B2354" s="3" t="s">
        <v>127</v>
      </c>
      <c r="C2354" s="3" t="s">
        <v>5251</v>
      </c>
      <c r="D2354" s="17">
        <v>0</v>
      </c>
    </row>
    <row r="2355" spans="1:4" ht="42" x14ac:dyDescent="0.35">
      <c r="A2355" s="3">
        <v>143</v>
      </c>
      <c r="B2355" s="3" t="s">
        <v>2628</v>
      </c>
      <c r="C2355" s="3" t="s">
        <v>5254</v>
      </c>
      <c r="D2355" s="17">
        <v>0</v>
      </c>
    </row>
    <row r="2356" spans="1:4" ht="28" x14ac:dyDescent="0.35">
      <c r="A2356" s="3">
        <v>146</v>
      </c>
      <c r="B2356" s="3" t="s">
        <v>2628</v>
      </c>
      <c r="C2356" s="3" t="s">
        <v>5256</v>
      </c>
      <c r="D2356" s="17">
        <v>0</v>
      </c>
    </row>
    <row r="2357" spans="1:4" ht="28" x14ac:dyDescent="0.35">
      <c r="A2357" s="3">
        <v>148</v>
      </c>
      <c r="B2357" s="3" t="s">
        <v>170</v>
      </c>
      <c r="C2357" s="3" t="s">
        <v>5257</v>
      </c>
      <c r="D2357" s="17">
        <v>0</v>
      </c>
    </row>
    <row r="2358" spans="1:4" ht="56" x14ac:dyDescent="0.35">
      <c r="A2358" s="3">
        <v>149</v>
      </c>
      <c r="B2358" s="3" t="s">
        <v>2628</v>
      </c>
      <c r="C2358" s="3" t="s">
        <v>5258</v>
      </c>
      <c r="D2358" s="17">
        <v>0</v>
      </c>
    </row>
    <row r="2359" spans="1:4" ht="112" x14ac:dyDescent="0.35">
      <c r="A2359" s="3">
        <v>156</v>
      </c>
      <c r="B2359" s="3" t="s">
        <v>184</v>
      </c>
      <c r="C2359" s="3" t="s">
        <v>5260</v>
      </c>
      <c r="D2359" s="17">
        <v>0</v>
      </c>
    </row>
    <row r="2360" spans="1:4" ht="112" x14ac:dyDescent="0.35">
      <c r="A2360" s="3">
        <v>158</v>
      </c>
      <c r="B2360" s="3" t="s">
        <v>2628</v>
      </c>
      <c r="C2360" s="3" t="s">
        <v>182</v>
      </c>
      <c r="D2360" s="17">
        <v>0</v>
      </c>
    </row>
    <row r="2361" spans="1:4" ht="112" x14ac:dyDescent="0.35">
      <c r="A2361" s="3">
        <v>159</v>
      </c>
      <c r="B2361" s="3" t="s">
        <v>2628</v>
      </c>
      <c r="C2361" s="3" t="s">
        <v>182</v>
      </c>
      <c r="D2361" s="17">
        <v>0</v>
      </c>
    </row>
    <row r="2362" spans="1:4" ht="280" x14ac:dyDescent="0.35">
      <c r="A2362" s="3">
        <v>164</v>
      </c>
      <c r="B2362" s="3" t="s">
        <v>119</v>
      </c>
      <c r="C2362" s="3" t="s">
        <v>5261</v>
      </c>
      <c r="D2362" s="17">
        <v>0</v>
      </c>
    </row>
    <row r="2363" spans="1:4" ht="406" x14ac:dyDescent="0.35">
      <c r="A2363" s="3">
        <v>166</v>
      </c>
      <c r="B2363" s="3" t="s">
        <v>119</v>
      </c>
      <c r="C2363" s="3" t="s">
        <v>5262</v>
      </c>
      <c r="D2363" s="17">
        <v>0</v>
      </c>
    </row>
    <row r="2364" spans="1:4" ht="280" x14ac:dyDescent="0.35">
      <c r="A2364" s="3">
        <v>168</v>
      </c>
      <c r="B2364" s="3" t="s">
        <v>119</v>
      </c>
      <c r="C2364" s="3" t="s">
        <v>5263</v>
      </c>
      <c r="D2364" s="17">
        <v>0</v>
      </c>
    </row>
    <row r="2365" spans="1:4" ht="406" x14ac:dyDescent="0.35">
      <c r="A2365" s="3">
        <v>169</v>
      </c>
      <c r="B2365" s="3" t="s">
        <v>119</v>
      </c>
      <c r="C2365" s="3" t="s">
        <v>2967</v>
      </c>
      <c r="D2365" s="17">
        <v>0</v>
      </c>
    </row>
    <row r="2366" spans="1:4" ht="406" x14ac:dyDescent="0.35">
      <c r="A2366" s="3">
        <v>170</v>
      </c>
      <c r="B2366" s="3" t="s">
        <v>119</v>
      </c>
      <c r="C2366" s="3" t="s">
        <v>2967</v>
      </c>
      <c r="D2366" s="17">
        <v>0</v>
      </c>
    </row>
    <row r="2367" spans="1:4" ht="28" x14ac:dyDescent="0.35">
      <c r="A2367" s="3">
        <v>180</v>
      </c>
      <c r="B2367" s="3" t="s">
        <v>199</v>
      </c>
      <c r="C2367" s="3" t="s">
        <v>2970</v>
      </c>
      <c r="D2367" s="17">
        <v>0</v>
      </c>
    </row>
    <row r="2368" spans="1:4" ht="168" x14ac:dyDescent="0.35">
      <c r="A2368" s="3">
        <v>194</v>
      </c>
      <c r="B2368" s="3" t="s">
        <v>2628</v>
      </c>
      <c r="C2368" s="3" t="s">
        <v>5267</v>
      </c>
      <c r="D2368" s="17">
        <v>0</v>
      </c>
    </row>
    <row r="2369" spans="1:4" ht="140" x14ac:dyDescent="0.35">
      <c r="A2369" s="3">
        <v>195</v>
      </c>
      <c r="B2369" s="3" t="s">
        <v>183</v>
      </c>
      <c r="C2369" s="3" t="s">
        <v>5268</v>
      </c>
      <c r="D2369" s="17">
        <v>0</v>
      </c>
    </row>
    <row r="2370" spans="1:4" ht="56" x14ac:dyDescent="0.35">
      <c r="A2370" s="3">
        <v>204</v>
      </c>
      <c r="B2370" s="3" t="s">
        <v>1485</v>
      </c>
      <c r="C2370" s="3" t="s">
        <v>5271</v>
      </c>
      <c r="D2370" s="17">
        <v>0</v>
      </c>
    </row>
    <row r="2371" spans="1:4" ht="56" x14ac:dyDescent="0.35">
      <c r="A2371" s="3">
        <v>205</v>
      </c>
      <c r="B2371" s="3" t="s">
        <v>2628</v>
      </c>
      <c r="C2371" s="3" t="s">
        <v>5271</v>
      </c>
      <c r="D2371" s="17">
        <v>0</v>
      </c>
    </row>
    <row r="2372" spans="1:4" ht="70" x14ac:dyDescent="0.35">
      <c r="A2372" s="3">
        <v>209</v>
      </c>
      <c r="B2372" s="3" t="s">
        <v>2628</v>
      </c>
      <c r="C2372" s="3" t="s">
        <v>5272</v>
      </c>
      <c r="D2372" s="17">
        <v>0</v>
      </c>
    </row>
    <row r="2373" spans="1:4" ht="70" x14ac:dyDescent="0.35">
      <c r="A2373" s="3">
        <v>211</v>
      </c>
      <c r="B2373" s="3" t="s">
        <v>2628</v>
      </c>
      <c r="C2373" s="3" t="s">
        <v>5273</v>
      </c>
      <c r="D2373" s="17">
        <v>0</v>
      </c>
    </row>
    <row r="2374" spans="1:4" ht="84" x14ac:dyDescent="0.35">
      <c r="A2374" s="3">
        <v>216</v>
      </c>
      <c r="B2374" s="3" t="s">
        <v>2628</v>
      </c>
      <c r="C2374" s="3" t="s">
        <v>229</v>
      </c>
      <c r="D2374" s="17">
        <v>0</v>
      </c>
    </row>
    <row r="2375" spans="1:4" ht="84" x14ac:dyDescent="0.35">
      <c r="A2375" s="3">
        <v>217</v>
      </c>
      <c r="B2375" s="3" t="s">
        <v>2628</v>
      </c>
      <c r="C2375" s="3" t="s">
        <v>7288</v>
      </c>
      <c r="D2375" s="17">
        <v>0</v>
      </c>
    </row>
    <row r="2376" spans="1:4" ht="98" x14ac:dyDescent="0.35">
      <c r="A2376" s="3">
        <v>219</v>
      </c>
      <c r="B2376" s="3" t="s">
        <v>2628</v>
      </c>
      <c r="C2376" s="3" t="s">
        <v>233</v>
      </c>
      <c r="D2376" s="17">
        <v>0</v>
      </c>
    </row>
    <row r="2377" spans="1:4" ht="112" x14ac:dyDescent="0.35">
      <c r="A2377" s="3">
        <v>221</v>
      </c>
      <c r="B2377" s="3" t="s">
        <v>2628</v>
      </c>
      <c r="C2377" s="3" t="s">
        <v>5277</v>
      </c>
      <c r="D2377" s="17">
        <v>0</v>
      </c>
    </row>
    <row r="2378" spans="1:4" ht="112" x14ac:dyDescent="0.35">
      <c r="A2378" s="3">
        <v>222</v>
      </c>
      <c r="B2378" s="3" t="s">
        <v>2628</v>
      </c>
      <c r="C2378" s="3" t="s">
        <v>5277</v>
      </c>
      <c r="D2378" s="17">
        <v>0</v>
      </c>
    </row>
    <row r="2379" spans="1:4" ht="56" x14ac:dyDescent="0.35">
      <c r="A2379" s="3">
        <v>224</v>
      </c>
      <c r="B2379" s="3" t="s">
        <v>2628</v>
      </c>
      <c r="C2379" s="3" t="s">
        <v>236</v>
      </c>
      <c r="D2379" s="17">
        <v>0</v>
      </c>
    </row>
    <row r="2380" spans="1:4" ht="70" x14ac:dyDescent="0.35">
      <c r="A2380" s="3">
        <v>225</v>
      </c>
      <c r="B2380" s="3" t="s">
        <v>172</v>
      </c>
      <c r="C2380" s="3" t="s">
        <v>5278</v>
      </c>
      <c r="D2380" s="17">
        <v>0</v>
      </c>
    </row>
    <row r="2381" spans="1:4" ht="70" x14ac:dyDescent="0.35">
      <c r="A2381" s="3">
        <v>226</v>
      </c>
      <c r="B2381" s="3" t="s">
        <v>2628</v>
      </c>
      <c r="C2381" s="3" t="s">
        <v>5278</v>
      </c>
      <c r="D2381" s="17">
        <v>0</v>
      </c>
    </row>
    <row r="2382" spans="1:4" ht="70" x14ac:dyDescent="0.35">
      <c r="A2382" s="3">
        <v>227</v>
      </c>
      <c r="B2382" s="3" t="s">
        <v>2628</v>
      </c>
      <c r="C2382" s="3" t="s">
        <v>5278</v>
      </c>
      <c r="D2382" s="17">
        <v>0</v>
      </c>
    </row>
    <row r="2383" spans="1:4" ht="28" x14ac:dyDescent="0.35">
      <c r="A2383" s="3">
        <v>228</v>
      </c>
      <c r="B2383" s="3" t="s">
        <v>2628</v>
      </c>
      <c r="C2383" s="3" t="s">
        <v>237</v>
      </c>
      <c r="D2383" s="17">
        <v>0</v>
      </c>
    </row>
    <row r="2384" spans="1:4" ht="56" x14ac:dyDescent="0.35">
      <c r="A2384" s="3">
        <v>238</v>
      </c>
      <c r="B2384" s="3" t="s">
        <v>248</v>
      </c>
      <c r="C2384" s="3" t="s">
        <v>249</v>
      </c>
      <c r="D2384" s="17">
        <v>0</v>
      </c>
    </row>
    <row r="2385" spans="1:4" ht="28" x14ac:dyDescent="0.35">
      <c r="A2385" s="3">
        <v>256</v>
      </c>
      <c r="B2385" s="3" t="s">
        <v>264</v>
      </c>
      <c r="C2385" s="3" t="s">
        <v>265</v>
      </c>
      <c r="D2385" s="17">
        <v>0</v>
      </c>
    </row>
    <row r="2386" spans="1:4" x14ac:dyDescent="0.35">
      <c r="A2386" s="3">
        <v>263</v>
      </c>
      <c r="B2386" s="3" t="s">
        <v>270</v>
      </c>
      <c r="C2386" s="3" t="s">
        <v>7055</v>
      </c>
      <c r="D2386" s="17">
        <v>0</v>
      </c>
    </row>
    <row r="2387" spans="1:4" x14ac:dyDescent="0.35">
      <c r="A2387" s="3">
        <v>264</v>
      </c>
      <c r="B2387" s="3" t="s">
        <v>268</v>
      </c>
      <c r="C2387" s="3" t="s">
        <v>7055</v>
      </c>
      <c r="D2387" s="17">
        <v>0</v>
      </c>
    </row>
    <row r="2388" spans="1:4" x14ac:dyDescent="0.35">
      <c r="A2388" s="3">
        <v>265</v>
      </c>
      <c r="B2388" s="3" t="s">
        <v>268</v>
      </c>
      <c r="C2388" s="3" t="s">
        <v>7055</v>
      </c>
      <c r="D2388" s="17">
        <v>0</v>
      </c>
    </row>
    <row r="2389" spans="1:4" ht="42" x14ac:dyDescent="0.35">
      <c r="A2389" s="3">
        <v>268</v>
      </c>
      <c r="B2389" s="3" t="s">
        <v>7270</v>
      </c>
      <c r="C2389" s="3" t="s">
        <v>7056</v>
      </c>
      <c r="D2389" s="17">
        <v>0</v>
      </c>
    </row>
    <row r="2390" spans="1:4" ht="70" x14ac:dyDescent="0.35">
      <c r="A2390" s="3">
        <v>276</v>
      </c>
      <c r="B2390" s="3" t="s">
        <v>278</v>
      </c>
      <c r="C2390" s="3" t="s">
        <v>279</v>
      </c>
      <c r="D2390" s="17">
        <v>0</v>
      </c>
    </row>
    <row r="2391" spans="1:4" ht="42" x14ac:dyDescent="0.35">
      <c r="A2391" s="3">
        <v>277</v>
      </c>
      <c r="B2391" s="3" t="s">
        <v>2628</v>
      </c>
      <c r="C2391" s="3" t="s">
        <v>5283</v>
      </c>
      <c r="D2391" s="17">
        <v>0</v>
      </c>
    </row>
    <row r="2392" spans="1:4" ht="70" x14ac:dyDescent="0.35">
      <c r="A2392" s="3">
        <v>278</v>
      </c>
      <c r="B2392" s="3" t="s">
        <v>2632</v>
      </c>
      <c r="C2392" s="3" t="s">
        <v>5284</v>
      </c>
      <c r="D2392" s="17">
        <v>0</v>
      </c>
    </row>
    <row r="2393" spans="1:4" ht="70" x14ac:dyDescent="0.35">
      <c r="A2393" s="3">
        <v>288</v>
      </c>
      <c r="B2393" s="3" t="s">
        <v>2628</v>
      </c>
      <c r="C2393" s="3" t="s">
        <v>288</v>
      </c>
      <c r="D2393" s="17">
        <v>0</v>
      </c>
    </row>
    <row r="2394" spans="1:4" ht="70" x14ac:dyDescent="0.35">
      <c r="A2394" s="3">
        <v>289</v>
      </c>
      <c r="B2394" s="3" t="s">
        <v>2628</v>
      </c>
      <c r="C2394" s="3" t="s">
        <v>288</v>
      </c>
      <c r="D2394" s="17">
        <v>0</v>
      </c>
    </row>
    <row r="2395" spans="1:4" ht="28" x14ac:dyDescent="0.35">
      <c r="A2395" s="3">
        <v>297</v>
      </c>
      <c r="B2395" s="3" t="s">
        <v>2628</v>
      </c>
      <c r="C2395" s="3" t="s">
        <v>5288</v>
      </c>
      <c r="D2395" s="17">
        <v>0</v>
      </c>
    </row>
    <row r="2396" spans="1:4" ht="28" x14ac:dyDescent="0.35">
      <c r="A2396" s="3">
        <v>298</v>
      </c>
      <c r="B2396" s="3" t="s">
        <v>2628</v>
      </c>
      <c r="C2396" s="3" t="s">
        <v>5288</v>
      </c>
      <c r="D2396" s="17">
        <v>0</v>
      </c>
    </row>
    <row r="2397" spans="1:4" ht="56" x14ac:dyDescent="0.35">
      <c r="A2397" s="3">
        <v>300</v>
      </c>
      <c r="B2397" s="3" t="s">
        <v>2628</v>
      </c>
      <c r="C2397" s="3" t="s">
        <v>5289</v>
      </c>
      <c r="D2397" s="17">
        <v>0</v>
      </c>
    </row>
    <row r="2398" spans="1:4" ht="42" x14ac:dyDescent="0.35">
      <c r="A2398" s="3">
        <v>301</v>
      </c>
      <c r="B2398" s="3" t="s">
        <v>2628</v>
      </c>
      <c r="C2398" s="3" t="s">
        <v>5290</v>
      </c>
      <c r="D2398" s="17">
        <v>0</v>
      </c>
    </row>
    <row r="2399" spans="1:4" ht="28" x14ac:dyDescent="0.35">
      <c r="A2399" s="3">
        <v>306</v>
      </c>
      <c r="B2399" s="3" t="s">
        <v>2628</v>
      </c>
      <c r="C2399" s="3" t="s">
        <v>5292</v>
      </c>
      <c r="D2399" s="17">
        <v>0</v>
      </c>
    </row>
    <row r="2400" spans="1:4" x14ac:dyDescent="0.35">
      <c r="A2400" s="3">
        <v>309</v>
      </c>
      <c r="B2400" s="3" t="s">
        <v>302</v>
      </c>
      <c r="C2400" s="3" t="s">
        <v>301</v>
      </c>
      <c r="D2400" s="17">
        <v>0</v>
      </c>
    </row>
    <row r="2401" spans="1:4" ht="42" x14ac:dyDescent="0.35">
      <c r="A2401" s="3">
        <v>326</v>
      </c>
      <c r="B2401" s="3" t="s">
        <v>2628</v>
      </c>
      <c r="C2401" s="3" t="s">
        <v>5294</v>
      </c>
      <c r="D2401" s="17">
        <v>0</v>
      </c>
    </row>
    <row r="2402" spans="1:4" ht="28" x14ac:dyDescent="0.35">
      <c r="A2402" s="3">
        <v>342</v>
      </c>
      <c r="B2402" s="3" t="s">
        <v>337</v>
      </c>
      <c r="C2402" s="3" t="s">
        <v>338</v>
      </c>
      <c r="D2402" s="17">
        <v>0</v>
      </c>
    </row>
    <row r="2403" spans="1:4" ht="28" x14ac:dyDescent="0.35">
      <c r="A2403" s="3">
        <v>352</v>
      </c>
      <c r="B2403" s="3" t="s">
        <v>2628</v>
      </c>
      <c r="C2403" s="3" t="s">
        <v>5299</v>
      </c>
      <c r="D2403" s="17">
        <v>0</v>
      </c>
    </row>
    <row r="2404" spans="1:4" ht="28" x14ac:dyDescent="0.35">
      <c r="A2404" s="3">
        <v>356</v>
      </c>
      <c r="B2404" s="3" t="s">
        <v>2632</v>
      </c>
      <c r="C2404" s="3" t="s">
        <v>5300</v>
      </c>
      <c r="D2404" s="17">
        <v>0</v>
      </c>
    </row>
    <row r="2405" spans="1:4" ht="84" x14ac:dyDescent="0.35">
      <c r="A2405" s="3">
        <v>360</v>
      </c>
      <c r="B2405" s="3" t="s">
        <v>2628</v>
      </c>
      <c r="C2405" s="3" t="s">
        <v>5301</v>
      </c>
      <c r="D2405" s="17">
        <v>0</v>
      </c>
    </row>
    <row r="2406" spans="1:4" ht="84" x14ac:dyDescent="0.35">
      <c r="A2406" s="3">
        <v>362</v>
      </c>
      <c r="B2406" s="3" t="s">
        <v>2628</v>
      </c>
      <c r="C2406" s="3" t="s">
        <v>5301</v>
      </c>
      <c r="D2406" s="17">
        <v>0</v>
      </c>
    </row>
    <row r="2407" spans="1:4" ht="84" x14ac:dyDescent="0.35">
      <c r="A2407" s="3">
        <v>363</v>
      </c>
      <c r="B2407" s="3" t="s">
        <v>2628</v>
      </c>
      <c r="C2407" s="3" t="s">
        <v>5301</v>
      </c>
      <c r="D2407" s="17">
        <v>0</v>
      </c>
    </row>
    <row r="2408" spans="1:4" ht="28" x14ac:dyDescent="0.35">
      <c r="A2408" s="3">
        <v>366</v>
      </c>
      <c r="B2408" s="3" t="s">
        <v>119</v>
      </c>
      <c r="C2408" s="3" t="s">
        <v>375</v>
      </c>
      <c r="D2408" s="17">
        <v>0</v>
      </c>
    </row>
    <row r="2409" spans="1:4" ht="56" x14ac:dyDescent="0.35">
      <c r="A2409" s="3">
        <v>370</v>
      </c>
      <c r="B2409" s="3" t="s">
        <v>368</v>
      </c>
      <c r="C2409" s="3" t="s">
        <v>2993</v>
      </c>
      <c r="D2409" s="17">
        <v>0</v>
      </c>
    </row>
    <row r="2410" spans="1:4" ht="56" x14ac:dyDescent="0.35">
      <c r="A2410" s="3">
        <v>371</v>
      </c>
      <c r="B2410" s="3" t="s">
        <v>368</v>
      </c>
      <c r="C2410" s="3" t="s">
        <v>2993</v>
      </c>
      <c r="D2410" s="17">
        <v>0</v>
      </c>
    </row>
    <row r="2411" spans="1:4" ht="28" x14ac:dyDescent="0.35">
      <c r="A2411" s="3">
        <v>372</v>
      </c>
      <c r="B2411" s="3" t="s">
        <v>2628</v>
      </c>
      <c r="C2411" s="3" t="s">
        <v>5303</v>
      </c>
      <c r="D2411" s="17">
        <v>0</v>
      </c>
    </row>
    <row r="2412" spans="1:4" ht="28" x14ac:dyDescent="0.35">
      <c r="A2412" s="3">
        <v>373</v>
      </c>
      <c r="B2412" s="3" t="s">
        <v>729</v>
      </c>
      <c r="C2412" s="3" t="s">
        <v>5304</v>
      </c>
      <c r="D2412" s="17">
        <v>0</v>
      </c>
    </row>
    <row r="2413" spans="1:4" ht="28" x14ac:dyDescent="0.35">
      <c r="A2413" s="3">
        <v>374</v>
      </c>
      <c r="B2413" s="3" t="s">
        <v>2628</v>
      </c>
      <c r="C2413" s="3" t="s">
        <v>5305</v>
      </c>
      <c r="D2413" s="17">
        <v>0</v>
      </c>
    </row>
    <row r="2414" spans="1:4" ht="42" x14ac:dyDescent="0.35">
      <c r="A2414" s="3">
        <v>382</v>
      </c>
      <c r="B2414" s="3" t="s">
        <v>2628</v>
      </c>
      <c r="C2414" s="3" t="s">
        <v>5306</v>
      </c>
      <c r="D2414" s="17">
        <v>0</v>
      </c>
    </row>
    <row r="2415" spans="1:4" ht="112" x14ac:dyDescent="0.35">
      <c r="A2415" s="3">
        <v>391</v>
      </c>
      <c r="B2415" s="3" t="s">
        <v>2634</v>
      </c>
      <c r="C2415" s="3" t="s">
        <v>400</v>
      </c>
      <c r="D2415" s="17">
        <v>0</v>
      </c>
    </row>
    <row r="2416" spans="1:4" ht="84" x14ac:dyDescent="0.35">
      <c r="A2416" s="3">
        <v>392</v>
      </c>
      <c r="B2416" s="3" t="s">
        <v>2628</v>
      </c>
      <c r="C2416" s="3" t="s">
        <v>5311</v>
      </c>
      <c r="D2416" s="17">
        <v>0</v>
      </c>
    </row>
    <row r="2417" spans="1:4" ht="28" x14ac:dyDescent="0.35">
      <c r="A2417" s="3">
        <v>402</v>
      </c>
      <c r="B2417" s="3" t="s">
        <v>404</v>
      </c>
      <c r="C2417" s="3" t="s">
        <v>405</v>
      </c>
      <c r="D2417" s="17">
        <v>0</v>
      </c>
    </row>
    <row r="2418" spans="1:4" ht="28" x14ac:dyDescent="0.35">
      <c r="A2418" s="3">
        <v>404</v>
      </c>
      <c r="B2418" s="3" t="s">
        <v>2632</v>
      </c>
      <c r="C2418" s="3" t="s">
        <v>5315</v>
      </c>
      <c r="D2418" s="17">
        <v>0</v>
      </c>
    </row>
    <row r="2419" spans="1:4" ht="28" x14ac:dyDescent="0.35">
      <c r="A2419" s="3">
        <v>406</v>
      </c>
      <c r="B2419" s="3" t="s">
        <v>729</v>
      </c>
      <c r="C2419" s="3" t="s">
        <v>407</v>
      </c>
      <c r="D2419" s="17">
        <v>0</v>
      </c>
    </row>
    <row r="2420" spans="1:4" ht="28" x14ac:dyDescent="0.35">
      <c r="A2420" s="3">
        <v>407</v>
      </c>
      <c r="B2420" s="3" t="s">
        <v>729</v>
      </c>
      <c r="C2420" s="3" t="s">
        <v>407</v>
      </c>
      <c r="D2420" s="17">
        <v>0</v>
      </c>
    </row>
    <row r="2421" spans="1:4" ht="98" x14ac:dyDescent="0.35">
      <c r="A2421" s="3">
        <v>411</v>
      </c>
      <c r="B2421" s="3" t="s">
        <v>2635</v>
      </c>
      <c r="C2421" s="3" t="s">
        <v>2998</v>
      </c>
      <c r="D2421" s="17">
        <v>0</v>
      </c>
    </row>
    <row r="2422" spans="1:4" ht="28" x14ac:dyDescent="0.35">
      <c r="A2422" s="3">
        <v>413</v>
      </c>
      <c r="B2422" s="3" t="s">
        <v>729</v>
      </c>
      <c r="C2422" s="3" t="s">
        <v>5316</v>
      </c>
      <c r="D2422" s="17">
        <v>0</v>
      </c>
    </row>
    <row r="2423" spans="1:4" ht="56" x14ac:dyDescent="0.35">
      <c r="A2423" s="3">
        <v>421</v>
      </c>
      <c r="B2423" s="3" t="s">
        <v>426</v>
      </c>
      <c r="C2423" s="3" t="s">
        <v>5317</v>
      </c>
      <c r="D2423" s="17">
        <v>0</v>
      </c>
    </row>
    <row r="2424" spans="1:4" ht="28" x14ac:dyDescent="0.35">
      <c r="A2424" s="3">
        <v>422</v>
      </c>
      <c r="B2424" s="3" t="s">
        <v>426</v>
      </c>
      <c r="C2424" s="3" t="s">
        <v>5318</v>
      </c>
      <c r="D2424" s="17">
        <v>0</v>
      </c>
    </row>
    <row r="2425" spans="1:4" ht="42" x14ac:dyDescent="0.35">
      <c r="A2425" s="3">
        <v>424</v>
      </c>
      <c r="B2425" s="3" t="s">
        <v>429</v>
      </c>
      <c r="C2425" s="3" t="s">
        <v>3000</v>
      </c>
      <c r="D2425" s="17">
        <v>0</v>
      </c>
    </row>
    <row r="2426" spans="1:4" ht="42" x14ac:dyDescent="0.35">
      <c r="A2426" s="3">
        <v>437</v>
      </c>
      <c r="B2426" s="3" t="s">
        <v>2628</v>
      </c>
      <c r="C2426" s="3" t="s">
        <v>5321</v>
      </c>
      <c r="D2426" s="17">
        <v>0</v>
      </c>
    </row>
    <row r="2427" spans="1:4" ht="28" x14ac:dyDescent="0.35">
      <c r="A2427" s="3">
        <v>440</v>
      </c>
      <c r="B2427" s="3" t="s">
        <v>2628</v>
      </c>
      <c r="C2427" s="3" t="s">
        <v>438</v>
      </c>
      <c r="D2427" s="17">
        <v>0</v>
      </c>
    </row>
    <row r="2428" spans="1:4" ht="28" x14ac:dyDescent="0.35">
      <c r="A2428" s="3">
        <v>448</v>
      </c>
      <c r="B2428" s="3" t="s">
        <v>2628</v>
      </c>
      <c r="C2428" s="3" t="s">
        <v>451</v>
      </c>
      <c r="D2428" s="17">
        <v>0</v>
      </c>
    </row>
    <row r="2429" spans="1:4" ht="28" x14ac:dyDescent="0.35">
      <c r="A2429" s="3">
        <v>451</v>
      </c>
      <c r="B2429" s="3" t="s">
        <v>453</v>
      </c>
      <c r="C2429" s="3" t="s">
        <v>454</v>
      </c>
      <c r="D2429" s="17">
        <v>0</v>
      </c>
    </row>
    <row r="2430" spans="1:4" ht="28" x14ac:dyDescent="0.35">
      <c r="A2430" s="3">
        <v>452</v>
      </c>
      <c r="B2430" s="3" t="s">
        <v>453</v>
      </c>
      <c r="C2430" s="3" t="s">
        <v>454</v>
      </c>
      <c r="D2430" s="17">
        <v>0</v>
      </c>
    </row>
    <row r="2431" spans="1:4" ht="28" x14ac:dyDescent="0.35">
      <c r="A2431" s="3">
        <v>453</v>
      </c>
      <c r="B2431" s="3" t="s">
        <v>2628</v>
      </c>
      <c r="C2431" s="3" t="s">
        <v>5323</v>
      </c>
      <c r="D2431" s="17">
        <v>0</v>
      </c>
    </row>
    <row r="2432" spans="1:4" ht="42" x14ac:dyDescent="0.35">
      <c r="A2432" s="3">
        <v>462</v>
      </c>
      <c r="B2432" s="3" t="s">
        <v>120</v>
      </c>
      <c r="C2432" s="3" t="s">
        <v>5325</v>
      </c>
      <c r="D2432" s="17">
        <v>0</v>
      </c>
    </row>
    <row r="2433" spans="1:4" ht="28" x14ac:dyDescent="0.35">
      <c r="A2433" s="3">
        <v>484</v>
      </c>
      <c r="B2433" s="3" t="s">
        <v>2628</v>
      </c>
      <c r="C2433" s="3" t="s">
        <v>488</v>
      </c>
      <c r="D2433" s="17">
        <v>0</v>
      </c>
    </row>
    <row r="2434" spans="1:4" ht="28" x14ac:dyDescent="0.35">
      <c r="A2434" s="3">
        <v>490</v>
      </c>
      <c r="B2434" s="3" t="s">
        <v>506</v>
      </c>
      <c r="C2434" s="3" t="s">
        <v>507</v>
      </c>
      <c r="D2434" s="17">
        <v>0</v>
      </c>
    </row>
    <row r="2435" spans="1:4" ht="56" x14ac:dyDescent="0.35">
      <c r="A2435" s="3">
        <v>495</v>
      </c>
      <c r="B2435" s="3" t="s">
        <v>89</v>
      </c>
      <c r="C2435" s="3" t="s">
        <v>5328</v>
      </c>
      <c r="D2435" s="17">
        <v>0</v>
      </c>
    </row>
    <row r="2436" spans="1:4" ht="56" x14ac:dyDescent="0.35">
      <c r="A2436" s="3">
        <v>496</v>
      </c>
      <c r="B2436" s="3" t="s">
        <v>89</v>
      </c>
      <c r="C2436" s="3" t="s">
        <v>5328</v>
      </c>
      <c r="D2436" s="17">
        <v>0</v>
      </c>
    </row>
    <row r="2437" spans="1:4" ht="56" x14ac:dyDescent="0.35">
      <c r="A2437" s="3">
        <v>497</v>
      </c>
      <c r="B2437" s="3" t="s">
        <v>89</v>
      </c>
      <c r="C2437" s="3" t="s">
        <v>5328</v>
      </c>
      <c r="D2437" s="17">
        <v>0</v>
      </c>
    </row>
    <row r="2438" spans="1:4" ht="98" x14ac:dyDescent="0.35">
      <c r="A2438" s="3">
        <v>500</v>
      </c>
      <c r="B2438" s="3" t="s">
        <v>2628</v>
      </c>
      <c r="C2438" s="3" t="s">
        <v>5330</v>
      </c>
      <c r="D2438" s="17">
        <v>0</v>
      </c>
    </row>
    <row r="2439" spans="1:4" ht="140" x14ac:dyDescent="0.35">
      <c r="A2439" s="3">
        <v>502</v>
      </c>
      <c r="B2439" s="3" t="s">
        <v>511</v>
      </c>
      <c r="C2439" s="3" t="s">
        <v>5332</v>
      </c>
      <c r="D2439" s="17">
        <v>0</v>
      </c>
    </row>
    <row r="2440" spans="1:4" ht="84" x14ac:dyDescent="0.35">
      <c r="A2440" s="3">
        <v>505</v>
      </c>
      <c r="B2440" s="3" t="s">
        <v>2628</v>
      </c>
      <c r="C2440" s="3" t="s">
        <v>5334</v>
      </c>
      <c r="D2440" s="17">
        <v>0</v>
      </c>
    </row>
    <row r="2441" spans="1:4" ht="42" x14ac:dyDescent="0.35">
      <c r="A2441" s="3">
        <v>506</v>
      </c>
      <c r="B2441" s="3" t="s">
        <v>2628</v>
      </c>
      <c r="C2441" s="3" t="s">
        <v>515</v>
      </c>
      <c r="D2441" s="17">
        <v>0</v>
      </c>
    </row>
    <row r="2442" spans="1:4" ht="28" x14ac:dyDescent="0.35">
      <c r="A2442" s="3">
        <v>509</v>
      </c>
      <c r="B2442" s="3" t="s">
        <v>2628</v>
      </c>
      <c r="C2442" s="3" t="s">
        <v>5335</v>
      </c>
      <c r="D2442" s="17">
        <v>0</v>
      </c>
    </row>
    <row r="2443" spans="1:4" ht="42" x14ac:dyDescent="0.35">
      <c r="A2443" s="3">
        <v>510</v>
      </c>
      <c r="B2443" s="3" t="s">
        <v>503</v>
      </c>
      <c r="C2443" s="3" t="s">
        <v>5336</v>
      </c>
      <c r="D2443" s="17">
        <v>0</v>
      </c>
    </row>
    <row r="2444" spans="1:4" ht="42" x14ac:dyDescent="0.35">
      <c r="A2444" s="3">
        <v>516</v>
      </c>
      <c r="B2444" s="3" t="s">
        <v>244</v>
      </c>
      <c r="C2444" s="3" t="s">
        <v>5337</v>
      </c>
      <c r="D2444" s="17">
        <v>0</v>
      </c>
    </row>
    <row r="2445" spans="1:4" ht="42" x14ac:dyDescent="0.35">
      <c r="A2445" s="3">
        <v>517</v>
      </c>
      <c r="B2445" s="3" t="s">
        <v>244</v>
      </c>
      <c r="C2445" s="3" t="s">
        <v>5337</v>
      </c>
      <c r="D2445" s="17">
        <v>0</v>
      </c>
    </row>
    <row r="2446" spans="1:4" ht="42" x14ac:dyDescent="0.35">
      <c r="A2446" s="3">
        <v>518</v>
      </c>
      <c r="B2446" s="3" t="s">
        <v>244</v>
      </c>
      <c r="C2446" s="3" t="s">
        <v>5337</v>
      </c>
      <c r="D2446" s="17">
        <v>0</v>
      </c>
    </row>
    <row r="2447" spans="1:4" ht="42" x14ac:dyDescent="0.35">
      <c r="A2447" s="3">
        <v>519</v>
      </c>
      <c r="B2447" s="3" t="s">
        <v>41</v>
      </c>
      <c r="C2447" s="3" t="s">
        <v>5337</v>
      </c>
      <c r="D2447" s="17">
        <v>0</v>
      </c>
    </row>
    <row r="2448" spans="1:4" ht="84" x14ac:dyDescent="0.35">
      <c r="A2448" s="3">
        <v>520</v>
      </c>
      <c r="B2448" s="3" t="s">
        <v>247</v>
      </c>
      <c r="C2448" s="3" t="s">
        <v>5338</v>
      </c>
      <c r="D2448" s="17">
        <v>0</v>
      </c>
    </row>
    <row r="2449" spans="1:4" ht="84" x14ac:dyDescent="0.35">
      <c r="A2449" s="3">
        <v>521</v>
      </c>
      <c r="B2449" s="3" t="s">
        <v>247</v>
      </c>
      <c r="C2449" s="3" t="s">
        <v>5338</v>
      </c>
      <c r="D2449" s="17">
        <v>0</v>
      </c>
    </row>
    <row r="2450" spans="1:4" ht="84" x14ac:dyDescent="0.35">
      <c r="A2450" s="3">
        <v>522</v>
      </c>
      <c r="B2450" s="3" t="s">
        <v>247</v>
      </c>
      <c r="C2450" s="3" t="s">
        <v>5338</v>
      </c>
      <c r="D2450" s="17">
        <v>0</v>
      </c>
    </row>
    <row r="2451" spans="1:4" ht="56" x14ac:dyDescent="0.35">
      <c r="A2451" s="3">
        <v>523</v>
      </c>
      <c r="B2451" s="3" t="s">
        <v>526</v>
      </c>
      <c r="C2451" s="3" t="s">
        <v>527</v>
      </c>
      <c r="D2451" s="17">
        <v>0</v>
      </c>
    </row>
    <row r="2452" spans="1:4" ht="28" x14ac:dyDescent="0.35">
      <c r="A2452" s="3">
        <v>528</v>
      </c>
      <c r="B2452" s="3" t="s">
        <v>729</v>
      </c>
      <c r="C2452" s="3" t="s">
        <v>538</v>
      </c>
      <c r="D2452" s="17">
        <v>0</v>
      </c>
    </row>
    <row r="2453" spans="1:4" x14ac:dyDescent="0.35">
      <c r="A2453" s="3">
        <v>531</v>
      </c>
      <c r="B2453" s="3" t="s">
        <v>537</v>
      </c>
      <c r="C2453" s="3" t="s">
        <v>5339</v>
      </c>
      <c r="D2453" s="17">
        <v>0</v>
      </c>
    </row>
    <row r="2454" spans="1:4" ht="28" x14ac:dyDescent="0.35">
      <c r="A2454" s="3">
        <v>532</v>
      </c>
      <c r="B2454" s="3" t="s">
        <v>2628</v>
      </c>
      <c r="C2454" s="3" t="s">
        <v>5340</v>
      </c>
      <c r="D2454" s="17">
        <v>0</v>
      </c>
    </row>
    <row r="2455" spans="1:4" ht="28" x14ac:dyDescent="0.35">
      <c r="A2455" s="3">
        <v>539</v>
      </c>
      <c r="B2455" s="3" t="s">
        <v>550</v>
      </c>
      <c r="C2455" s="3" t="s">
        <v>551</v>
      </c>
      <c r="D2455" s="17">
        <v>0</v>
      </c>
    </row>
    <row r="2456" spans="1:4" ht="28" x14ac:dyDescent="0.35">
      <c r="A2456" s="3">
        <v>540</v>
      </c>
      <c r="B2456" s="3" t="s">
        <v>550</v>
      </c>
      <c r="C2456" s="3" t="s">
        <v>551</v>
      </c>
      <c r="D2456" s="17">
        <v>0</v>
      </c>
    </row>
    <row r="2457" spans="1:4" ht="56" x14ac:dyDescent="0.35">
      <c r="A2457" s="3">
        <v>542</v>
      </c>
      <c r="B2457" s="3" t="s">
        <v>552</v>
      </c>
      <c r="C2457" s="3" t="s">
        <v>553</v>
      </c>
      <c r="D2457" s="17">
        <v>0</v>
      </c>
    </row>
    <row r="2458" spans="1:4" ht="28" x14ac:dyDescent="0.35">
      <c r="A2458" s="3">
        <v>544</v>
      </c>
      <c r="B2458" s="3" t="s">
        <v>555</v>
      </c>
      <c r="C2458" s="3" t="s">
        <v>556</v>
      </c>
      <c r="D2458" s="17">
        <v>0</v>
      </c>
    </row>
    <row r="2459" spans="1:4" ht="112" x14ac:dyDescent="0.35">
      <c r="A2459" s="3">
        <v>555</v>
      </c>
      <c r="B2459" s="3" t="s">
        <v>2628</v>
      </c>
      <c r="C2459" s="3" t="s">
        <v>5344</v>
      </c>
      <c r="D2459" s="17">
        <v>0</v>
      </c>
    </row>
    <row r="2460" spans="1:4" ht="70" x14ac:dyDescent="0.35">
      <c r="A2460" s="3">
        <v>566</v>
      </c>
      <c r="B2460" s="3" t="s">
        <v>577</v>
      </c>
      <c r="C2460" s="3" t="s">
        <v>5346</v>
      </c>
      <c r="D2460" s="17">
        <v>0</v>
      </c>
    </row>
    <row r="2461" spans="1:4" ht="28" x14ac:dyDescent="0.35">
      <c r="A2461" s="3">
        <v>569</v>
      </c>
      <c r="B2461" s="3" t="s">
        <v>579</v>
      </c>
      <c r="C2461" s="3" t="s">
        <v>580</v>
      </c>
      <c r="D2461" s="17">
        <v>0</v>
      </c>
    </row>
    <row r="2462" spans="1:4" ht="28" x14ac:dyDescent="0.35">
      <c r="A2462" s="3">
        <v>570</v>
      </c>
      <c r="B2462" s="3" t="s">
        <v>579</v>
      </c>
      <c r="C2462" s="3" t="s">
        <v>580</v>
      </c>
      <c r="D2462" s="17">
        <v>0</v>
      </c>
    </row>
    <row r="2463" spans="1:4" ht="42" x14ac:dyDescent="0.35">
      <c r="A2463" s="3">
        <v>580</v>
      </c>
      <c r="B2463" s="3" t="s">
        <v>2628</v>
      </c>
      <c r="C2463" s="3" t="s">
        <v>5349</v>
      </c>
      <c r="D2463" s="17">
        <v>0</v>
      </c>
    </row>
    <row r="2464" spans="1:4" ht="28" x14ac:dyDescent="0.35">
      <c r="A2464" s="3">
        <v>591</v>
      </c>
      <c r="B2464" s="3" t="s">
        <v>2639</v>
      </c>
      <c r="C2464" s="3" t="s">
        <v>5351</v>
      </c>
      <c r="D2464" s="17">
        <v>0</v>
      </c>
    </row>
    <row r="2465" spans="1:4" ht="28" x14ac:dyDescent="0.35">
      <c r="A2465" s="3">
        <v>601</v>
      </c>
      <c r="B2465" s="3" t="s">
        <v>608</v>
      </c>
      <c r="C2465" s="3" t="s">
        <v>609</v>
      </c>
      <c r="D2465" s="17">
        <v>0</v>
      </c>
    </row>
    <row r="2466" spans="1:4" ht="28" x14ac:dyDescent="0.35">
      <c r="A2466" s="3">
        <v>605</v>
      </c>
      <c r="B2466" s="3" t="s">
        <v>2628</v>
      </c>
      <c r="C2466" s="3" t="s">
        <v>5352</v>
      </c>
      <c r="D2466" s="17">
        <v>0</v>
      </c>
    </row>
    <row r="2467" spans="1:4" ht="28" x14ac:dyDescent="0.35">
      <c r="A2467" s="3">
        <v>612</v>
      </c>
      <c r="B2467" s="3" t="s">
        <v>615</v>
      </c>
      <c r="C2467" s="3" t="s">
        <v>616</v>
      </c>
      <c r="D2467" s="17">
        <v>0</v>
      </c>
    </row>
    <row r="2468" spans="1:4" ht="28" x14ac:dyDescent="0.35">
      <c r="A2468" s="3">
        <v>628</v>
      </c>
      <c r="B2468" s="3" t="s">
        <v>632</v>
      </c>
      <c r="C2468" s="3" t="s">
        <v>631</v>
      </c>
      <c r="D2468" s="17">
        <v>0</v>
      </c>
    </row>
    <row r="2469" spans="1:4" ht="28" x14ac:dyDescent="0.35">
      <c r="A2469" s="3">
        <v>629</v>
      </c>
      <c r="B2469" s="3" t="s">
        <v>632</v>
      </c>
      <c r="C2469" s="3" t="s">
        <v>631</v>
      </c>
      <c r="D2469" s="17">
        <v>0</v>
      </c>
    </row>
    <row r="2470" spans="1:4" ht="28" x14ac:dyDescent="0.35">
      <c r="A2470" s="3">
        <v>630</v>
      </c>
      <c r="B2470" s="3" t="s">
        <v>630</v>
      </c>
      <c r="C2470" s="3" t="s">
        <v>631</v>
      </c>
      <c r="D2470" s="17">
        <v>0</v>
      </c>
    </row>
    <row r="2471" spans="1:4" ht="56" x14ac:dyDescent="0.35">
      <c r="A2471" s="3">
        <v>634</v>
      </c>
      <c r="B2471" s="3" t="s">
        <v>638</v>
      </c>
      <c r="C2471" s="3" t="s">
        <v>5354</v>
      </c>
      <c r="D2471" s="17">
        <v>0</v>
      </c>
    </row>
    <row r="2472" spans="1:4" x14ac:dyDescent="0.35">
      <c r="A2472" s="3">
        <v>639</v>
      </c>
      <c r="B2472" s="3" t="s">
        <v>647</v>
      </c>
      <c r="C2472" s="3" t="s">
        <v>648</v>
      </c>
      <c r="D2472" s="17">
        <v>0</v>
      </c>
    </row>
    <row r="2473" spans="1:4" x14ac:dyDescent="0.35">
      <c r="A2473" s="3">
        <v>647</v>
      </c>
      <c r="B2473" s="3" t="s">
        <v>653</v>
      </c>
      <c r="C2473" s="3" t="s">
        <v>654</v>
      </c>
      <c r="D2473" s="17">
        <v>0</v>
      </c>
    </row>
    <row r="2474" spans="1:4" ht="28" x14ac:dyDescent="0.35">
      <c r="A2474" s="3">
        <v>650</v>
      </c>
      <c r="B2474" s="3" t="s">
        <v>655</v>
      </c>
      <c r="C2474" s="3" t="s">
        <v>3027</v>
      </c>
      <c r="D2474" s="17">
        <v>0</v>
      </c>
    </row>
    <row r="2475" spans="1:4" x14ac:dyDescent="0.35">
      <c r="A2475" s="3">
        <v>675</v>
      </c>
      <c r="B2475" s="3" t="s">
        <v>675</v>
      </c>
      <c r="C2475" s="3" t="s">
        <v>676</v>
      </c>
      <c r="D2475" s="17">
        <v>0</v>
      </c>
    </row>
    <row r="2476" spans="1:4" ht="28" x14ac:dyDescent="0.35">
      <c r="A2476" s="3">
        <v>678</v>
      </c>
      <c r="B2476" s="3" t="s">
        <v>680</v>
      </c>
      <c r="C2476" s="3" t="s">
        <v>681</v>
      </c>
      <c r="D2476" s="17">
        <v>0</v>
      </c>
    </row>
    <row r="2477" spans="1:4" ht="28" x14ac:dyDescent="0.35">
      <c r="A2477" s="3">
        <v>680</v>
      </c>
      <c r="B2477" s="3" t="s">
        <v>2632</v>
      </c>
      <c r="C2477" s="3" t="s">
        <v>5356</v>
      </c>
      <c r="D2477" s="17">
        <v>0</v>
      </c>
    </row>
    <row r="2478" spans="1:4" ht="28" x14ac:dyDescent="0.35">
      <c r="A2478" s="3">
        <v>687</v>
      </c>
      <c r="B2478" s="3" t="s">
        <v>2628</v>
      </c>
      <c r="C2478" s="3" t="s">
        <v>689</v>
      </c>
      <c r="D2478" s="17">
        <v>0</v>
      </c>
    </row>
    <row r="2479" spans="1:4" ht="42" x14ac:dyDescent="0.35">
      <c r="A2479" s="3">
        <v>692</v>
      </c>
      <c r="B2479" s="3" t="s">
        <v>693</v>
      </c>
      <c r="C2479" s="3" t="s">
        <v>3031</v>
      </c>
      <c r="D2479" s="17">
        <v>0</v>
      </c>
    </row>
    <row r="2480" spans="1:4" ht="28" x14ac:dyDescent="0.35">
      <c r="A2480" s="3">
        <v>693</v>
      </c>
      <c r="B2480" s="3" t="s">
        <v>2628</v>
      </c>
      <c r="C2480" s="3" t="s">
        <v>5361</v>
      </c>
      <c r="D2480" s="17">
        <v>0</v>
      </c>
    </row>
    <row r="2481" spans="1:4" ht="56" x14ac:dyDescent="0.35">
      <c r="A2481" s="3">
        <v>695</v>
      </c>
      <c r="B2481" s="3" t="s">
        <v>2641</v>
      </c>
      <c r="C2481" s="3" t="s">
        <v>5362</v>
      </c>
      <c r="D2481" s="17">
        <v>0</v>
      </c>
    </row>
    <row r="2482" spans="1:4" ht="28" x14ac:dyDescent="0.35">
      <c r="A2482" s="3">
        <v>698</v>
      </c>
      <c r="B2482" s="3" t="s">
        <v>2628</v>
      </c>
      <c r="C2482" s="3" t="s">
        <v>701</v>
      </c>
      <c r="D2482" s="17">
        <v>0</v>
      </c>
    </row>
    <row r="2483" spans="1:4" ht="28" x14ac:dyDescent="0.35">
      <c r="A2483" s="3">
        <v>702</v>
      </c>
      <c r="B2483" s="3" t="s">
        <v>702</v>
      </c>
      <c r="C2483" s="3" t="s">
        <v>703</v>
      </c>
      <c r="D2483" s="17">
        <v>0</v>
      </c>
    </row>
    <row r="2484" spans="1:4" ht="56" x14ac:dyDescent="0.35">
      <c r="A2484" s="3">
        <v>703</v>
      </c>
      <c r="B2484" s="3" t="s">
        <v>2628</v>
      </c>
      <c r="C2484" s="3" t="s">
        <v>5365</v>
      </c>
      <c r="D2484" s="17">
        <v>0</v>
      </c>
    </row>
    <row r="2485" spans="1:4" ht="28" x14ac:dyDescent="0.35">
      <c r="A2485" s="3">
        <v>707</v>
      </c>
      <c r="B2485" s="3" t="s">
        <v>707</v>
      </c>
      <c r="C2485" s="3" t="s">
        <v>708</v>
      </c>
      <c r="D2485" s="17">
        <v>0</v>
      </c>
    </row>
    <row r="2486" spans="1:4" ht="84" x14ac:dyDescent="0.35">
      <c r="A2486" s="3">
        <v>711</v>
      </c>
      <c r="B2486" s="3" t="s">
        <v>2628</v>
      </c>
      <c r="C2486" s="3" t="s">
        <v>5368</v>
      </c>
      <c r="D2486" s="17">
        <v>0</v>
      </c>
    </row>
    <row r="2487" spans="1:4" ht="42" x14ac:dyDescent="0.35">
      <c r="A2487" s="3">
        <v>716</v>
      </c>
      <c r="B2487" s="3" t="s">
        <v>119</v>
      </c>
      <c r="C2487" s="3" t="s">
        <v>3035</v>
      </c>
      <c r="D2487" s="17">
        <v>0</v>
      </c>
    </row>
    <row r="2488" spans="1:4" ht="84" x14ac:dyDescent="0.35">
      <c r="A2488" s="3">
        <v>717</v>
      </c>
      <c r="B2488" s="3" t="s">
        <v>2628</v>
      </c>
      <c r="C2488" s="3" t="s">
        <v>3036</v>
      </c>
      <c r="D2488" s="17">
        <v>0</v>
      </c>
    </row>
    <row r="2489" spans="1:4" ht="56" x14ac:dyDescent="0.35">
      <c r="A2489" s="3">
        <v>723</v>
      </c>
      <c r="B2489" s="3" t="s">
        <v>119</v>
      </c>
      <c r="C2489" s="3" t="s">
        <v>5371</v>
      </c>
      <c r="D2489" s="17">
        <v>0</v>
      </c>
    </row>
    <row r="2490" spans="1:4" ht="42" x14ac:dyDescent="0.35">
      <c r="A2490" s="3">
        <v>726</v>
      </c>
      <c r="B2490" s="3" t="s">
        <v>740</v>
      </c>
      <c r="C2490" s="3" t="s">
        <v>742</v>
      </c>
      <c r="D2490" s="17">
        <v>0</v>
      </c>
    </row>
    <row r="2491" spans="1:4" ht="28" x14ac:dyDescent="0.35">
      <c r="A2491" s="3">
        <v>729</v>
      </c>
      <c r="B2491" s="3" t="s">
        <v>2644</v>
      </c>
      <c r="C2491" s="3" t="s">
        <v>3051</v>
      </c>
      <c r="D2491" s="17">
        <v>0</v>
      </c>
    </row>
    <row r="2492" spans="1:4" ht="28" x14ac:dyDescent="0.35">
      <c r="A2492" s="3">
        <v>743</v>
      </c>
      <c r="B2492" s="3" t="s">
        <v>121</v>
      </c>
      <c r="C2492" s="3" t="s">
        <v>5373</v>
      </c>
      <c r="D2492" s="17">
        <v>0</v>
      </c>
    </row>
    <row r="2493" spans="1:4" ht="28" x14ac:dyDescent="0.35">
      <c r="A2493" s="3">
        <v>751</v>
      </c>
      <c r="B2493" s="3" t="s">
        <v>2646</v>
      </c>
      <c r="C2493" s="3" t="s">
        <v>5374</v>
      </c>
      <c r="D2493" s="17">
        <v>0</v>
      </c>
    </row>
    <row r="2494" spans="1:4" ht="28" x14ac:dyDescent="0.35">
      <c r="A2494" s="3">
        <v>752</v>
      </c>
      <c r="B2494" s="3" t="s">
        <v>2646</v>
      </c>
      <c r="C2494" s="3" t="s">
        <v>5374</v>
      </c>
      <c r="D2494" s="17">
        <v>0</v>
      </c>
    </row>
    <row r="2495" spans="1:4" ht="28" x14ac:dyDescent="0.35">
      <c r="A2495" s="3">
        <v>764</v>
      </c>
      <c r="B2495" s="3" t="s">
        <v>2647</v>
      </c>
      <c r="C2495" s="3" t="s">
        <v>5375</v>
      </c>
      <c r="D2495" s="17">
        <v>0</v>
      </c>
    </row>
    <row r="2496" spans="1:4" x14ac:dyDescent="0.35">
      <c r="A2496" s="3">
        <v>767</v>
      </c>
      <c r="B2496" s="3" t="s">
        <v>780</v>
      </c>
      <c r="C2496" s="3" t="s">
        <v>5376</v>
      </c>
      <c r="D2496" s="17">
        <v>0</v>
      </c>
    </row>
    <row r="2497" spans="1:4" ht="42" x14ac:dyDescent="0.35">
      <c r="A2497" s="3">
        <v>775</v>
      </c>
      <c r="B2497" s="3" t="s">
        <v>916</v>
      </c>
      <c r="C2497" s="3" t="s">
        <v>5379</v>
      </c>
      <c r="D2497" s="17">
        <v>0</v>
      </c>
    </row>
    <row r="2498" spans="1:4" ht="28" x14ac:dyDescent="0.35">
      <c r="A2498" s="3">
        <v>784</v>
      </c>
      <c r="B2498" s="3" t="s">
        <v>793</v>
      </c>
      <c r="C2498" s="3" t="s">
        <v>794</v>
      </c>
      <c r="D2498" s="17">
        <v>0</v>
      </c>
    </row>
    <row r="2499" spans="1:4" ht="84" x14ac:dyDescent="0.35">
      <c r="A2499" s="3">
        <v>790</v>
      </c>
      <c r="B2499" s="3" t="s">
        <v>530</v>
      </c>
      <c r="C2499" s="3" t="s">
        <v>5380</v>
      </c>
      <c r="D2499" s="17">
        <v>0</v>
      </c>
    </row>
    <row r="2500" spans="1:4" x14ac:dyDescent="0.35">
      <c r="A2500" s="3">
        <v>804</v>
      </c>
      <c r="B2500" s="3" t="s">
        <v>811</v>
      </c>
      <c r="C2500" s="3" t="s">
        <v>812</v>
      </c>
      <c r="D2500" s="17">
        <v>0</v>
      </c>
    </row>
    <row r="2501" spans="1:4" ht="28" x14ac:dyDescent="0.35">
      <c r="A2501" s="3">
        <v>810</v>
      </c>
      <c r="B2501" s="3" t="s">
        <v>815</v>
      </c>
      <c r="C2501" s="3" t="s">
        <v>816</v>
      </c>
      <c r="D2501" s="17">
        <v>0</v>
      </c>
    </row>
    <row r="2502" spans="1:4" ht="84" x14ac:dyDescent="0.35">
      <c r="A2502" s="3">
        <v>815</v>
      </c>
      <c r="B2502" s="3" t="s">
        <v>2628</v>
      </c>
      <c r="C2502" s="3" t="s">
        <v>824</v>
      </c>
      <c r="D2502" s="17">
        <v>0</v>
      </c>
    </row>
    <row r="2503" spans="1:4" ht="70" x14ac:dyDescent="0.35">
      <c r="A2503" s="3">
        <v>822</v>
      </c>
      <c r="B2503" s="3" t="s">
        <v>2648</v>
      </c>
      <c r="C2503" s="3" t="s">
        <v>5384</v>
      </c>
      <c r="D2503" s="17">
        <v>0</v>
      </c>
    </row>
    <row r="2504" spans="1:4" ht="42" x14ac:dyDescent="0.35">
      <c r="A2504" s="3">
        <v>826</v>
      </c>
      <c r="B2504" s="3" t="s">
        <v>2649</v>
      </c>
      <c r="C2504" s="3" t="s">
        <v>5385</v>
      </c>
      <c r="D2504" s="17">
        <v>0</v>
      </c>
    </row>
    <row r="2505" spans="1:4" x14ac:dyDescent="0.35">
      <c r="A2505" s="3">
        <v>833</v>
      </c>
      <c r="B2505" s="3" t="s">
        <v>7273</v>
      </c>
      <c r="C2505" s="3" t="s">
        <v>5387</v>
      </c>
      <c r="D2505" s="17">
        <v>0</v>
      </c>
    </row>
    <row r="2506" spans="1:4" ht="28" x14ac:dyDescent="0.35">
      <c r="A2506" s="3">
        <v>840</v>
      </c>
      <c r="B2506" s="3" t="s">
        <v>2628</v>
      </c>
      <c r="C2506" s="3" t="s">
        <v>5389</v>
      </c>
      <c r="D2506" s="17">
        <v>0</v>
      </c>
    </row>
    <row r="2507" spans="1:4" x14ac:dyDescent="0.35">
      <c r="A2507" s="3">
        <v>841</v>
      </c>
      <c r="B2507" s="3" t="s">
        <v>2650</v>
      </c>
      <c r="C2507" s="3" t="s">
        <v>5390</v>
      </c>
      <c r="D2507" s="17">
        <v>0</v>
      </c>
    </row>
    <row r="2508" spans="1:4" ht="28" x14ac:dyDescent="0.35">
      <c r="A2508" s="3">
        <v>842</v>
      </c>
      <c r="B2508" s="3" t="s">
        <v>729</v>
      </c>
      <c r="C2508" s="3" t="s">
        <v>846</v>
      </c>
      <c r="D2508" s="17">
        <v>0</v>
      </c>
    </row>
    <row r="2509" spans="1:4" ht="28" x14ac:dyDescent="0.35">
      <c r="A2509" s="3">
        <v>867</v>
      </c>
      <c r="B2509" s="3" t="s">
        <v>729</v>
      </c>
      <c r="C2509" s="3" t="s">
        <v>863</v>
      </c>
      <c r="D2509" s="17">
        <v>0</v>
      </c>
    </row>
    <row r="2510" spans="1:4" ht="56" x14ac:dyDescent="0.35">
      <c r="A2510" s="3">
        <v>870</v>
      </c>
      <c r="B2510" s="3" t="s">
        <v>864</v>
      </c>
      <c r="C2510" s="3" t="s">
        <v>3061</v>
      </c>
      <c r="D2510" s="17">
        <v>0</v>
      </c>
    </row>
    <row r="2511" spans="1:4" ht="70" x14ac:dyDescent="0.35">
      <c r="A2511" s="3">
        <v>871</v>
      </c>
      <c r="B2511" s="3" t="s">
        <v>2628</v>
      </c>
      <c r="C2511" s="3" t="s">
        <v>5394</v>
      </c>
      <c r="D2511" s="17">
        <v>0</v>
      </c>
    </row>
    <row r="2512" spans="1:4" ht="42" x14ac:dyDescent="0.35">
      <c r="A2512" s="3">
        <v>873</v>
      </c>
      <c r="B2512" s="3" t="s">
        <v>866</v>
      </c>
      <c r="C2512" s="3" t="s">
        <v>867</v>
      </c>
      <c r="D2512" s="17">
        <v>0</v>
      </c>
    </row>
    <row r="2513" spans="1:4" ht="28" x14ac:dyDescent="0.35">
      <c r="A2513" s="3">
        <v>886</v>
      </c>
      <c r="B2513" s="3" t="s">
        <v>885</v>
      </c>
      <c r="C2513" s="3" t="s">
        <v>886</v>
      </c>
      <c r="D2513" s="17">
        <v>0</v>
      </c>
    </row>
    <row r="2514" spans="1:4" ht="28" x14ac:dyDescent="0.35">
      <c r="A2514" s="3">
        <v>888</v>
      </c>
      <c r="B2514" s="3" t="s">
        <v>885</v>
      </c>
      <c r="C2514" s="3" t="s">
        <v>7063</v>
      </c>
      <c r="D2514" s="17">
        <v>0</v>
      </c>
    </row>
    <row r="2515" spans="1:4" ht="28" x14ac:dyDescent="0.35">
      <c r="A2515" s="3">
        <v>889</v>
      </c>
      <c r="B2515" s="3" t="s">
        <v>885</v>
      </c>
      <c r="C2515" s="3" t="s">
        <v>7063</v>
      </c>
      <c r="D2515" s="17">
        <v>0</v>
      </c>
    </row>
    <row r="2516" spans="1:4" ht="28" x14ac:dyDescent="0.35">
      <c r="A2516" s="3">
        <v>890</v>
      </c>
      <c r="B2516" s="3" t="s">
        <v>885</v>
      </c>
      <c r="C2516" s="3" t="s">
        <v>7063</v>
      </c>
      <c r="D2516" s="17">
        <v>0</v>
      </c>
    </row>
    <row r="2517" spans="1:4" ht="28" x14ac:dyDescent="0.35">
      <c r="A2517" s="3">
        <v>891</v>
      </c>
      <c r="B2517" s="3" t="s">
        <v>885</v>
      </c>
      <c r="C2517" s="3" t="s">
        <v>7063</v>
      </c>
      <c r="D2517" s="17">
        <v>0</v>
      </c>
    </row>
    <row r="2518" spans="1:4" ht="98" x14ac:dyDescent="0.35">
      <c r="A2518" s="3">
        <v>894</v>
      </c>
      <c r="B2518" s="3" t="s">
        <v>887</v>
      </c>
      <c r="C2518" s="3" t="s">
        <v>5398</v>
      </c>
      <c r="D2518" s="17">
        <v>0</v>
      </c>
    </row>
    <row r="2519" spans="1:4" ht="56" x14ac:dyDescent="0.35">
      <c r="A2519" s="3">
        <v>898</v>
      </c>
      <c r="B2519" s="3" t="s">
        <v>891</v>
      </c>
      <c r="C2519" s="3" t="s">
        <v>5399</v>
      </c>
      <c r="D2519" s="17">
        <v>0</v>
      </c>
    </row>
    <row r="2520" spans="1:4" ht="42" x14ac:dyDescent="0.35">
      <c r="A2520" s="3">
        <v>907</v>
      </c>
      <c r="B2520" s="3" t="s">
        <v>903</v>
      </c>
      <c r="C2520" s="3" t="s">
        <v>5400</v>
      </c>
      <c r="D2520" s="17">
        <v>0</v>
      </c>
    </row>
    <row r="2521" spans="1:4" x14ac:dyDescent="0.35">
      <c r="A2521" s="3">
        <v>914</v>
      </c>
      <c r="B2521" s="3" t="s">
        <v>910</v>
      </c>
      <c r="C2521" s="3" t="s">
        <v>911</v>
      </c>
      <c r="D2521" s="17">
        <v>0</v>
      </c>
    </row>
    <row r="2522" spans="1:4" ht="28" x14ac:dyDescent="0.35">
      <c r="A2522" s="3">
        <v>922</v>
      </c>
      <c r="B2522" s="3" t="s">
        <v>2628</v>
      </c>
      <c r="C2522" s="3" t="s">
        <v>5404</v>
      </c>
      <c r="D2522" s="17">
        <v>0</v>
      </c>
    </row>
    <row r="2523" spans="1:4" ht="28" x14ac:dyDescent="0.35">
      <c r="A2523" s="3">
        <v>923</v>
      </c>
      <c r="B2523" s="3" t="s">
        <v>2628</v>
      </c>
      <c r="C2523" s="3" t="s">
        <v>5404</v>
      </c>
      <c r="D2523" s="17">
        <v>0</v>
      </c>
    </row>
    <row r="2524" spans="1:4" ht="28" x14ac:dyDescent="0.35">
      <c r="A2524" s="3">
        <v>924</v>
      </c>
      <c r="B2524" s="3" t="s">
        <v>2628</v>
      </c>
      <c r="C2524" s="3" t="s">
        <v>5404</v>
      </c>
      <c r="D2524" s="17">
        <v>0</v>
      </c>
    </row>
    <row r="2525" spans="1:4" ht="42" x14ac:dyDescent="0.35">
      <c r="A2525" s="3">
        <v>939</v>
      </c>
      <c r="B2525" s="3" t="s">
        <v>937</v>
      </c>
      <c r="C2525" s="3" t="s">
        <v>5407</v>
      </c>
      <c r="D2525" s="17">
        <v>0</v>
      </c>
    </row>
    <row r="2526" spans="1:4" x14ac:dyDescent="0.35">
      <c r="A2526" s="3">
        <v>941</v>
      </c>
      <c r="B2526" s="3" t="s">
        <v>938</v>
      </c>
      <c r="C2526" s="3" t="s">
        <v>939</v>
      </c>
      <c r="D2526" s="17">
        <v>0</v>
      </c>
    </row>
    <row r="2527" spans="1:4" ht="84" x14ac:dyDescent="0.35">
      <c r="A2527" s="3">
        <v>942</v>
      </c>
      <c r="B2527" s="3" t="s">
        <v>941</v>
      </c>
      <c r="C2527" s="3" t="s">
        <v>942</v>
      </c>
      <c r="D2527" s="17">
        <v>0</v>
      </c>
    </row>
    <row r="2528" spans="1:4" ht="98" x14ac:dyDescent="0.35">
      <c r="A2528" s="3">
        <v>944</v>
      </c>
      <c r="B2528" s="3" t="s">
        <v>2653</v>
      </c>
      <c r="C2528" s="3" t="s">
        <v>5408</v>
      </c>
      <c r="D2528" s="17">
        <v>0</v>
      </c>
    </row>
    <row r="2529" spans="1:4" ht="28" x14ac:dyDescent="0.35">
      <c r="A2529" s="3">
        <v>963</v>
      </c>
      <c r="B2529" s="3" t="s">
        <v>2628</v>
      </c>
      <c r="C2529" s="3" t="s">
        <v>964</v>
      </c>
      <c r="D2529" s="17">
        <v>0</v>
      </c>
    </row>
    <row r="2530" spans="1:4" ht="70" x14ac:dyDescent="0.35">
      <c r="A2530" s="3">
        <v>972</v>
      </c>
      <c r="B2530" s="3" t="s">
        <v>2628</v>
      </c>
      <c r="C2530" s="3" t="s">
        <v>5414</v>
      </c>
      <c r="D2530" s="17">
        <v>0</v>
      </c>
    </row>
    <row r="2531" spans="1:4" ht="70" x14ac:dyDescent="0.35">
      <c r="A2531" s="3">
        <v>973</v>
      </c>
      <c r="B2531" s="3" t="s">
        <v>2628</v>
      </c>
      <c r="C2531" s="3" t="s">
        <v>5414</v>
      </c>
      <c r="D2531" s="17">
        <v>0</v>
      </c>
    </row>
    <row r="2532" spans="1:4" ht="42" x14ac:dyDescent="0.35">
      <c r="A2532" s="3">
        <v>979</v>
      </c>
      <c r="B2532" s="3" t="s">
        <v>2632</v>
      </c>
      <c r="C2532" s="3" t="s">
        <v>5415</v>
      </c>
      <c r="D2532" s="17">
        <v>0</v>
      </c>
    </row>
    <row r="2533" spans="1:4" ht="42" x14ac:dyDescent="0.35">
      <c r="A2533" s="3">
        <v>980</v>
      </c>
      <c r="B2533" s="3" t="s">
        <v>2632</v>
      </c>
      <c r="C2533" s="3" t="s">
        <v>5415</v>
      </c>
      <c r="D2533" s="17">
        <v>0</v>
      </c>
    </row>
    <row r="2534" spans="1:4" ht="56" x14ac:dyDescent="0.35">
      <c r="A2534" s="3">
        <v>981</v>
      </c>
      <c r="B2534" s="3" t="s">
        <v>2632</v>
      </c>
      <c r="C2534" s="3" t="s">
        <v>5416</v>
      </c>
      <c r="D2534" s="17">
        <v>0</v>
      </c>
    </row>
    <row r="2535" spans="1:4" ht="70" x14ac:dyDescent="0.35">
      <c r="A2535" s="3">
        <v>989</v>
      </c>
      <c r="B2535" s="3" t="s">
        <v>119</v>
      </c>
      <c r="C2535" s="3" t="s">
        <v>5417</v>
      </c>
      <c r="D2535" s="17">
        <v>0</v>
      </c>
    </row>
    <row r="2536" spans="1:4" ht="28" x14ac:dyDescent="0.35">
      <c r="A2536" s="3">
        <v>991</v>
      </c>
      <c r="B2536" s="3" t="s">
        <v>2628</v>
      </c>
      <c r="C2536" s="3" t="s">
        <v>5418</v>
      </c>
      <c r="D2536" s="17">
        <v>0</v>
      </c>
    </row>
    <row r="2537" spans="1:4" ht="28" x14ac:dyDescent="0.35">
      <c r="A2537" s="3">
        <v>993</v>
      </c>
      <c r="B2537" s="3" t="s">
        <v>2654</v>
      </c>
      <c r="C2537" s="3" t="s">
        <v>3070</v>
      </c>
      <c r="D2537" s="17">
        <v>0</v>
      </c>
    </row>
    <row r="2538" spans="1:4" x14ac:dyDescent="0.35">
      <c r="A2538" s="3">
        <v>1001</v>
      </c>
      <c r="B2538" s="3" t="s">
        <v>993</v>
      </c>
      <c r="C2538" s="3" t="s">
        <v>992</v>
      </c>
      <c r="D2538" s="17">
        <v>0</v>
      </c>
    </row>
    <row r="2539" spans="1:4" ht="28" x14ac:dyDescent="0.35">
      <c r="A2539" s="3">
        <v>1010</v>
      </c>
      <c r="B2539" s="3" t="s">
        <v>729</v>
      </c>
      <c r="C2539" s="3" t="s">
        <v>1001</v>
      </c>
      <c r="D2539" s="17">
        <v>0</v>
      </c>
    </row>
    <row r="2540" spans="1:4" x14ac:dyDescent="0.35">
      <c r="A2540" s="3">
        <v>1024</v>
      </c>
      <c r="B2540" s="3" t="s">
        <v>1018</v>
      </c>
      <c r="C2540" s="3" t="s">
        <v>1019</v>
      </c>
      <c r="D2540" s="17">
        <v>0</v>
      </c>
    </row>
    <row r="2541" spans="1:4" ht="28" x14ac:dyDescent="0.35">
      <c r="A2541" s="3">
        <v>1029</v>
      </c>
      <c r="B2541" s="3" t="s">
        <v>2628</v>
      </c>
      <c r="C2541" s="3" t="s">
        <v>5424</v>
      </c>
      <c r="D2541" s="17">
        <v>0</v>
      </c>
    </row>
    <row r="2542" spans="1:4" ht="28" x14ac:dyDescent="0.35">
      <c r="A2542" s="3">
        <v>1036</v>
      </c>
      <c r="B2542" s="3" t="s">
        <v>2628</v>
      </c>
      <c r="C2542" s="3" t="s">
        <v>1027</v>
      </c>
      <c r="D2542" s="17">
        <v>0</v>
      </c>
    </row>
    <row r="2543" spans="1:4" ht="28" x14ac:dyDescent="0.35">
      <c r="A2543" s="3">
        <v>1042</v>
      </c>
      <c r="B2543" s="3" t="s">
        <v>2628</v>
      </c>
      <c r="C2543" s="3" t="s">
        <v>1033</v>
      </c>
      <c r="D2543" s="17">
        <v>0</v>
      </c>
    </row>
    <row r="2544" spans="1:4" ht="56" x14ac:dyDescent="0.35">
      <c r="A2544" s="3">
        <v>1046</v>
      </c>
      <c r="B2544" s="3" t="s">
        <v>2628</v>
      </c>
      <c r="C2544" s="3" t="s">
        <v>5428</v>
      </c>
      <c r="D2544" s="17">
        <v>0</v>
      </c>
    </row>
    <row r="2545" spans="1:4" ht="56" x14ac:dyDescent="0.35">
      <c r="A2545" s="3">
        <v>1047</v>
      </c>
      <c r="B2545" s="3" t="s">
        <v>1038</v>
      </c>
      <c r="C2545" s="3" t="s">
        <v>1039</v>
      </c>
      <c r="D2545" s="17">
        <v>0</v>
      </c>
    </row>
    <row r="2546" spans="1:4" x14ac:dyDescent="0.35">
      <c r="A2546" s="3">
        <v>1049</v>
      </c>
      <c r="B2546" s="3" t="s">
        <v>1043</v>
      </c>
      <c r="C2546" s="3" t="s">
        <v>1044</v>
      </c>
      <c r="D2546" s="17">
        <v>0</v>
      </c>
    </row>
    <row r="2547" spans="1:4" x14ac:dyDescent="0.35">
      <c r="A2547" s="3">
        <v>1085</v>
      </c>
      <c r="B2547" s="3" t="s">
        <v>1085</v>
      </c>
      <c r="C2547" s="3" t="s">
        <v>5430</v>
      </c>
      <c r="D2547" s="17">
        <v>0</v>
      </c>
    </row>
    <row r="2548" spans="1:4" x14ac:dyDescent="0.35">
      <c r="A2548" s="3">
        <v>1086</v>
      </c>
      <c r="B2548" s="3" t="s">
        <v>1085</v>
      </c>
      <c r="C2548" s="3" t="s">
        <v>5430</v>
      </c>
      <c r="D2548" s="17">
        <v>0</v>
      </c>
    </row>
    <row r="2549" spans="1:4" ht="56" x14ac:dyDescent="0.35">
      <c r="A2549" s="3">
        <v>1089</v>
      </c>
      <c r="B2549" s="3" t="s">
        <v>1088</v>
      </c>
      <c r="C2549" s="3" t="s">
        <v>5431</v>
      </c>
      <c r="D2549" s="17">
        <v>0</v>
      </c>
    </row>
    <row r="2550" spans="1:4" ht="28" x14ac:dyDescent="0.35">
      <c r="A2550" s="3">
        <v>1098</v>
      </c>
      <c r="B2550" s="3" t="s">
        <v>5223</v>
      </c>
      <c r="C2550" s="3" t="s">
        <v>1097</v>
      </c>
      <c r="D2550" s="17">
        <v>0</v>
      </c>
    </row>
    <row r="2551" spans="1:4" ht="56" x14ac:dyDescent="0.35">
      <c r="A2551" s="3">
        <v>1115</v>
      </c>
      <c r="B2551" s="3" t="s">
        <v>1113</v>
      </c>
      <c r="C2551" s="3" t="s">
        <v>1114</v>
      </c>
      <c r="D2551" s="17">
        <v>0</v>
      </c>
    </row>
    <row r="2552" spans="1:4" ht="42" x14ac:dyDescent="0.35">
      <c r="A2552" s="3">
        <v>1121</v>
      </c>
      <c r="B2552" s="3" t="s">
        <v>2628</v>
      </c>
      <c r="C2552" s="3" t="s">
        <v>5437</v>
      </c>
      <c r="D2552" s="17">
        <v>0</v>
      </c>
    </row>
    <row r="2553" spans="1:4" ht="42" x14ac:dyDescent="0.35">
      <c r="A2553" s="3">
        <v>1126</v>
      </c>
      <c r="B2553" s="3" t="s">
        <v>2628</v>
      </c>
      <c r="C2553" s="3" t="s">
        <v>5438</v>
      </c>
      <c r="D2553" s="17">
        <v>0</v>
      </c>
    </row>
    <row r="2554" spans="1:4" ht="28" x14ac:dyDescent="0.35">
      <c r="A2554" s="3">
        <v>1128</v>
      </c>
      <c r="B2554" s="3" t="s">
        <v>2656</v>
      </c>
      <c r="C2554" s="3" t="s">
        <v>5439</v>
      </c>
      <c r="D2554" s="17">
        <v>0</v>
      </c>
    </row>
    <row r="2555" spans="1:4" ht="42" x14ac:dyDescent="0.35">
      <c r="A2555" s="3">
        <v>1144</v>
      </c>
      <c r="B2555" s="3" t="s">
        <v>1138</v>
      </c>
      <c r="C2555" s="3" t="s">
        <v>5441</v>
      </c>
      <c r="D2555" s="17">
        <v>0</v>
      </c>
    </row>
    <row r="2556" spans="1:4" ht="28" x14ac:dyDescent="0.35">
      <c r="A2556" s="3">
        <v>1161</v>
      </c>
      <c r="B2556" s="3" t="s">
        <v>1156</v>
      </c>
      <c r="C2556" s="3" t="s">
        <v>1157</v>
      </c>
      <c r="D2556" s="17">
        <v>0</v>
      </c>
    </row>
    <row r="2557" spans="1:4" ht="70" x14ac:dyDescent="0.35">
      <c r="A2557" s="3">
        <v>1164</v>
      </c>
      <c r="B2557" s="3" t="s">
        <v>2628</v>
      </c>
      <c r="C2557" s="3" t="s">
        <v>1159</v>
      </c>
      <c r="D2557" s="17">
        <v>0</v>
      </c>
    </row>
    <row r="2558" spans="1:4" ht="56" x14ac:dyDescent="0.35">
      <c r="A2558" s="3">
        <v>1170</v>
      </c>
      <c r="B2558" s="3" t="s">
        <v>1164</v>
      </c>
      <c r="C2558" s="3" t="s">
        <v>1165</v>
      </c>
      <c r="D2558" s="17">
        <v>0</v>
      </c>
    </row>
    <row r="2559" spans="1:4" ht="56" x14ac:dyDescent="0.35">
      <c r="A2559" s="3">
        <v>1177</v>
      </c>
      <c r="B2559" s="3" t="s">
        <v>2628</v>
      </c>
      <c r="C2559" s="3" t="s">
        <v>5446</v>
      </c>
      <c r="D2559" s="17">
        <v>0</v>
      </c>
    </row>
    <row r="2560" spans="1:4" ht="56" x14ac:dyDescent="0.35">
      <c r="A2560" s="3">
        <v>1178</v>
      </c>
      <c r="B2560" s="3" t="s">
        <v>2628</v>
      </c>
      <c r="C2560" s="3" t="s">
        <v>5446</v>
      </c>
      <c r="D2560" s="17">
        <v>0</v>
      </c>
    </row>
    <row r="2561" spans="1:4" ht="56" x14ac:dyDescent="0.35">
      <c r="A2561" s="3">
        <v>1179</v>
      </c>
      <c r="B2561" s="3" t="s">
        <v>2628</v>
      </c>
      <c r="C2561" s="3" t="s">
        <v>5447</v>
      </c>
      <c r="D2561" s="17">
        <v>0</v>
      </c>
    </row>
    <row r="2562" spans="1:4" ht="42" x14ac:dyDescent="0.35">
      <c r="A2562" s="3">
        <v>1180</v>
      </c>
      <c r="B2562" s="3" t="s">
        <v>2628</v>
      </c>
      <c r="C2562" s="3" t="s">
        <v>5448</v>
      </c>
      <c r="D2562" s="17">
        <v>0</v>
      </c>
    </row>
    <row r="2563" spans="1:4" ht="409.5" x14ac:dyDescent="0.35">
      <c r="A2563" s="3">
        <v>1181</v>
      </c>
      <c r="B2563" s="3" t="s">
        <v>2628</v>
      </c>
      <c r="C2563" s="3" t="s">
        <v>5449</v>
      </c>
      <c r="D2563" s="17">
        <v>0</v>
      </c>
    </row>
    <row r="2564" spans="1:4" ht="409.5" x14ac:dyDescent="0.35">
      <c r="A2564" s="3">
        <v>1182</v>
      </c>
      <c r="B2564" s="3" t="s">
        <v>2628</v>
      </c>
      <c r="C2564" s="3" t="s">
        <v>5450</v>
      </c>
      <c r="D2564" s="17">
        <v>0</v>
      </c>
    </row>
    <row r="2565" spans="1:4" ht="409.5" x14ac:dyDescent="0.35">
      <c r="A2565" s="3">
        <v>1183</v>
      </c>
      <c r="B2565" s="3" t="s">
        <v>2628</v>
      </c>
      <c r="C2565" s="3" t="s">
        <v>5451</v>
      </c>
      <c r="D2565" s="17">
        <v>0</v>
      </c>
    </row>
    <row r="2566" spans="1:4" ht="409.5" x14ac:dyDescent="0.35">
      <c r="A2566" s="3">
        <v>1184</v>
      </c>
      <c r="B2566" s="3" t="s">
        <v>2628</v>
      </c>
      <c r="C2566" s="3" t="s">
        <v>5452</v>
      </c>
      <c r="D2566" s="17">
        <v>0</v>
      </c>
    </row>
    <row r="2567" spans="1:4" ht="409.5" x14ac:dyDescent="0.35">
      <c r="A2567" s="3">
        <v>1185</v>
      </c>
      <c r="B2567" s="3" t="s">
        <v>119</v>
      </c>
      <c r="C2567" s="3" t="s">
        <v>5453</v>
      </c>
      <c r="D2567" s="17">
        <v>0</v>
      </c>
    </row>
    <row r="2568" spans="1:4" ht="409.5" x14ac:dyDescent="0.35">
      <c r="A2568" s="3">
        <v>1186</v>
      </c>
      <c r="B2568" s="3" t="s">
        <v>2628</v>
      </c>
      <c r="C2568" s="3" t="s">
        <v>5454</v>
      </c>
      <c r="D2568" s="17">
        <v>0</v>
      </c>
    </row>
    <row r="2569" spans="1:4" ht="266" x14ac:dyDescent="0.35">
      <c r="A2569" s="3">
        <v>1187</v>
      </c>
      <c r="B2569" s="3" t="s">
        <v>2628</v>
      </c>
      <c r="C2569" s="3" t="s">
        <v>5455</v>
      </c>
      <c r="D2569" s="17">
        <v>0</v>
      </c>
    </row>
    <row r="2570" spans="1:4" ht="336" x14ac:dyDescent="0.35">
      <c r="A2570" s="3">
        <v>1189</v>
      </c>
      <c r="B2570" s="3" t="s">
        <v>2628</v>
      </c>
      <c r="C2570" s="3" t="s">
        <v>5457</v>
      </c>
      <c r="D2570" s="17">
        <v>0</v>
      </c>
    </row>
    <row r="2571" spans="1:4" ht="168" x14ac:dyDescent="0.35">
      <c r="A2571" s="3">
        <v>1190</v>
      </c>
      <c r="B2571" s="3" t="s">
        <v>2628</v>
      </c>
      <c r="C2571" s="3" t="s">
        <v>5458</v>
      </c>
      <c r="D2571" s="17">
        <v>0</v>
      </c>
    </row>
    <row r="2572" spans="1:4" ht="112" x14ac:dyDescent="0.35">
      <c r="A2572" s="3">
        <v>1194</v>
      </c>
      <c r="B2572" s="3" t="s">
        <v>2628</v>
      </c>
      <c r="C2572" s="3" t="s">
        <v>5459</v>
      </c>
      <c r="D2572" s="17">
        <v>0</v>
      </c>
    </row>
    <row r="2573" spans="1:4" ht="294" x14ac:dyDescent="0.35">
      <c r="A2573" s="3">
        <v>1199</v>
      </c>
      <c r="B2573" s="3" t="s">
        <v>2628</v>
      </c>
      <c r="C2573" s="3" t="s">
        <v>5460</v>
      </c>
      <c r="D2573" s="17">
        <v>0</v>
      </c>
    </row>
    <row r="2574" spans="1:4" ht="84" x14ac:dyDescent="0.35">
      <c r="A2574" s="3">
        <v>1200</v>
      </c>
      <c r="B2574" s="3" t="s">
        <v>2628</v>
      </c>
      <c r="C2574" s="3" t="s">
        <v>5461</v>
      </c>
      <c r="D2574" s="17">
        <v>0</v>
      </c>
    </row>
    <row r="2575" spans="1:4" ht="84" x14ac:dyDescent="0.35">
      <c r="A2575" s="3">
        <v>1206</v>
      </c>
      <c r="B2575" s="3" t="s">
        <v>2628</v>
      </c>
      <c r="C2575" s="3" t="s">
        <v>5466</v>
      </c>
      <c r="D2575" s="17">
        <v>0</v>
      </c>
    </row>
    <row r="2576" spans="1:4" ht="294" x14ac:dyDescent="0.35">
      <c r="A2576" s="3">
        <v>1207</v>
      </c>
      <c r="B2576" s="3" t="s">
        <v>2628</v>
      </c>
      <c r="C2576" s="3" t="s">
        <v>5467</v>
      </c>
      <c r="D2576" s="17">
        <v>0</v>
      </c>
    </row>
    <row r="2577" spans="1:4" ht="70" x14ac:dyDescent="0.35">
      <c r="A2577" s="3">
        <v>1209</v>
      </c>
      <c r="B2577" s="3" t="s">
        <v>1172</v>
      </c>
      <c r="C2577" s="3" t="s">
        <v>1179</v>
      </c>
      <c r="D2577" s="17">
        <v>0</v>
      </c>
    </row>
    <row r="2578" spans="1:4" ht="70" x14ac:dyDescent="0.35">
      <c r="A2578" s="3">
        <v>1210</v>
      </c>
      <c r="B2578" s="3" t="s">
        <v>2628</v>
      </c>
      <c r="C2578" s="3" t="s">
        <v>1179</v>
      </c>
      <c r="D2578" s="17">
        <v>0</v>
      </c>
    </row>
    <row r="2579" spans="1:4" ht="70" x14ac:dyDescent="0.35">
      <c r="A2579" s="3">
        <v>1211</v>
      </c>
      <c r="B2579" s="3" t="s">
        <v>2628</v>
      </c>
      <c r="C2579" s="3" t="s">
        <v>1181</v>
      </c>
      <c r="D2579" s="17">
        <v>0</v>
      </c>
    </row>
    <row r="2580" spans="1:4" ht="280" x14ac:dyDescent="0.35">
      <c r="A2580" s="3">
        <v>1212</v>
      </c>
      <c r="B2580" s="3" t="s">
        <v>2628</v>
      </c>
      <c r="C2580" s="3" t="s">
        <v>5468</v>
      </c>
      <c r="D2580" s="17">
        <v>0</v>
      </c>
    </row>
    <row r="2581" spans="1:4" ht="140" x14ac:dyDescent="0.35">
      <c r="A2581" s="3">
        <v>1217</v>
      </c>
      <c r="B2581" s="3" t="s">
        <v>2628</v>
      </c>
      <c r="C2581" s="3" t="s">
        <v>3106</v>
      </c>
      <c r="D2581" s="17">
        <v>0</v>
      </c>
    </row>
    <row r="2582" spans="1:4" ht="168" x14ac:dyDescent="0.35">
      <c r="A2582" s="3">
        <v>1218</v>
      </c>
      <c r="B2582" s="3" t="s">
        <v>2628</v>
      </c>
      <c r="C2582" s="3" t="s">
        <v>3107</v>
      </c>
      <c r="D2582" s="17">
        <v>0</v>
      </c>
    </row>
    <row r="2583" spans="1:4" ht="182" x14ac:dyDescent="0.35">
      <c r="A2583" s="3">
        <v>1219</v>
      </c>
      <c r="B2583" s="3" t="s">
        <v>2628</v>
      </c>
      <c r="C2583" s="3" t="s">
        <v>3108</v>
      </c>
      <c r="D2583" s="17">
        <v>0</v>
      </c>
    </row>
    <row r="2584" spans="1:4" ht="154" x14ac:dyDescent="0.35">
      <c r="A2584" s="3">
        <v>1222</v>
      </c>
      <c r="B2584" s="3" t="s">
        <v>2628</v>
      </c>
      <c r="C2584" s="3" t="s">
        <v>1186</v>
      </c>
      <c r="D2584" s="17">
        <v>0</v>
      </c>
    </row>
    <row r="2585" spans="1:4" ht="28" x14ac:dyDescent="0.35">
      <c r="A2585" s="3">
        <v>1229</v>
      </c>
      <c r="B2585" s="3" t="s">
        <v>2628</v>
      </c>
      <c r="C2585" s="3" t="s">
        <v>5473</v>
      </c>
      <c r="D2585" s="17">
        <v>0</v>
      </c>
    </row>
    <row r="2586" spans="1:4" ht="28" x14ac:dyDescent="0.35">
      <c r="A2586" s="3">
        <v>1230</v>
      </c>
      <c r="B2586" s="3" t="s">
        <v>2628</v>
      </c>
      <c r="C2586" s="3" t="s">
        <v>5473</v>
      </c>
      <c r="D2586" s="17">
        <v>0</v>
      </c>
    </row>
    <row r="2587" spans="1:4" ht="126" x14ac:dyDescent="0.35">
      <c r="A2587" s="3">
        <v>1234</v>
      </c>
      <c r="B2587" s="3" t="s">
        <v>882</v>
      </c>
      <c r="C2587" s="3" t="s">
        <v>3109</v>
      </c>
      <c r="D2587" s="17">
        <v>0</v>
      </c>
    </row>
    <row r="2588" spans="1:4" ht="28" x14ac:dyDescent="0.35">
      <c r="A2588" s="3">
        <v>1238</v>
      </c>
      <c r="B2588" s="3" t="s">
        <v>1197</v>
      </c>
      <c r="C2588" s="3" t="s">
        <v>1198</v>
      </c>
      <c r="D2588" s="17">
        <v>0</v>
      </c>
    </row>
    <row r="2589" spans="1:4" ht="70" x14ac:dyDescent="0.35">
      <c r="A2589" s="3">
        <v>1246</v>
      </c>
      <c r="B2589" s="3" t="s">
        <v>1203</v>
      </c>
      <c r="C2589" s="3" t="s">
        <v>1205</v>
      </c>
      <c r="D2589" s="17">
        <v>0</v>
      </c>
    </row>
    <row r="2590" spans="1:4" ht="28" x14ac:dyDescent="0.35">
      <c r="A2590" s="3">
        <v>1262</v>
      </c>
      <c r="B2590" s="3" t="s">
        <v>2628</v>
      </c>
      <c r="C2590" s="3" t="s">
        <v>5478</v>
      </c>
      <c r="D2590" s="17">
        <v>0</v>
      </c>
    </row>
    <row r="2591" spans="1:4" ht="56" x14ac:dyDescent="0.35">
      <c r="A2591" s="3">
        <v>1263</v>
      </c>
      <c r="B2591" s="3" t="s">
        <v>1221</v>
      </c>
      <c r="C2591" s="3" t="s">
        <v>1222</v>
      </c>
      <c r="D2591" s="17">
        <v>0</v>
      </c>
    </row>
    <row r="2592" spans="1:4" ht="28" x14ac:dyDescent="0.35">
      <c r="A2592" s="3">
        <v>1274</v>
      </c>
      <c r="B2592" s="3" t="s">
        <v>1227</v>
      </c>
      <c r="C2592" s="3" t="s">
        <v>1228</v>
      </c>
      <c r="D2592" s="17">
        <v>0</v>
      </c>
    </row>
    <row r="2593" spans="1:4" ht="56" x14ac:dyDescent="0.35">
      <c r="A2593" s="3">
        <v>1276</v>
      </c>
      <c r="B2593" s="3" t="s">
        <v>1229</v>
      </c>
      <c r="C2593" s="3" t="s">
        <v>1230</v>
      </c>
      <c r="D2593" s="17">
        <v>0</v>
      </c>
    </row>
    <row r="2594" spans="1:4" ht="56" x14ac:dyDescent="0.35">
      <c r="A2594" s="3">
        <v>1277</v>
      </c>
      <c r="B2594" s="3" t="s">
        <v>1229</v>
      </c>
      <c r="C2594" s="3" t="s">
        <v>1230</v>
      </c>
      <c r="D2594" s="17">
        <v>0</v>
      </c>
    </row>
    <row r="2595" spans="1:4" x14ac:dyDescent="0.35">
      <c r="A2595" s="3">
        <v>1279</v>
      </c>
      <c r="B2595" s="3" t="s">
        <v>1233</v>
      </c>
      <c r="C2595" s="3" t="s">
        <v>5482</v>
      </c>
      <c r="D2595" s="17">
        <v>0</v>
      </c>
    </row>
    <row r="2596" spans="1:4" ht="28" x14ac:dyDescent="0.35">
      <c r="A2596" s="3">
        <v>1280</v>
      </c>
      <c r="B2596" s="3" t="s">
        <v>2628</v>
      </c>
      <c r="C2596" s="3" t="s">
        <v>5482</v>
      </c>
      <c r="D2596" s="17">
        <v>0</v>
      </c>
    </row>
    <row r="2597" spans="1:4" ht="70" x14ac:dyDescent="0.35">
      <c r="A2597" s="3">
        <v>1286</v>
      </c>
      <c r="B2597" s="3" t="s">
        <v>2628</v>
      </c>
      <c r="C2597" s="3" t="s">
        <v>5486</v>
      </c>
      <c r="D2597" s="17">
        <v>0</v>
      </c>
    </row>
    <row r="2598" spans="1:4" ht="56" x14ac:dyDescent="0.35">
      <c r="A2598" s="3">
        <v>1292</v>
      </c>
      <c r="B2598" s="3" t="s">
        <v>1229</v>
      </c>
      <c r="C2598" s="3" t="s">
        <v>1245</v>
      </c>
      <c r="D2598" s="17">
        <v>0</v>
      </c>
    </row>
    <row r="2599" spans="1:4" ht="56" x14ac:dyDescent="0.35">
      <c r="A2599" s="3">
        <v>1293</v>
      </c>
      <c r="B2599" s="3" t="s">
        <v>1229</v>
      </c>
      <c r="C2599" s="3" t="s">
        <v>1245</v>
      </c>
      <c r="D2599" s="17">
        <v>0</v>
      </c>
    </row>
    <row r="2600" spans="1:4" ht="42" x14ac:dyDescent="0.35">
      <c r="A2600" s="3">
        <v>1300</v>
      </c>
      <c r="B2600" s="3" t="s">
        <v>2628</v>
      </c>
      <c r="C2600" s="3" t="s">
        <v>5489</v>
      </c>
      <c r="D2600" s="17">
        <v>0</v>
      </c>
    </row>
    <row r="2601" spans="1:4" ht="56" x14ac:dyDescent="0.35">
      <c r="A2601" s="3">
        <v>1308</v>
      </c>
      <c r="B2601" s="3" t="s">
        <v>5225</v>
      </c>
      <c r="C2601" s="3" t="s">
        <v>5491</v>
      </c>
      <c r="D2601" s="17">
        <v>0</v>
      </c>
    </row>
    <row r="2602" spans="1:4" ht="28" x14ac:dyDescent="0.35">
      <c r="A2602" s="3">
        <v>1317</v>
      </c>
      <c r="B2602" s="3" t="s">
        <v>2659</v>
      </c>
      <c r="C2602" s="3" t="s">
        <v>1267</v>
      </c>
      <c r="D2602" s="17">
        <v>0</v>
      </c>
    </row>
    <row r="2603" spans="1:4" ht="28" x14ac:dyDescent="0.35">
      <c r="A2603" s="3">
        <v>1323</v>
      </c>
      <c r="B2603" s="3" t="s">
        <v>2628</v>
      </c>
      <c r="C2603" s="3" t="s">
        <v>5493</v>
      </c>
      <c r="D2603" s="17">
        <v>0</v>
      </c>
    </row>
    <row r="2604" spans="1:4" ht="56" x14ac:dyDescent="0.35">
      <c r="A2604" s="3">
        <v>1324</v>
      </c>
      <c r="B2604" s="3" t="s">
        <v>2628</v>
      </c>
      <c r="C2604" s="3" t="s">
        <v>5494</v>
      </c>
      <c r="D2604" s="17">
        <v>0</v>
      </c>
    </row>
    <row r="2605" spans="1:4" ht="28" x14ac:dyDescent="0.35">
      <c r="A2605" s="3">
        <v>1326</v>
      </c>
      <c r="B2605" s="3" t="s">
        <v>729</v>
      </c>
      <c r="C2605" s="3" t="s">
        <v>1276</v>
      </c>
      <c r="D2605" s="17">
        <v>0</v>
      </c>
    </row>
    <row r="2606" spans="1:4" ht="28" x14ac:dyDescent="0.35">
      <c r="A2606" s="3">
        <v>1327</v>
      </c>
      <c r="B2606" s="3" t="s">
        <v>1275</v>
      </c>
      <c r="C2606" s="3" t="s">
        <v>1276</v>
      </c>
      <c r="D2606" s="17">
        <v>0</v>
      </c>
    </row>
    <row r="2607" spans="1:4" ht="28" x14ac:dyDescent="0.35">
      <c r="A2607" s="3">
        <v>1328</v>
      </c>
      <c r="B2607" s="3" t="s">
        <v>729</v>
      </c>
      <c r="C2607" s="3" t="s">
        <v>1276</v>
      </c>
      <c r="D2607" s="17">
        <v>0</v>
      </c>
    </row>
    <row r="2608" spans="1:4" ht="42" x14ac:dyDescent="0.35">
      <c r="A2608" s="3">
        <v>1329</v>
      </c>
      <c r="B2608" s="3" t="s">
        <v>2628</v>
      </c>
      <c r="C2608" s="3" t="s">
        <v>5495</v>
      </c>
      <c r="D2608" s="17">
        <v>0</v>
      </c>
    </row>
    <row r="2609" spans="1:4" ht="56" x14ac:dyDescent="0.35">
      <c r="A2609" s="3">
        <v>1339</v>
      </c>
      <c r="B2609" s="3" t="s">
        <v>2503</v>
      </c>
      <c r="C2609" s="3" t="s">
        <v>5498</v>
      </c>
      <c r="D2609" s="17">
        <v>0</v>
      </c>
    </row>
    <row r="2610" spans="1:4" ht="28" x14ac:dyDescent="0.35">
      <c r="A2610" s="3">
        <v>1343</v>
      </c>
      <c r="B2610" s="3" t="s">
        <v>1291</v>
      </c>
      <c r="C2610" s="3" t="s">
        <v>1292</v>
      </c>
      <c r="D2610" s="17">
        <v>0</v>
      </c>
    </row>
    <row r="2611" spans="1:4" ht="28" x14ac:dyDescent="0.35">
      <c r="A2611" s="3">
        <v>1350</v>
      </c>
      <c r="B2611" s="3" t="s">
        <v>2628</v>
      </c>
      <c r="C2611" s="3" t="s">
        <v>1298</v>
      </c>
      <c r="D2611" s="17">
        <v>0</v>
      </c>
    </row>
    <row r="2612" spans="1:4" ht="56" x14ac:dyDescent="0.35">
      <c r="A2612" s="3">
        <v>1351</v>
      </c>
      <c r="B2612" s="3" t="s">
        <v>2628</v>
      </c>
      <c r="C2612" s="3" t="s">
        <v>5501</v>
      </c>
      <c r="D2612" s="17">
        <v>0</v>
      </c>
    </row>
    <row r="2613" spans="1:4" ht="28" x14ac:dyDescent="0.35">
      <c r="A2613" s="3">
        <v>1356</v>
      </c>
      <c r="B2613" s="3" t="s">
        <v>729</v>
      </c>
      <c r="C2613" s="3" t="s">
        <v>1301</v>
      </c>
      <c r="D2613" s="17">
        <v>0</v>
      </c>
    </row>
    <row r="2614" spans="1:4" ht="28" x14ac:dyDescent="0.35">
      <c r="A2614" s="3">
        <v>1357</v>
      </c>
      <c r="B2614" s="3" t="s">
        <v>2628</v>
      </c>
      <c r="C2614" s="3" t="s">
        <v>5502</v>
      </c>
      <c r="D2614" s="17">
        <v>0</v>
      </c>
    </row>
    <row r="2615" spans="1:4" ht="42" x14ac:dyDescent="0.35">
      <c r="A2615" s="3">
        <v>1358</v>
      </c>
      <c r="B2615" s="3" t="s">
        <v>2628</v>
      </c>
      <c r="C2615" s="3" t="s">
        <v>5503</v>
      </c>
      <c r="D2615" s="17">
        <v>0</v>
      </c>
    </row>
    <row r="2616" spans="1:4" ht="28" x14ac:dyDescent="0.35">
      <c r="A2616" s="3">
        <v>1360</v>
      </c>
      <c r="B2616" s="3" t="s">
        <v>2628</v>
      </c>
      <c r="C2616" s="3" t="s">
        <v>1302</v>
      </c>
      <c r="D2616" s="17">
        <v>0</v>
      </c>
    </row>
    <row r="2617" spans="1:4" ht="56" x14ac:dyDescent="0.35">
      <c r="A2617" s="3">
        <v>1362</v>
      </c>
      <c r="B2617" s="3" t="s">
        <v>1304</v>
      </c>
      <c r="C2617" s="3" t="s">
        <v>5505</v>
      </c>
      <c r="D2617" s="17">
        <v>0</v>
      </c>
    </row>
    <row r="2618" spans="1:4" ht="56" x14ac:dyDescent="0.35">
      <c r="A2618" s="3">
        <v>1363</v>
      </c>
      <c r="B2618" s="3" t="s">
        <v>1304</v>
      </c>
      <c r="C2618" s="3" t="s">
        <v>5505</v>
      </c>
      <c r="D2618" s="17">
        <v>0</v>
      </c>
    </row>
    <row r="2619" spans="1:4" ht="28" x14ac:dyDescent="0.35">
      <c r="A2619" s="3">
        <v>1366</v>
      </c>
      <c r="B2619" s="3" t="s">
        <v>558</v>
      </c>
      <c r="C2619" s="3" t="s">
        <v>1305</v>
      </c>
      <c r="D2619" s="17">
        <v>0</v>
      </c>
    </row>
    <row r="2620" spans="1:4" ht="28" x14ac:dyDescent="0.35">
      <c r="A2620" s="3">
        <v>1372</v>
      </c>
      <c r="B2620" s="3" t="s">
        <v>2628</v>
      </c>
      <c r="C2620" s="3" t="s">
        <v>5509</v>
      </c>
      <c r="D2620" s="17">
        <v>0</v>
      </c>
    </row>
    <row r="2621" spans="1:4" ht="28" x14ac:dyDescent="0.35">
      <c r="A2621" s="3">
        <v>1373</v>
      </c>
      <c r="B2621" s="3" t="s">
        <v>96</v>
      </c>
      <c r="C2621" s="3" t="s">
        <v>1308</v>
      </c>
      <c r="D2621" s="17">
        <v>0</v>
      </c>
    </row>
    <row r="2622" spans="1:4" ht="56" x14ac:dyDescent="0.35">
      <c r="A2622" s="3">
        <v>1397</v>
      </c>
      <c r="B2622" s="3" t="s">
        <v>2628</v>
      </c>
      <c r="C2622" s="3" t="s">
        <v>1314</v>
      </c>
      <c r="D2622" s="17">
        <v>0</v>
      </c>
    </row>
    <row r="2623" spans="1:4" ht="28" x14ac:dyDescent="0.35">
      <c r="A2623" s="3">
        <v>1401</v>
      </c>
      <c r="B2623" s="3" t="s">
        <v>2628</v>
      </c>
      <c r="C2623" s="3" t="s">
        <v>1319</v>
      </c>
      <c r="D2623" s="17">
        <v>0</v>
      </c>
    </row>
    <row r="2624" spans="1:4" ht="56" x14ac:dyDescent="0.35">
      <c r="A2624" s="3">
        <v>1403</v>
      </c>
      <c r="B2624" s="3" t="s">
        <v>2628</v>
      </c>
      <c r="C2624" s="3" t="s">
        <v>5517</v>
      </c>
      <c r="D2624" s="17">
        <v>0</v>
      </c>
    </row>
    <row r="2625" spans="1:4" x14ac:dyDescent="0.35">
      <c r="A2625" s="3">
        <v>1418</v>
      </c>
      <c r="B2625" s="3" t="s">
        <v>2661</v>
      </c>
      <c r="C2625" s="3" t="s">
        <v>3123</v>
      </c>
      <c r="D2625" s="17">
        <v>0</v>
      </c>
    </row>
    <row r="2626" spans="1:4" x14ac:dyDescent="0.35">
      <c r="A2626" s="3">
        <v>1425</v>
      </c>
      <c r="B2626" s="3" t="s">
        <v>1346</v>
      </c>
      <c r="C2626" s="3" t="s">
        <v>1347</v>
      </c>
      <c r="D2626" s="17">
        <v>0</v>
      </c>
    </row>
    <row r="2627" spans="1:4" ht="56" x14ac:dyDescent="0.35">
      <c r="A2627" s="3">
        <v>1428</v>
      </c>
      <c r="B2627" s="3" t="s">
        <v>2628</v>
      </c>
      <c r="C2627" s="3" t="s">
        <v>5524</v>
      </c>
      <c r="D2627" s="17">
        <v>0</v>
      </c>
    </row>
    <row r="2628" spans="1:4" ht="56" x14ac:dyDescent="0.35">
      <c r="A2628" s="3">
        <v>1429</v>
      </c>
      <c r="B2628" s="3" t="s">
        <v>2628</v>
      </c>
      <c r="C2628" s="3" t="s">
        <v>5525</v>
      </c>
      <c r="D2628" s="17">
        <v>0</v>
      </c>
    </row>
    <row r="2629" spans="1:4" ht="84" x14ac:dyDescent="0.35">
      <c r="A2629" s="3">
        <v>1430</v>
      </c>
      <c r="B2629" s="3" t="s">
        <v>2628</v>
      </c>
      <c r="C2629" s="3" t="s">
        <v>5526</v>
      </c>
      <c r="D2629" s="17">
        <v>0</v>
      </c>
    </row>
    <row r="2630" spans="1:4" ht="84" x14ac:dyDescent="0.35">
      <c r="A2630" s="3">
        <v>1431</v>
      </c>
      <c r="B2630" s="3" t="s">
        <v>2628</v>
      </c>
      <c r="C2630" s="3" t="s">
        <v>5526</v>
      </c>
      <c r="D2630" s="17">
        <v>0</v>
      </c>
    </row>
    <row r="2631" spans="1:4" ht="56" x14ac:dyDescent="0.35">
      <c r="A2631" s="3">
        <v>1434</v>
      </c>
      <c r="B2631" s="3" t="s">
        <v>1348</v>
      </c>
      <c r="C2631" s="3" t="s">
        <v>3125</v>
      </c>
      <c r="D2631" s="17">
        <v>0</v>
      </c>
    </row>
    <row r="2632" spans="1:4" ht="84" x14ac:dyDescent="0.35">
      <c r="A2632" s="3">
        <v>1437</v>
      </c>
      <c r="B2632" s="3" t="s">
        <v>2628</v>
      </c>
      <c r="C2632" s="3" t="s">
        <v>3126</v>
      </c>
      <c r="D2632" s="17">
        <v>0</v>
      </c>
    </row>
    <row r="2633" spans="1:4" ht="84" x14ac:dyDescent="0.35">
      <c r="A2633" s="3">
        <v>1442</v>
      </c>
      <c r="B2633" s="3" t="s">
        <v>2632</v>
      </c>
      <c r="C2633" s="3" t="s">
        <v>5529</v>
      </c>
      <c r="D2633" s="17">
        <v>0</v>
      </c>
    </row>
    <row r="2634" spans="1:4" ht="28" x14ac:dyDescent="0.35">
      <c r="A2634" s="3">
        <v>1461</v>
      </c>
      <c r="B2634" s="3" t="s">
        <v>729</v>
      </c>
      <c r="C2634" s="3" t="s">
        <v>1367</v>
      </c>
      <c r="D2634" s="17">
        <v>0</v>
      </c>
    </row>
    <row r="2635" spans="1:4" ht="28" x14ac:dyDescent="0.35">
      <c r="A2635" s="3">
        <v>1462</v>
      </c>
      <c r="B2635" s="3" t="s">
        <v>729</v>
      </c>
      <c r="C2635" s="3" t="s">
        <v>5541</v>
      </c>
      <c r="D2635" s="17">
        <v>0</v>
      </c>
    </row>
    <row r="2636" spans="1:4" ht="28" x14ac:dyDescent="0.35">
      <c r="A2636" s="3">
        <v>1463</v>
      </c>
      <c r="B2636" s="3" t="s">
        <v>2632</v>
      </c>
      <c r="C2636" s="3" t="s">
        <v>5541</v>
      </c>
      <c r="D2636" s="17">
        <v>0</v>
      </c>
    </row>
    <row r="2637" spans="1:4" ht="28" x14ac:dyDescent="0.35">
      <c r="A2637" s="3">
        <v>1464</v>
      </c>
      <c r="B2637" s="3" t="s">
        <v>2628</v>
      </c>
      <c r="C2637" s="3" t="s">
        <v>5541</v>
      </c>
      <c r="D2637" s="17">
        <v>0</v>
      </c>
    </row>
    <row r="2638" spans="1:4" ht="28" x14ac:dyDescent="0.35">
      <c r="A2638" s="3">
        <v>1466</v>
      </c>
      <c r="B2638" s="3" t="s">
        <v>2628</v>
      </c>
      <c r="C2638" s="3" t="s">
        <v>1370</v>
      </c>
      <c r="D2638" s="17">
        <v>0</v>
      </c>
    </row>
    <row r="2639" spans="1:4" x14ac:dyDescent="0.35">
      <c r="A2639" s="3">
        <v>1470</v>
      </c>
      <c r="B2639" s="3" t="s">
        <v>5226</v>
      </c>
      <c r="C2639" s="3" t="s">
        <v>1375</v>
      </c>
      <c r="D2639" s="17">
        <v>0</v>
      </c>
    </row>
    <row r="2640" spans="1:4" ht="28" x14ac:dyDescent="0.35">
      <c r="A2640" s="3">
        <v>1499</v>
      </c>
      <c r="B2640" s="3" t="s">
        <v>2663</v>
      </c>
      <c r="C2640" s="3" t="s">
        <v>5551</v>
      </c>
      <c r="D2640" s="17">
        <v>0</v>
      </c>
    </row>
    <row r="2641" spans="1:4" ht="56" x14ac:dyDescent="0.35">
      <c r="A2641" s="3">
        <v>1512</v>
      </c>
      <c r="B2641" s="3" t="s">
        <v>729</v>
      </c>
      <c r="C2641" s="3" t="s">
        <v>5553</v>
      </c>
      <c r="D2641" s="17">
        <v>0</v>
      </c>
    </row>
    <row r="2642" spans="1:4" ht="70" x14ac:dyDescent="0.35">
      <c r="A2642" s="3">
        <v>1543</v>
      </c>
      <c r="B2642" s="3" t="s">
        <v>2628</v>
      </c>
      <c r="C2642" s="3" t="s">
        <v>5558</v>
      </c>
      <c r="D2642" s="17">
        <v>0</v>
      </c>
    </row>
    <row r="2643" spans="1:4" ht="56" x14ac:dyDescent="0.35">
      <c r="A2643" s="3">
        <v>1544</v>
      </c>
      <c r="B2643" s="3" t="s">
        <v>342</v>
      </c>
      <c r="C2643" s="3" t="s">
        <v>5559</v>
      </c>
      <c r="D2643" s="17">
        <v>0</v>
      </c>
    </row>
    <row r="2644" spans="1:4" ht="56" x14ac:dyDescent="0.35">
      <c r="A2644" s="3">
        <v>1556</v>
      </c>
      <c r="B2644" s="3" t="s">
        <v>119</v>
      </c>
      <c r="C2644" s="3" t="s">
        <v>5561</v>
      </c>
      <c r="D2644" s="17">
        <v>0</v>
      </c>
    </row>
    <row r="2645" spans="1:4" ht="28" x14ac:dyDescent="0.35">
      <c r="A2645" s="3">
        <v>1564</v>
      </c>
      <c r="B2645" s="3" t="s">
        <v>2664</v>
      </c>
      <c r="C2645" s="3" t="s">
        <v>5562</v>
      </c>
      <c r="D2645" s="17">
        <v>0</v>
      </c>
    </row>
    <row r="2646" spans="1:4" ht="28" x14ac:dyDescent="0.35">
      <c r="A2646" s="3">
        <v>1565</v>
      </c>
      <c r="B2646" s="3" t="s">
        <v>2664</v>
      </c>
      <c r="C2646" s="3" t="s">
        <v>5562</v>
      </c>
      <c r="D2646" s="17">
        <v>0</v>
      </c>
    </row>
    <row r="2647" spans="1:4" ht="28" x14ac:dyDescent="0.35">
      <c r="A2647" s="3">
        <v>1566</v>
      </c>
      <c r="B2647" s="3" t="s">
        <v>2664</v>
      </c>
      <c r="C2647" s="3" t="s">
        <v>5562</v>
      </c>
      <c r="D2647" s="17">
        <v>0</v>
      </c>
    </row>
    <row r="2648" spans="1:4" ht="28" x14ac:dyDescent="0.35">
      <c r="A2648" s="3">
        <v>1568</v>
      </c>
      <c r="B2648" s="3" t="s">
        <v>729</v>
      </c>
      <c r="C2648" s="3" t="s">
        <v>3132</v>
      </c>
      <c r="D2648" s="17">
        <v>0</v>
      </c>
    </row>
    <row r="2649" spans="1:4" ht="126" x14ac:dyDescent="0.35">
      <c r="A2649" s="3">
        <v>1570</v>
      </c>
      <c r="B2649" s="3" t="s">
        <v>2628</v>
      </c>
      <c r="C2649" s="3" t="s">
        <v>5563</v>
      </c>
      <c r="D2649" s="17">
        <v>0</v>
      </c>
    </row>
    <row r="2650" spans="1:4" ht="28" x14ac:dyDescent="0.35">
      <c r="A2650" s="3">
        <v>1577</v>
      </c>
      <c r="B2650" s="3" t="s">
        <v>2665</v>
      </c>
      <c r="C2650" s="3" t="s">
        <v>3137</v>
      </c>
      <c r="D2650" s="17">
        <v>0</v>
      </c>
    </row>
    <row r="2651" spans="1:4" ht="28" x14ac:dyDescent="0.35">
      <c r="A2651" s="3">
        <v>1578</v>
      </c>
      <c r="B2651" s="3" t="s">
        <v>2665</v>
      </c>
      <c r="C2651" s="3" t="s">
        <v>3137</v>
      </c>
      <c r="D2651" s="17">
        <v>0</v>
      </c>
    </row>
    <row r="2652" spans="1:4" ht="28" x14ac:dyDescent="0.35">
      <c r="A2652" s="3">
        <v>1579</v>
      </c>
      <c r="B2652" s="3" t="s">
        <v>2665</v>
      </c>
      <c r="C2652" s="3" t="s">
        <v>3137</v>
      </c>
      <c r="D2652" s="17">
        <v>0</v>
      </c>
    </row>
    <row r="2653" spans="1:4" ht="28" x14ac:dyDescent="0.35">
      <c r="A2653" s="3">
        <v>1580</v>
      </c>
      <c r="B2653" s="3" t="s">
        <v>2666</v>
      </c>
      <c r="C2653" s="3" t="s">
        <v>3138</v>
      </c>
      <c r="D2653" s="17">
        <v>0</v>
      </c>
    </row>
    <row r="2654" spans="1:4" ht="56" x14ac:dyDescent="0.35">
      <c r="A2654" s="3">
        <v>1596</v>
      </c>
      <c r="B2654" s="3" t="s">
        <v>2628</v>
      </c>
      <c r="C2654" s="3" t="s">
        <v>5567</v>
      </c>
      <c r="D2654" s="17">
        <v>0</v>
      </c>
    </row>
    <row r="2655" spans="1:4" ht="28" x14ac:dyDescent="0.35">
      <c r="A2655" s="3">
        <v>1615</v>
      </c>
      <c r="B2655" s="3" t="s">
        <v>2628</v>
      </c>
      <c r="C2655" s="3" t="s">
        <v>5571</v>
      </c>
      <c r="D2655" s="17">
        <v>0</v>
      </c>
    </row>
    <row r="2656" spans="1:4" ht="28" x14ac:dyDescent="0.35">
      <c r="A2656" s="3">
        <v>1618</v>
      </c>
      <c r="B2656" s="3" t="s">
        <v>1488</v>
      </c>
      <c r="C2656" s="3" t="s">
        <v>1489</v>
      </c>
      <c r="D2656" s="17">
        <v>0</v>
      </c>
    </row>
    <row r="2657" spans="1:4" x14ac:dyDescent="0.35">
      <c r="A2657" s="3">
        <v>1630</v>
      </c>
      <c r="B2657" s="3" t="s">
        <v>1492</v>
      </c>
      <c r="C2657" s="3" t="s">
        <v>1493</v>
      </c>
      <c r="D2657" s="17">
        <v>0</v>
      </c>
    </row>
    <row r="2658" spans="1:4" ht="42" x14ac:dyDescent="0.35">
      <c r="A2658" s="3">
        <v>1631</v>
      </c>
      <c r="B2658" s="3" t="s">
        <v>2628</v>
      </c>
      <c r="C2658" s="3" t="s">
        <v>5572</v>
      </c>
      <c r="D2658" s="17">
        <v>0</v>
      </c>
    </row>
    <row r="2659" spans="1:4" ht="56" x14ac:dyDescent="0.35">
      <c r="A2659" s="3">
        <v>1632</v>
      </c>
      <c r="B2659" s="3" t="s">
        <v>2628</v>
      </c>
      <c r="C2659" s="3" t="s">
        <v>5573</v>
      </c>
      <c r="D2659" s="17">
        <v>0</v>
      </c>
    </row>
    <row r="2660" spans="1:4" ht="42" x14ac:dyDescent="0.35">
      <c r="A2660" s="3">
        <v>1633</v>
      </c>
      <c r="B2660" s="3" t="s">
        <v>729</v>
      </c>
      <c r="C2660" s="3" t="s">
        <v>5574</v>
      </c>
      <c r="D2660" s="17">
        <v>0</v>
      </c>
    </row>
    <row r="2661" spans="1:4" ht="56" x14ac:dyDescent="0.35">
      <c r="A2661" s="3">
        <v>1636</v>
      </c>
      <c r="B2661" s="3" t="s">
        <v>2628</v>
      </c>
      <c r="C2661" s="3" t="s">
        <v>4143</v>
      </c>
      <c r="D2661" s="17">
        <v>0</v>
      </c>
    </row>
    <row r="2662" spans="1:4" ht="98" x14ac:dyDescent="0.35">
      <c r="A2662" s="3">
        <v>1637</v>
      </c>
      <c r="B2662" s="3" t="s">
        <v>2628</v>
      </c>
      <c r="C2662" s="3" t="s">
        <v>5575</v>
      </c>
      <c r="D2662" s="17">
        <v>0</v>
      </c>
    </row>
    <row r="2663" spans="1:4" ht="98" x14ac:dyDescent="0.35">
      <c r="A2663" s="3">
        <v>1642</v>
      </c>
      <c r="B2663" s="3" t="s">
        <v>1494</v>
      </c>
      <c r="C2663" s="3" t="s">
        <v>5578</v>
      </c>
      <c r="D2663" s="17">
        <v>0</v>
      </c>
    </row>
    <row r="2664" spans="1:4" ht="98" x14ac:dyDescent="0.35">
      <c r="A2664" s="3">
        <v>1643</v>
      </c>
      <c r="B2664" s="3" t="s">
        <v>1494</v>
      </c>
      <c r="C2664" s="3" t="s">
        <v>5578</v>
      </c>
      <c r="D2664" s="17">
        <v>0</v>
      </c>
    </row>
    <row r="2665" spans="1:4" ht="28" x14ac:dyDescent="0.35">
      <c r="A2665" s="3">
        <v>1656</v>
      </c>
      <c r="B2665" s="3" t="s">
        <v>2667</v>
      </c>
      <c r="C2665" s="3" t="s">
        <v>5580</v>
      </c>
      <c r="D2665" s="17">
        <v>0</v>
      </c>
    </row>
    <row r="2666" spans="1:4" ht="42" x14ac:dyDescent="0.35">
      <c r="A2666" s="3">
        <v>1660</v>
      </c>
      <c r="B2666" s="3" t="s">
        <v>1511</v>
      </c>
      <c r="C2666" s="3" t="s">
        <v>5581</v>
      </c>
      <c r="D2666" s="17">
        <v>0</v>
      </c>
    </row>
    <row r="2667" spans="1:4" ht="28" x14ac:dyDescent="0.35">
      <c r="A2667" s="3">
        <v>1662</v>
      </c>
      <c r="B2667" s="3" t="s">
        <v>1511</v>
      </c>
      <c r="C2667" s="3" t="s">
        <v>5582</v>
      </c>
      <c r="D2667" s="17">
        <v>0</v>
      </c>
    </row>
    <row r="2668" spans="1:4" ht="28" x14ac:dyDescent="0.35">
      <c r="A2668" s="3">
        <v>1665</v>
      </c>
      <c r="B2668" s="3" t="s">
        <v>1513</v>
      </c>
      <c r="C2668" s="3" t="s">
        <v>1514</v>
      </c>
      <c r="D2668" s="17">
        <v>0</v>
      </c>
    </row>
    <row r="2669" spans="1:4" ht="42" x14ac:dyDescent="0.35">
      <c r="A2669" s="3">
        <v>1672</v>
      </c>
      <c r="B2669" s="3" t="s">
        <v>1518</v>
      </c>
      <c r="C2669" s="3" t="s">
        <v>1519</v>
      </c>
      <c r="D2669" s="17">
        <v>0</v>
      </c>
    </row>
    <row r="2670" spans="1:4" ht="70" x14ac:dyDescent="0.35">
      <c r="A2670" s="3">
        <v>1677</v>
      </c>
      <c r="B2670" s="3" t="s">
        <v>2668</v>
      </c>
      <c r="C2670" s="3" t="s">
        <v>5586</v>
      </c>
      <c r="D2670" s="17">
        <v>0</v>
      </c>
    </row>
    <row r="2671" spans="1:4" ht="28" x14ac:dyDescent="0.35">
      <c r="A2671" s="3">
        <v>1682</v>
      </c>
      <c r="B2671" s="3" t="s">
        <v>2628</v>
      </c>
      <c r="C2671" s="3" t="s">
        <v>5587</v>
      </c>
      <c r="D2671" s="17">
        <v>0</v>
      </c>
    </row>
    <row r="2672" spans="1:4" ht="56" x14ac:dyDescent="0.35">
      <c r="A2672" s="3">
        <v>1685</v>
      </c>
      <c r="B2672" s="3" t="s">
        <v>729</v>
      </c>
      <c r="C2672" s="3" t="s">
        <v>5588</v>
      </c>
      <c r="D2672" s="17">
        <v>0</v>
      </c>
    </row>
    <row r="2673" spans="1:4" ht="42" x14ac:dyDescent="0.35">
      <c r="A2673" s="3">
        <v>1686</v>
      </c>
      <c r="B2673" s="3" t="s">
        <v>255</v>
      </c>
      <c r="C2673" s="3" t="s">
        <v>4148</v>
      </c>
      <c r="D2673" s="17">
        <v>0</v>
      </c>
    </row>
    <row r="2674" spans="1:4" ht="56" x14ac:dyDescent="0.35">
      <c r="A2674" s="3">
        <v>1698</v>
      </c>
      <c r="B2674" s="3" t="s">
        <v>2669</v>
      </c>
      <c r="C2674" s="3" t="s">
        <v>3151</v>
      </c>
      <c r="D2674" s="17">
        <v>0</v>
      </c>
    </row>
    <row r="2675" spans="1:4" ht="56" x14ac:dyDescent="0.35">
      <c r="A2675" s="3">
        <v>1699</v>
      </c>
      <c r="B2675" s="3" t="s">
        <v>2628</v>
      </c>
      <c r="C2675" s="3" t="s">
        <v>3151</v>
      </c>
      <c r="D2675" s="17">
        <v>0</v>
      </c>
    </row>
    <row r="2676" spans="1:4" ht="56" x14ac:dyDescent="0.35">
      <c r="A2676" s="3">
        <v>1700</v>
      </c>
      <c r="B2676" s="3" t="s">
        <v>2628</v>
      </c>
      <c r="C2676" s="3" t="s">
        <v>3151</v>
      </c>
      <c r="D2676" s="17">
        <v>0</v>
      </c>
    </row>
    <row r="2677" spans="1:4" ht="56" x14ac:dyDescent="0.35">
      <c r="A2677" s="3">
        <v>1701</v>
      </c>
      <c r="B2677" s="3" t="s">
        <v>2628</v>
      </c>
      <c r="C2677" s="3" t="s">
        <v>3151</v>
      </c>
      <c r="D2677" s="17">
        <v>0</v>
      </c>
    </row>
    <row r="2678" spans="1:4" ht="28" x14ac:dyDescent="0.35">
      <c r="A2678" s="3">
        <v>1709</v>
      </c>
      <c r="B2678" s="3" t="s">
        <v>729</v>
      </c>
      <c r="C2678" s="3" t="s">
        <v>1534</v>
      </c>
      <c r="D2678" s="17">
        <v>0</v>
      </c>
    </row>
    <row r="2679" spans="1:4" ht="56" x14ac:dyDescent="0.35">
      <c r="A2679" s="3">
        <v>1732</v>
      </c>
      <c r="B2679" s="3" t="s">
        <v>2628</v>
      </c>
      <c r="C2679" s="3" t="s">
        <v>1556</v>
      </c>
      <c r="D2679" s="17">
        <v>0</v>
      </c>
    </row>
    <row r="2680" spans="1:4" ht="28" x14ac:dyDescent="0.35">
      <c r="A2680" s="3">
        <v>1737</v>
      </c>
      <c r="B2680" s="3" t="s">
        <v>2628</v>
      </c>
      <c r="C2680" s="3" t="s">
        <v>5599</v>
      </c>
      <c r="D2680" s="17">
        <v>0</v>
      </c>
    </row>
    <row r="2681" spans="1:4" ht="28" x14ac:dyDescent="0.35">
      <c r="A2681" s="3">
        <v>1738</v>
      </c>
      <c r="B2681" s="3" t="s">
        <v>2632</v>
      </c>
      <c r="C2681" s="3" t="s">
        <v>5600</v>
      </c>
      <c r="D2681" s="17">
        <v>0</v>
      </c>
    </row>
    <row r="2682" spans="1:4" ht="56" x14ac:dyDescent="0.35">
      <c r="A2682" s="3">
        <v>1740</v>
      </c>
      <c r="B2682" s="3" t="s">
        <v>1564</v>
      </c>
      <c r="C2682" s="3" t="s">
        <v>1565</v>
      </c>
      <c r="D2682" s="17">
        <v>0</v>
      </c>
    </row>
    <row r="2683" spans="1:4" ht="56" x14ac:dyDescent="0.35">
      <c r="A2683" s="3">
        <v>1741</v>
      </c>
      <c r="B2683" s="3" t="s">
        <v>2628</v>
      </c>
      <c r="C2683" s="3" t="s">
        <v>5601</v>
      </c>
      <c r="D2683" s="17">
        <v>0</v>
      </c>
    </row>
    <row r="2684" spans="1:4" ht="56" x14ac:dyDescent="0.35">
      <c r="A2684" s="3">
        <v>1777</v>
      </c>
      <c r="B2684" s="3" t="s">
        <v>1591</v>
      </c>
      <c r="C2684" s="3" t="s">
        <v>3157</v>
      </c>
      <c r="D2684" s="17">
        <v>0</v>
      </c>
    </row>
    <row r="2685" spans="1:4" ht="154" x14ac:dyDescent="0.35">
      <c r="A2685" s="3">
        <v>1794</v>
      </c>
      <c r="B2685" s="3" t="s">
        <v>2628</v>
      </c>
      <c r="C2685" s="3" t="s">
        <v>5610</v>
      </c>
      <c r="D2685" s="17">
        <v>0</v>
      </c>
    </row>
    <row r="2686" spans="1:4" ht="28" x14ac:dyDescent="0.35">
      <c r="A2686" s="3">
        <v>1808</v>
      </c>
      <c r="B2686" s="3" t="s">
        <v>1612</v>
      </c>
      <c r="C2686" s="3" t="s">
        <v>1613</v>
      </c>
      <c r="D2686" s="17">
        <v>0</v>
      </c>
    </row>
    <row r="2687" spans="1:4" ht="28" x14ac:dyDescent="0.35">
      <c r="A2687" s="3">
        <v>1809</v>
      </c>
      <c r="B2687" s="3" t="s">
        <v>1612</v>
      </c>
      <c r="C2687" s="3" t="s">
        <v>1613</v>
      </c>
      <c r="D2687" s="17">
        <v>0</v>
      </c>
    </row>
    <row r="2688" spans="1:4" ht="28" x14ac:dyDescent="0.35">
      <c r="A2688" s="3">
        <v>1817</v>
      </c>
      <c r="B2688" s="3" t="s">
        <v>2632</v>
      </c>
      <c r="C2688" s="3" t="s">
        <v>5613</v>
      </c>
      <c r="D2688" s="17">
        <v>0</v>
      </c>
    </row>
    <row r="2689" spans="1:4" ht="28" x14ac:dyDescent="0.35">
      <c r="A2689" s="3">
        <v>1823</v>
      </c>
      <c r="B2689" s="3" t="s">
        <v>1619</v>
      </c>
      <c r="C2689" s="3" t="s">
        <v>1617</v>
      </c>
      <c r="D2689" s="17">
        <v>0</v>
      </c>
    </row>
    <row r="2690" spans="1:4" ht="56" x14ac:dyDescent="0.35">
      <c r="A2690" s="3">
        <v>1830</v>
      </c>
      <c r="B2690" s="3" t="s">
        <v>1624</v>
      </c>
      <c r="C2690" s="3" t="s">
        <v>1627</v>
      </c>
      <c r="D2690" s="17">
        <v>0</v>
      </c>
    </row>
    <row r="2691" spans="1:4" ht="168" x14ac:dyDescent="0.35">
      <c r="A2691" s="3">
        <v>1841</v>
      </c>
      <c r="B2691" s="3" t="s">
        <v>2628</v>
      </c>
      <c r="C2691" s="3" t="s">
        <v>4010</v>
      </c>
      <c r="D2691" s="17">
        <v>0</v>
      </c>
    </row>
    <row r="2692" spans="1:4" x14ac:dyDescent="0.35">
      <c r="A2692" s="3">
        <v>1854</v>
      </c>
      <c r="B2692" s="3" t="s">
        <v>679</v>
      </c>
      <c r="C2692" s="3" t="s">
        <v>1646</v>
      </c>
      <c r="D2692" s="17">
        <v>0</v>
      </c>
    </row>
    <row r="2693" spans="1:4" x14ac:dyDescent="0.35">
      <c r="A2693" s="3">
        <v>1856</v>
      </c>
      <c r="B2693" s="3" t="s">
        <v>679</v>
      </c>
      <c r="C2693" s="3" t="s">
        <v>1646</v>
      </c>
      <c r="D2693" s="17">
        <v>0</v>
      </c>
    </row>
    <row r="2694" spans="1:4" ht="28" x14ac:dyDescent="0.35">
      <c r="A2694" s="3">
        <v>1860</v>
      </c>
      <c r="B2694" s="3" t="s">
        <v>2628</v>
      </c>
      <c r="C2694" s="3" t="s">
        <v>1650</v>
      </c>
      <c r="D2694" s="17">
        <v>0</v>
      </c>
    </row>
    <row r="2695" spans="1:4" ht="28" x14ac:dyDescent="0.35">
      <c r="A2695" s="3">
        <v>1862</v>
      </c>
      <c r="B2695" s="3" t="s">
        <v>1651</v>
      </c>
      <c r="C2695" s="3" t="s">
        <v>1652</v>
      </c>
      <c r="D2695" s="17">
        <v>0</v>
      </c>
    </row>
    <row r="2696" spans="1:4" ht="28" x14ac:dyDescent="0.35">
      <c r="A2696" s="3">
        <v>1863</v>
      </c>
      <c r="B2696" s="3" t="s">
        <v>1651</v>
      </c>
      <c r="C2696" s="3" t="s">
        <v>1652</v>
      </c>
      <c r="D2696" s="17">
        <v>0</v>
      </c>
    </row>
    <row r="2697" spans="1:4" ht="28" x14ac:dyDescent="0.35">
      <c r="A2697" s="3">
        <v>1869</v>
      </c>
      <c r="B2697" s="3" t="s">
        <v>2628</v>
      </c>
      <c r="C2697" s="3" t="s">
        <v>5619</v>
      </c>
      <c r="D2697" s="17">
        <v>0</v>
      </c>
    </row>
    <row r="2698" spans="1:4" ht="42" x14ac:dyDescent="0.35">
      <c r="A2698" s="3">
        <v>1871</v>
      </c>
      <c r="B2698" s="3" t="s">
        <v>2628</v>
      </c>
      <c r="C2698" s="3" t="s">
        <v>1662</v>
      </c>
      <c r="D2698" s="17">
        <v>0</v>
      </c>
    </row>
    <row r="2699" spans="1:4" ht="42" x14ac:dyDescent="0.35">
      <c r="A2699" s="3">
        <v>1873</v>
      </c>
      <c r="B2699" s="3" t="s">
        <v>2628</v>
      </c>
      <c r="C2699" s="3" t="s">
        <v>1662</v>
      </c>
      <c r="D2699" s="17">
        <v>0</v>
      </c>
    </row>
    <row r="2700" spans="1:4" ht="70" x14ac:dyDescent="0.35">
      <c r="A2700" s="3">
        <v>1874</v>
      </c>
      <c r="B2700" s="3" t="s">
        <v>2628</v>
      </c>
      <c r="C2700" s="3" t="s">
        <v>3688</v>
      </c>
      <c r="D2700" s="17">
        <v>0</v>
      </c>
    </row>
    <row r="2701" spans="1:4" ht="70" x14ac:dyDescent="0.35">
      <c r="A2701" s="3">
        <v>1875</v>
      </c>
      <c r="B2701" s="3" t="s">
        <v>2628</v>
      </c>
      <c r="C2701" s="3" t="s">
        <v>3689</v>
      </c>
      <c r="D2701" s="17">
        <v>0</v>
      </c>
    </row>
    <row r="2702" spans="1:4" ht="70" x14ac:dyDescent="0.35">
      <c r="A2702" s="3">
        <v>1876</v>
      </c>
      <c r="B2702" s="3" t="s">
        <v>2628</v>
      </c>
      <c r="C2702" s="3" t="s">
        <v>3689</v>
      </c>
      <c r="D2702" s="17">
        <v>0</v>
      </c>
    </row>
    <row r="2703" spans="1:4" ht="84" x14ac:dyDescent="0.35">
      <c r="A2703" s="3">
        <v>1877</v>
      </c>
      <c r="B2703" s="3" t="s">
        <v>2628</v>
      </c>
      <c r="C2703" s="3" t="s">
        <v>3690</v>
      </c>
      <c r="D2703" s="17">
        <v>0</v>
      </c>
    </row>
    <row r="2704" spans="1:4" ht="112" x14ac:dyDescent="0.35">
      <c r="A2704" s="3">
        <v>1878</v>
      </c>
      <c r="B2704" s="3" t="s">
        <v>2628</v>
      </c>
      <c r="C2704" s="3" t="s">
        <v>1664</v>
      </c>
      <c r="D2704" s="17">
        <v>0</v>
      </c>
    </row>
    <row r="2705" spans="1:4" ht="42" x14ac:dyDescent="0.35">
      <c r="A2705" s="3">
        <v>1894</v>
      </c>
      <c r="B2705" s="3" t="s">
        <v>2628</v>
      </c>
      <c r="C2705" s="3" t="s">
        <v>5625</v>
      </c>
      <c r="D2705" s="17">
        <v>0</v>
      </c>
    </row>
    <row r="2706" spans="1:4" ht="196" x14ac:dyDescent="0.35">
      <c r="A2706" s="3">
        <v>1914</v>
      </c>
      <c r="B2706" s="3" t="s">
        <v>2628</v>
      </c>
      <c r="C2706" s="3" t="s">
        <v>5637</v>
      </c>
      <c r="D2706" s="17">
        <v>0</v>
      </c>
    </row>
    <row r="2707" spans="1:4" ht="42" x14ac:dyDescent="0.35">
      <c r="A2707" s="3">
        <v>1917</v>
      </c>
      <c r="B2707" s="3" t="s">
        <v>82</v>
      </c>
      <c r="C2707" s="3" t="s">
        <v>3165</v>
      </c>
      <c r="D2707" s="17">
        <v>0</v>
      </c>
    </row>
    <row r="2708" spans="1:4" ht="42" x14ac:dyDescent="0.35">
      <c r="A2708" s="3">
        <v>1918</v>
      </c>
      <c r="B2708" s="3" t="s">
        <v>82</v>
      </c>
      <c r="C2708" s="3" t="s">
        <v>3165</v>
      </c>
      <c r="D2708" s="17">
        <v>0</v>
      </c>
    </row>
    <row r="2709" spans="1:4" ht="98" x14ac:dyDescent="0.35">
      <c r="A2709" s="3">
        <v>1920</v>
      </c>
      <c r="B2709" s="3" t="s">
        <v>2628</v>
      </c>
      <c r="C2709" s="3" t="s">
        <v>1680</v>
      </c>
      <c r="D2709" s="17">
        <v>0</v>
      </c>
    </row>
    <row r="2710" spans="1:4" ht="112" x14ac:dyDescent="0.35">
      <c r="A2710" s="3">
        <v>1922</v>
      </c>
      <c r="B2710" s="3" t="s">
        <v>2628</v>
      </c>
      <c r="C2710" s="3" t="s">
        <v>1681</v>
      </c>
      <c r="D2710" s="17">
        <v>0</v>
      </c>
    </row>
    <row r="2711" spans="1:4" ht="98" x14ac:dyDescent="0.35">
      <c r="A2711" s="3">
        <v>1924</v>
      </c>
      <c r="B2711" s="3" t="s">
        <v>2628</v>
      </c>
      <c r="C2711" s="3" t="s">
        <v>1682</v>
      </c>
      <c r="D2711" s="17">
        <v>0</v>
      </c>
    </row>
    <row r="2712" spans="1:4" ht="112" x14ac:dyDescent="0.35">
      <c r="A2712" s="3">
        <v>1926</v>
      </c>
      <c r="B2712" s="3" t="s">
        <v>2628</v>
      </c>
      <c r="C2712" s="3" t="s">
        <v>1683</v>
      </c>
      <c r="D2712" s="17">
        <v>0</v>
      </c>
    </row>
    <row r="2713" spans="1:4" ht="70" x14ac:dyDescent="0.35">
      <c r="A2713" s="3">
        <v>1927</v>
      </c>
      <c r="B2713" s="3" t="s">
        <v>2628</v>
      </c>
      <c r="C2713" s="3" t="s">
        <v>5639</v>
      </c>
      <c r="D2713" s="17">
        <v>0</v>
      </c>
    </row>
    <row r="2714" spans="1:4" ht="84" x14ac:dyDescent="0.35">
      <c r="A2714" s="3">
        <v>1928</v>
      </c>
      <c r="B2714" s="3" t="s">
        <v>2628</v>
      </c>
      <c r="C2714" s="3" t="s">
        <v>5640</v>
      </c>
      <c r="D2714" s="17">
        <v>0</v>
      </c>
    </row>
    <row r="2715" spans="1:4" ht="28" x14ac:dyDescent="0.35">
      <c r="A2715" s="3">
        <v>1936</v>
      </c>
      <c r="B2715" s="3" t="s">
        <v>2628</v>
      </c>
      <c r="C2715" s="3" t="s">
        <v>5643</v>
      </c>
      <c r="D2715" s="17">
        <v>0</v>
      </c>
    </row>
    <row r="2716" spans="1:4" ht="28" x14ac:dyDescent="0.35">
      <c r="A2716" s="3">
        <v>1956</v>
      </c>
      <c r="B2716" s="3" t="s">
        <v>2628</v>
      </c>
      <c r="C2716" s="3" t="s">
        <v>1714</v>
      </c>
      <c r="D2716" s="17">
        <v>0</v>
      </c>
    </row>
    <row r="2717" spans="1:4" ht="84" x14ac:dyDescent="0.35">
      <c r="A2717" s="3">
        <v>1959</v>
      </c>
      <c r="B2717" s="3" t="s">
        <v>735</v>
      </c>
      <c r="C2717" s="3" t="s">
        <v>5648</v>
      </c>
      <c r="D2717" s="17">
        <v>0</v>
      </c>
    </row>
    <row r="2718" spans="1:4" ht="28" x14ac:dyDescent="0.35">
      <c r="A2718" s="3">
        <v>1964</v>
      </c>
      <c r="B2718" s="3" t="s">
        <v>729</v>
      </c>
      <c r="C2718" s="3" t="s">
        <v>5649</v>
      </c>
      <c r="D2718" s="17">
        <v>0</v>
      </c>
    </row>
    <row r="2719" spans="1:4" ht="28" x14ac:dyDescent="0.35">
      <c r="A2719" s="3">
        <v>1965</v>
      </c>
      <c r="B2719" s="3" t="s">
        <v>2628</v>
      </c>
      <c r="C2719" s="3" t="s">
        <v>5650</v>
      </c>
      <c r="D2719" s="17">
        <v>0</v>
      </c>
    </row>
    <row r="2720" spans="1:4" x14ac:dyDescent="0.35">
      <c r="A2720" s="3">
        <v>1969</v>
      </c>
      <c r="B2720" s="3" t="s">
        <v>1721</v>
      </c>
      <c r="C2720" s="3" t="s">
        <v>1722</v>
      </c>
      <c r="D2720" s="17">
        <v>0</v>
      </c>
    </row>
    <row r="2721" spans="1:4" x14ac:dyDescent="0.35">
      <c r="A2721" s="3">
        <v>1970</v>
      </c>
      <c r="B2721" s="3" t="s">
        <v>1721</v>
      </c>
      <c r="C2721" s="3" t="s">
        <v>1722</v>
      </c>
      <c r="D2721" s="17">
        <v>0</v>
      </c>
    </row>
    <row r="2722" spans="1:4" x14ac:dyDescent="0.35">
      <c r="A2722" s="3">
        <v>1972</v>
      </c>
      <c r="B2722" s="3" t="s">
        <v>1723</v>
      </c>
      <c r="C2722" s="3" t="s">
        <v>1724</v>
      </c>
      <c r="D2722" s="17">
        <v>0</v>
      </c>
    </row>
    <row r="2723" spans="1:4" x14ac:dyDescent="0.35">
      <c r="A2723" s="3">
        <v>1979</v>
      </c>
      <c r="B2723" s="3" t="s">
        <v>1729</v>
      </c>
      <c r="C2723" s="3" t="s">
        <v>1730</v>
      </c>
      <c r="D2723" s="17">
        <v>0</v>
      </c>
    </row>
    <row r="2724" spans="1:4" ht="28" x14ac:dyDescent="0.35">
      <c r="A2724" s="3">
        <v>1990</v>
      </c>
      <c r="B2724" s="3" t="s">
        <v>1738</v>
      </c>
      <c r="C2724" s="3" t="s">
        <v>1739</v>
      </c>
      <c r="D2724" s="17">
        <v>0</v>
      </c>
    </row>
    <row r="2725" spans="1:4" ht="42" x14ac:dyDescent="0.35">
      <c r="A2725" s="3">
        <v>1996</v>
      </c>
      <c r="B2725" s="3" t="s">
        <v>1020</v>
      </c>
      <c r="C2725" s="3" t="s">
        <v>5654</v>
      </c>
      <c r="D2725" s="17">
        <v>0</v>
      </c>
    </row>
    <row r="2726" spans="1:4" ht="42" x14ac:dyDescent="0.35">
      <c r="A2726" s="3">
        <v>1997</v>
      </c>
      <c r="B2726" s="3" t="s">
        <v>1020</v>
      </c>
      <c r="C2726" s="3" t="s">
        <v>5654</v>
      </c>
      <c r="D2726" s="17">
        <v>0</v>
      </c>
    </row>
    <row r="2727" spans="1:4" ht="42" x14ac:dyDescent="0.35">
      <c r="A2727" s="3">
        <v>1998</v>
      </c>
      <c r="B2727" s="3" t="s">
        <v>1020</v>
      </c>
      <c r="C2727" s="3" t="s">
        <v>5654</v>
      </c>
      <c r="D2727" s="17">
        <v>0</v>
      </c>
    </row>
    <row r="2728" spans="1:4" ht="182" x14ac:dyDescent="0.35">
      <c r="A2728" s="3">
        <v>2003</v>
      </c>
      <c r="B2728" s="3" t="s">
        <v>2628</v>
      </c>
      <c r="C2728" s="3" t="s">
        <v>5658</v>
      </c>
      <c r="D2728" s="17">
        <v>0</v>
      </c>
    </row>
    <row r="2729" spans="1:4" ht="252" x14ac:dyDescent="0.35">
      <c r="A2729" s="3">
        <v>2004</v>
      </c>
      <c r="B2729" s="3" t="s">
        <v>2628</v>
      </c>
      <c r="C2729" s="3" t="s">
        <v>5659</v>
      </c>
      <c r="D2729" s="17">
        <v>0</v>
      </c>
    </row>
    <row r="2730" spans="1:4" ht="70" x14ac:dyDescent="0.35">
      <c r="A2730" s="3">
        <v>2007</v>
      </c>
      <c r="B2730" s="3" t="s">
        <v>2628</v>
      </c>
      <c r="C2730" s="3" t="s">
        <v>1747</v>
      </c>
      <c r="D2730" s="17">
        <v>0</v>
      </c>
    </row>
    <row r="2731" spans="1:4" ht="126" x14ac:dyDescent="0.35">
      <c r="A2731" s="3">
        <v>2008</v>
      </c>
      <c r="B2731" s="3" t="s">
        <v>2628</v>
      </c>
      <c r="C2731" s="3" t="s">
        <v>5660</v>
      </c>
      <c r="D2731" s="17">
        <v>0</v>
      </c>
    </row>
    <row r="2732" spans="1:4" ht="98" x14ac:dyDescent="0.35">
      <c r="A2732" s="3">
        <v>2009</v>
      </c>
      <c r="B2732" s="3" t="s">
        <v>2676</v>
      </c>
      <c r="C2732" s="3" t="s">
        <v>3170</v>
      </c>
      <c r="D2732" s="17">
        <v>0</v>
      </c>
    </row>
    <row r="2733" spans="1:4" ht="98" x14ac:dyDescent="0.35">
      <c r="A2733" s="3">
        <v>2010</v>
      </c>
      <c r="B2733" s="3" t="s">
        <v>2628</v>
      </c>
      <c r="C2733" s="3" t="s">
        <v>5661</v>
      </c>
      <c r="D2733" s="17">
        <v>0</v>
      </c>
    </row>
    <row r="2734" spans="1:4" ht="140" x14ac:dyDescent="0.35">
      <c r="A2734" s="3">
        <v>2012</v>
      </c>
      <c r="B2734" s="3" t="s">
        <v>2628</v>
      </c>
      <c r="C2734" s="3" t="s">
        <v>5662</v>
      </c>
      <c r="D2734" s="17">
        <v>0</v>
      </c>
    </row>
    <row r="2735" spans="1:4" ht="70" x14ac:dyDescent="0.35">
      <c r="A2735" s="3">
        <v>2015</v>
      </c>
      <c r="B2735" s="3" t="s">
        <v>2628</v>
      </c>
      <c r="C2735" s="3" t="s">
        <v>1749</v>
      </c>
      <c r="D2735" s="17">
        <v>0</v>
      </c>
    </row>
    <row r="2736" spans="1:4" ht="98" x14ac:dyDescent="0.35">
      <c r="A2736" s="3">
        <v>2016</v>
      </c>
      <c r="B2736" s="3" t="s">
        <v>2628</v>
      </c>
      <c r="C2736" s="3" t="s">
        <v>5663</v>
      </c>
      <c r="D2736" s="17">
        <v>0</v>
      </c>
    </row>
    <row r="2737" spans="1:4" ht="112" x14ac:dyDescent="0.35">
      <c r="A2737" s="3">
        <v>2017</v>
      </c>
      <c r="B2737" s="3" t="s">
        <v>2628</v>
      </c>
      <c r="C2737" s="3" t="s">
        <v>5664</v>
      </c>
      <c r="D2737" s="17">
        <v>0</v>
      </c>
    </row>
    <row r="2738" spans="1:4" ht="112" x14ac:dyDescent="0.35">
      <c r="A2738" s="3">
        <v>2020</v>
      </c>
      <c r="B2738" s="3" t="s">
        <v>2628</v>
      </c>
      <c r="C2738" s="3" t="s">
        <v>3172</v>
      </c>
      <c r="D2738" s="17">
        <v>0</v>
      </c>
    </row>
    <row r="2739" spans="1:4" ht="112" x14ac:dyDescent="0.35">
      <c r="A2739" s="3">
        <v>2021</v>
      </c>
      <c r="B2739" s="3" t="s">
        <v>2628</v>
      </c>
      <c r="C2739" s="3" t="s">
        <v>3172</v>
      </c>
      <c r="D2739" s="17">
        <v>0</v>
      </c>
    </row>
    <row r="2740" spans="1:4" ht="112" x14ac:dyDescent="0.35">
      <c r="A2740" s="3">
        <v>2022</v>
      </c>
      <c r="B2740" s="3" t="s">
        <v>2628</v>
      </c>
      <c r="C2740" s="3" t="s">
        <v>3173</v>
      </c>
      <c r="D2740" s="17">
        <v>0</v>
      </c>
    </row>
    <row r="2741" spans="1:4" ht="98" x14ac:dyDescent="0.35">
      <c r="A2741" s="3">
        <v>2023</v>
      </c>
      <c r="B2741" s="3" t="s">
        <v>2628</v>
      </c>
      <c r="C2741" s="3" t="s">
        <v>3174</v>
      </c>
      <c r="D2741" s="17">
        <v>0</v>
      </c>
    </row>
    <row r="2742" spans="1:4" ht="98" x14ac:dyDescent="0.35">
      <c r="A2742" s="3">
        <v>2024</v>
      </c>
      <c r="B2742" s="3" t="s">
        <v>2628</v>
      </c>
      <c r="C2742" s="3" t="s">
        <v>1753</v>
      </c>
      <c r="D2742" s="17">
        <v>0</v>
      </c>
    </row>
    <row r="2743" spans="1:4" ht="140" x14ac:dyDescent="0.35">
      <c r="A2743" s="3">
        <v>2026</v>
      </c>
      <c r="B2743" s="3" t="s">
        <v>2628</v>
      </c>
      <c r="C2743" s="3" t="s">
        <v>5665</v>
      </c>
      <c r="D2743" s="17">
        <v>0</v>
      </c>
    </row>
    <row r="2744" spans="1:4" ht="154" x14ac:dyDescent="0.35">
      <c r="A2744" s="3">
        <v>2027</v>
      </c>
      <c r="B2744" s="3" t="s">
        <v>2628</v>
      </c>
      <c r="C2744" s="3" t="s">
        <v>5666</v>
      </c>
      <c r="D2744" s="17">
        <v>0</v>
      </c>
    </row>
    <row r="2745" spans="1:4" ht="140" x14ac:dyDescent="0.35">
      <c r="A2745" s="3">
        <v>2028</v>
      </c>
      <c r="B2745" s="3" t="s">
        <v>2628</v>
      </c>
      <c r="C2745" s="3" t="s">
        <v>3175</v>
      </c>
      <c r="D2745" s="17">
        <v>0</v>
      </c>
    </row>
    <row r="2746" spans="1:4" ht="392" x14ac:dyDescent="0.35">
      <c r="A2746" s="3">
        <v>2029</v>
      </c>
      <c r="B2746" s="3" t="s">
        <v>2628</v>
      </c>
      <c r="C2746" s="3" t="s">
        <v>5667</v>
      </c>
      <c r="D2746" s="17">
        <v>0</v>
      </c>
    </row>
    <row r="2747" spans="1:4" ht="252" x14ac:dyDescent="0.35">
      <c r="A2747" s="3">
        <v>2030</v>
      </c>
      <c r="B2747" s="3" t="s">
        <v>2628</v>
      </c>
      <c r="C2747" s="3" t="s">
        <v>5668</v>
      </c>
      <c r="D2747" s="17">
        <v>0</v>
      </c>
    </row>
    <row r="2748" spans="1:4" ht="336" x14ac:dyDescent="0.35">
      <c r="A2748" s="3">
        <v>2031</v>
      </c>
      <c r="B2748" s="3" t="s">
        <v>2628</v>
      </c>
      <c r="C2748" s="3" t="s">
        <v>5669</v>
      </c>
      <c r="D2748" s="17">
        <v>0</v>
      </c>
    </row>
    <row r="2749" spans="1:4" ht="392" x14ac:dyDescent="0.35">
      <c r="A2749" s="3">
        <v>2032</v>
      </c>
      <c r="B2749" s="3" t="s">
        <v>2628</v>
      </c>
      <c r="C2749" s="3" t="s">
        <v>5670</v>
      </c>
      <c r="D2749" s="17">
        <v>0</v>
      </c>
    </row>
    <row r="2750" spans="1:4" ht="378" x14ac:dyDescent="0.35">
      <c r="A2750" s="3">
        <v>2033</v>
      </c>
      <c r="B2750" s="3" t="s">
        <v>2628</v>
      </c>
      <c r="C2750" s="3" t="s">
        <v>5671</v>
      </c>
      <c r="D2750" s="17">
        <v>0</v>
      </c>
    </row>
    <row r="2751" spans="1:4" ht="378" x14ac:dyDescent="0.35">
      <c r="A2751" s="3">
        <v>2034</v>
      </c>
      <c r="B2751" s="3" t="s">
        <v>2628</v>
      </c>
      <c r="C2751" s="3" t="s">
        <v>5672</v>
      </c>
      <c r="D2751" s="17">
        <v>0</v>
      </c>
    </row>
    <row r="2752" spans="1:4" ht="392" x14ac:dyDescent="0.35">
      <c r="A2752" s="3">
        <v>2035</v>
      </c>
      <c r="B2752" s="3" t="s">
        <v>2628</v>
      </c>
      <c r="C2752" s="3" t="s">
        <v>5673</v>
      </c>
      <c r="D2752" s="17">
        <v>0</v>
      </c>
    </row>
    <row r="2753" spans="1:4" ht="154" x14ac:dyDescent="0.35">
      <c r="A2753" s="3">
        <v>2036</v>
      </c>
      <c r="B2753" s="3" t="s">
        <v>2628</v>
      </c>
      <c r="C2753" s="3" t="s">
        <v>5674</v>
      </c>
      <c r="D2753" s="17">
        <v>0</v>
      </c>
    </row>
    <row r="2754" spans="1:4" ht="322" x14ac:dyDescent="0.35">
      <c r="A2754" s="3">
        <v>2037</v>
      </c>
      <c r="B2754" s="3" t="s">
        <v>2628</v>
      </c>
      <c r="C2754" s="3" t="s">
        <v>5675</v>
      </c>
      <c r="D2754" s="17">
        <v>0</v>
      </c>
    </row>
    <row r="2755" spans="1:4" ht="409.5" x14ac:dyDescent="0.35">
      <c r="A2755" s="3">
        <v>2038</v>
      </c>
      <c r="B2755" s="3" t="s">
        <v>2628</v>
      </c>
      <c r="C2755" s="3" t="s">
        <v>5676</v>
      </c>
      <c r="D2755" s="17">
        <v>0</v>
      </c>
    </row>
    <row r="2756" spans="1:4" ht="112" x14ac:dyDescent="0.35">
      <c r="A2756" s="3">
        <v>2039</v>
      </c>
      <c r="B2756" s="3" t="s">
        <v>2628</v>
      </c>
      <c r="C2756" s="3" t="s">
        <v>1755</v>
      </c>
      <c r="D2756" s="17">
        <v>0</v>
      </c>
    </row>
    <row r="2757" spans="1:4" ht="112" x14ac:dyDescent="0.35">
      <c r="A2757" s="3">
        <v>2041</v>
      </c>
      <c r="B2757" s="3" t="s">
        <v>2628</v>
      </c>
      <c r="C2757" s="3" t="s">
        <v>1757</v>
      </c>
      <c r="D2757" s="17">
        <v>0</v>
      </c>
    </row>
    <row r="2758" spans="1:4" ht="112" x14ac:dyDescent="0.35">
      <c r="A2758" s="3">
        <v>2042</v>
      </c>
      <c r="B2758" s="3" t="s">
        <v>511</v>
      </c>
      <c r="C2758" s="3" t="s">
        <v>1757</v>
      </c>
      <c r="D2758" s="17">
        <v>0</v>
      </c>
    </row>
    <row r="2759" spans="1:4" ht="140" x14ac:dyDescent="0.35">
      <c r="A2759" s="3">
        <v>2047</v>
      </c>
      <c r="B2759" s="3" t="s">
        <v>2628</v>
      </c>
      <c r="C2759" s="3" t="s">
        <v>1764</v>
      </c>
      <c r="D2759" s="17">
        <v>0</v>
      </c>
    </row>
    <row r="2760" spans="1:4" ht="112" x14ac:dyDescent="0.35">
      <c r="A2760" s="3">
        <v>2048</v>
      </c>
      <c r="B2760" s="3" t="s">
        <v>1766</v>
      </c>
      <c r="C2760" s="3" t="s">
        <v>1767</v>
      </c>
      <c r="D2760" s="17">
        <v>0</v>
      </c>
    </row>
    <row r="2761" spans="1:4" ht="98" x14ac:dyDescent="0.35">
      <c r="A2761" s="3">
        <v>2050</v>
      </c>
      <c r="B2761" s="3" t="s">
        <v>2628</v>
      </c>
      <c r="C2761" s="3" t="s">
        <v>5677</v>
      </c>
      <c r="D2761" s="17">
        <v>0</v>
      </c>
    </row>
    <row r="2762" spans="1:4" ht="294" x14ac:dyDescent="0.35">
      <c r="A2762" s="3">
        <v>2051</v>
      </c>
      <c r="B2762" s="3" t="s">
        <v>2628</v>
      </c>
      <c r="C2762" s="3" t="s">
        <v>5678</v>
      </c>
      <c r="D2762" s="17">
        <v>0</v>
      </c>
    </row>
    <row r="2763" spans="1:4" ht="308" x14ac:dyDescent="0.35">
      <c r="A2763" s="3">
        <v>2052</v>
      </c>
      <c r="B2763" s="3" t="s">
        <v>2628</v>
      </c>
      <c r="C2763" s="3" t="s">
        <v>5679</v>
      </c>
      <c r="D2763" s="17">
        <v>0</v>
      </c>
    </row>
    <row r="2764" spans="1:4" ht="28" x14ac:dyDescent="0.35">
      <c r="A2764" s="3">
        <v>2058</v>
      </c>
      <c r="B2764" s="3" t="s">
        <v>2677</v>
      </c>
      <c r="C2764" s="3" t="s">
        <v>3179</v>
      </c>
      <c r="D2764" s="17">
        <v>0</v>
      </c>
    </row>
    <row r="2765" spans="1:4" ht="28" x14ac:dyDescent="0.35">
      <c r="A2765" s="3">
        <v>2082</v>
      </c>
      <c r="B2765" s="3" t="s">
        <v>2628</v>
      </c>
      <c r="C2765" s="3" t="s">
        <v>1794</v>
      </c>
      <c r="D2765" s="17">
        <v>0</v>
      </c>
    </row>
    <row r="2766" spans="1:4" ht="28" x14ac:dyDescent="0.35">
      <c r="A2766" s="3">
        <v>2083</v>
      </c>
      <c r="B2766" s="3" t="s">
        <v>729</v>
      </c>
      <c r="C2766" s="3" t="s">
        <v>1794</v>
      </c>
      <c r="D2766" s="17">
        <v>0</v>
      </c>
    </row>
    <row r="2767" spans="1:4" ht="42" x14ac:dyDescent="0.35">
      <c r="A2767" s="3">
        <v>2090</v>
      </c>
      <c r="B2767" s="3" t="s">
        <v>2628</v>
      </c>
      <c r="C2767" s="3" t="s">
        <v>5684</v>
      </c>
      <c r="D2767" s="17">
        <v>0</v>
      </c>
    </row>
    <row r="2768" spans="1:4" ht="28" x14ac:dyDescent="0.35">
      <c r="A2768" s="3">
        <v>2091</v>
      </c>
      <c r="B2768" s="3" t="s">
        <v>1798</v>
      </c>
      <c r="C2768" s="3" t="s">
        <v>1799</v>
      </c>
      <c r="D2768" s="17">
        <v>0</v>
      </c>
    </row>
    <row r="2769" spans="1:4" ht="56" x14ac:dyDescent="0.35">
      <c r="A2769" s="3">
        <v>2112</v>
      </c>
      <c r="B2769" s="3" t="s">
        <v>2628</v>
      </c>
      <c r="C2769" s="3" t="s">
        <v>5689</v>
      </c>
      <c r="D2769" s="17">
        <v>0</v>
      </c>
    </row>
    <row r="2770" spans="1:4" ht="28" x14ac:dyDescent="0.35">
      <c r="A2770" s="3">
        <v>2113</v>
      </c>
      <c r="B2770" s="3" t="s">
        <v>2628</v>
      </c>
      <c r="C2770" s="3" t="s">
        <v>5690</v>
      </c>
      <c r="D2770" s="17">
        <v>0</v>
      </c>
    </row>
    <row r="2771" spans="1:4" ht="28" x14ac:dyDescent="0.35">
      <c r="A2771" s="3">
        <v>2114</v>
      </c>
      <c r="B2771" s="3" t="s">
        <v>2628</v>
      </c>
      <c r="C2771" s="3" t="s">
        <v>5691</v>
      </c>
      <c r="D2771" s="17">
        <v>0</v>
      </c>
    </row>
    <row r="2772" spans="1:4" ht="28" x14ac:dyDescent="0.35">
      <c r="A2772" s="3">
        <v>2115</v>
      </c>
      <c r="B2772" s="3" t="s">
        <v>2628</v>
      </c>
      <c r="C2772" s="3" t="s">
        <v>5692</v>
      </c>
      <c r="D2772" s="17">
        <v>0</v>
      </c>
    </row>
    <row r="2773" spans="1:4" ht="28" x14ac:dyDescent="0.35">
      <c r="A2773" s="3">
        <v>2120</v>
      </c>
      <c r="B2773" s="3" t="s">
        <v>2628</v>
      </c>
      <c r="C2773" s="3" t="s">
        <v>5694</v>
      </c>
      <c r="D2773" s="17">
        <v>0</v>
      </c>
    </row>
    <row r="2774" spans="1:4" ht="70" x14ac:dyDescent="0.35">
      <c r="A2774" s="3">
        <v>2135</v>
      </c>
      <c r="B2774" s="3" t="s">
        <v>2628</v>
      </c>
      <c r="C2774" s="3" t="s">
        <v>5696</v>
      </c>
      <c r="D2774" s="17">
        <v>0</v>
      </c>
    </row>
    <row r="2775" spans="1:4" ht="42" x14ac:dyDescent="0.35">
      <c r="A2775" s="3">
        <v>2136</v>
      </c>
      <c r="B2775" s="3" t="s">
        <v>2628</v>
      </c>
      <c r="C2775" s="3" t="s">
        <v>5697</v>
      </c>
      <c r="D2775" s="17">
        <v>0</v>
      </c>
    </row>
    <row r="2776" spans="1:4" ht="42" x14ac:dyDescent="0.35">
      <c r="A2776" s="3">
        <v>2137</v>
      </c>
      <c r="B2776" s="3" t="s">
        <v>1832</v>
      </c>
      <c r="C2776" s="3" t="s">
        <v>1833</v>
      </c>
      <c r="D2776" s="17">
        <v>0</v>
      </c>
    </row>
    <row r="2777" spans="1:4" ht="42" x14ac:dyDescent="0.35">
      <c r="A2777" s="3">
        <v>2141</v>
      </c>
      <c r="B2777" s="3" t="s">
        <v>119</v>
      </c>
      <c r="C2777" s="3" t="s">
        <v>5698</v>
      </c>
      <c r="D2777" s="17">
        <v>0</v>
      </c>
    </row>
    <row r="2778" spans="1:4" ht="42" x14ac:dyDescent="0.35">
      <c r="A2778" s="3">
        <v>2142</v>
      </c>
      <c r="B2778" s="3" t="s">
        <v>119</v>
      </c>
      <c r="C2778" s="3" t="s">
        <v>5699</v>
      </c>
      <c r="D2778" s="17">
        <v>0</v>
      </c>
    </row>
    <row r="2779" spans="1:4" ht="28" x14ac:dyDescent="0.35">
      <c r="A2779" s="3">
        <v>2143</v>
      </c>
      <c r="B2779" s="3" t="s">
        <v>2628</v>
      </c>
      <c r="C2779" s="3" t="s">
        <v>5700</v>
      </c>
      <c r="D2779" s="17">
        <v>0</v>
      </c>
    </row>
    <row r="2780" spans="1:4" ht="28" x14ac:dyDescent="0.35">
      <c r="A2780" s="3">
        <v>2145</v>
      </c>
      <c r="B2780" s="3" t="s">
        <v>2628</v>
      </c>
      <c r="C2780" s="3" t="s">
        <v>5702</v>
      </c>
      <c r="D2780" s="17">
        <v>0</v>
      </c>
    </row>
    <row r="2781" spans="1:4" ht="56" x14ac:dyDescent="0.35">
      <c r="A2781" s="3">
        <v>2161</v>
      </c>
      <c r="B2781" s="3" t="s">
        <v>1855</v>
      </c>
      <c r="C2781" s="3" t="s">
        <v>7075</v>
      </c>
      <c r="D2781" s="17">
        <v>0</v>
      </c>
    </row>
    <row r="2782" spans="1:4" ht="42" x14ac:dyDescent="0.35">
      <c r="A2782" s="3">
        <v>2166</v>
      </c>
      <c r="B2782" s="3" t="s">
        <v>1857</v>
      </c>
      <c r="C2782" s="3" t="s">
        <v>1858</v>
      </c>
      <c r="D2782" s="17">
        <v>0</v>
      </c>
    </row>
    <row r="2783" spans="1:4" ht="70" x14ac:dyDescent="0.35">
      <c r="A2783" s="3">
        <v>2177</v>
      </c>
      <c r="B2783" s="3" t="s">
        <v>2628</v>
      </c>
      <c r="C2783" s="3" t="s">
        <v>5708</v>
      </c>
      <c r="D2783" s="17">
        <v>0</v>
      </c>
    </row>
    <row r="2784" spans="1:4" ht="42" x14ac:dyDescent="0.35">
      <c r="A2784" s="3">
        <v>2186</v>
      </c>
      <c r="B2784" s="3" t="s">
        <v>2628</v>
      </c>
      <c r="C2784" s="3" t="s">
        <v>5712</v>
      </c>
      <c r="D2784" s="17">
        <v>0</v>
      </c>
    </row>
    <row r="2785" spans="1:4" ht="28" x14ac:dyDescent="0.35">
      <c r="A2785" s="3">
        <v>2188</v>
      </c>
      <c r="B2785" s="3" t="s">
        <v>1863</v>
      </c>
      <c r="C2785" s="3" t="s">
        <v>1864</v>
      </c>
      <c r="D2785" s="17">
        <v>0</v>
      </c>
    </row>
    <row r="2786" spans="1:4" ht="28" x14ac:dyDescent="0.35">
      <c r="A2786" s="3">
        <v>2189</v>
      </c>
      <c r="B2786" s="3" t="s">
        <v>2628</v>
      </c>
      <c r="C2786" s="3" t="s">
        <v>1864</v>
      </c>
      <c r="D2786" s="17">
        <v>0</v>
      </c>
    </row>
    <row r="2787" spans="1:4" ht="28" x14ac:dyDescent="0.35">
      <c r="A2787" s="3">
        <v>2199</v>
      </c>
      <c r="B2787" s="3" t="s">
        <v>2628</v>
      </c>
      <c r="C2787" s="3" t="s">
        <v>5716</v>
      </c>
      <c r="D2787" s="17">
        <v>0</v>
      </c>
    </row>
    <row r="2788" spans="1:4" ht="28" x14ac:dyDescent="0.35">
      <c r="A2788" s="3">
        <v>2200</v>
      </c>
      <c r="B2788" s="3" t="s">
        <v>2628</v>
      </c>
      <c r="C2788" s="3" t="s">
        <v>5717</v>
      </c>
      <c r="D2788" s="17">
        <v>0</v>
      </c>
    </row>
    <row r="2789" spans="1:4" ht="56" x14ac:dyDescent="0.35">
      <c r="A2789" s="3">
        <v>2206</v>
      </c>
      <c r="B2789" s="3" t="s">
        <v>1829</v>
      </c>
      <c r="C2789" s="3" t="s">
        <v>5719</v>
      </c>
      <c r="D2789" s="17">
        <v>0</v>
      </c>
    </row>
    <row r="2790" spans="1:4" ht="98" x14ac:dyDescent="0.35">
      <c r="A2790" s="3">
        <v>2213</v>
      </c>
      <c r="B2790" s="3" t="s">
        <v>735</v>
      </c>
      <c r="C2790" s="3" t="s">
        <v>5721</v>
      </c>
      <c r="D2790" s="17">
        <v>0</v>
      </c>
    </row>
    <row r="2791" spans="1:4" ht="42" x14ac:dyDescent="0.35">
      <c r="A2791" s="3">
        <v>2214</v>
      </c>
      <c r="B2791" s="3" t="s">
        <v>729</v>
      </c>
      <c r="C2791" s="3" t="s">
        <v>5722</v>
      </c>
      <c r="D2791" s="17">
        <v>0</v>
      </c>
    </row>
    <row r="2792" spans="1:4" ht="70" x14ac:dyDescent="0.35">
      <c r="A2792" s="3">
        <v>2217</v>
      </c>
      <c r="B2792" s="3" t="s">
        <v>729</v>
      </c>
      <c r="C2792" s="3" t="s">
        <v>5723</v>
      </c>
      <c r="D2792" s="17">
        <v>0</v>
      </c>
    </row>
    <row r="2793" spans="1:4" ht="28" x14ac:dyDescent="0.35">
      <c r="A2793" s="3">
        <v>2218</v>
      </c>
      <c r="B2793" s="3" t="s">
        <v>2628</v>
      </c>
      <c r="C2793" s="3" t="s">
        <v>1889</v>
      </c>
      <c r="D2793" s="17">
        <v>0</v>
      </c>
    </row>
    <row r="2794" spans="1:4" ht="28" x14ac:dyDescent="0.35">
      <c r="A2794" s="3">
        <v>2219</v>
      </c>
      <c r="B2794" s="3" t="s">
        <v>729</v>
      </c>
      <c r="C2794" s="3" t="s">
        <v>1889</v>
      </c>
      <c r="D2794" s="17">
        <v>0</v>
      </c>
    </row>
    <row r="2795" spans="1:4" ht="28" x14ac:dyDescent="0.35">
      <c r="A2795" s="3">
        <v>2220</v>
      </c>
      <c r="B2795" s="3" t="s">
        <v>729</v>
      </c>
      <c r="C2795" s="3" t="s">
        <v>1889</v>
      </c>
      <c r="D2795" s="17">
        <v>0</v>
      </c>
    </row>
    <row r="2796" spans="1:4" ht="28" x14ac:dyDescent="0.35">
      <c r="A2796" s="3">
        <v>2223</v>
      </c>
      <c r="B2796" s="3" t="s">
        <v>729</v>
      </c>
      <c r="C2796" s="3" t="s">
        <v>1889</v>
      </c>
      <c r="D2796" s="17">
        <v>0</v>
      </c>
    </row>
    <row r="2797" spans="1:4" ht="28" x14ac:dyDescent="0.35">
      <c r="A2797" s="3">
        <v>2234</v>
      </c>
      <c r="B2797" s="3" t="s">
        <v>2628</v>
      </c>
      <c r="C2797" s="3" t="s">
        <v>5724</v>
      </c>
      <c r="D2797" s="17">
        <v>0</v>
      </c>
    </row>
    <row r="2798" spans="1:4" ht="28" x14ac:dyDescent="0.35">
      <c r="A2798" s="3">
        <v>2238</v>
      </c>
      <c r="B2798" s="3" t="s">
        <v>2682</v>
      </c>
      <c r="C2798" s="3" t="s">
        <v>5725</v>
      </c>
      <c r="D2798" s="17">
        <v>0</v>
      </c>
    </row>
    <row r="2799" spans="1:4" ht="28" x14ac:dyDescent="0.35">
      <c r="A2799" s="3">
        <v>2241</v>
      </c>
      <c r="B2799" s="3" t="s">
        <v>2628</v>
      </c>
      <c r="C2799" s="3" t="s">
        <v>5726</v>
      </c>
      <c r="D2799" s="17">
        <v>0</v>
      </c>
    </row>
    <row r="2800" spans="1:4" ht="28" x14ac:dyDescent="0.35">
      <c r="A2800" s="3">
        <v>2243</v>
      </c>
      <c r="B2800" s="3" t="s">
        <v>1903</v>
      </c>
      <c r="C2800" s="3" t="s">
        <v>1904</v>
      </c>
      <c r="D2800" s="17">
        <v>0</v>
      </c>
    </row>
    <row r="2801" spans="1:4" ht="98" x14ac:dyDescent="0.35">
      <c r="A2801" s="3">
        <v>2247</v>
      </c>
      <c r="B2801" s="3" t="s">
        <v>2683</v>
      </c>
      <c r="C2801" s="3" t="s">
        <v>5729</v>
      </c>
      <c r="D2801" s="17">
        <v>0</v>
      </c>
    </row>
    <row r="2802" spans="1:4" ht="28" x14ac:dyDescent="0.35">
      <c r="A2802" s="3">
        <v>2249</v>
      </c>
      <c r="B2802" s="3" t="s">
        <v>2267</v>
      </c>
      <c r="C2802" s="3" t="s">
        <v>5730</v>
      </c>
      <c r="D2802" s="17">
        <v>0</v>
      </c>
    </row>
    <row r="2803" spans="1:4" ht="28" x14ac:dyDescent="0.35">
      <c r="A2803" s="3">
        <v>2250</v>
      </c>
      <c r="B2803" s="3" t="s">
        <v>2267</v>
      </c>
      <c r="C2803" s="3" t="s">
        <v>5730</v>
      </c>
      <c r="D2803" s="17">
        <v>0</v>
      </c>
    </row>
    <row r="2804" spans="1:4" ht="28" x14ac:dyDescent="0.35">
      <c r="A2804" s="3">
        <v>2252</v>
      </c>
      <c r="B2804" s="3" t="s">
        <v>2628</v>
      </c>
      <c r="C2804" s="3" t="s">
        <v>1913</v>
      </c>
      <c r="D2804" s="17">
        <v>0</v>
      </c>
    </row>
    <row r="2805" spans="1:4" ht="28" x14ac:dyDescent="0.35">
      <c r="A2805" s="3">
        <v>2256</v>
      </c>
      <c r="B2805" s="3" t="s">
        <v>2628</v>
      </c>
      <c r="C2805" s="3" t="s">
        <v>1915</v>
      </c>
      <c r="D2805" s="17">
        <v>0</v>
      </c>
    </row>
    <row r="2806" spans="1:4" ht="28" x14ac:dyDescent="0.35">
      <c r="A2806" s="3">
        <v>2263</v>
      </c>
      <c r="B2806" s="3" t="s">
        <v>1185</v>
      </c>
      <c r="C2806" s="3" t="s">
        <v>1920</v>
      </c>
      <c r="D2806" s="17">
        <v>0</v>
      </c>
    </row>
    <row r="2807" spans="1:4" ht="28" x14ac:dyDescent="0.35">
      <c r="A2807" s="3">
        <v>2264</v>
      </c>
      <c r="B2807" s="3" t="s">
        <v>729</v>
      </c>
      <c r="C2807" s="3" t="s">
        <v>1920</v>
      </c>
      <c r="D2807" s="17">
        <v>0</v>
      </c>
    </row>
    <row r="2808" spans="1:4" ht="28" x14ac:dyDescent="0.35">
      <c r="A2808" s="3">
        <v>2274</v>
      </c>
      <c r="B2808" s="3" t="s">
        <v>2628</v>
      </c>
      <c r="C2808" s="3" t="s">
        <v>1926</v>
      </c>
      <c r="D2808" s="17">
        <v>0</v>
      </c>
    </row>
    <row r="2809" spans="1:4" ht="28" x14ac:dyDescent="0.35">
      <c r="A2809" s="3">
        <v>2284</v>
      </c>
      <c r="B2809" s="3" t="s">
        <v>1935</v>
      </c>
      <c r="C2809" s="3" t="s">
        <v>1936</v>
      </c>
      <c r="D2809" s="17">
        <v>0</v>
      </c>
    </row>
    <row r="2810" spans="1:4" ht="70" x14ac:dyDescent="0.35">
      <c r="A2810" s="3">
        <v>2287</v>
      </c>
      <c r="B2810" s="3" t="s">
        <v>2628</v>
      </c>
      <c r="C2810" s="3" t="s">
        <v>5740</v>
      </c>
      <c r="D2810" s="17">
        <v>0</v>
      </c>
    </row>
    <row r="2811" spans="1:4" ht="98" x14ac:dyDescent="0.35">
      <c r="A2811" s="3">
        <v>2297</v>
      </c>
      <c r="B2811" s="3" t="s">
        <v>2628</v>
      </c>
      <c r="C2811" s="3" t="s">
        <v>5743</v>
      </c>
      <c r="D2811" s="17">
        <v>0</v>
      </c>
    </row>
    <row r="2812" spans="1:4" ht="56" x14ac:dyDescent="0.35">
      <c r="A2812" s="3">
        <v>2311</v>
      </c>
      <c r="B2812" s="3" t="s">
        <v>1955</v>
      </c>
      <c r="C2812" s="3" t="s">
        <v>3196</v>
      </c>
      <c r="D2812" s="17">
        <v>0</v>
      </c>
    </row>
    <row r="2813" spans="1:4" ht="56" x14ac:dyDescent="0.35">
      <c r="A2813" s="3">
        <v>2313</v>
      </c>
      <c r="B2813" s="3" t="s">
        <v>729</v>
      </c>
      <c r="C2813" s="3" t="s">
        <v>3196</v>
      </c>
      <c r="D2813" s="17">
        <v>0</v>
      </c>
    </row>
    <row r="2814" spans="1:4" ht="56" x14ac:dyDescent="0.35">
      <c r="A2814" s="3">
        <v>2314</v>
      </c>
      <c r="B2814" s="3" t="s">
        <v>729</v>
      </c>
      <c r="C2814" s="3" t="s">
        <v>3196</v>
      </c>
      <c r="D2814" s="17">
        <v>0</v>
      </c>
    </row>
    <row r="2815" spans="1:4" ht="28" x14ac:dyDescent="0.35">
      <c r="A2815" s="3">
        <v>2319</v>
      </c>
      <c r="B2815" s="3" t="s">
        <v>1959</v>
      </c>
      <c r="C2815" s="3" t="s">
        <v>1960</v>
      </c>
      <c r="D2815" s="17">
        <v>0</v>
      </c>
    </row>
    <row r="2816" spans="1:4" ht="28" x14ac:dyDescent="0.35">
      <c r="A2816" s="3">
        <v>2334</v>
      </c>
      <c r="B2816" s="3" t="s">
        <v>1966</v>
      </c>
      <c r="C2816" s="3" t="s">
        <v>1967</v>
      </c>
      <c r="D2816" s="17">
        <v>0</v>
      </c>
    </row>
    <row r="2817" spans="1:4" ht="28" x14ac:dyDescent="0.35">
      <c r="A2817" s="3">
        <v>2335</v>
      </c>
      <c r="B2817" s="3" t="s">
        <v>1966</v>
      </c>
      <c r="C2817" s="3" t="s">
        <v>1967</v>
      </c>
      <c r="D2817" s="17">
        <v>0</v>
      </c>
    </row>
    <row r="2818" spans="1:4" ht="56" x14ac:dyDescent="0.35">
      <c r="A2818" s="3">
        <v>2336</v>
      </c>
      <c r="B2818" s="3" t="s">
        <v>2628</v>
      </c>
      <c r="C2818" s="3" t="s">
        <v>1968</v>
      </c>
      <c r="D2818" s="17">
        <v>0</v>
      </c>
    </row>
    <row r="2819" spans="1:4" x14ac:dyDescent="0.35">
      <c r="A2819" s="3">
        <v>2341</v>
      </c>
      <c r="B2819" s="3" t="s">
        <v>1971</v>
      </c>
      <c r="C2819" s="3" t="s">
        <v>1972</v>
      </c>
      <c r="D2819" s="17">
        <v>0</v>
      </c>
    </row>
    <row r="2820" spans="1:4" ht="28" x14ac:dyDescent="0.35">
      <c r="A2820" s="3">
        <v>2344</v>
      </c>
      <c r="B2820" s="3" t="s">
        <v>2628</v>
      </c>
      <c r="C2820" s="3" t="s">
        <v>1978</v>
      </c>
      <c r="D2820" s="17">
        <v>0</v>
      </c>
    </row>
    <row r="2821" spans="1:4" ht="28" x14ac:dyDescent="0.35">
      <c r="A2821" s="3">
        <v>2358</v>
      </c>
      <c r="B2821" s="3" t="s">
        <v>729</v>
      </c>
      <c r="C2821" s="3" t="s">
        <v>1988</v>
      </c>
      <c r="D2821" s="17">
        <v>0</v>
      </c>
    </row>
    <row r="2822" spans="1:4" ht="28" x14ac:dyDescent="0.35">
      <c r="A2822" s="3">
        <v>2361</v>
      </c>
      <c r="B2822" s="3" t="s">
        <v>2628</v>
      </c>
      <c r="C2822" s="3" t="s">
        <v>5758</v>
      </c>
      <c r="D2822" s="17">
        <v>0</v>
      </c>
    </row>
    <row r="2823" spans="1:4" ht="28" x14ac:dyDescent="0.35">
      <c r="A2823" s="3">
        <v>2363</v>
      </c>
      <c r="B2823" s="3" t="s">
        <v>1993</v>
      </c>
      <c r="C2823" s="3" t="s">
        <v>1994</v>
      </c>
      <c r="D2823" s="17">
        <v>0</v>
      </c>
    </row>
    <row r="2824" spans="1:4" ht="112" x14ac:dyDescent="0.35">
      <c r="A2824" s="3">
        <v>2365</v>
      </c>
      <c r="B2824" s="3" t="s">
        <v>2628</v>
      </c>
      <c r="C2824" s="3" t="s">
        <v>5759</v>
      </c>
      <c r="D2824" s="17">
        <v>0</v>
      </c>
    </row>
    <row r="2825" spans="1:4" ht="28" x14ac:dyDescent="0.35">
      <c r="A2825" s="3">
        <v>2367</v>
      </c>
      <c r="B2825" s="3" t="s">
        <v>2628</v>
      </c>
      <c r="C2825" s="3" t="s">
        <v>5761</v>
      </c>
      <c r="D2825" s="17">
        <v>0</v>
      </c>
    </row>
    <row r="2826" spans="1:4" x14ac:dyDescent="0.35">
      <c r="A2826" s="3">
        <v>2369</v>
      </c>
      <c r="B2826" s="3" t="s">
        <v>1992</v>
      </c>
      <c r="C2826" s="3" t="s">
        <v>1995</v>
      </c>
      <c r="D2826" s="17">
        <v>0</v>
      </c>
    </row>
    <row r="2827" spans="1:4" x14ac:dyDescent="0.35">
      <c r="A2827" s="3">
        <v>2371</v>
      </c>
      <c r="B2827" s="3" t="s">
        <v>1992</v>
      </c>
      <c r="C2827" s="3" t="s">
        <v>1995</v>
      </c>
      <c r="D2827" s="17">
        <v>0</v>
      </c>
    </row>
    <row r="2828" spans="1:4" x14ac:dyDescent="0.35">
      <c r="A2828" s="3">
        <v>2381</v>
      </c>
      <c r="B2828" s="3" t="s">
        <v>2686</v>
      </c>
      <c r="C2828" s="3" t="s">
        <v>5762</v>
      </c>
      <c r="D2828" s="17">
        <v>0</v>
      </c>
    </row>
    <row r="2829" spans="1:4" ht="28" x14ac:dyDescent="0.35">
      <c r="A2829" s="3">
        <v>2412</v>
      </c>
      <c r="B2829" s="3" t="s">
        <v>2687</v>
      </c>
      <c r="C2829" s="3" t="s">
        <v>5766</v>
      </c>
      <c r="D2829" s="17">
        <v>0</v>
      </c>
    </row>
    <row r="2830" spans="1:4" ht="28" x14ac:dyDescent="0.35">
      <c r="A2830" s="3">
        <v>2417</v>
      </c>
      <c r="B2830" s="3" t="s">
        <v>2020</v>
      </c>
      <c r="C2830" s="3" t="s">
        <v>4015</v>
      </c>
      <c r="D2830" s="17">
        <v>0</v>
      </c>
    </row>
    <row r="2831" spans="1:4" ht="28" x14ac:dyDescent="0.35">
      <c r="A2831" s="3">
        <v>2429</v>
      </c>
      <c r="B2831" s="3" t="s">
        <v>2024</v>
      </c>
      <c r="C2831" s="3" t="s">
        <v>2025</v>
      </c>
      <c r="D2831" s="17">
        <v>0</v>
      </c>
    </row>
    <row r="2832" spans="1:4" ht="28" x14ac:dyDescent="0.35">
      <c r="A2832" s="3">
        <v>2434</v>
      </c>
      <c r="B2832" s="3" t="s">
        <v>2628</v>
      </c>
      <c r="C2832" s="3" t="s">
        <v>5767</v>
      </c>
      <c r="D2832" s="17">
        <v>0</v>
      </c>
    </row>
    <row r="2833" spans="1:4" ht="28" x14ac:dyDescent="0.35">
      <c r="A2833" s="3">
        <v>2456</v>
      </c>
      <c r="B2833" s="3" t="s">
        <v>2688</v>
      </c>
      <c r="C2833" s="3" t="s">
        <v>5770</v>
      </c>
      <c r="D2833" s="17">
        <v>0</v>
      </c>
    </row>
    <row r="2834" spans="1:4" ht="182" x14ac:dyDescent="0.35">
      <c r="A2834" s="3">
        <v>2460</v>
      </c>
      <c r="B2834" s="3" t="s">
        <v>2628</v>
      </c>
      <c r="C2834" s="3" t="s">
        <v>5772</v>
      </c>
      <c r="D2834" s="17">
        <v>0</v>
      </c>
    </row>
    <row r="2835" spans="1:4" ht="28" x14ac:dyDescent="0.35">
      <c r="A2835" s="3">
        <v>2465</v>
      </c>
      <c r="B2835" s="3" t="s">
        <v>2628</v>
      </c>
      <c r="C2835" s="3" t="s">
        <v>5774</v>
      </c>
      <c r="D2835" s="17">
        <v>0</v>
      </c>
    </row>
    <row r="2836" spans="1:4" x14ac:dyDescent="0.35">
      <c r="A2836" s="3">
        <v>2466</v>
      </c>
      <c r="B2836" s="3" t="s">
        <v>2689</v>
      </c>
      <c r="C2836" s="3" t="s">
        <v>3215</v>
      </c>
      <c r="D2836" s="17">
        <v>0</v>
      </c>
    </row>
    <row r="2837" spans="1:4" x14ac:dyDescent="0.35">
      <c r="A2837" s="3">
        <v>2467</v>
      </c>
      <c r="B2837" s="3" t="s">
        <v>2689</v>
      </c>
      <c r="C2837" s="3" t="s">
        <v>3215</v>
      </c>
      <c r="D2837" s="17">
        <v>0</v>
      </c>
    </row>
    <row r="2838" spans="1:4" x14ac:dyDescent="0.35">
      <c r="A2838" s="3">
        <v>2468</v>
      </c>
      <c r="B2838" s="3" t="s">
        <v>2689</v>
      </c>
      <c r="C2838" s="3" t="s">
        <v>3215</v>
      </c>
      <c r="D2838" s="17">
        <v>0</v>
      </c>
    </row>
    <row r="2839" spans="1:4" ht="28" x14ac:dyDescent="0.35">
      <c r="A2839" s="3">
        <v>2469</v>
      </c>
      <c r="B2839" s="3" t="s">
        <v>2690</v>
      </c>
      <c r="C2839" s="3" t="s">
        <v>5775</v>
      </c>
      <c r="D2839" s="17">
        <v>0</v>
      </c>
    </row>
    <row r="2840" spans="1:4" ht="28" x14ac:dyDescent="0.35">
      <c r="A2840" s="3">
        <v>2473</v>
      </c>
      <c r="B2840" s="3" t="s">
        <v>2042</v>
      </c>
      <c r="C2840" s="3" t="s">
        <v>2043</v>
      </c>
      <c r="D2840" s="17">
        <v>0</v>
      </c>
    </row>
    <row r="2841" spans="1:4" ht="28" x14ac:dyDescent="0.35">
      <c r="A2841" s="3">
        <v>2475</v>
      </c>
      <c r="B2841" s="3" t="s">
        <v>2628</v>
      </c>
      <c r="C2841" s="3" t="s">
        <v>2045</v>
      </c>
      <c r="D2841" s="17">
        <v>0</v>
      </c>
    </row>
    <row r="2842" spans="1:4" x14ac:dyDescent="0.35">
      <c r="A2842" s="3">
        <v>2485</v>
      </c>
      <c r="B2842" s="3" t="s">
        <v>2051</v>
      </c>
      <c r="C2842" s="3" t="s">
        <v>2050</v>
      </c>
      <c r="D2842" s="17">
        <v>0</v>
      </c>
    </row>
    <row r="2843" spans="1:4" x14ac:dyDescent="0.35">
      <c r="A2843" s="3">
        <v>2493</v>
      </c>
      <c r="B2843" s="3" t="s">
        <v>2054</v>
      </c>
      <c r="C2843" s="3" t="s">
        <v>2055</v>
      </c>
      <c r="D2843" s="17">
        <v>0</v>
      </c>
    </row>
    <row r="2844" spans="1:4" ht="28" x14ac:dyDescent="0.35">
      <c r="A2844" s="3">
        <v>2494</v>
      </c>
      <c r="B2844" s="3" t="s">
        <v>2628</v>
      </c>
      <c r="C2844" s="3" t="s">
        <v>2056</v>
      </c>
      <c r="D2844" s="17">
        <v>0</v>
      </c>
    </row>
    <row r="2845" spans="1:4" ht="28" x14ac:dyDescent="0.35">
      <c r="A2845" s="3">
        <v>2506</v>
      </c>
      <c r="B2845" s="3" t="s">
        <v>729</v>
      </c>
      <c r="C2845" s="3" t="s">
        <v>2061</v>
      </c>
      <c r="D2845" s="17">
        <v>0</v>
      </c>
    </row>
    <row r="2846" spans="1:4" ht="28" x14ac:dyDescent="0.35">
      <c r="A2846" s="3">
        <v>2507</v>
      </c>
      <c r="B2846" s="3" t="s">
        <v>729</v>
      </c>
      <c r="C2846" s="3" t="s">
        <v>2061</v>
      </c>
      <c r="D2846" s="17">
        <v>0</v>
      </c>
    </row>
    <row r="2847" spans="1:4" ht="28" x14ac:dyDescent="0.35">
      <c r="A2847" s="3">
        <v>2520</v>
      </c>
      <c r="B2847" s="3" t="s">
        <v>2064</v>
      </c>
      <c r="C2847" s="3" t="s">
        <v>2065</v>
      </c>
      <c r="D2847" s="17">
        <v>0</v>
      </c>
    </row>
    <row r="2848" spans="1:4" ht="28" x14ac:dyDescent="0.35">
      <c r="A2848" s="3">
        <v>2524</v>
      </c>
      <c r="B2848" s="3" t="s">
        <v>706</v>
      </c>
      <c r="C2848" s="3" t="s">
        <v>2066</v>
      </c>
      <c r="D2848" s="17">
        <v>0</v>
      </c>
    </row>
    <row r="2849" spans="1:4" ht="28" x14ac:dyDescent="0.35">
      <c r="A2849" s="3">
        <v>2525</v>
      </c>
      <c r="B2849" s="3" t="s">
        <v>706</v>
      </c>
      <c r="C2849" s="3" t="s">
        <v>2066</v>
      </c>
      <c r="D2849" s="17">
        <v>0</v>
      </c>
    </row>
    <row r="2850" spans="1:4" ht="70" x14ac:dyDescent="0.35">
      <c r="A2850" s="3">
        <v>2527</v>
      </c>
      <c r="B2850" s="3" t="s">
        <v>1190</v>
      </c>
      <c r="C2850" s="3" t="s">
        <v>3224</v>
      </c>
      <c r="D2850" s="17">
        <v>0</v>
      </c>
    </row>
    <row r="2851" spans="1:4" ht="112" x14ac:dyDescent="0.35">
      <c r="A2851" s="3">
        <v>2531</v>
      </c>
      <c r="B2851" s="3" t="s">
        <v>2068</v>
      </c>
      <c r="C2851" s="3" t="s">
        <v>5786</v>
      </c>
      <c r="D2851" s="17">
        <v>0</v>
      </c>
    </row>
    <row r="2852" spans="1:4" ht="168" x14ac:dyDescent="0.35">
      <c r="A2852" s="3">
        <v>2533</v>
      </c>
      <c r="B2852" s="3" t="s">
        <v>1190</v>
      </c>
      <c r="C2852" s="3" t="s">
        <v>5788</v>
      </c>
      <c r="D2852" s="17">
        <v>0</v>
      </c>
    </row>
    <row r="2853" spans="1:4" ht="56" x14ac:dyDescent="0.35">
      <c r="A2853" s="3">
        <v>2534</v>
      </c>
      <c r="B2853" s="3" t="s">
        <v>2691</v>
      </c>
      <c r="C2853" s="3" t="s">
        <v>5789</v>
      </c>
      <c r="D2853" s="17">
        <v>0</v>
      </c>
    </row>
    <row r="2854" spans="1:4" ht="56" x14ac:dyDescent="0.35">
      <c r="A2854" s="3">
        <v>2535</v>
      </c>
      <c r="B2854" s="3" t="s">
        <v>706</v>
      </c>
      <c r="C2854" s="3" t="s">
        <v>5790</v>
      </c>
      <c r="D2854" s="17">
        <v>0</v>
      </c>
    </row>
    <row r="2855" spans="1:4" ht="42" x14ac:dyDescent="0.35">
      <c r="A2855" s="3">
        <v>2537</v>
      </c>
      <c r="B2855" s="3" t="s">
        <v>2628</v>
      </c>
      <c r="C2855" s="3" t="s">
        <v>5792</v>
      </c>
      <c r="D2855" s="17">
        <v>0</v>
      </c>
    </row>
    <row r="2856" spans="1:4" ht="28" x14ac:dyDescent="0.35">
      <c r="A2856" s="3">
        <v>2540</v>
      </c>
      <c r="B2856" s="3" t="s">
        <v>2628</v>
      </c>
      <c r="C2856" s="3" t="s">
        <v>5795</v>
      </c>
      <c r="D2856" s="17">
        <v>0</v>
      </c>
    </row>
    <row r="2857" spans="1:4" ht="56" x14ac:dyDescent="0.35">
      <c r="A2857" s="3">
        <v>2545</v>
      </c>
      <c r="B2857" s="3" t="s">
        <v>119</v>
      </c>
      <c r="C2857" s="3" t="s">
        <v>5797</v>
      </c>
      <c r="D2857" s="17">
        <v>0</v>
      </c>
    </row>
    <row r="2858" spans="1:4" ht="98" x14ac:dyDescent="0.35">
      <c r="A2858" s="3">
        <v>2547</v>
      </c>
      <c r="B2858" s="3" t="s">
        <v>729</v>
      </c>
      <c r="C2858" s="3" t="s">
        <v>2076</v>
      </c>
      <c r="D2858" s="17">
        <v>0</v>
      </c>
    </row>
    <row r="2859" spans="1:4" ht="140" x14ac:dyDescent="0.35">
      <c r="A2859" s="3">
        <v>2550</v>
      </c>
      <c r="B2859" s="3" t="s">
        <v>2077</v>
      </c>
      <c r="C2859" s="3" t="s">
        <v>2078</v>
      </c>
      <c r="D2859" s="17">
        <v>0</v>
      </c>
    </row>
    <row r="2860" spans="1:4" ht="140" x14ac:dyDescent="0.35">
      <c r="A2860" s="3">
        <v>2554</v>
      </c>
      <c r="B2860" s="3" t="s">
        <v>2079</v>
      </c>
      <c r="C2860" s="3" t="s">
        <v>2081</v>
      </c>
      <c r="D2860" s="17">
        <v>0</v>
      </c>
    </row>
    <row r="2861" spans="1:4" ht="56" x14ac:dyDescent="0.35">
      <c r="A2861" s="3">
        <v>2555</v>
      </c>
      <c r="B2861" s="3" t="s">
        <v>2628</v>
      </c>
      <c r="C2861" s="3" t="s">
        <v>5800</v>
      </c>
      <c r="D2861" s="17">
        <v>0</v>
      </c>
    </row>
    <row r="2862" spans="1:4" ht="140" x14ac:dyDescent="0.35">
      <c r="A2862" s="3">
        <v>2556</v>
      </c>
      <c r="B2862" s="3" t="s">
        <v>2082</v>
      </c>
      <c r="C2862" s="3" t="s">
        <v>2083</v>
      </c>
      <c r="D2862" s="17">
        <v>0</v>
      </c>
    </row>
    <row r="2863" spans="1:4" ht="112" x14ac:dyDescent="0.35">
      <c r="A2863" s="3">
        <v>2557</v>
      </c>
      <c r="B2863" s="3" t="s">
        <v>2628</v>
      </c>
      <c r="C2863" s="3" t="s">
        <v>2084</v>
      </c>
      <c r="D2863" s="17">
        <v>0</v>
      </c>
    </row>
    <row r="2864" spans="1:4" ht="70" x14ac:dyDescent="0.35">
      <c r="A2864" s="3">
        <v>2569</v>
      </c>
      <c r="B2864" s="3" t="s">
        <v>2692</v>
      </c>
      <c r="C2864" s="3" t="s">
        <v>5801</v>
      </c>
      <c r="D2864" s="17">
        <v>0</v>
      </c>
    </row>
    <row r="2865" spans="1:4" ht="70" x14ac:dyDescent="0.35">
      <c r="A2865" s="3">
        <v>2570</v>
      </c>
      <c r="B2865" s="3" t="s">
        <v>2692</v>
      </c>
      <c r="C2865" s="3" t="s">
        <v>5802</v>
      </c>
      <c r="D2865" s="17">
        <v>0</v>
      </c>
    </row>
    <row r="2866" spans="1:4" ht="42" x14ac:dyDescent="0.35">
      <c r="A2866" s="3">
        <v>2571</v>
      </c>
      <c r="B2866" s="3" t="s">
        <v>2628</v>
      </c>
      <c r="C2866" s="3" t="s">
        <v>5803</v>
      </c>
      <c r="D2866" s="17">
        <v>0</v>
      </c>
    </row>
    <row r="2867" spans="1:4" ht="28" x14ac:dyDescent="0.35">
      <c r="A2867" s="3">
        <v>2577</v>
      </c>
      <c r="B2867" s="3" t="s">
        <v>729</v>
      </c>
      <c r="C2867" s="3" t="s">
        <v>2101</v>
      </c>
      <c r="D2867" s="17">
        <v>0</v>
      </c>
    </row>
    <row r="2868" spans="1:4" ht="112" x14ac:dyDescent="0.35">
      <c r="A2868" s="3">
        <v>2589</v>
      </c>
      <c r="B2868" s="3" t="s">
        <v>2628</v>
      </c>
      <c r="C2868" s="3" t="s">
        <v>3231</v>
      </c>
      <c r="D2868" s="17">
        <v>0</v>
      </c>
    </row>
    <row r="2869" spans="1:4" ht="126" x14ac:dyDescent="0.35">
      <c r="A2869" s="3">
        <v>2590</v>
      </c>
      <c r="B2869" s="3" t="s">
        <v>2628</v>
      </c>
      <c r="C2869" s="3" t="s">
        <v>5806</v>
      </c>
      <c r="D2869" s="17">
        <v>0</v>
      </c>
    </row>
    <row r="2870" spans="1:4" ht="70" x14ac:dyDescent="0.35">
      <c r="A2870" s="3">
        <v>2591</v>
      </c>
      <c r="B2870" s="3">
        <v>0</v>
      </c>
      <c r="C2870" s="3" t="s">
        <v>2114</v>
      </c>
      <c r="D2870" s="17">
        <v>0</v>
      </c>
    </row>
    <row r="2871" spans="1:4" ht="98" x14ac:dyDescent="0.35">
      <c r="A2871" s="3">
        <v>2592</v>
      </c>
      <c r="B2871" s="3" t="s">
        <v>2628</v>
      </c>
      <c r="C2871" s="3" t="s">
        <v>5807</v>
      </c>
      <c r="D2871" s="17">
        <v>0</v>
      </c>
    </row>
    <row r="2872" spans="1:4" ht="140" x14ac:dyDescent="0.35">
      <c r="A2872" s="3">
        <v>2593</v>
      </c>
      <c r="B2872" s="3" t="s">
        <v>2628</v>
      </c>
      <c r="C2872" s="3" t="s">
        <v>5808</v>
      </c>
      <c r="D2872" s="17">
        <v>0</v>
      </c>
    </row>
    <row r="2873" spans="1:4" ht="70" x14ac:dyDescent="0.35">
      <c r="A2873" s="3">
        <v>2594</v>
      </c>
      <c r="B2873" s="3" t="s">
        <v>2628</v>
      </c>
      <c r="C2873" s="3" t="s">
        <v>5809</v>
      </c>
      <c r="D2873" s="17">
        <v>0</v>
      </c>
    </row>
    <row r="2874" spans="1:4" ht="84" x14ac:dyDescent="0.35">
      <c r="A2874" s="3">
        <v>2595</v>
      </c>
      <c r="B2874" s="3" t="s">
        <v>2628</v>
      </c>
      <c r="C2874" s="3" t="s">
        <v>5810</v>
      </c>
      <c r="D2874" s="17">
        <v>0</v>
      </c>
    </row>
    <row r="2875" spans="1:4" ht="28" x14ac:dyDescent="0.35">
      <c r="A2875" s="3">
        <v>2600</v>
      </c>
      <c r="B2875" s="3" t="s">
        <v>2628</v>
      </c>
      <c r="C2875" s="3" t="s">
        <v>2118</v>
      </c>
      <c r="D2875" s="17">
        <v>0</v>
      </c>
    </row>
    <row r="2876" spans="1:4" ht="56" x14ac:dyDescent="0.35">
      <c r="A2876" s="3">
        <v>2609</v>
      </c>
      <c r="B2876" s="3" t="s">
        <v>2695</v>
      </c>
      <c r="C2876" s="3" t="s">
        <v>5811</v>
      </c>
      <c r="D2876" s="17">
        <v>0</v>
      </c>
    </row>
    <row r="2877" spans="1:4" ht="28" x14ac:dyDescent="0.35">
      <c r="A2877" s="3">
        <v>2613</v>
      </c>
      <c r="B2877" s="3" t="s">
        <v>2628</v>
      </c>
      <c r="C2877" s="3" t="s">
        <v>2126</v>
      </c>
      <c r="D2877" s="17">
        <v>0</v>
      </c>
    </row>
    <row r="2878" spans="1:4" ht="28" x14ac:dyDescent="0.35">
      <c r="A2878" s="3">
        <v>2625</v>
      </c>
      <c r="B2878" s="3" t="s">
        <v>2628</v>
      </c>
      <c r="C2878" s="3" t="s">
        <v>2133</v>
      </c>
      <c r="D2878" s="17">
        <v>0</v>
      </c>
    </row>
    <row r="2879" spans="1:4" ht="28" x14ac:dyDescent="0.35">
      <c r="A2879" s="3">
        <v>2628</v>
      </c>
      <c r="B2879" s="3" t="s">
        <v>2134</v>
      </c>
      <c r="C2879" s="3" t="s">
        <v>3241</v>
      </c>
      <c r="D2879" s="17">
        <v>0</v>
      </c>
    </row>
    <row r="2880" spans="1:4" ht="28" x14ac:dyDescent="0.35">
      <c r="A2880" s="3">
        <v>2639</v>
      </c>
      <c r="B2880" s="3" t="s">
        <v>2628</v>
      </c>
      <c r="C2880" s="3" t="s">
        <v>5816</v>
      </c>
      <c r="D2880" s="17">
        <v>0</v>
      </c>
    </row>
    <row r="2881" spans="1:4" ht="28" x14ac:dyDescent="0.35">
      <c r="A2881" s="3">
        <v>2654</v>
      </c>
      <c r="B2881" s="3" t="s">
        <v>2148</v>
      </c>
      <c r="C2881" s="3" t="s">
        <v>2149</v>
      </c>
      <c r="D2881" s="17">
        <v>0</v>
      </c>
    </row>
    <row r="2882" spans="1:4" ht="28" x14ac:dyDescent="0.35">
      <c r="A2882" s="3">
        <v>2657</v>
      </c>
      <c r="B2882" s="3" t="s">
        <v>2152</v>
      </c>
      <c r="C2882" s="3" t="s">
        <v>2153</v>
      </c>
      <c r="D2882" s="17">
        <v>0</v>
      </c>
    </row>
    <row r="2883" spans="1:4" ht="28" x14ac:dyDescent="0.35">
      <c r="A2883" s="3">
        <v>2662</v>
      </c>
      <c r="B2883" s="3" t="s">
        <v>2628</v>
      </c>
      <c r="C2883" s="3" t="s">
        <v>2157</v>
      </c>
      <c r="D2883" s="17">
        <v>0</v>
      </c>
    </row>
    <row r="2884" spans="1:4" ht="28" x14ac:dyDescent="0.35">
      <c r="A2884" s="3">
        <v>2663</v>
      </c>
      <c r="B2884" s="3" t="s">
        <v>1888</v>
      </c>
      <c r="C2884" s="3" t="s">
        <v>5823</v>
      </c>
      <c r="D2884" s="17">
        <v>0</v>
      </c>
    </row>
    <row r="2885" spans="1:4" ht="84" x14ac:dyDescent="0.35">
      <c r="A2885" s="3">
        <v>2666</v>
      </c>
      <c r="B2885" s="3" t="s">
        <v>2158</v>
      </c>
      <c r="C2885" s="3" t="s">
        <v>5824</v>
      </c>
      <c r="D2885" s="17">
        <v>0</v>
      </c>
    </row>
    <row r="2886" spans="1:4" ht="98" x14ac:dyDescent="0.35">
      <c r="A2886" s="3">
        <v>2667</v>
      </c>
      <c r="B2886" s="3" t="s">
        <v>735</v>
      </c>
      <c r="C2886" s="3" t="s">
        <v>3249</v>
      </c>
      <c r="D2886" s="17">
        <v>0</v>
      </c>
    </row>
    <row r="2887" spans="1:4" ht="98" x14ac:dyDescent="0.35">
      <c r="A2887" s="3">
        <v>2668</v>
      </c>
      <c r="B2887" s="3" t="s">
        <v>735</v>
      </c>
      <c r="C2887" s="3" t="s">
        <v>3249</v>
      </c>
      <c r="D2887" s="17">
        <v>0</v>
      </c>
    </row>
    <row r="2888" spans="1:4" x14ac:dyDescent="0.35">
      <c r="A2888" s="3">
        <v>2687</v>
      </c>
      <c r="B2888" s="3" t="s">
        <v>2702</v>
      </c>
      <c r="C2888" s="3" t="s">
        <v>5831</v>
      </c>
      <c r="D2888" s="17">
        <v>0</v>
      </c>
    </row>
    <row r="2889" spans="1:4" x14ac:dyDescent="0.35">
      <c r="A2889" s="3">
        <v>2688</v>
      </c>
      <c r="B2889" s="3" t="s">
        <v>2702</v>
      </c>
      <c r="C2889" s="3" t="s">
        <v>5831</v>
      </c>
      <c r="D2889" s="17">
        <v>0</v>
      </c>
    </row>
    <row r="2890" spans="1:4" ht="42" x14ac:dyDescent="0.35">
      <c r="A2890" s="3">
        <v>2692</v>
      </c>
      <c r="B2890" s="3" t="s">
        <v>119</v>
      </c>
      <c r="C2890" s="3" t="s">
        <v>5833</v>
      </c>
      <c r="D2890" s="17">
        <v>0</v>
      </c>
    </row>
    <row r="2891" spans="1:4" ht="140" x14ac:dyDescent="0.35">
      <c r="A2891" s="3">
        <v>2693</v>
      </c>
      <c r="B2891" s="3" t="s">
        <v>119</v>
      </c>
      <c r="C2891" s="3" t="s">
        <v>5834</v>
      </c>
      <c r="D2891" s="17">
        <v>0</v>
      </c>
    </row>
    <row r="2892" spans="1:4" ht="28" x14ac:dyDescent="0.35">
      <c r="A2892" s="3">
        <v>2700</v>
      </c>
      <c r="B2892" s="3" t="s">
        <v>2628</v>
      </c>
      <c r="C2892" s="3" t="s">
        <v>2181</v>
      </c>
      <c r="D2892" s="17">
        <v>0</v>
      </c>
    </row>
    <row r="2893" spans="1:4" ht="42" x14ac:dyDescent="0.35">
      <c r="A2893" s="3">
        <v>2713</v>
      </c>
      <c r="B2893" s="3" t="s">
        <v>2628</v>
      </c>
      <c r="C2893" s="3" t="s">
        <v>3253</v>
      </c>
      <c r="D2893" s="17">
        <v>0</v>
      </c>
    </row>
    <row r="2894" spans="1:4" ht="56" x14ac:dyDescent="0.35">
      <c r="A2894" s="3">
        <v>2733</v>
      </c>
      <c r="B2894" s="3" t="s">
        <v>2704</v>
      </c>
      <c r="C2894" s="3" t="s">
        <v>5839</v>
      </c>
      <c r="D2894" s="17">
        <v>0</v>
      </c>
    </row>
    <row r="2895" spans="1:4" ht="28" x14ac:dyDescent="0.35">
      <c r="A2895" s="3">
        <v>2740</v>
      </c>
      <c r="B2895" s="3" t="s">
        <v>2628</v>
      </c>
      <c r="C2895" s="3" t="s">
        <v>2209</v>
      </c>
      <c r="D2895" s="17">
        <v>0</v>
      </c>
    </row>
    <row r="2896" spans="1:4" ht="42" x14ac:dyDescent="0.35">
      <c r="A2896" s="3">
        <v>2747</v>
      </c>
      <c r="B2896" s="3" t="s">
        <v>2706</v>
      </c>
      <c r="C2896" s="3" t="s">
        <v>5843</v>
      </c>
      <c r="D2896" s="17">
        <v>0</v>
      </c>
    </row>
    <row r="2897" spans="1:4" ht="42" x14ac:dyDescent="0.35">
      <c r="A2897" s="3">
        <v>2748</v>
      </c>
      <c r="B2897" s="3" t="s">
        <v>2706</v>
      </c>
      <c r="C2897" s="3" t="s">
        <v>5843</v>
      </c>
      <c r="D2897" s="17">
        <v>0</v>
      </c>
    </row>
    <row r="2898" spans="1:4" x14ac:dyDescent="0.35">
      <c r="A2898" s="3">
        <v>2749</v>
      </c>
      <c r="B2898" s="3" t="s">
        <v>2707</v>
      </c>
      <c r="C2898" s="3" t="s">
        <v>5844</v>
      </c>
      <c r="D2898" s="17">
        <v>0</v>
      </c>
    </row>
    <row r="2899" spans="1:4" ht="70" x14ac:dyDescent="0.35">
      <c r="A2899" s="3">
        <v>2752</v>
      </c>
      <c r="B2899" s="3" t="s">
        <v>2628</v>
      </c>
      <c r="C2899" s="3" t="s">
        <v>5846</v>
      </c>
      <c r="D2899" s="17">
        <v>0</v>
      </c>
    </row>
    <row r="2900" spans="1:4" ht="42" x14ac:dyDescent="0.35">
      <c r="A2900" s="3">
        <v>2755</v>
      </c>
      <c r="B2900" s="3" t="s">
        <v>2709</v>
      </c>
      <c r="C2900" s="3" t="s">
        <v>2220</v>
      </c>
      <c r="D2900" s="17">
        <v>0</v>
      </c>
    </row>
    <row r="2901" spans="1:4" ht="42" x14ac:dyDescent="0.35">
      <c r="A2901" s="3">
        <v>2756</v>
      </c>
      <c r="B2901" s="3" t="s">
        <v>2218</v>
      </c>
      <c r="C2901" s="3" t="s">
        <v>2220</v>
      </c>
      <c r="D2901" s="17">
        <v>0</v>
      </c>
    </row>
    <row r="2902" spans="1:4" ht="42" x14ac:dyDescent="0.35">
      <c r="A2902" s="3">
        <v>2766</v>
      </c>
      <c r="B2902" s="3" t="s">
        <v>2222</v>
      </c>
      <c r="C2902" s="3" t="s">
        <v>5849</v>
      </c>
      <c r="D2902" s="17">
        <v>0</v>
      </c>
    </row>
    <row r="2903" spans="1:4" ht="28" x14ac:dyDescent="0.35">
      <c r="A2903" s="3">
        <v>2773</v>
      </c>
      <c r="B2903" s="3" t="s">
        <v>2632</v>
      </c>
      <c r="C2903" s="3" t="s">
        <v>5852</v>
      </c>
      <c r="D2903" s="17">
        <v>0</v>
      </c>
    </row>
    <row r="2904" spans="1:4" ht="28" x14ac:dyDescent="0.35">
      <c r="A2904" s="3">
        <v>2774</v>
      </c>
      <c r="B2904" s="3" t="s">
        <v>2225</v>
      </c>
      <c r="C2904" s="3" t="s">
        <v>2226</v>
      </c>
      <c r="D2904" s="17">
        <v>0</v>
      </c>
    </row>
    <row r="2905" spans="1:4" ht="70" x14ac:dyDescent="0.35">
      <c r="A2905" s="3">
        <v>2779</v>
      </c>
      <c r="B2905" s="3" t="s">
        <v>729</v>
      </c>
      <c r="C2905" s="3" t="s">
        <v>5854</v>
      </c>
      <c r="D2905" s="17">
        <v>0</v>
      </c>
    </row>
    <row r="2906" spans="1:4" ht="84" x14ac:dyDescent="0.35">
      <c r="A2906" s="3">
        <v>2780</v>
      </c>
      <c r="B2906" s="3" t="s">
        <v>2713</v>
      </c>
      <c r="C2906" s="3" t="s">
        <v>5855</v>
      </c>
      <c r="D2906" s="17">
        <v>0</v>
      </c>
    </row>
    <row r="2907" spans="1:4" ht="42" x14ac:dyDescent="0.35">
      <c r="A2907" s="3">
        <v>2783</v>
      </c>
      <c r="B2907" s="3" t="s">
        <v>2628</v>
      </c>
      <c r="C2907" s="3" t="s">
        <v>5858</v>
      </c>
      <c r="D2907" s="17">
        <v>0</v>
      </c>
    </row>
    <row r="2908" spans="1:4" ht="84" x14ac:dyDescent="0.35">
      <c r="A2908" s="3">
        <v>2784</v>
      </c>
      <c r="B2908" s="3" t="s">
        <v>2628</v>
      </c>
      <c r="C2908" s="3" t="s">
        <v>5859</v>
      </c>
      <c r="D2908" s="17">
        <v>0</v>
      </c>
    </row>
    <row r="2909" spans="1:4" ht="56" x14ac:dyDescent="0.35">
      <c r="A2909" s="3">
        <v>2785</v>
      </c>
      <c r="B2909" s="3" t="s">
        <v>2628</v>
      </c>
      <c r="C2909" s="3" t="s">
        <v>5860</v>
      </c>
      <c r="D2909" s="17">
        <v>0</v>
      </c>
    </row>
    <row r="2910" spans="1:4" ht="70" x14ac:dyDescent="0.35">
      <c r="A2910" s="3">
        <v>2786</v>
      </c>
      <c r="B2910" s="3" t="s">
        <v>2628</v>
      </c>
      <c r="C2910" s="3" t="s">
        <v>5861</v>
      </c>
      <c r="D2910" s="17">
        <v>0</v>
      </c>
    </row>
    <row r="2911" spans="1:4" ht="56" x14ac:dyDescent="0.35">
      <c r="A2911" s="3">
        <v>2787</v>
      </c>
      <c r="B2911" s="3" t="s">
        <v>2628</v>
      </c>
      <c r="C2911" s="3" t="s">
        <v>5862</v>
      </c>
      <c r="D2911" s="17">
        <v>0</v>
      </c>
    </row>
    <row r="2912" spans="1:4" ht="140" x14ac:dyDescent="0.35">
      <c r="A2912" s="3">
        <v>2788</v>
      </c>
      <c r="B2912" s="3" t="s">
        <v>2628</v>
      </c>
      <c r="C2912" s="3" t="s">
        <v>5863</v>
      </c>
      <c r="D2912" s="17">
        <v>0</v>
      </c>
    </row>
    <row r="2913" spans="1:4" ht="84" x14ac:dyDescent="0.35">
      <c r="A2913" s="3">
        <v>2791</v>
      </c>
      <c r="B2913" s="3" t="s">
        <v>1507</v>
      </c>
      <c r="C2913" s="3" t="s">
        <v>5865</v>
      </c>
      <c r="D2913" s="17">
        <v>0</v>
      </c>
    </row>
    <row r="2914" spans="1:4" ht="42" x14ac:dyDescent="0.35">
      <c r="A2914" s="3">
        <v>2792</v>
      </c>
      <c r="B2914" s="3" t="s">
        <v>2628</v>
      </c>
      <c r="C2914" s="3" t="s">
        <v>2239</v>
      </c>
      <c r="D2914" s="17">
        <v>0</v>
      </c>
    </row>
    <row r="2915" spans="1:4" ht="56" x14ac:dyDescent="0.35">
      <c r="A2915" s="3">
        <v>2794</v>
      </c>
      <c r="B2915" s="3" t="s">
        <v>2628</v>
      </c>
      <c r="C2915" s="3" t="s">
        <v>5866</v>
      </c>
      <c r="D2915" s="17">
        <v>0</v>
      </c>
    </row>
    <row r="2916" spans="1:4" ht="112" x14ac:dyDescent="0.35">
      <c r="A2916" s="3">
        <v>2796</v>
      </c>
      <c r="B2916" s="3" t="s">
        <v>2628</v>
      </c>
      <c r="C2916" s="3" t="s">
        <v>5868</v>
      </c>
      <c r="D2916" s="17">
        <v>0</v>
      </c>
    </row>
    <row r="2917" spans="1:4" ht="70" x14ac:dyDescent="0.35">
      <c r="A2917" s="3">
        <v>2798</v>
      </c>
      <c r="B2917" s="3" t="s">
        <v>2628</v>
      </c>
      <c r="C2917" s="3" t="s">
        <v>5869</v>
      </c>
      <c r="D2917" s="17">
        <v>0</v>
      </c>
    </row>
    <row r="2918" spans="1:4" ht="70" x14ac:dyDescent="0.35">
      <c r="A2918" s="3">
        <v>2801</v>
      </c>
      <c r="B2918" s="3" t="s">
        <v>2628</v>
      </c>
      <c r="C2918" s="3" t="s">
        <v>5870</v>
      </c>
      <c r="D2918" s="17">
        <v>0</v>
      </c>
    </row>
    <row r="2919" spans="1:4" ht="56" x14ac:dyDescent="0.35">
      <c r="A2919" s="3">
        <v>2804</v>
      </c>
      <c r="B2919" s="3" t="s">
        <v>2628</v>
      </c>
      <c r="C2919" s="3" t="s">
        <v>5873</v>
      </c>
      <c r="D2919" s="17">
        <v>0</v>
      </c>
    </row>
    <row r="2920" spans="1:4" ht="84" x14ac:dyDescent="0.35">
      <c r="A2920" s="3">
        <v>2806</v>
      </c>
      <c r="B2920" s="3" t="s">
        <v>2628</v>
      </c>
      <c r="C2920" s="3" t="s">
        <v>5874</v>
      </c>
      <c r="D2920" s="17">
        <v>0</v>
      </c>
    </row>
    <row r="2921" spans="1:4" ht="98" x14ac:dyDescent="0.35">
      <c r="A2921" s="3">
        <v>2807</v>
      </c>
      <c r="B2921" s="3" t="s">
        <v>2251</v>
      </c>
      <c r="C2921" s="3" t="s">
        <v>2252</v>
      </c>
      <c r="D2921" s="17">
        <v>0</v>
      </c>
    </row>
    <row r="2922" spans="1:4" ht="112" x14ac:dyDescent="0.35">
      <c r="A2922" s="3">
        <v>2808</v>
      </c>
      <c r="B2922" s="3" t="s">
        <v>2253</v>
      </c>
      <c r="C2922" s="3" t="s">
        <v>2254</v>
      </c>
      <c r="D2922" s="17">
        <v>0</v>
      </c>
    </row>
    <row r="2923" spans="1:4" ht="56" x14ac:dyDescent="0.35">
      <c r="A2923" s="3">
        <v>2809</v>
      </c>
      <c r="B2923" s="3" t="s">
        <v>2628</v>
      </c>
      <c r="C2923" s="3" t="s">
        <v>5875</v>
      </c>
      <c r="D2923" s="17">
        <v>0</v>
      </c>
    </row>
    <row r="2924" spans="1:4" ht="56" x14ac:dyDescent="0.35">
      <c r="A2924" s="3">
        <v>2810</v>
      </c>
      <c r="B2924" s="3" t="s">
        <v>2628</v>
      </c>
      <c r="C2924" s="3" t="s">
        <v>5876</v>
      </c>
      <c r="D2924" s="17">
        <v>0</v>
      </c>
    </row>
    <row r="2925" spans="1:4" ht="56" x14ac:dyDescent="0.35">
      <c r="A2925" s="3">
        <v>2812</v>
      </c>
      <c r="B2925" s="3" t="s">
        <v>2628</v>
      </c>
      <c r="C2925" s="3" t="s">
        <v>5877</v>
      </c>
      <c r="D2925" s="17">
        <v>0</v>
      </c>
    </row>
    <row r="2926" spans="1:4" ht="70" x14ac:dyDescent="0.35">
      <c r="A2926" s="3">
        <v>2815</v>
      </c>
      <c r="B2926" s="3" t="s">
        <v>2628</v>
      </c>
      <c r="C2926" s="3" t="s">
        <v>5879</v>
      </c>
      <c r="D2926" s="17">
        <v>0</v>
      </c>
    </row>
    <row r="2927" spans="1:4" ht="28" x14ac:dyDescent="0.35">
      <c r="A2927" s="3">
        <v>2821</v>
      </c>
      <c r="B2927" s="3" t="s">
        <v>2628</v>
      </c>
      <c r="C2927" s="3" t="s">
        <v>3267</v>
      </c>
      <c r="D2927" s="17">
        <v>0</v>
      </c>
    </row>
    <row r="2928" spans="1:4" ht="84" x14ac:dyDescent="0.35">
      <c r="A2928" s="3">
        <v>2825</v>
      </c>
      <c r="B2928" s="3" t="s">
        <v>112</v>
      </c>
      <c r="C2928" s="3" t="s">
        <v>3268</v>
      </c>
      <c r="D2928" s="17">
        <v>0</v>
      </c>
    </row>
    <row r="2929" spans="1:4" ht="28" x14ac:dyDescent="0.35">
      <c r="A2929" s="3">
        <v>2843</v>
      </c>
      <c r="B2929" s="3" t="s">
        <v>2267</v>
      </c>
      <c r="C2929" s="3" t="s">
        <v>7078</v>
      </c>
      <c r="D2929" s="17">
        <v>0</v>
      </c>
    </row>
    <row r="2930" spans="1:4" ht="28" x14ac:dyDescent="0.35">
      <c r="A2930" s="3">
        <v>2847</v>
      </c>
      <c r="B2930" s="3" t="s">
        <v>2628</v>
      </c>
      <c r="C2930" s="3" t="s">
        <v>2270</v>
      </c>
      <c r="D2930" s="17">
        <v>0</v>
      </c>
    </row>
    <row r="2931" spans="1:4" ht="42" x14ac:dyDescent="0.35">
      <c r="A2931" s="3">
        <v>2848</v>
      </c>
      <c r="B2931" s="3" t="s">
        <v>2628</v>
      </c>
      <c r="C2931" s="3" t="s">
        <v>5882</v>
      </c>
      <c r="D2931" s="17">
        <v>0</v>
      </c>
    </row>
    <row r="2932" spans="1:4" ht="84" x14ac:dyDescent="0.35">
      <c r="A2932" s="3">
        <v>2861</v>
      </c>
      <c r="B2932" s="3" t="s">
        <v>2202</v>
      </c>
      <c r="C2932" s="3" t="s">
        <v>5886</v>
      </c>
      <c r="D2932" s="17">
        <v>0</v>
      </c>
    </row>
    <row r="2933" spans="1:4" ht="70" x14ac:dyDescent="0.35">
      <c r="A2933" s="3">
        <v>2885</v>
      </c>
      <c r="B2933" s="3" t="s">
        <v>82</v>
      </c>
      <c r="C2933" s="3" t="s">
        <v>5896</v>
      </c>
      <c r="D2933" s="17">
        <v>0</v>
      </c>
    </row>
    <row r="2934" spans="1:4" ht="70" x14ac:dyDescent="0.35">
      <c r="A2934" s="3">
        <v>2886</v>
      </c>
      <c r="B2934" s="3" t="s">
        <v>82</v>
      </c>
      <c r="C2934" s="3" t="s">
        <v>5896</v>
      </c>
      <c r="D2934" s="17">
        <v>0</v>
      </c>
    </row>
    <row r="2935" spans="1:4" ht="56" x14ac:dyDescent="0.35">
      <c r="A2935" s="3">
        <v>2893</v>
      </c>
      <c r="B2935" s="3" t="s">
        <v>2628</v>
      </c>
      <c r="C2935" s="3" t="s">
        <v>5897</v>
      </c>
      <c r="D2935" s="17">
        <v>0</v>
      </c>
    </row>
    <row r="2936" spans="1:4" ht="42" x14ac:dyDescent="0.35">
      <c r="A2936" s="3">
        <v>2895</v>
      </c>
      <c r="B2936" s="3" t="s">
        <v>887</v>
      </c>
      <c r="C2936" s="3" t="s">
        <v>3279</v>
      </c>
      <c r="D2936" s="17">
        <v>0</v>
      </c>
    </row>
    <row r="2937" spans="1:4" x14ac:dyDescent="0.35">
      <c r="A2937" s="3">
        <v>2907</v>
      </c>
      <c r="B2937" s="3" t="s">
        <v>2717</v>
      </c>
      <c r="C2937" s="3" t="s">
        <v>5900</v>
      </c>
      <c r="D2937" s="17">
        <v>0</v>
      </c>
    </row>
    <row r="2938" spans="1:4" x14ac:dyDescent="0.35">
      <c r="A2938" s="3">
        <v>2908</v>
      </c>
      <c r="B2938" s="3" t="s">
        <v>2717</v>
      </c>
      <c r="C2938" s="3" t="s">
        <v>5900</v>
      </c>
      <c r="D2938" s="17">
        <v>0</v>
      </c>
    </row>
    <row r="2939" spans="1:4" ht="70" x14ac:dyDescent="0.35">
      <c r="A2939" s="3">
        <v>2920</v>
      </c>
      <c r="B2939" s="3" t="s">
        <v>2628</v>
      </c>
      <c r="C2939" s="3" t="s">
        <v>5901</v>
      </c>
      <c r="D2939" s="17">
        <v>0</v>
      </c>
    </row>
    <row r="2940" spans="1:4" x14ac:dyDescent="0.35">
      <c r="A2940" s="3">
        <v>2924</v>
      </c>
      <c r="B2940" s="3" t="s">
        <v>1318</v>
      </c>
      <c r="C2940" s="3" t="s">
        <v>4198</v>
      </c>
      <c r="D2940" s="17">
        <v>0</v>
      </c>
    </row>
    <row r="2941" spans="1:4" x14ac:dyDescent="0.35">
      <c r="A2941" s="3">
        <v>2925</v>
      </c>
      <c r="B2941" s="3" t="s">
        <v>1318</v>
      </c>
      <c r="C2941" s="3" t="s">
        <v>4198</v>
      </c>
      <c r="D2941" s="17">
        <v>0</v>
      </c>
    </row>
    <row r="2942" spans="1:4" ht="28" x14ac:dyDescent="0.35">
      <c r="A2942" s="3">
        <v>2926</v>
      </c>
      <c r="B2942" s="3" t="s">
        <v>2628</v>
      </c>
      <c r="C2942" s="3" t="s">
        <v>4198</v>
      </c>
      <c r="D2942" s="17">
        <v>0</v>
      </c>
    </row>
    <row r="2943" spans="1:4" ht="28" x14ac:dyDescent="0.35">
      <c r="A2943" s="3">
        <v>1</v>
      </c>
      <c r="B2943" s="3" t="s">
        <v>20</v>
      </c>
      <c r="C2943" s="3" t="s">
        <v>21</v>
      </c>
      <c r="D2943" s="37">
        <v>0</v>
      </c>
    </row>
    <row r="2944" spans="1:4" ht="28" x14ac:dyDescent="0.35">
      <c r="A2944" s="3">
        <v>2</v>
      </c>
      <c r="B2944" s="3" t="s">
        <v>2626</v>
      </c>
      <c r="C2944" s="3" t="s">
        <v>2892</v>
      </c>
      <c r="D2944" s="37">
        <v>0</v>
      </c>
    </row>
    <row r="2945" spans="1:4" ht="28" x14ac:dyDescent="0.35">
      <c r="A2945" s="3">
        <v>3</v>
      </c>
      <c r="B2945" s="3" t="s">
        <v>2626</v>
      </c>
      <c r="C2945" s="3" t="s">
        <v>2892</v>
      </c>
      <c r="D2945" s="37">
        <v>0</v>
      </c>
    </row>
    <row r="2946" spans="1:4" ht="28" x14ac:dyDescent="0.35">
      <c r="A2946" s="3">
        <v>4</v>
      </c>
      <c r="B2946" s="3" t="s">
        <v>2626</v>
      </c>
      <c r="C2946" s="3" t="s">
        <v>2892</v>
      </c>
      <c r="D2946" s="37">
        <v>0</v>
      </c>
    </row>
    <row r="2947" spans="1:4" ht="28" x14ac:dyDescent="0.35">
      <c r="A2947" s="3">
        <v>5</v>
      </c>
      <c r="B2947" s="3" t="s">
        <v>119</v>
      </c>
      <c r="C2947" s="3" t="s">
        <v>2893</v>
      </c>
      <c r="D2947" s="37">
        <v>0</v>
      </c>
    </row>
    <row r="2948" spans="1:4" ht="28" x14ac:dyDescent="0.35">
      <c r="A2948" s="3">
        <v>6</v>
      </c>
      <c r="B2948" s="3" t="s">
        <v>119</v>
      </c>
      <c r="C2948" s="3" t="s">
        <v>2893</v>
      </c>
      <c r="D2948" s="37">
        <v>0</v>
      </c>
    </row>
    <row r="2949" spans="1:4" ht="84" x14ac:dyDescent="0.35">
      <c r="A2949" s="3">
        <v>7</v>
      </c>
      <c r="B2949" s="3" t="s">
        <v>2716</v>
      </c>
      <c r="C2949" s="3" t="s">
        <v>2894</v>
      </c>
      <c r="D2949" s="37">
        <v>0</v>
      </c>
    </row>
    <row r="2950" spans="1:4" ht="28" x14ac:dyDescent="0.35">
      <c r="A2950" s="3">
        <v>8</v>
      </c>
      <c r="B2950" s="3" t="s">
        <v>119</v>
      </c>
      <c r="C2950" s="3" t="s">
        <v>2895</v>
      </c>
      <c r="D2950" s="37">
        <v>0</v>
      </c>
    </row>
    <row r="2951" spans="1:4" x14ac:dyDescent="0.35">
      <c r="D2951" s="37"/>
    </row>
    <row r="2952" spans="1:4" x14ac:dyDescent="0.35">
      <c r="D2952" s="37"/>
    </row>
    <row r="2953" spans="1:4" x14ac:dyDescent="0.35">
      <c r="D2953" s="37"/>
    </row>
    <row r="2954" spans="1:4" x14ac:dyDescent="0.35">
      <c r="D2954" s="37"/>
    </row>
  </sheetData>
  <autoFilter ref="A1:D2" xr:uid="{59F68567-E4E2-A342-8DAA-3CD203FD054A}">
    <sortState xmlns:xlrd2="http://schemas.microsoft.com/office/spreadsheetml/2017/richdata2" ref="A2:D2950">
      <sortCondition descending="1" ref="D1:D2950"/>
    </sortState>
  </autoFilter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DAA42AAD9A3FA4E8D92E49F2C54B01C" ma:contentTypeVersion="7" ma:contentTypeDescription="Crear nuevo documento." ma:contentTypeScope="" ma:versionID="a8157d91a2555fa60d23a3289640ea99">
  <xsd:schema xmlns:xsd="http://www.w3.org/2001/XMLSchema" xmlns:xs="http://www.w3.org/2001/XMLSchema" xmlns:p="http://schemas.microsoft.com/office/2006/metadata/properties" xmlns:ns2="2fa814c4-5ba7-4571-ba64-07eb3fb4c0c0" targetNamespace="http://schemas.microsoft.com/office/2006/metadata/properties" ma:root="true" ma:fieldsID="1a1e47b637a871f5ccc53ef39280b90c" ns2:_="">
    <xsd:import namespace="2fa814c4-5ba7-4571-ba64-07eb3fb4c0c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fa814c4-5ba7-4571-ba64-07eb3fb4c0c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6FD8B11-7C6E-48DE-8871-5F8E2F5661E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2.xml><?xml version="1.0" encoding="utf-8"?>
<ds:datastoreItem xmlns:ds="http://schemas.openxmlformats.org/officeDocument/2006/customXml" ds:itemID="{6EEA1191-94EB-4FDE-9FF7-6EB4EE96582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fa814c4-5ba7-4571-ba64-07eb3fb4c0c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A4F66D1-7C8F-492A-AE75-39587BA5C23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Productos</vt:lpstr>
      <vt:lpstr>Listas</vt:lpstr>
      <vt:lpstr>Comerciales</vt:lpstr>
      <vt:lpstr>TEMP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Pedro Luis Araujo Zarate</dc:creator>
  <cp:keywords/>
  <dc:description/>
  <cp:lastModifiedBy>Sergio Andrés Peña Aristizábal</cp:lastModifiedBy>
  <cp:revision/>
  <dcterms:created xsi:type="dcterms:W3CDTF">2025-12-03T16:09:10Z</dcterms:created>
  <dcterms:modified xsi:type="dcterms:W3CDTF">2026-04-16T22:33:12Z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0x010100ADAA42AAD9A3FA4E8D92E49F2C54B01C</vt:lpwstr>
  </property>
</Properties>
</file>