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mc:AlternateContent xmlns:mc="http://schemas.openxmlformats.org/markup-compatibility/2006">
    <mc:Choice Requires="x15">
      <x15ac:absPath xmlns:x15ac="http://schemas.microsoft.com/office/spreadsheetml/2010/11/ac" url="C:\Users\CESAR\Downloads\PLIEGO DE CONDICIIONES-OBRA PUBLICA COLOM COMPRA EFICIENTE\1_PROPUESTA MALAMBO_V2\@_Matriz 4  de Bienes relevante\"/>
    </mc:Choice>
  </mc:AlternateContent>
  <xr:revisionPtr revIDLastSave="0" documentId="13_ncr:1_{A8BF90CF-1EB4-425F-B460-E9C02B093A35}" xr6:coauthVersionLast="47" xr6:coauthVersionMax="47" xr10:uidLastSave="{00000000-0000-0000-0000-000000000000}"/>
  <bookViews>
    <workbookView xWindow="-120" yWindow="-120" windowWidth="29040" windowHeight="15720" xr2:uid="{00000000-000D-0000-FFFF-FFFF00000000}"/>
  </bookViews>
  <sheets>
    <sheet name="PRESUPUESTO OAPI-MALAMBO"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5" roundtripDataChecksum="euOuv1fRy66sHcXWIrhvWgaezC+b8H1mg0cEDuEBQMY="/>
    </ext>
  </extLst>
</workbook>
</file>

<file path=xl/calcChain.xml><?xml version="1.0" encoding="utf-8"?>
<calcChain xmlns="http://schemas.openxmlformats.org/spreadsheetml/2006/main">
  <c r="U24" i="1" l="1"/>
  <c r="U23" i="1"/>
  <c r="U21" i="1"/>
  <c r="U18" i="1"/>
  <c r="U19" i="1"/>
  <c r="U17" i="1"/>
  <c r="U13" i="1"/>
  <c r="U14" i="1"/>
  <c r="U15" i="1"/>
  <c r="U12" i="1"/>
  <c r="U11" i="1"/>
  <c r="U10" i="1"/>
  <c r="U7" i="1"/>
  <c r="U8" i="1"/>
  <c r="U6" i="1"/>
  <c r="P6" i="1"/>
  <c r="P7" i="1"/>
  <c r="P8" i="1"/>
  <c r="P10" i="1"/>
  <c r="P11" i="1"/>
  <c r="P12" i="1"/>
  <c r="P13" i="1"/>
  <c r="P14" i="1"/>
  <c r="P15" i="1"/>
  <c r="P17" i="1"/>
  <c r="P18" i="1"/>
  <c r="P19" i="1"/>
  <c r="P21" i="1"/>
  <c r="P23" i="1"/>
  <c r="P24" i="1"/>
  <c r="M24" i="1"/>
  <c r="M23" i="1"/>
  <c r="M21" i="1"/>
  <c r="M18" i="1"/>
  <c r="M19" i="1"/>
  <c r="M17" i="1"/>
  <c r="M12" i="1"/>
  <c r="M13" i="1"/>
  <c r="M14" i="1"/>
  <c r="M15" i="1"/>
  <c r="M11" i="1"/>
  <c r="M10" i="1"/>
  <c r="M8" i="1"/>
  <c r="M7" i="1"/>
  <c r="M6" i="1"/>
  <c r="J24" i="1"/>
  <c r="J23" i="1"/>
  <c r="J21" i="1"/>
  <c r="J19" i="1"/>
  <c r="J18" i="1"/>
  <c r="J17" i="1"/>
  <c r="J14" i="1"/>
  <c r="J15" i="1"/>
  <c r="J12" i="1"/>
  <c r="J13" i="1"/>
  <c r="J11" i="1"/>
  <c r="J10" i="1"/>
  <c r="J8" i="1"/>
  <c r="J7" i="1"/>
  <c r="J6" i="1"/>
  <c r="G24" i="1"/>
  <c r="G23" i="1"/>
  <c r="G21" i="1"/>
  <c r="G19" i="1"/>
  <c r="G18" i="1"/>
  <c r="G17" i="1"/>
  <c r="G15" i="1"/>
  <c r="G13" i="1"/>
  <c r="G14" i="1"/>
  <c r="G12" i="1"/>
  <c r="G11" i="1"/>
  <c r="G10" i="1"/>
  <c r="G8" i="1"/>
  <c r="G7" i="1"/>
  <c r="G6" i="1"/>
  <c r="T28" i="1"/>
  <c r="T27" i="1"/>
  <c r="T26" i="1"/>
  <c r="S24" i="1"/>
  <c r="Q24" i="1"/>
  <c r="S23" i="1"/>
  <c r="Q23" i="1"/>
  <c r="S21" i="1"/>
  <c r="Q21" i="1"/>
  <c r="S19" i="1"/>
  <c r="Q19" i="1"/>
  <c r="S18" i="1"/>
  <c r="Q18" i="1"/>
  <c r="S17" i="1"/>
  <c r="Q17" i="1"/>
  <c r="S15" i="1"/>
  <c r="Q15" i="1"/>
  <c r="S14" i="1"/>
  <c r="Q14" i="1"/>
  <c r="S13" i="1"/>
  <c r="Q13" i="1"/>
  <c r="S12" i="1"/>
  <c r="Q12" i="1"/>
  <c r="S11" i="1"/>
  <c r="Q11" i="1"/>
  <c r="S10" i="1"/>
  <c r="Q10" i="1"/>
  <c r="S8" i="1"/>
  <c r="Q8" i="1"/>
  <c r="S7" i="1"/>
  <c r="Q7" i="1"/>
  <c r="S6" i="1"/>
  <c r="Q6" i="1"/>
  <c r="M25" i="1" l="1"/>
  <c r="M28" i="1" s="1"/>
  <c r="M29" i="1" s="1"/>
  <c r="G25" i="1"/>
  <c r="G27" i="1" s="1"/>
  <c r="U25" i="1"/>
  <c r="U26" i="1" s="1"/>
  <c r="J25" i="1"/>
  <c r="J27" i="1" s="1"/>
  <c r="P25" i="1"/>
  <c r="P28" i="1" s="1"/>
  <c r="P29" i="1" s="1"/>
  <c r="M26" i="1" l="1"/>
  <c r="M27" i="1"/>
  <c r="M30" i="1" s="1"/>
  <c r="U28" i="1"/>
  <c r="U29" i="1" s="1"/>
  <c r="G26" i="1"/>
  <c r="G30" i="1" s="1"/>
  <c r="G28" i="1"/>
  <c r="G29" i="1" s="1"/>
  <c r="J26" i="1"/>
  <c r="P26" i="1"/>
  <c r="P30" i="1" s="1"/>
  <c r="P27" i="1"/>
  <c r="J28" i="1"/>
  <c r="J29" i="1" s="1"/>
  <c r="U27" i="1"/>
  <c r="U30" i="1" l="1"/>
  <c r="J30" i="1"/>
</calcChain>
</file>

<file path=xl/sharedStrings.xml><?xml version="1.0" encoding="utf-8"?>
<sst xmlns="http://schemas.openxmlformats.org/spreadsheetml/2006/main" count="128" uniqueCount="76">
  <si>
    <t>ESTUDIO DE MERCADO
OBJETO: MANTENIMIENTO PREVENTIVO Y CORRECTIVO (ADECUACIONES Y REPARACIONES MENORES) DE LAS ÁREAS ADMINISTRATIVAS DE LA REGIONAL NORTE - MALAMBO, EN ARAS DE GARANTIZAR LA FUNCIONALIDAD Y HABITABILIDAD DE LAS INSTALACIONES.</t>
  </si>
  <si>
    <t>ESPECIFICACIONES TÉCNICAS</t>
  </si>
  <si>
    <t>EMPRESAS</t>
  </si>
  <si>
    <t>PRECIOS REFERENCIA</t>
  </si>
  <si>
    <t>INMOBILAR INVERSIONES S.A.S
NIT: 901.387.621-3
TELEFONO: 3003810857</t>
  </si>
  <si>
    <t>PRAGMA INVERSIONES SAS
NIT.901.793.286-1
CEL: 3123129411</t>
  </si>
  <si>
    <t>JG DESIGN SAS
NIT: 901.525.148-3 
TELEFONO: 3202979931-3203086644</t>
  </si>
  <si>
    <t>CONSTRUCTORA BAYITH SAS
NIT: 900.509.251-3
TELEFONO: 3003961584</t>
  </si>
  <si>
    <t>DISPERSIÓN</t>
  </si>
  <si>
    <t>NOTAS</t>
  </si>
  <si>
    <t>PROMEDIO</t>
  </si>
  <si>
    <t>ÍTEM</t>
  </si>
  <si>
    <t>DESCRIPCIÓN</t>
  </si>
  <si>
    <t>UNIDAD DE MEDIDA</t>
  </si>
  <si>
    <t>CANTIDAD</t>
  </si>
  <si>
    <t>PRECIO UNITARIO TOTAL</t>
  </si>
  <si>
    <t>PRECIO TOTAL</t>
  </si>
  <si>
    <t>(%)</t>
  </si>
  <si>
    <t>1.</t>
  </si>
  <si>
    <t>DEMOLICIONES, DESMONTES, RETIROS (TODAS LAS ACTIVIDADES INCLUYEN SUMINISTRO E INSTALACIÓN DEL ELEMENTO CON ACCESORIOS PARA SU CORRECTO FUNCIONAMIENTO)</t>
  </si>
  <si>
    <t>1.1</t>
  </si>
  <si>
    <t>RETIRO DE MANTO DE ALUMINIO SOBRE CUBIERTAS, (INCLUYE CARGUE Y RETIRO DE RESIDUOS DE CONSTRUCCIÓN A SITIOS AUTORIZADOS) (ARCHIVO-VIGA CANAL))</t>
  </si>
  <si>
    <t>Se ha excluido del análisis comparativo la cotización del proveedor CONSTRUCTORA BAYITH  SAS,  debido a que su propuesta presenta desviaciones significativas respecto a las condiciones actuales del mercado, lo que invalidaría la representatividad del promedio.</t>
  </si>
  <si>
    <t>1.2</t>
  </si>
  <si>
    <t>DESMONTE DE TODO TIPO DE CUBIERTA EXISTENTE, INCLUYE ANDAMIOS CERTIFICADOS Y EL DESMONTE DE LA ESTRUCTURA METÁLICA O DE MADERA, LOS AMARRES, CERCHAS, CORREAS Y/O PERFILERÍA METÁLICA, INSTALACIONES ELÉCTRICAS O TUBERÍAS ADOSADAS, CANALES Y BAJANTES ETC., (INCLUYE CARGUE Y RETIRO DE RESIDUOS DE CONSTRUCCIÓN A SITIOS AUTORIZADOS)</t>
  </si>
  <si>
    <t>M2</t>
  </si>
  <si>
    <t>Se ha excluido del análisis comparativo la cotización del proveedor INMOBILAR INVERSIONES S.A.S,  debido a que su propuesta presenta desviaciones significativas respecto a las condiciones actuales del mercado, lo que invalidaría la representatividad del promedio.</t>
  </si>
  <si>
    <t>1.3</t>
  </si>
  <si>
    <t>DESMONTE DE TODO TIPO DE CIELORASO EXISTENTE (DURASTIC, MADERA, DRY WALL, PLÁSTICO, INCLUYE ANDAMIO CERTIFICADO, CARGUE Y RETIRO DE RESIDUOS DE CONSTRUCCIÓN A SITIOS AUTORIZADOS)</t>
  </si>
  <si>
    <t>Datos homogeneos, por lo cual, se tienen en cuenta todos los valores cotizados</t>
  </si>
  <si>
    <t>CUBIERTAS E IMPERMEABILIZACIONES.  (TODAS LAS ACTIVIDADES INCLUYEN SUMINISTRO E INSTALACIÓN DEL ELEMENTO CON ACCESORIOS PARA SU CORRECTO FUNCIONAMIENTO)</t>
  </si>
  <si>
    <t>2.1</t>
  </si>
  <si>
    <t>SUMINISTRO E INSTALACIÓN DE MANTO ASFÁLTICO CON FOIL DE ALUMINIO (ARCHIVO, VIGA CANAL)</t>
  </si>
  <si>
    <t>2.2</t>
  </si>
  <si>
    <t>REUBICACIÓN DE PUNTO HIDRAULICO AGUA FRIA DE 1/2" (Incluye ACCS)  No mayor a  &lt;2,00</t>
  </si>
  <si>
    <t>UND</t>
  </si>
  <si>
    <t>2.3</t>
  </si>
  <si>
    <t xml:space="preserve">REGISTRO CORTINA 1/2" (Incluye ACCS)  </t>
  </si>
  <si>
    <t>2.4</t>
  </si>
  <si>
    <t>SUMINISTRO E INSTALACION CIELO RASO ETERBOARD 12MM (INCL.ESTRUCTURA, PINTURA, VINILO)</t>
  </si>
  <si>
    <t>2.5</t>
  </si>
  <si>
    <t>SUMINISTRO E INSTALACION  CUBIERTA EN LAMINA GALVANIZADA CAL 16 ONDULADA (INCL. ACCS)</t>
  </si>
  <si>
    <t>Se ha excluido del análisis comparativo la cotización del proveedores INMOBILAR INVERSIONES S.A.S,  debido a que su propuesta presenta desviaciones significativas respecto a las condiciones actuales del mercado, lo que invalidaría la representatividad del promedio.</t>
  </si>
  <si>
    <t>2.6</t>
  </si>
  <si>
    <t xml:space="preserve">DESTAPE Y LIMPIEZA VIGA CANAL BAJANTES </t>
  </si>
  <si>
    <t>PINTURA SOBE MUROS Y PLACAS  (TODAS LAS ACTIVIDADES INCLUYEN SUMINISTRO E INSTALACIÓN DEL ELEMENTO CON ACCESORIOS PARA SU CORRECTO FUNCIONAMIENTO)</t>
  </si>
  <si>
    <t>3.1</t>
  </si>
  <si>
    <t>RESANES MUROS CON HUMEDAD Y FISURAS (Interior)(Incluye materiales para su correcto acabado)</t>
  </si>
  <si>
    <t>Se ha excluido del análisis comparativo la cotización de los proveedores JG DESIGN S.A.S y CONSTRUCTORA BAYITH SAS,  debido a que sus propuestas presentan desviaciones significativas respecto a las condiciones actuales del mercado, lo que invalidaría la representatividad del promedio.</t>
  </si>
  <si>
    <t>3.2</t>
  </si>
  <si>
    <t>RESANE: REGATA, PAÑETE, TUB. PVC 1/2"  y 3/4" &lt;0,60 m</t>
  </si>
  <si>
    <t>ML</t>
  </si>
  <si>
    <t>A pesar de la heterogeneidad observada en las cotizaciones recibidas y la alta dispersión de los valores, se ha optado por utilizar el promedio como indicador de referencia. Esta decisión se fundamenta en la necesidad de capturar la variabilidad total del mercado actual, donde factores externos de volatilidad e incertidumbre impiden definir un precio único estandarizado.</t>
  </si>
  <si>
    <t>3.3</t>
  </si>
  <si>
    <t>ESTUCO Y VINILTEX TIPO 1 (3 MANOS) INTERIOR</t>
  </si>
  <si>
    <t>MANEJO DE ESCOMBRO Y LIMPIEZA FINAL</t>
  </si>
  <si>
    <t>4.1</t>
  </si>
  <si>
    <t>ASEO GENERAL (SOLO SE PAGARA LIMPIEZA EN LAS AREAS A INTERVENIR RETIRO DE MATERIAL Y ESCOMBROS CAUSADOS POR LO GENERADO EN  OBRA )</t>
  </si>
  <si>
    <t>INSTALACIONES ELÉCTRICAS  (TODAS LAS ACTIVIDADES INCLUYEN SUMINISTRO E INSTALACIÓN DEL ELEMENTO CON ACCESORIOS PARA SU CORRECTO FUNCIONAMIENTO)</t>
  </si>
  <si>
    <t>5.1</t>
  </si>
  <si>
    <t>SUMINISTRO E INSTALACIÓN DE PANEL LED REDONDO DE 24W PARA SOBREPONER (LUZ FRÍA, 6500K). EL SERVICIO INCLUYE MATERIALES DE FIJACIÓN Y CONEXIÓN ELÉCTRICA (CHAZOS, TORNILLERÍA Y CINTA AISLANTE).</t>
  </si>
  <si>
    <t>5.2</t>
  </si>
  <si>
    <t>SUMINISTRO E INSTALACIÓN DE INTERRUPTOR SENCILLO DE INCRUSTAR. EL SERVICIO INCLUYE MATERIALES DE FIJACIÓN Y CONEXIÓN ELÉCTRICA.</t>
  </si>
  <si>
    <t>Se ha excluido del análisis comparativo la cotización del proveedor PRAGMA SAS,  debido a que su propuesta presenta desviaciones significativas respecto a las condiciones actuales del mercado, lo que invalidaría la representatividad del promedio.</t>
  </si>
  <si>
    <t>SUBTOTAL</t>
  </si>
  <si>
    <t>Para la determinación del presupuesto referencia, se ha procedido a realizar un promedio aritmético de los porcentajes de AIU suministrados por los proveedores participantes en el estudio de mercado. Dado que el AIU refleja la estructura operativa y la gestión de riesgos individual de cada proveedor, el promedio de estas propuestas permite establecer una tasa de mercado equilibrada y representativa de la oferta sectorial vigente, garantizando la suficiencia presupuestal para la ejecución del proyecto.</t>
  </si>
  <si>
    <t>ADMINISTRACIÓN</t>
  </si>
  <si>
    <t>IMPREVISTOS</t>
  </si>
  <si>
    <t>UTILIDAD</t>
  </si>
  <si>
    <t>IVA SOBRE LA UTILIDAD</t>
  </si>
  <si>
    <t>TOTAL</t>
  </si>
  <si>
    <t>La determinación de los aspectos relacionados con el precio se efectuó teniendo en cuenta el análisis económico del mercado permitiendo definir el valor referencia. No obstante el mismo, esta sujeto a concepto económico de la Subdirección General Contratación.</t>
  </si>
  <si>
    <t>Para el presente proceso se solicitó cotización por la plataforma de Secop II (SIP-002-162-2026), sin obtener respuesta de ningún invitado a cotizar de más de 902 proveedores, tal como se exhibe a continuación:</t>
  </si>
  <si>
    <t>Adicionalmente, se solicitaron cotizaciones vía correo electrónico a empresas del sector con la capacidad técnica para prestar el servicio. Cabe precisar que este estudio de mercado se consolidó con cuatro (4) propuestas recibidas directamente por correo electrónico, ante la falta de respuesta de otros proveedores invitados.
Como resultado del Estudio de Mercado, se pudo establecer un presupuesto de TREINTA Y DOS MILLONES DOSCIENTOS VENTICINCO MIL OCHOCIENTOS SETENTA PESOS CON SETENTA Y UN CENTAVOS ($32.225.870,71) M/Cte.</t>
  </si>
  <si>
    <t>Arq. Cesar Alfonso Fuenmayor Siado</t>
  </si>
  <si>
    <t>Comité Técnico Estructurador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</si>
</sst>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quot;$&quot;\ * #,##0.00_-;_-&quot;$&quot;\ * &quot;-&quot;??_-;_-@"/>
    <numFmt numFmtId="165" formatCode="&quot;$&quot;\ #,##0.00"/>
    <numFmt numFmtId="166" formatCode="d\.m"/>
  </numFmts>
  <fonts count="17" x14ac:knownFonts="1">
    <font>
      <sz val="11"/>
      <color theme="1"/>
      <name val="Calibri"/>
      <scheme val="minor"/>
    </font>
    <font>
      <b/>
      <sz val="26"/>
      <color theme="1"/>
      <name val="Calibri"/>
    </font>
    <font>
      <sz val="11"/>
      <name val="Calibri"/>
    </font>
    <font>
      <b/>
      <sz val="30"/>
      <color theme="1"/>
      <name val="Calibri"/>
    </font>
    <font>
      <b/>
      <sz val="12"/>
      <color theme="1"/>
      <name val="Verdana"/>
    </font>
    <font>
      <b/>
      <sz val="11"/>
      <color theme="1"/>
      <name val="Verdana"/>
    </font>
    <font>
      <b/>
      <sz val="10"/>
      <color theme="1"/>
      <name val="Arial"/>
    </font>
    <font>
      <b/>
      <sz val="13"/>
      <color theme="1"/>
      <name val="Arial"/>
    </font>
    <font>
      <b/>
      <sz val="11"/>
      <color theme="1"/>
      <name val="Calibri"/>
    </font>
    <font>
      <b/>
      <sz val="12"/>
      <color theme="1"/>
      <name val="Calibri"/>
    </font>
    <font>
      <sz val="12"/>
      <color theme="1"/>
      <name val="Verdana"/>
    </font>
    <font>
      <sz val="12"/>
      <color rgb="FFFF0000"/>
      <name val="Verdana"/>
    </font>
    <font>
      <sz val="11"/>
      <color theme="1"/>
      <name val="Verdana"/>
    </font>
    <font>
      <b/>
      <sz val="10"/>
      <color theme="1"/>
      <name val="Verdana"/>
    </font>
    <font>
      <sz val="11"/>
      <color theme="1"/>
      <name val="Calibri"/>
    </font>
    <font>
      <sz val="16"/>
      <color theme="1"/>
      <name val="Verdana"/>
    </font>
    <font>
      <sz val="11"/>
      <color theme="1"/>
      <name val="Calibri"/>
      <scheme val="minor"/>
    </font>
  </fonts>
  <fills count="12">
    <fill>
      <patternFill patternType="none"/>
    </fill>
    <fill>
      <patternFill patternType="gray125"/>
    </fill>
    <fill>
      <patternFill patternType="solid">
        <fgColor rgb="FFDADADA"/>
        <bgColor rgb="FFDADADA"/>
      </patternFill>
    </fill>
    <fill>
      <patternFill patternType="solid">
        <fgColor rgb="FFF2F2F2"/>
        <bgColor rgb="FFF2F2F2"/>
      </patternFill>
    </fill>
    <fill>
      <patternFill patternType="solid">
        <fgColor rgb="FFF4B083"/>
        <bgColor rgb="FFF4B083"/>
      </patternFill>
    </fill>
    <fill>
      <patternFill patternType="solid">
        <fgColor rgb="FFC8C8C8"/>
        <bgColor rgb="FFC8C8C8"/>
      </patternFill>
    </fill>
    <fill>
      <patternFill patternType="solid">
        <fgColor rgb="FF9CC2E5"/>
        <bgColor rgb="FF9CC2E5"/>
      </patternFill>
    </fill>
    <fill>
      <patternFill patternType="solid">
        <fgColor rgb="FFFEF2CB"/>
        <bgColor rgb="FFFEF2CB"/>
      </patternFill>
    </fill>
    <fill>
      <patternFill patternType="solid">
        <fgColor rgb="FFE2EFD9"/>
        <bgColor rgb="FFE2EFD9"/>
      </patternFill>
    </fill>
    <fill>
      <patternFill patternType="solid">
        <fgColor rgb="FFFBE4D5"/>
        <bgColor rgb="FFFBE4D5"/>
      </patternFill>
    </fill>
    <fill>
      <patternFill patternType="solid">
        <fgColor rgb="FFECECEC"/>
        <bgColor rgb="FFECECEC"/>
      </patternFill>
    </fill>
    <fill>
      <patternFill patternType="solid">
        <fgColor rgb="FFDEEAF6"/>
        <bgColor rgb="FFDEEAF6"/>
      </patternFill>
    </fill>
  </fills>
  <borders count="49">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bottom/>
      <diagonal/>
    </border>
    <border>
      <left/>
      <right/>
      <top style="thin">
        <color rgb="FF000000"/>
      </top>
      <bottom/>
      <diagonal/>
    </border>
  </borders>
  <cellStyleXfs count="2">
    <xf numFmtId="0" fontId="0" fillId="0" borderId="0"/>
    <xf numFmtId="43" fontId="16" fillId="0" borderId="0" applyFont="0" applyFill="0" applyBorder="0" applyAlignment="0" applyProtection="0"/>
  </cellStyleXfs>
  <cellXfs count="111">
    <xf numFmtId="0" fontId="0" fillId="0" borderId="0" xfId="0" applyFont="1" applyAlignment="1"/>
    <xf numFmtId="0" fontId="3" fillId="0" borderId="0" xfId="0" applyFont="1" applyAlignment="1">
      <alignment vertical="center" wrapText="1"/>
    </xf>
    <xf numFmtId="0" fontId="6"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3" xfId="0" applyFont="1" applyBorder="1" applyAlignment="1">
      <alignment horizontal="center" vertical="center" wrapText="1"/>
    </xf>
    <xf numFmtId="0" fontId="4" fillId="9" borderId="19"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4" fillId="11" borderId="21" xfId="0" applyFont="1" applyFill="1" applyBorder="1" applyAlignment="1">
      <alignment horizontal="center" vertical="center" wrapText="1"/>
    </xf>
    <xf numFmtId="0" fontId="4" fillId="7" borderId="21" xfId="0" applyFont="1" applyFill="1" applyBorder="1" applyAlignment="1">
      <alignment horizontal="center" vertical="center" wrapText="1"/>
    </xf>
    <xf numFmtId="0" fontId="8" fillId="0" borderId="4" xfId="0" applyFont="1" applyBorder="1" applyAlignment="1">
      <alignment horizontal="center" vertical="center"/>
    </xf>
    <xf numFmtId="0" fontId="4" fillId="8" borderId="21" xfId="0" applyFont="1" applyFill="1" applyBorder="1" applyAlignment="1">
      <alignment horizontal="center" vertical="center" wrapText="1"/>
    </xf>
    <xf numFmtId="0" fontId="5" fillId="0" borderId="23" xfId="0" applyFont="1" applyBorder="1" applyAlignment="1">
      <alignment horizontal="center" vertical="center"/>
    </xf>
    <xf numFmtId="0" fontId="4" fillId="0" borderId="29" xfId="0" applyFont="1" applyBorder="1" applyAlignment="1">
      <alignment vertical="center" wrapText="1"/>
    </xf>
    <xf numFmtId="165" fontId="10" fillId="0" borderId="23" xfId="0" applyNumberFormat="1" applyFont="1" applyBorder="1" applyAlignment="1">
      <alignment vertical="center" wrapText="1"/>
    </xf>
    <xf numFmtId="165" fontId="10" fillId="0" borderId="24" xfId="0" applyNumberFormat="1" applyFont="1" applyBorder="1" applyAlignment="1">
      <alignment vertical="center" wrapText="1"/>
    </xf>
    <xf numFmtId="165" fontId="10" fillId="0" borderId="29" xfId="0" applyNumberFormat="1" applyFont="1" applyBorder="1" applyAlignment="1">
      <alignment vertical="center" wrapText="1"/>
    </xf>
    <xf numFmtId="0" fontId="10" fillId="0" borderId="30" xfId="0" applyFont="1" applyBorder="1" applyAlignment="1">
      <alignment horizontal="center" vertical="center"/>
    </xf>
    <xf numFmtId="164" fontId="10" fillId="0" borderId="32" xfId="0" applyNumberFormat="1" applyFont="1" applyBorder="1" applyAlignment="1">
      <alignment vertical="center" wrapText="1"/>
    </xf>
    <xf numFmtId="10" fontId="10" fillId="0" borderId="30" xfId="0" applyNumberFormat="1" applyFont="1" applyBorder="1" applyAlignment="1">
      <alignment vertical="center" wrapText="1"/>
    </xf>
    <xf numFmtId="165" fontId="10" fillId="0" borderId="35" xfId="0" applyNumberFormat="1" applyFont="1" applyBorder="1" applyAlignment="1">
      <alignment horizontal="left" vertical="center" wrapText="1"/>
    </xf>
    <xf numFmtId="165" fontId="10" fillId="0" borderId="32" xfId="0" applyNumberFormat="1" applyFont="1" applyBorder="1" applyAlignment="1">
      <alignment vertical="center" wrapText="1"/>
    </xf>
    <xf numFmtId="0" fontId="10" fillId="0" borderId="0" xfId="0" applyFont="1" applyAlignment="1">
      <alignment vertical="center" wrapText="1"/>
    </xf>
    <xf numFmtId="0" fontId="5" fillId="0" borderId="30" xfId="0" applyFont="1" applyBorder="1" applyAlignment="1">
      <alignment horizontal="center" vertical="center"/>
    </xf>
    <xf numFmtId="165" fontId="10" fillId="0" borderId="35" xfId="0" applyNumberFormat="1" applyFont="1" applyBorder="1" applyAlignment="1">
      <alignment vertical="center" wrapText="1"/>
    </xf>
    <xf numFmtId="0" fontId="12" fillId="0" borderId="30" xfId="0" applyFont="1" applyBorder="1" applyAlignment="1">
      <alignment horizontal="center" vertical="center" wrapText="1"/>
    </xf>
    <xf numFmtId="166" fontId="12" fillId="0" borderId="30" xfId="0" applyNumberFormat="1" applyFont="1" applyBorder="1" applyAlignment="1">
      <alignment horizontal="center" vertical="center"/>
    </xf>
    <xf numFmtId="166" fontId="12" fillId="0" borderId="38" xfId="0" applyNumberFormat="1" applyFont="1" applyBorder="1" applyAlignment="1">
      <alignment horizontal="center" vertical="center"/>
    </xf>
    <xf numFmtId="10" fontId="10" fillId="0" borderId="38" xfId="0" applyNumberFormat="1" applyFont="1" applyBorder="1" applyAlignment="1">
      <alignment vertical="center" wrapText="1"/>
    </xf>
    <xf numFmtId="165" fontId="10" fillId="0" borderId="40" xfId="0" applyNumberFormat="1" applyFont="1" applyBorder="1" applyAlignment="1">
      <alignment vertical="center" wrapText="1"/>
    </xf>
    <xf numFmtId="0" fontId="10" fillId="0" borderId="43" xfId="0" applyFont="1" applyBorder="1" applyAlignment="1">
      <alignment vertical="center" wrapText="1"/>
    </xf>
    <xf numFmtId="165" fontId="10" fillId="0" borderId="46" xfId="0" applyNumberFormat="1" applyFont="1" applyBorder="1" applyAlignment="1">
      <alignment horizontal="right" vertical="center" wrapText="1"/>
    </xf>
    <xf numFmtId="0" fontId="13" fillId="0" borderId="30" xfId="0" applyFont="1" applyBorder="1" applyAlignment="1">
      <alignment horizontal="center" vertical="center" wrapText="1"/>
    </xf>
    <xf numFmtId="9" fontId="13" fillId="0" borderId="31" xfId="0" applyNumberFormat="1" applyFont="1" applyBorder="1" applyAlignment="1">
      <alignment horizontal="center" vertical="center" wrapText="1"/>
    </xf>
    <xf numFmtId="10" fontId="13" fillId="0" borderId="31" xfId="0" applyNumberFormat="1" applyFont="1" applyBorder="1" applyAlignment="1">
      <alignment horizontal="center" vertical="center" wrapText="1"/>
    </xf>
    <xf numFmtId="0" fontId="10" fillId="0" borderId="7" xfId="0" applyFont="1" applyBorder="1" applyAlignment="1">
      <alignment vertical="center" wrapText="1"/>
    </xf>
    <xf numFmtId="0" fontId="10" fillId="0" borderId="8" xfId="0" applyFont="1" applyBorder="1" applyAlignment="1">
      <alignment vertical="center" wrapText="1"/>
    </xf>
    <xf numFmtId="0" fontId="4" fillId="0" borderId="38" xfId="0" applyFont="1" applyBorder="1" applyAlignment="1">
      <alignment horizontal="center" vertical="center" wrapText="1"/>
    </xf>
    <xf numFmtId="0" fontId="14" fillId="0" borderId="39" xfId="0" applyFont="1" applyBorder="1"/>
    <xf numFmtId="0" fontId="4" fillId="0" borderId="41" xfId="0" applyFont="1" applyBorder="1" applyAlignment="1">
      <alignment horizontal="center" vertical="center" wrapText="1"/>
    </xf>
    <xf numFmtId="0" fontId="14" fillId="0" borderId="42" xfId="0" applyFont="1" applyBorder="1"/>
    <xf numFmtId="165" fontId="4" fillId="0" borderId="40" xfId="0" applyNumberFormat="1" applyFont="1" applyBorder="1" applyAlignment="1">
      <alignment vertical="center" wrapText="1"/>
    </xf>
    <xf numFmtId="0" fontId="15" fillId="0" borderId="43" xfId="0" applyFont="1" applyBorder="1" applyAlignment="1">
      <alignment horizontal="left" vertical="center" wrapText="1"/>
    </xf>
    <xf numFmtId="0" fontId="15" fillId="0" borderId="0" xfId="0" applyFont="1" applyAlignment="1">
      <alignment vertical="center" wrapText="1"/>
    </xf>
    <xf numFmtId="0" fontId="10" fillId="0" borderId="0" xfId="0" applyFont="1" applyAlignment="1">
      <alignment horizontal="center" vertical="center" wrapText="1"/>
    </xf>
    <xf numFmtId="0" fontId="10" fillId="0" borderId="47" xfId="0" applyFont="1" applyBorder="1" applyAlignment="1">
      <alignment vertical="center" wrapText="1"/>
    </xf>
    <xf numFmtId="0" fontId="10" fillId="0" borderId="47" xfId="0" applyFont="1" applyBorder="1" applyAlignment="1">
      <alignment horizontal="center" vertical="center" wrapText="1"/>
    </xf>
    <xf numFmtId="0" fontId="15" fillId="0" borderId="0" xfId="0" applyFont="1" applyAlignment="1">
      <alignment horizontal="left" vertical="center" wrapText="1"/>
    </xf>
    <xf numFmtId="0" fontId="15" fillId="0" borderId="47" xfId="0" applyFont="1" applyBorder="1" applyAlignment="1">
      <alignment horizontal="left" vertical="center" wrapText="1"/>
    </xf>
    <xf numFmtId="0" fontId="10" fillId="0" borderId="9" xfId="0" applyFont="1" applyBorder="1" applyAlignment="1">
      <alignment vertical="center" wrapText="1"/>
    </xf>
    <xf numFmtId="164" fontId="10" fillId="0" borderId="33" xfId="0" applyNumberFormat="1" applyFont="1" applyBorder="1" applyAlignment="1">
      <alignment horizontal="center" vertical="center" wrapText="1"/>
    </xf>
    <xf numFmtId="0" fontId="2" fillId="0" borderId="34" xfId="0" applyFont="1" applyBorder="1"/>
    <xf numFmtId="164" fontId="10" fillId="0" borderId="41" xfId="0" applyNumberFormat="1" applyFont="1" applyBorder="1" applyAlignment="1">
      <alignment horizontal="center" vertical="center" wrapText="1"/>
    </xf>
    <xf numFmtId="0" fontId="2" fillId="0" borderId="42" xfId="0" applyFont="1" applyBorder="1"/>
    <xf numFmtId="165" fontId="13" fillId="0" borderId="44" xfId="0" applyNumberFormat="1" applyFont="1" applyBorder="1" applyAlignment="1">
      <alignment horizontal="center" vertical="center" wrapText="1"/>
    </xf>
    <xf numFmtId="0" fontId="2" fillId="0" borderId="45" xfId="0" applyFont="1" applyBorder="1"/>
    <xf numFmtId="164" fontId="11" fillId="0" borderId="33" xfId="0" applyNumberFormat="1" applyFont="1" applyBorder="1" applyAlignment="1">
      <alignment horizontal="center" vertical="center" wrapText="1"/>
    </xf>
    <xf numFmtId="164" fontId="11" fillId="0" borderId="41" xfId="0" applyNumberFormat="1" applyFont="1" applyBorder="1" applyAlignment="1">
      <alignment horizontal="center" vertical="center" wrapText="1"/>
    </xf>
    <xf numFmtId="164" fontId="10" fillId="0" borderId="27" xfId="0" applyNumberFormat="1" applyFont="1" applyBorder="1" applyAlignment="1">
      <alignment horizontal="center" vertical="center" wrapText="1"/>
    </xf>
    <xf numFmtId="0" fontId="2" fillId="0" borderId="28" xfId="0" applyFont="1" applyBorder="1"/>
    <xf numFmtId="0" fontId="14" fillId="0" borderId="43" xfId="0" applyFont="1" applyBorder="1" applyAlignment="1">
      <alignment horizontal="left" vertical="center" wrapText="1"/>
    </xf>
    <xf numFmtId="0" fontId="2" fillId="0" borderId="47" xfId="0" applyFont="1" applyBorder="1"/>
    <xf numFmtId="0" fontId="2" fillId="0" borderId="43" xfId="0" applyFont="1" applyBorder="1"/>
    <xf numFmtId="0" fontId="2" fillId="0" borderId="7" xfId="0" applyFont="1" applyBorder="1"/>
    <xf numFmtId="0" fontId="2" fillId="0" borderId="9" xfId="0" applyFont="1" applyBorder="1"/>
    <xf numFmtId="165" fontId="10" fillId="0" borderId="33"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4" fillId="3" borderId="4" xfId="0" applyFont="1" applyFill="1" applyBorder="1" applyAlignment="1">
      <alignment horizontal="center" vertical="center" wrapText="1"/>
    </xf>
    <xf numFmtId="0" fontId="2" fillId="0" borderId="5" xfId="0" applyFont="1" applyBorder="1"/>
    <xf numFmtId="0" fontId="2" fillId="0" borderId="6" xfId="0" applyFont="1" applyBorder="1"/>
    <xf numFmtId="0" fontId="2" fillId="0" borderId="8" xfId="0" applyFont="1" applyBorder="1"/>
    <xf numFmtId="0" fontId="4" fillId="0" borderId="0" xfId="0" applyFont="1" applyAlignment="1">
      <alignment horizontal="center" vertical="center"/>
    </xf>
    <xf numFmtId="0" fontId="0" fillId="0" borderId="0" xfId="0" applyFont="1" applyAlignment="1"/>
    <xf numFmtId="0" fontId="5" fillId="0" borderId="1" xfId="0" applyFont="1" applyBorder="1" applyAlignment="1">
      <alignment horizontal="center" vertical="center"/>
    </xf>
    <xf numFmtId="0" fontId="4" fillId="4" borderId="10" xfId="0" applyFont="1" applyFill="1" applyBorder="1" applyAlignment="1">
      <alignment horizontal="center" vertical="center" wrapText="1"/>
    </xf>
    <xf numFmtId="0" fontId="2" fillId="0" borderId="11" xfId="0" applyFont="1" applyBorder="1"/>
    <xf numFmtId="0" fontId="2" fillId="0" borderId="12" xfId="0" applyFont="1" applyBorder="1"/>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7" fillId="0" borderId="14" xfId="0" applyFont="1" applyBorder="1" applyAlignment="1">
      <alignment horizontal="center" vertical="center" wrapText="1"/>
    </xf>
    <xf numFmtId="0" fontId="2" fillId="0" borderId="22" xfId="0" applyFont="1" applyBorder="1"/>
    <xf numFmtId="0" fontId="4" fillId="9" borderId="1" xfId="0" applyFont="1" applyFill="1" applyBorder="1" applyAlignment="1">
      <alignment horizontal="center" vertical="center" wrapText="1"/>
    </xf>
    <xf numFmtId="0" fontId="2" fillId="0" borderId="18" xfId="0" applyFont="1" applyBorder="1"/>
    <xf numFmtId="0" fontId="4" fillId="10" borderId="10" xfId="0" applyFont="1" applyFill="1" applyBorder="1" applyAlignment="1">
      <alignment horizontal="center" vertical="center" wrapText="1"/>
    </xf>
    <xf numFmtId="0" fontId="2" fillId="0" borderId="20" xfId="0" applyFont="1" applyBorder="1"/>
    <xf numFmtId="0" fontId="4" fillId="11" borderId="15"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15" fillId="0" borderId="4" xfId="0" applyFont="1" applyBorder="1" applyAlignment="1">
      <alignment horizontal="left" vertical="center" wrapText="1"/>
    </xf>
    <xf numFmtId="0" fontId="15" fillId="0" borderId="43" xfId="0" applyFont="1" applyBorder="1" applyAlignment="1">
      <alignment horizontal="left" vertical="center" wrapText="1"/>
    </xf>
    <xf numFmtId="0" fontId="15" fillId="0" borderId="48" xfId="0" applyFont="1" applyBorder="1" applyAlignment="1">
      <alignment horizontal="center" vertical="center" wrapText="1"/>
    </xf>
    <xf numFmtId="0" fontId="2" fillId="0" borderId="48" xfId="0" applyFont="1" applyBorder="1"/>
    <xf numFmtId="0" fontId="15" fillId="0" borderId="8" xfId="0" applyFont="1" applyBorder="1" applyAlignment="1">
      <alignment horizontal="center" vertical="center" wrapText="1"/>
    </xf>
    <xf numFmtId="165" fontId="10" fillId="0" borderId="27" xfId="0" applyNumberFormat="1" applyFont="1" applyBorder="1" applyAlignment="1">
      <alignment horizontal="center" vertical="center" wrapText="1"/>
    </xf>
    <xf numFmtId="0" fontId="9" fillId="0" borderId="24" xfId="0" applyFont="1" applyBorder="1" applyAlignment="1">
      <alignment horizontal="center" vertical="top" wrapText="1"/>
    </xf>
    <xf numFmtId="0" fontId="2" fillId="0" borderId="25" xfId="0" applyFont="1" applyBorder="1"/>
    <xf numFmtId="0" fontId="2" fillId="0" borderId="26" xfId="0" applyFont="1" applyBorder="1"/>
    <xf numFmtId="0" fontId="10" fillId="0" borderId="31" xfId="0" applyFont="1" applyFill="1" applyBorder="1" applyAlignment="1">
      <alignment horizontal="left" vertical="center" wrapText="1"/>
    </xf>
    <xf numFmtId="0" fontId="10" fillId="0" borderId="31" xfId="0" applyFont="1" applyFill="1" applyBorder="1" applyAlignment="1">
      <alignment horizontal="center" vertical="center" wrapText="1"/>
    </xf>
    <xf numFmtId="0" fontId="10" fillId="0" borderId="32" xfId="0" applyFont="1" applyFill="1" applyBorder="1" applyAlignment="1">
      <alignment horizontal="center" vertical="center" wrapText="1"/>
    </xf>
    <xf numFmtId="0" fontId="9" fillId="0" borderId="35" xfId="0" applyFont="1" applyFill="1" applyBorder="1" applyAlignment="1">
      <alignment horizontal="center" vertical="center" wrapText="1"/>
    </xf>
    <xf numFmtId="0" fontId="2" fillId="0" borderId="36" xfId="0" applyFont="1" applyFill="1" applyBorder="1"/>
    <xf numFmtId="0" fontId="2" fillId="0" borderId="37" xfId="0" applyFont="1" applyFill="1" applyBorder="1"/>
    <xf numFmtId="0" fontId="10" fillId="0" borderId="32" xfId="1" applyNumberFormat="1" applyFont="1" applyFill="1" applyBorder="1" applyAlignment="1">
      <alignment horizontal="center" vertical="center" wrapText="1"/>
    </xf>
    <xf numFmtId="0" fontId="10" fillId="0" borderId="32" xfId="0" applyNumberFormat="1" applyFont="1" applyFill="1" applyBorder="1" applyAlignment="1">
      <alignment horizontal="center" vertical="center" wrapText="1"/>
    </xf>
    <xf numFmtId="0" fontId="10" fillId="0" borderId="39" xfId="0" applyFont="1" applyFill="1" applyBorder="1" applyAlignment="1">
      <alignment horizontal="left" vertical="center" wrapText="1"/>
    </xf>
    <xf numFmtId="0" fontId="10" fillId="0" borderId="39" xfId="0" applyFont="1" applyFill="1" applyBorder="1" applyAlignment="1">
      <alignment horizontal="center" vertical="center" wrapText="1"/>
    </xf>
    <xf numFmtId="0" fontId="10" fillId="0" borderId="40" xfId="0" applyFont="1" applyFill="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981075</xdr:colOff>
      <xdr:row>32</xdr:row>
      <xdr:rowOff>114300</xdr:rowOff>
    </xdr:from>
    <xdr:ext cx="17907000" cy="444817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G1000"/>
  <sheetViews>
    <sheetView showGridLines="0" tabSelected="1" zoomScale="60" zoomScaleNormal="60" workbookViewId="0">
      <pane ySplit="4" topLeftCell="A5" activePane="bottomLeft" state="frozen"/>
      <selection pane="bottomLeft" activeCell="D6" sqref="D6"/>
    </sheetView>
  </sheetViews>
  <sheetFormatPr baseColWidth="10" defaultColWidth="14.42578125" defaultRowHeight="15" customHeight="1" x14ac:dyDescent="0.25"/>
  <cols>
    <col min="1" max="1" width="9.5703125" customWidth="1"/>
    <col min="2" max="2" width="85.5703125" customWidth="1"/>
    <col min="3" max="3" width="17.85546875" customWidth="1"/>
    <col min="4" max="4" width="17.5703125" customWidth="1"/>
    <col min="5" max="5" width="22.5703125" hidden="1" customWidth="1"/>
    <col min="6" max="6" width="10.7109375" hidden="1" customWidth="1"/>
    <col min="7" max="7" width="28.7109375" hidden="1" customWidth="1"/>
    <col min="8" max="8" width="23.5703125" hidden="1" customWidth="1"/>
    <col min="9" max="9" width="10.7109375" hidden="1" customWidth="1"/>
    <col min="10" max="10" width="28.7109375" hidden="1" customWidth="1"/>
    <col min="11" max="11" width="22" hidden="1" customWidth="1"/>
    <col min="12" max="12" width="10.7109375" hidden="1" customWidth="1"/>
    <col min="13" max="13" width="28.7109375" hidden="1" customWidth="1"/>
    <col min="14" max="14" width="23.85546875" hidden="1" customWidth="1"/>
    <col min="15" max="15" width="10.7109375" hidden="1" customWidth="1"/>
    <col min="16" max="16" width="28.7109375" hidden="1" customWidth="1"/>
    <col min="17" max="17" width="17.28515625" hidden="1" customWidth="1"/>
    <col min="18" max="18" width="36.85546875" hidden="1" customWidth="1"/>
    <col min="19" max="19" width="21.85546875" customWidth="1"/>
    <col min="20" max="20" width="10.7109375" customWidth="1"/>
    <col min="21" max="21" width="28.7109375" customWidth="1"/>
    <col min="22" max="30" width="10.7109375" customWidth="1"/>
  </cols>
  <sheetData>
    <row r="1" spans="1:33" ht="122.25" customHeight="1" x14ac:dyDescent="0.25">
      <c r="A1" s="66" t="s">
        <v>0</v>
      </c>
      <c r="B1" s="67"/>
      <c r="C1" s="67"/>
      <c r="D1" s="67"/>
      <c r="E1" s="67"/>
      <c r="F1" s="67"/>
      <c r="G1" s="67"/>
      <c r="H1" s="67"/>
      <c r="I1" s="67"/>
      <c r="J1" s="67"/>
      <c r="K1" s="67"/>
      <c r="L1" s="67"/>
      <c r="M1" s="67"/>
      <c r="N1" s="67"/>
      <c r="O1" s="67"/>
      <c r="P1" s="67"/>
      <c r="Q1" s="67"/>
      <c r="R1" s="67"/>
      <c r="S1" s="67"/>
      <c r="T1" s="67"/>
      <c r="U1" s="68"/>
      <c r="V1" s="1"/>
      <c r="W1" s="1"/>
      <c r="X1" s="1"/>
      <c r="Y1" s="1"/>
      <c r="Z1" s="1"/>
      <c r="AA1" s="1"/>
      <c r="AB1" s="1"/>
      <c r="AC1" s="1"/>
      <c r="AD1" s="1"/>
      <c r="AE1" s="1"/>
      <c r="AF1" s="1"/>
      <c r="AG1" s="1"/>
    </row>
    <row r="2" spans="1:33" ht="26.25" customHeight="1" x14ac:dyDescent="0.25">
      <c r="A2" s="69" t="s">
        <v>1</v>
      </c>
      <c r="B2" s="70"/>
      <c r="C2" s="70"/>
      <c r="D2" s="71"/>
      <c r="E2" s="73" t="s">
        <v>2</v>
      </c>
      <c r="F2" s="74"/>
      <c r="G2" s="74"/>
      <c r="H2" s="74"/>
      <c r="I2" s="74"/>
      <c r="J2" s="74"/>
      <c r="K2" s="74"/>
      <c r="L2" s="74"/>
      <c r="M2" s="74"/>
      <c r="N2" s="74"/>
      <c r="O2" s="74"/>
      <c r="P2" s="74"/>
      <c r="Q2" s="74"/>
      <c r="R2" s="74"/>
      <c r="S2" s="75" t="s">
        <v>3</v>
      </c>
      <c r="T2" s="67"/>
      <c r="U2" s="68"/>
      <c r="V2" s="1"/>
      <c r="W2" s="1"/>
      <c r="X2" s="1"/>
      <c r="Y2" s="1"/>
      <c r="Z2" s="1"/>
      <c r="AA2" s="1"/>
      <c r="AB2" s="1"/>
      <c r="AC2" s="1"/>
      <c r="AD2" s="1"/>
      <c r="AE2" s="1"/>
      <c r="AF2" s="1"/>
      <c r="AG2" s="1"/>
    </row>
    <row r="3" spans="1:33" ht="56.25" customHeight="1" x14ac:dyDescent="0.25">
      <c r="A3" s="63"/>
      <c r="B3" s="72"/>
      <c r="C3" s="72"/>
      <c r="D3" s="64"/>
      <c r="E3" s="76" t="s">
        <v>4</v>
      </c>
      <c r="F3" s="77"/>
      <c r="G3" s="78"/>
      <c r="H3" s="79" t="s">
        <v>5</v>
      </c>
      <c r="I3" s="67"/>
      <c r="J3" s="68"/>
      <c r="K3" s="80" t="s">
        <v>6</v>
      </c>
      <c r="L3" s="67"/>
      <c r="M3" s="68"/>
      <c r="N3" s="82" t="s">
        <v>7</v>
      </c>
      <c r="O3" s="67"/>
      <c r="P3" s="68"/>
      <c r="Q3" s="2" t="s">
        <v>8</v>
      </c>
      <c r="R3" s="83" t="s">
        <v>9</v>
      </c>
      <c r="S3" s="81" t="s">
        <v>10</v>
      </c>
      <c r="T3" s="77"/>
      <c r="U3" s="78"/>
      <c r="V3" s="1"/>
      <c r="W3" s="1"/>
      <c r="X3" s="1"/>
      <c r="Y3" s="1"/>
      <c r="Z3" s="1"/>
      <c r="AA3" s="1"/>
      <c r="AB3" s="1"/>
      <c r="AC3" s="1"/>
      <c r="AD3" s="1"/>
      <c r="AE3" s="1"/>
      <c r="AF3" s="1"/>
      <c r="AG3" s="1"/>
    </row>
    <row r="4" spans="1:33" ht="73.5" customHeight="1" x14ac:dyDescent="0.25">
      <c r="A4" s="3" t="s">
        <v>11</v>
      </c>
      <c r="B4" s="4" t="s">
        <v>12</v>
      </c>
      <c r="C4" s="4" t="s">
        <v>13</v>
      </c>
      <c r="D4" s="5" t="s">
        <v>14</v>
      </c>
      <c r="E4" s="85" t="s">
        <v>15</v>
      </c>
      <c r="F4" s="86"/>
      <c r="G4" s="6" t="s">
        <v>16</v>
      </c>
      <c r="H4" s="87" t="s">
        <v>15</v>
      </c>
      <c r="I4" s="88"/>
      <c r="J4" s="7" t="s">
        <v>16</v>
      </c>
      <c r="K4" s="89" t="s">
        <v>15</v>
      </c>
      <c r="L4" s="88"/>
      <c r="M4" s="8" t="s">
        <v>16</v>
      </c>
      <c r="N4" s="90" t="s">
        <v>15</v>
      </c>
      <c r="O4" s="88"/>
      <c r="P4" s="9" t="s">
        <v>16</v>
      </c>
      <c r="Q4" s="10" t="s">
        <v>17</v>
      </c>
      <c r="R4" s="84"/>
      <c r="S4" s="81" t="s">
        <v>15</v>
      </c>
      <c r="T4" s="88"/>
      <c r="U4" s="11" t="s">
        <v>16</v>
      </c>
      <c r="V4" s="1"/>
      <c r="W4" s="1"/>
      <c r="X4" s="1"/>
      <c r="Y4" s="1"/>
      <c r="Z4" s="1"/>
      <c r="AA4" s="1"/>
      <c r="AB4" s="1"/>
      <c r="AC4" s="1"/>
      <c r="AD4" s="1"/>
      <c r="AE4" s="1"/>
      <c r="AF4" s="1"/>
      <c r="AG4" s="1"/>
    </row>
    <row r="5" spans="1:33" ht="57.75" customHeight="1" x14ac:dyDescent="0.25">
      <c r="A5" s="12" t="s">
        <v>18</v>
      </c>
      <c r="B5" s="97" t="s">
        <v>19</v>
      </c>
      <c r="C5" s="98"/>
      <c r="D5" s="99"/>
      <c r="E5" s="58"/>
      <c r="F5" s="59"/>
      <c r="G5" s="13"/>
      <c r="H5" s="58"/>
      <c r="I5" s="59"/>
      <c r="J5" s="13"/>
      <c r="K5" s="58"/>
      <c r="L5" s="59"/>
      <c r="M5" s="13"/>
      <c r="N5" s="58"/>
      <c r="O5" s="59"/>
      <c r="P5" s="13"/>
      <c r="Q5" s="14"/>
      <c r="R5" s="15"/>
      <c r="S5" s="96"/>
      <c r="T5" s="59"/>
      <c r="U5" s="16"/>
      <c r="V5" s="1"/>
      <c r="W5" s="1"/>
      <c r="X5" s="1"/>
      <c r="Y5" s="1"/>
      <c r="Z5" s="1"/>
      <c r="AA5" s="1"/>
      <c r="AB5" s="1"/>
      <c r="AC5" s="1"/>
      <c r="AD5" s="1"/>
      <c r="AE5" s="1"/>
      <c r="AF5" s="1"/>
      <c r="AG5" s="1"/>
    </row>
    <row r="6" spans="1:33" ht="165" x14ac:dyDescent="0.25">
      <c r="A6" s="17" t="s">
        <v>20</v>
      </c>
      <c r="B6" s="100" t="s">
        <v>21</v>
      </c>
      <c r="C6" s="101" t="s">
        <v>25</v>
      </c>
      <c r="D6" s="101">
        <v>121</v>
      </c>
      <c r="E6" s="50">
        <v>30916</v>
      </c>
      <c r="F6" s="51"/>
      <c r="G6" s="18">
        <f>$D6*E6</f>
        <v>3740836</v>
      </c>
      <c r="H6" s="50">
        <v>17810</v>
      </c>
      <c r="I6" s="51"/>
      <c r="J6" s="18">
        <f>$D6*H6</f>
        <v>2155010</v>
      </c>
      <c r="K6" s="50">
        <v>22500</v>
      </c>
      <c r="L6" s="51"/>
      <c r="M6" s="18">
        <f>$D6*K6</f>
        <v>2722500</v>
      </c>
      <c r="N6" s="56">
        <v>8000</v>
      </c>
      <c r="O6" s="51"/>
      <c r="P6" s="18">
        <f t="shared" ref="P6:P14" si="0">$D6*N6</f>
        <v>968000</v>
      </c>
      <c r="Q6" s="19">
        <f t="shared" ref="Q6:Q8" si="1">STDEVA(E6,H6,K6,N6)/AVERAGE(E6,H6,K6,N6)</f>
        <v>0.48255942901638343</v>
      </c>
      <c r="R6" s="20" t="s">
        <v>22</v>
      </c>
      <c r="S6" s="50">
        <f>AVERAGE(E6,H6,K6)</f>
        <v>23742</v>
      </c>
      <c r="T6" s="51"/>
      <c r="U6" s="18">
        <f t="shared" ref="U6:U24" si="2">$D6*S6</f>
        <v>2872782</v>
      </c>
      <c r="V6" s="1"/>
      <c r="W6" s="1"/>
      <c r="X6" s="1"/>
      <c r="Y6" s="1"/>
      <c r="Z6" s="1"/>
      <c r="AA6" s="1"/>
      <c r="AB6" s="1"/>
      <c r="AC6" s="1"/>
      <c r="AD6" s="1"/>
      <c r="AE6" s="1"/>
      <c r="AF6" s="1"/>
      <c r="AG6" s="1"/>
    </row>
    <row r="7" spans="1:33" ht="165" x14ac:dyDescent="0.25">
      <c r="A7" s="17" t="s">
        <v>23</v>
      </c>
      <c r="B7" s="100" t="s">
        <v>24</v>
      </c>
      <c r="C7" s="101" t="s">
        <v>25</v>
      </c>
      <c r="D7" s="102">
        <v>22</v>
      </c>
      <c r="E7" s="56">
        <v>147636</v>
      </c>
      <c r="F7" s="51"/>
      <c r="G7" s="18">
        <f>$D7*E7</f>
        <v>3247992</v>
      </c>
      <c r="H7" s="50">
        <v>32500</v>
      </c>
      <c r="I7" s="51"/>
      <c r="J7" s="18">
        <f>$D7*H7</f>
        <v>715000</v>
      </c>
      <c r="K7" s="50">
        <v>65000</v>
      </c>
      <c r="L7" s="51"/>
      <c r="M7" s="18">
        <f>$D7*K7</f>
        <v>1430000</v>
      </c>
      <c r="N7" s="50">
        <v>25000</v>
      </c>
      <c r="O7" s="51"/>
      <c r="P7" s="18">
        <f t="shared" si="0"/>
        <v>550000</v>
      </c>
      <c r="Q7" s="19">
        <f t="shared" si="1"/>
        <v>0.8314684966754442</v>
      </c>
      <c r="R7" s="20" t="s">
        <v>26</v>
      </c>
      <c r="S7" s="50">
        <f>AVERAGE(H7,K7,N7)</f>
        <v>40833.333333333336</v>
      </c>
      <c r="T7" s="51"/>
      <c r="U7" s="18">
        <f t="shared" si="2"/>
        <v>898333.33333333337</v>
      </c>
      <c r="V7" s="22"/>
      <c r="W7" s="22"/>
      <c r="X7" s="22"/>
      <c r="Y7" s="22"/>
      <c r="Z7" s="22"/>
      <c r="AA7" s="22"/>
      <c r="AB7" s="22"/>
      <c r="AC7" s="22"/>
      <c r="AD7" s="22"/>
    </row>
    <row r="8" spans="1:33" ht="60" x14ac:dyDescent="0.25">
      <c r="A8" s="17" t="s">
        <v>27</v>
      </c>
      <c r="B8" s="100" t="s">
        <v>28</v>
      </c>
      <c r="C8" s="101" t="s">
        <v>25</v>
      </c>
      <c r="D8" s="102">
        <v>22</v>
      </c>
      <c r="E8" s="50">
        <v>32200</v>
      </c>
      <c r="F8" s="51"/>
      <c r="G8" s="18">
        <f>$D8*E8</f>
        <v>708400</v>
      </c>
      <c r="H8" s="50">
        <v>27000</v>
      </c>
      <c r="I8" s="51"/>
      <c r="J8" s="18">
        <f>$D8*H8</f>
        <v>594000</v>
      </c>
      <c r="K8" s="50">
        <v>22500</v>
      </c>
      <c r="L8" s="51"/>
      <c r="M8" s="18">
        <f>$D8*K8</f>
        <v>495000</v>
      </c>
      <c r="N8" s="50">
        <v>15000</v>
      </c>
      <c r="O8" s="51"/>
      <c r="P8" s="18">
        <f t="shared" si="0"/>
        <v>330000</v>
      </c>
      <c r="Q8" s="19">
        <f t="shared" si="1"/>
        <v>0.3014899014665483</v>
      </c>
      <c r="R8" s="20" t="s">
        <v>29</v>
      </c>
      <c r="S8" s="50">
        <f>AVERAGE(E8,H8,K8,N8)</f>
        <v>24175</v>
      </c>
      <c r="T8" s="51"/>
      <c r="U8" s="18">
        <f t="shared" si="2"/>
        <v>531850</v>
      </c>
      <c r="V8" s="22"/>
      <c r="W8" s="22"/>
      <c r="X8" s="22"/>
      <c r="Y8" s="22"/>
      <c r="Z8" s="22"/>
      <c r="AA8" s="22"/>
      <c r="AB8" s="22"/>
      <c r="AC8" s="22"/>
      <c r="AD8" s="22"/>
    </row>
    <row r="9" spans="1:33" ht="53.25" customHeight="1" x14ac:dyDescent="0.25">
      <c r="A9" s="23">
        <v>2</v>
      </c>
      <c r="B9" s="103" t="s">
        <v>30</v>
      </c>
      <c r="C9" s="104"/>
      <c r="D9" s="105"/>
      <c r="E9" s="50"/>
      <c r="F9" s="51"/>
      <c r="G9" s="18"/>
      <c r="H9" s="50"/>
      <c r="I9" s="51"/>
      <c r="J9" s="18"/>
      <c r="K9" s="50"/>
      <c r="L9" s="51"/>
      <c r="M9" s="18"/>
      <c r="N9" s="50"/>
      <c r="O9" s="51"/>
      <c r="P9" s="18"/>
      <c r="Q9" s="19"/>
      <c r="R9" s="24"/>
      <c r="S9" s="65"/>
      <c r="T9" s="51"/>
      <c r="U9" s="21"/>
      <c r="V9" s="22"/>
      <c r="W9" s="22"/>
      <c r="X9" s="22"/>
      <c r="Y9" s="22"/>
      <c r="Z9" s="22"/>
      <c r="AA9" s="22"/>
      <c r="AB9" s="22"/>
      <c r="AC9" s="22"/>
      <c r="AD9" s="22"/>
    </row>
    <row r="10" spans="1:33" ht="70.5" customHeight="1" x14ac:dyDescent="0.25">
      <c r="A10" s="17" t="s">
        <v>31</v>
      </c>
      <c r="B10" s="100" t="s">
        <v>32</v>
      </c>
      <c r="C10" s="101" t="s">
        <v>25</v>
      </c>
      <c r="D10" s="102">
        <v>121</v>
      </c>
      <c r="E10" s="50">
        <v>77000</v>
      </c>
      <c r="F10" s="51"/>
      <c r="G10" s="18">
        <f t="shared" ref="G10:G15" si="3">$D10*E10</f>
        <v>9317000</v>
      </c>
      <c r="H10" s="50">
        <v>63800</v>
      </c>
      <c r="I10" s="51"/>
      <c r="J10" s="18">
        <f t="shared" ref="J10:J15" si="4">$D10*H10</f>
        <v>7719800</v>
      </c>
      <c r="K10" s="50">
        <v>115000</v>
      </c>
      <c r="L10" s="51"/>
      <c r="M10" s="18">
        <f>$D10*K10</f>
        <v>13915000</v>
      </c>
      <c r="N10" s="50">
        <v>55000</v>
      </c>
      <c r="O10" s="51"/>
      <c r="P10" s="18">
        <f t="shared" si="0"/>
        <v>6655000</v>
      </c>
      <c r="Q10" s="19">
        <f t="shared" ref="Q10:Q15" si="5">STDEVA(E10,H10,K10,N10)/AVERAGE(E10,H10,K10,N10)</f>
        <v>0.34053123405486135</v>
      </c>
      <c r="R10" s="20" t="s">
        <v>29</v>
      </c>
      <c r="S10" s="50">
        <f>AVERAGE(E10,H10,K10,N10)</f>
        <v>77700</v>
      </c>
      <c r="T10" s="51"/>
      <c r="U10" s="18">
        <f t="shared" si="2"/>
        <v>9401700</v>
      </c>
      <c r="V10" s="22"/>
      <c r="W10" s="22"/>
      <c r="X10" s="22"/>
      <c r="Y10" s="22"/>
      <c r="Z10" s="22"/>
      <c r="AA10" s="22"/>
      <c r="AB10" s="22"/>
      <c r="AC10" s="22"/>
      <c r="AD10" s="22"/>
    </row>
    <row r="11" spans="1:33" ht="165" x14ac:dyDescent="0.25">
      <c r="A11" s="17" t="s">
        <v>33</v>
      </c>
      <c r="B11" s="100" t="s">
        <v>34</v>
      </c>
      <c r="C11" s="101" t="s">
        <v>35</v>
      </c>
      <c r="D11" s="102">
        <v>3</v>
      </c>
      <c r="E11" s="56">
        <v>231000</v>
      </c>
      <c r="F11" s="51"/>
      <c r="G11" s="18">
        <f t="shared" si="3"/>
        <v>693000</v>
      </c>
      <c r="H11" s="50">
        <v>55639</v>
      </c>
      <c r="I11" s="51"/>
      <c r="J11" s="18">
        <f t="shared" si="4"/>
        <v>166917</v>
      </c>
      <c r="K11" s="50">
        <v>80000</v>
      </c>
      <c r="L11" s="51"/>
      <c r="M11" s="18">
        <f>$D11*K11</f>
        <v>240000</v>
      </c>
      <c r="N11" s="50">
        <v>45000</v>
      </c>
      <c r="O11" s="51"/>
      <c r="P11" s="18">
        <f t="shared" si="0"/>
        <v>135000</v>
      </c>
      <c r="Q11" s="19">
        <f t="shared" si="5"/>
        <v>0.84191325802269834</v>
      </c>
      <c r="R11" s="20" t="s">
        <v>26</v>
      </c>
      <c r="S11" s="50">
        <f t="shared" ref="S11:S12" si="6">AVERAGE(H11,K11,N11)</f>
        <v>60213</v>
      </c>
      <c r="T11" s="51"/>
      <c r="U11" s="18">
        <f t="shared" si="2"/>
        <v>180639</v>
      </c>
      <c r="V11" s="22"/>
      <c r="W11" s="22"/>
      <c r="X11" s="22"/>
      <c r="Y11" s="22"/>
      <c r="Z11" s="22"/>
      <c r="AA11" s="22"/>
      <c r="AB11" s="22"/>
      <c r="AC11" s="22"/>
      <c r="AD11" s="22"/>
    </row>
    <row r="12" spans="1:33" ht="165" x14ac:dyDescent="0.25">
      <c r="A12" s="17" t="s">
        <v>36</v>
      </c>
      <c r="B12" s="100" t="s">
        <v>37</v>
      </c>
      <c r="C12" s="101" t="s">
        <v>35</v>
      </c>
      <c r="D12" s="102">
        <v>2</v>
      </c>
      <c r="E12" s="56">
        <v>546000</v>
      </c>
      <c r="F12" s="51"/>
      <c r="G12" s="18">
        <f t="shared" si="3"/>
        <v>1092000</v>
      </c>
      <c r="H12" s="50">
        <v>134610</v>
      </c>
      <c r="I12" s="51"/>
      <c r="J12" s="18">
        <f t="shared" si="4"/>
        <v>269220</v>
      </c>
      <c r="K12" s="50">
        <v>120000</v>
      </c>
      <c r="L12" s="51"/>
      <c r="M12" s="18">
        <f t="shared" ref="M12:M24" si="7">$D12*K12</f>
        <v>240000</v>
      </c>
      <c r="N12" s="50">
        <v>65000</v>
      </c>
      <c r="O12" s="51"/>
      <c r="P12" s="18">
        <f t="shared" si="0"/>
        <v>130000</v>
      </c>
      <c r="Q12" s="19">
        <f t="shared" si="5"/>
        <v>1.024785555508019</v>
      </c>
      <c r="R12" s="20" t="s">
        <v>26</v>
      </c>
      <c r="S12" s="50">
        <f t="shared" si="6"/>
        <v>106536.66666666667</v>
      </c>
      <c r="T12" s="51"/>
      <c r="U12" s="18">
        <f t="shared" si="2"/>
        <v>213073.33333333334</v>
      </c>
      <c r="V12" s="22"/>
      <c r="W12" s="22"/>
      <c r="X12" s="22"/>
      <c r="Y12" s="22"/>
      <c r="Z12" s="22"/>
      <c r="AA12" s="22"/>
      <c r="AB12" s="22"/>
      <c r="AC12" s="22"/>
      <c r="AD12" s="22"/>
    </row>
    <row r="13" spans="1:33" ht="105" customHeight="1" x14ac:dyDescent="0.25">
      <c r="A13" s="17" t="s">
        <v>38</v>
      </c>
      <c r="B13" s="100" t="s">
        <v>39</v>
      </c>
      <c r="C13" s="101" t="s">
        <v>25</v>
      </c>
      <c r="D13" s="102">
        <v>22</v>
      </c>
      <c r="E13" s="50">
        <v>163100</v>
      </c>
      <c r="F13" s="51"/>
      <c r="G13" s="18">
        <f t="shared" si="3"/>
        <v>3588200</v>
      </c>
      <c r="H13" s="50">
        <v>230000</v>
      </c>
      <c r="I13" s="51"/>
      <c r="J13" s="18">
        <f t="shared" si="4"/>
        <v>5060000</v>
      </c>
      <c r="K13" s="50">
        <v>240000</v>
      </c>
      <c r="L13" s="51"/>
      <c r="M13" s="18">
        <f t="shared" si="7"/>
        <v>5280000</v>
      </c>
      <c r="N13" s="50">
        <v>110000</v>
      </c>
      <c r="O13" s="51"/>
      <c r="P13" s="18">
        <f t="shared" si="0"/>
        <v>2420000</v>
      </c>
      <c r="Q13" s="19">
        <f t="shared" si="5"/>
        <v>0.3281954254575834</v>
      </c>
      <c r="R13" s="20" t="s">
        <v>29</v>
      </c>
      <c r="S13" s="50">
        <f>AVERAGE(E13,H13,K13,N13)</f>
        <v>185775</v>
      </c>
      <c r="T13" s="51"/>
      <c r="U13" s="18">
        <f t="shared" si="2"/>
        <v>4087050</v>
      </c>
      <c r="V13" s="22"/>
      <c r="W13" s="22"/>
      <c r="X13" s="22"/>
      <c r="Y13" s="22"/>
      <c r="Z13" s="22"/>
      <c r="AA13" s="22"/>
      <c r="AB13" s="22"/>
      <c r="AC13" s="22"/>
      <c r="AD13" s="22"/>
    </row>
    <row r="14" spans="1:33" ht="170.25" customHeight="1" x14ac:dyDescent="0.25">
      <c r="A14" s="17" t="s">
        <v>40</v>
      </c>
      <c r="B14" s="100" t="s">
        <v>41</v>
      </c>
      <c r="C14" s="101" t="s">
        <v>25</v>
      </c>
      <c r="D14" s="102">
        <v>11</v>
      </c>
      <c r="E14" s="50">
        <v>273000</v>
      </c>
      <c r="F14" s="51"/>
      <c r="G14" s="18">
        <f t="shared" si="3"/>
        <v>3003000</v>
      </c>
      <c r="H14" s="50">
        <v>112000</v>
      </c>
      <c r="I14" s="51"/>
      <c r="J14" s="18">
        <f t="shared" si="4"/>
        <v>1232000</v>
      </c>
      <c r="K14" s="50">
        <v>96800</v>
      </c>
      <c r="L14" s="51"/>
      <c r="M14" s="18">
        <f t="shared" si="7"/>
        <v>1064800</v>
      </c>
      <c r="N14" s="50">
        <v>180000</v>
      </c>
      <c r="O14" s="51"/>
      <c r="P14" s="18">
        <f t="shared" si="0"/>
        <v>1980000</v>
      </c>
      <c r="Q14" s="19">
        <f t="shared" si="5"/>
        <v>0.48539518781464908</v>
      </c>
      <c r="R14" s="20" t="s">
        <v>42</v>
      </c>
      <c r="S14" s="50">
        <f>AVERAGE(H14,K14,N14)</f>
        <v>129600</v>
      </c>
      <c r="T14" s="51"/>
      <c r="U14" s="18">
        <f t="shared" si="2"/>
        <v>1425600</v>
      </c>
      <c r="V14" s="22"/>
      <c r="W14" s="22"/>
      <c r="X14" s="22"/>
      <c r="Y14" s="22"/>
      <c r="Z14" s="22"/>
      <c r="AA14" s="22"/>
      <c r="AB14" s="22"/>
      <c r="AC14" s="22"/>
      <c r="AD14" s="22"/>
    </row>
    <row r="15" spans="1:33" ht="51.75" customHeight="1" x14ac:dyDescent="0.25">
      <c r="A15" s="17" t="s">
        <v>43</v>
      </c>
      <c r="B15" s="100" t="s">
        <v>44</v>
      </c>
      <c r="C15" s="101" t="s">
        <v>51</v>
      </c>
      <c r="D15" s="102">
        <v>16.5</v>
      </c>
      <c r="E15" s="50">
        <v>49000</v>
      </c>
      <c r="F15" s="51"/>
      <c r="G15" s="18">
        <f t="shared" si="3"/>
        <v>808500</v>
      </c>
      <c r="H15" s="50">
        <v>17000</v>
      </c>
      <c r="I15" s="51"/>
      <c r="J15" s="18">
        <f t="shared" si="4"/>
        <v>280500</v>
      </c>
      <c r="K15" s="50">
        <v>12000</v>
      </c>
      <c r="L15" s="51"/>
      <c r="M15" s="18">
        <f t="shared" si="7"/>
        <v>198000</v>
      </c>
      <c r="N15" s="50">
        <v>25000</v>
      </c>
      <c r="O15" s="51"/>
      <c r="P15" s="18">
        <f t="shared" ref="P15:P24" si="8">$D15*N15</f>
        <v>412500</v>
      </c>
      <c r="Q15" s="19">
        <f t="shared" si="5"/>
        <v>0.63684189547847481</v>
      </c>
      <c r="R15" s="20" t="s">
        <v>29</v>
      </c>
      <c r="S15" s="50">
        <f>AVERAGE(E15,H15,K15,N15)</f>
        <v>25750</v>
      </c>
      <c r="T15" s="51"/>
      <c r="U15" s="18">
        <f t="shared" si="2"/>
        <v>424875</v>
      </c>
      <c r="V15" s="22"/>
      <c r="W15" s="22"/>
      <c r="X15" s="22"/>
      <c r="Y15" s="22"/>
      <c r="Z15" s="22"/>
      <c r="AA15" s="22"/>
      <c r="AB15" s="22"/>
      <c r="AC15" s="22"/>
      <c r="AD15" s="22"/>
    </row>
    <row r="16" spans="1:33" ht="59.25" customHeight="1" x14ac:dyDescent="0.25">
      <c r="A16" s="23">
        <v>3</v>
      </c>
      <c r="B16" s="103" t="s">
        <v>45</v>
      </c>
      <c r="C16" s="104"/>
      <c r="D16" s="105"/>
      <c r="E16" s="50"/>
      <c r="F16" s="51"/>
      <c r="G16" s="18"/>
      <c r="H16" s="50"/>
      <c r="I16" s="51"/>
      <c r="J16" s="18"/>
      <c r="K16" s="50"/>
      <c r="L16" s="51"/>
      <c r="M16" s="18"/>
      <c r="N16" s="50"/>
      <c r="O16" s="51"/>
      <c r="P16" s="18"/>
      <c r="Q16" s="19"/>
      <c r="R16" s="24"/>
      <c r="S16" s="65"/>
      <c r="T16" s="51"/>
      <c r="U16" s="21"/>
      <c r="V16" s="22"/>
      <c r="W16" s="22"/>
      <c r="X16" s="22"/>
      <c r="Y16" s="22"/>
      <c r="Z16" s="22"/>
      <c r="AA16" s="22"/>
      <c r="AB16" s="22"/>
      <c r="AC16" s="22"/>
      <c r="AD16" s="22"/>
    </row>
    <row r="17" spans="1:30" ht="89.25" customHeight="1" x14ac:dyDescent="0.25">
      <c r="A17" s="17" t="s">
        <v>46</v>
      </c>
      <c r="B17" s="100" t="s">
        <v>47</v>
      </c>
      <c r="C17" s="101" t="s">
        <v>25</v>
      </c>
      <c r="D17" s="106">
        <v>44</v>
      </c>
      <c r="E17" s="50">
        <v>26460</v>
      </c>
      <c r="F17" s="51"/>
      <c r="G17" s="18">
        <f>$D17*E17</f>
        <v>1164240</v>
      </c>
      <c r="H17" s="50">
        <v>13980</v>
      </c>
      <c r="I17" s="51"/>
      <c r="J17" s="18">
        <f>$D17*H17</f>
        <v>615120</v>
      </c>
      <c r="K17" s="56">
        <v>7000</v>
      </c>
      <c r="L17" s="51"/>
      <c r="M17" s="18">
        <f t="shared" si="7"/>
        <v>308000</v>
      </c>
      <c r="N17" s="56">
        <v>55000</v>
      </c>
      <c r="O17" s="51"/>
      <c r="P17" s="18">
        <f t="shared" si="8"/>
        <v>2420000</v>
      </c>
      <c r="Q17" s="19">
        <f t="shared" ref="Q17:Q19" si="9">STDEVA(E17,H17,K17,N17)/AVERAGE(E17,H17,K17,N17)</f>
        <v>0.82711483570537991</v>
      </c>
      <c r="R17" s="20" t="s">
        <v>48</v>
      </c>
      <c r="S17" s="50">
        <f>AVERAGE(E17,H17)</f>
        <v>20220</v>
      </c>
      <c r="T17" s="51"/>
      <c r="U17" s="18">
        <f t="shared" si="2"/>
        <v>889680</v>
      </c>
      <c r="V17" s="22"/>
      <c r="W17" s="22"/>
      <c r="X17" s="22"/>
      <c r="Y17" s="22"/>
      <c r="Z17" s="22"/>
      <c r="AA17" s="22"/>
      <c r="AB17" s="22"/>
      <c r="AC17" s="22"/>
      <c r="AD17" s="22"/>
    </row>
    <row r="18" spans="1:30" ht="78" customHeight="1" x14ac:dyDescent="0.25">
      <c r="A18" s="17" t="s">
        <v>49</v>
      </c>
      <c r="B18" s="100" t="s">
        <v>50</v>
      </c>
      <c r="C18" s="101" t="s">
        <v>51</v>
      </c>
      <c r="D18" s="107">
        <v>11</v>
      </c>
      <c r="E18" s="50">
        <v>29400</v>
      </c>
      <c r="F18" s="51"/>
      <c r="G18" s="18">
        <f>$D18*E18</f>
        <v>323400</v>
      </c>
      <c r="H18" s="50">
        <v>42780</v>
      </c>
      <c r="I18" s="51"/>
      <c r="J18" s="18">
        <f>$D18*H18</f>
        <v>470580</v>
      </c>
      <c r="K18" s="50">
        <v>3800</v>
      </c>
      <c r="L18" s="51"/>
      <c r="M18" s="18">
        <f t="shared" si="7"/>
        <v>41800</v>
      </c>
      <c r="N18" s="50">
        <v>45000</v>
      </c>
      <c r="O18" s="51"/>
      <c r="P18" s="18">
        <f t="shared" si="8"/>
        <v>495000</v>
      </c>
      <c r="Q18" s="19">
        <f t="shared" si="9"/>
        <v>0.62584595790345632</v>
      </c>
      <c r="R18" s="20" t="s">
        <v>52</v>
      </c>
      <c r="S18" s="50">
        <f t="shared" ref="S18:S19" si="10">AVERAGE(E18,H18,K18,N18)</f>
        <v>30245</v>
      </c>
      <c r="T18" s="51"/>
      <c r="U18" s="18">
        <f t="shared" si="2"/>
        <v>332695</v>
      </c>
      <c r="V18" s="22"/>
      <c r="W18" s="22"/>
      <c r="X18" s="22"/>
      <c r="Y18" s="22"/>
      <c r="Z18" s="22"/>
      <c r="AA18" s="22"/>
      <c r="AB18" s="22"/>
      <c r="AC18" s="22"/>
      <c r="AD18" s="22"/>
    </row>
    <row r="19" spans="1:30" ht="45" x14ac:dyDescent="0.25">
      <c r="A19" s="17" t="s">
        <v>53</v>
      </c>
      <c r="B19" s="100" t="s">
        <v>54</v>
      </c>
      <c r="C19" s="101" t="s">
        <v>25</v>
      </c>
      <c r="D19" s="107">
        <v>66</v>
      </c>
      <c r="E19" s="50">
        <v>55790</v>
      </c>
      <c r="F19" s="51"/>
      <c r="G19" s="18">
        <f>$D19*E19</f>
        <v>3682140</v>
      </c>
      <c r="H19" s="50">
        <v>43780</v>
      </c>
      <c r="I19" s="51"/>
      <c r="J19" s="18">
        <f>$D19*H19</f>
        <v>2889480</v>
      </c>
      <c r="K19" s="50">
        <v>35000</v>
      </c>
      <c r="L19" s="51"/>
      <c r="M19" s="18">
        <f t="shared" si="7"/>
        <v>2310000</v>
      </c>
      <c r="N19" s="50">
        <v>40000</v>
      </c>
      <c r="O19" s="51"/>
      <c r="P19" s="18">
        <f t="shared" si="8"/>
        <v>2640000</v>
      </c>
      <c r="Q19" s="19">
        <f t="shared" si="9"/>
        <v>0.20303142503260846</v>
      </c>
      <c r="R19" s="20" t="s">
        <v>29</v>
      </c>
      <c r="S19" s="50">
        <f t="shared" si="10"/>
        <v>43642.5</v>
      </c>
      <c r="T19" s="51"/>
      <c r="U19" s="18">
        <f t="shared" si="2"/>
        <v>2880405</v>
      </c>
      <c r="V19" s="22"/>
      <c r="W19" s="22"/>
      <c r="X19" s="22"/>
      <c r="Y19" s="22"/>
      <c r="Z19" s="22"/>
      <c r="AA19" s="22"/>
      <c r="AB19" s="22"/>
      <c r="AC19" s="22"/>
      <c r="AD19" s="22"/>
    </row>
    <row r="20" spans="1:30" ht="29.25" customHeight="1" x14ac:dyDescent="0.25">
      <c r="A20" s="23">
        <v>4</v>
      </c>
      <c r="B20" s="103" t="s">
        <v>55</v>
      </c>
      <c r="C20" s="104"/>
      <c r="D20" s="105"/>
      <c r="E20" s="50"/>
      <c r="F20" s="51"/>
      <c r="G20" s="18"/>
      <c r="H20" s="50"/>
      <c r="I20" s="51"/>
      <c r="J20" s="18"/>
      <c r="K20" s="50"/>
      <c r="L20" s="51"/>
      <c r="M20" s="18"/>
      <c r="N20" s="50"/>
      <c r="O20" s="51"/>
      <c r="P20" s="18"/>
      <c r="Q20" s="19"/>
      <c r="R20" s="20"/>
      <c r="S20" s="50"/>
      <c r="T20" s="51"/>
      <c r="U20" s="21"/>
      <c r="V20" s="22"/>
      <c r="W20" s="22"/>
      <c r="X20" s="22"/>
      <c r="Y20" s="22"/>
      <c r="Z20" s="22"/>
      <c r="AA20" s="22"/>
      <c r="AB20" s="22"/>
      <c r="AC20" s="22"/>
      <c r="AD20" s="22"/>
    </row>
    <row r="21" spans="1:30" ht="66.75" customHeight="1" x14ac:dyDescent="0.25">
      <c r="A21" s="25" t="s">
        <v>56</v>
      </c>
      <c r="B21" s="100" t="s">
        <v>57</v>
      </c>
      <c r="C21" s="101" t="s">
        <v>25</v>
      </c>
      <c r="D21" s="107">
        <v>22</v>
      </c>
      <c r="E21" s="50">
        <v>29400</v>
      </c>
      <c r="F21" s="51"/>
      <c r="G21" s="18">
        <f>$D21*E21</f>
        <v>646800</v>
      </c>
      <c r="H21" s="50">
        <v>7671</v>
      </c>
      <c r="I21" s="51"/>
      <c r="J21" s="18">
        <f>$D21*H21</f>
        <v>168762</v>
      </c>
      <c r="K21" s="50">
        <v>15000</v>
      </c>
      <c r="L21" s="51"/>
      <c r="M21" s="18">
        <f t="shared" si="7"/>
        <v>330000</v>
      </c>
      <c r="N21" s="56">
        <v>85000</v>
      </c>
      <c r="O21" s="51"/>
      <c r="P21" s="18">
        <f t="shared" si="8"/>
        <v>1870000</v>
      </c>
      <c r="Q21" s="19">
        <f>STDEVA(E21,H21,K21,N21)/AVERAGE(E21,H21,K21,N21)</f>
        <v>1.0215198727410748</v>
      </c>
      <c r="R21" s="20" t="s">
        <v>22</v>
      </c>
      <c r="S21" s="50">
        <f>AVERAGE(E21,H21,K21)</f>
        <v>17357</v>
      </c>
      <c r="T21" s="51"/>
      <c r="U21" s="18">
        <f t="shared" si="2"/>
        <v>381854</v>
      </c>
      <c r="V21" s="22"/>
      <c r="W21" s="22"/>
      <c r="X21" s="22"/>
      <c r="Y21" s="22"/>
      <c r="Z21" s="22"/>
      <c r="AA21" s="22"/>
      <c r="AB21" s="22"/>
      <c r="AC21" s="22"/>
      <c r="AD21" s="22"/>
    </row>
    <row r="22" spans="1:30" ht="56.25" customHeight="1" x14ac:dyDescent="0.25">
      <c r="A22" s="23">
        <v>5</v>
      </c>
      <c r="B22" s="103" t="s">
        <v>58</v>
      </c>
      <c r="C22" s="104"/>
      <c r="D22" s="105"/>
      <c r="E22" s="50"/>
      <c r="F22" s="51"/>
      <c r="G22" s="18"/>
      <c r="H22" s="50"/>
      <c r="I22" s="51"/>
      <c r="J22" s="18"/>
      <c r="K22" s="50"/>
      <c r="L22" s="51"/>
      <c r="M22" s="18"/>
      <c r="N22" s="50"/>
      <c r="O22" s="51"/>
      <c r="P22" s="18"/>
      <c r="Q22" s="19"/>
      <c r="R22" s="24"/>
      <c r="S22" s="65"/>
      <c r="T22" s="51"/>
      <c r="U22" s="21"/>
      <c r="V22" s="22"/>
      <c r="W22" s="22"/>
      <c r="X22" s="22"/>
      <c r="Y22" s="22"/>
      <c r="Z22" s="22"/>
      <c r="AA22" s="22"/>
      <c r="AB22" s="22"/>
      <c r="AC22" s="22"/>
      <c r="AD22" s="22"/>
    </row>
    <row r="23" spans="1:30" ht="74.25" customHeight="1" x14ac:dyDescent="0.25">
      <c r="A23" s="26" t="s">
        <v>59</v>
      </c>
      <c r="B23" s="100" t="s">
        <v>60</v>
      </c>
      <c r="C23" s="101" t="s">
        <v>35</v>
      </c>
      <c r="D23" s="107">
        <v>8</v>
      </c>
      <c r="E23" s="50">
        <v>91000</v>
      </c>
      <c r="F23" s="51"/>
      <c r="G23" s="18">
        <f>$D23*E23</f>
        <v>728000</v>
      </c>
      <c r="H23" s="50">
        <v>79850</v>
      </c>
      <c r="I23" s="51"/>
      <c r="J23" s="18">
        <f>$D23*H23</f>
        <v>638800</v>
      </c>
      <c r="K23" s="50">
        <v>80000</v>
      </c>
      <c r="L23" s="51"/>
      <c r="M23" s="18">
        <f t="shared" si="7"/>
        <v>640000</v>
      </c>
      <c r="N23" s="56">
        <v>250000</v>
      </c>
      <c r="O23" s="51"/>
      <c r="P23" s="18">
        <f t="shared" si="8"/>
        <v>2000000</v>
      </c>
      <c r="Q23" s="19">
        <f t="shared" ref="Q23:Q24" si="11">STDEVA(E23,H23,K23,N23)/AVERAGE(E23,H23,K23,N23)</f>
        <v>0.66571107125025941</v>
      </c>
      <c r="R23" s="20" t="s">
        <v>22</v>
      </c>
      <c r="S23" s="50">
        <f>AVERAGE(E23,H23,K23)</f>
        <v>83616.666666666672</v>
      </c>
      <c r="T23" s="51"/>
      <c r="U23" s="18">
        <f t="shared" si="2"/>
        <v>668933.33333333337</v>
      </c>
      <c r="V23" s="22"/>
      <c r="W23" s="22"/>
      <c r="X23" s="22"/>
      <c r="Y23" s="22"/>
      <c r="Z23" s="22"/>
      <c r="AA23" s="22"/>
      <c r="AB23" s="22"/>
      <c r="AC23" s="22"/>
      <c r="AD23" s="22"/>
    </row>
    <row r="24" spans="1:30" ht="66.75" customHeight="1" x14ac:dyDescent="0.25">
      <c r="A24" s="27" t="s">
        <v>61</v>
      </c>
      <c r="B24" s="108" t="s">
        <v>62</v>
      </c>
      <c r="C24" s="109" t="s">
        <v>35</v>
      </c>
      <c r="D24" s="110">
        <v>1</v>
      </c>
      <c r="E24" s="52">
        <v>91000</v>
      </c>
      <c r="F24" s="53"/>
      <c r="G24" s="18">
        <f>$D24*E24</f>
        <v>91000</v>
      </c>
      <c r="H24" s="57">
        <v>125000</v>
      </c>
      <c r="I24" s="53"/>
      <c r="J24" s="18">
        <f>$D24*H24</f>
        <v>125000</v>
      </c>
      <c r="K24" s="52">
        <v>28000</v>
      </c>
      <c r="L24" s="53"/>
      <c r="M24" s="18">
        <f t="shared" si="7"/>
        <v>28000</v>
      </c>
      <c r="N24" s="52">
        <v>55000</v>
      </c>
      <c r="O24" s="53"/>
      <c r="P24" s="18">
        <f t="shared" si="8"/>
        <v>55000</v>
      </c>
      <c r="Q24" s="28">
        <f t="shared" si="11"/>
        <v>0.56572180694271224</v>
      </c>
      <c r="R24" s="20" t="s">
        <v>63</v>
      </c>
      <c r="S24" s="52">
        <f>AVERAGE(E24,K24,N24)</f>
        <v>58000</v>
      </c>
      <c r="T24" s="53"/>
      <c r="U24" s="18">
        <f t="shared" si="2"/>
        <v>58000</v>
      </c>
      <c r="V24" s="22"/>
      <c r="W24" s="22"/>
      <c r="X24" s="22"/>
      <c r="Y24" s="22"/>
      <c r="Z24" s="22"/>
      <c r="AA24" s="22"/>
      <c r="AB24" s="22"/>
      <c r="AC24" s="22"/>
      <c r="AD24" s="22"/>
    </row>
    <row r="25" spans="1:30" ht="27" customHeight="1" x14ac:dyDescent="0.25">
      <c r="A25" s="30"/>
      <c r="B25" s="22"/>
      <c r="C25" s="22"/>
      <c r="D25" s="22"/>
      <c r="E25" s="54" t="s">
        <v>64</v>
      </c>
      <c r="F25" s="55"/>
      <c r="G25" s="31">
        <f>SUM(G5:G24)</f>
        <v>32834508</v>
      </c>
      <c r="H25" s="54" t="s">
        <v>64</v>
      </c>
      <c r="I25" s="55"/>
      <c r="J25" s="31">
        <f>SUM(J5:J24)</f>
        <v>23100189</v>
      </c>
      <c r="K25" s="54" t="s">
        <v>64</v>
      </c>
      <c r="L25" s="55"/>
      <c r="M25" s="31">
        <f>SUM(M5:M24)</f>
        <v>29243100</v>
      </c>
      <c r="N25" s="54" t="s">
        <v>64</v>
      </c>
      <c r="O25" s="55"/>
      <c r="P25" s="31">
        <f>SUM(P5:P24)</f>
        <v>23060500</v>
      </c>
      <c r="Q25" s="60" t="s">
        <v>65</v>
      </c>
      <c r="R25" s="61"/>
      <c r="S25" s="54" t="s">
        <v>64</v>
      </c>
      <c r="T25" s="55"/>
      <c r="U25" s="31">
        <f>SUM(U5:U24)</f>
        <v>25247470</v>
      </c>
      <c r="V25" s="22"/>
      <c r="W25" s="22"/>
      <c r="X25" s="22"/>
      <c r="Y25" s="22"/>
      <c r="Z25" s="22"/>
      <c r="AA25" s="22"/>
      <c r="AB25" s="22"/>
      <c r="AC25" s="22"/>
      <c r="AD25" s="22"/>
    </row>
    <row r="26" spans="1:30" ht="36" customHeight="1" x14ac:dyDescent="0.25">
      <c r="A26" s="30"/>
      <c r="B26" s="22"/>
      <c r="C26" s="22"/>
      <c r="D26" s="22"/>
      <c r="E26" s="32" t="s">
        <v>66</v>
      </c>
      <c r="F26" s="33">
        <v>7.0000000000000007E-2</v>
      </c>
      <c r="G26" s="21">
        <f t="shared" ref="G26:G28" si="12">G$25*F26</f>
        <v>2298415.56</v>
      </c>
      <c r="H26" s="32" t="s">
        <v>66</v>
      </c>
      <c r="I26" s="33">
        <v>0.25</v>
      </c>
      <c r="J26" s="21">
        <f t="shared" ref="J26:J28" si="13">J$25*I26</f>
        <v>5775047.25</v>
      </c>
      <c r="K26" s="32" t="s">
        <v>66</v>
      </c>
      <c r="L26" s="33">
        <v>0.1</v>
      </c>
      <c r="M26" s="21">
        <f t="shared" ref="M26:M28" si="14">M$25*L26</f>
        <v>2924310</v>
      </c>
      <c r="N26" s="32" t="s">
        <v>66</v>
      </c>
      <c r="O26" s="33">
        <v>0.2</v>
      </c>
      <c r="P26" s="21">
        <f t="shared" ref="P26:P28" si="15">P$25*O26</f>
        <v>4612100</v>
      </c>
      <c r="Q26" s="62"/>
      <c r="R26" s="61"/>
      <c r="S26" s="32" t="s">
        <v>66</v>
      </c>
      <c r="T26" s="34">
        <f t="shared" ref="T26:T28" si="16">AVERAGE(F26,I26,L26,O26)</f>
        <v>0.15500000000000003</v>
      </c>
      <c r="U26" s="21">
        <f t="shared" ref="U26:U28" si="17">U$25*T26</f>
        <v>3913357.8500000006</v>
      </c>
      <c r="V26" s="22"/>
      <c r="W26" s="22"/>
      <c r="X26" s="22"/>
      <c r="Y26" s="22"/>
      <c r="Z26" s="22"/>
      <c r="AA26" s="22"/>
      <c r="AB26" s="22"/>
      <c r="AC26" s="22"/>
      <c r="AD26" s="22"/>
    </row>
    <row r="27" spans="1:30" ht="36" customHeight="1" x14ac:dyDescent="0.25">
      <c r="A27" s="30"/>
      <c r="B27" s="22"/>
      <c r="C27" s="22"/>
      <c r="D27" s="22"/>
      <c r="E27" s="32" t="s">
        <v>67</v>
      </c>
      <c r="F27" s="33">
        <v>0.05</v>
      </c>
      <c r="G27" s="21">
        <f t="shared" si="12"/>
        <v>1641725.4000000001</v>
      </c>
      <c r="H27" s="32" t="s">
        <v>67</v>
      </c>
      <c r="I27" s="33">
        <v>0.05</v>
      </c>
      <c r="J27" s="21">
        <f t="shared" si="13"/>
        <v>1155009.45</v>
      </c>
      <c r="K27" s="32" t="s">
        <v>67</v>
      </c>
      <c r="L27" s="33">
        <v>0.05</v>
      </c>
      <c r="M27" s="21">
        <f t="shared" si="14"/>
        <v>1462155</v>
      </c>
      <c r="N27" s="32" t="s">
        <v>67</v>
      </c>
      <c r="O27" s="33">
        <v>0.05</v>
      </c>
      <c r="P27" s="21">
        <f t="shared" si="15"/>
        <v>1153025</v>
      </c>
      <c r="Q27" s="62"/>
      <c r="R27" s="61"/>
      <c r="S27" s="32" t="s">
        <v>67</v>
      </c>
      <c r="T27" s="34">
        <f t="shared" si="16"/>
        <v>0.05</v>
      </c>
      <c r="U27" s="21">
        <f t="shared" si="17"/>
        <v>1262373.5</v>
      </c>
      <c r="V27" s="22"/>
      <c r="W27" s="22"/>
      <c r="X27" s="22"/>
      <c r="Y27" s="22"/>
      <c r="Z27" s="22"/>
      <c r="AA27" s="22"/>
      <c r="AB27" s="22"/>
      <c r="AC27" s="22"/>
      <c r="AD27" s="22"/>
    </row>
    <row r="28" spans="1:30" ht="35.25" customHeight="1" x14ac:dyDescent="0.25">
      <c r="A28" s="30"/>
      <c r="B28" s="22"/>
      <c r="C28" s="22"/>
      <c r="D28" s="22"/>
      <c r="E28" s="32" t="s">
        <v>68</v>
      </c>
      <c r="F28" s="33">
        <v>0.04</v>
      </c>
      <c r="G28" s="21">
        <f t="shared" si="12"/>
        <v>1313380.32</v>
      </c>
      <c r="H28" s="32" t="s">
        <v>68</v>
      </c>
      <c r="I28" s="33">
        <v>0.05</v>
      </c>
      <c r="J28" s="21">
        <f t="shared" si="13"/>
        <v>1155009.45</v>
      </c>
      <c r="K28" s="32" t="s">
        <v>68</v>
      </c>
      <c r="L28" s="33">
        <v>0.1</v>
      </c>
      <c r="M28" s="21">
        <f t="shared" si="14"/>
        <v>2924310</v>
      </c>
      <c r="N28" s="32" t="s">
        <v>68</v>
      </c>
      <c r="O28" s="33">
        <v>0.05</v>
      </c>
      <c r="P28" s="21">
        <f t="shared" si="15"/>
        <v>1153025</v>
      </c>
      <c r="Q28" s="62"/>
      <c r="R28" s="61"/>
      <c r="S28" s="32" t="s">
        <v>68</v>
      </c>
      <c r="T28" s="34">
        <f t="shared" si="16"/>
        <v>0.06</v>
      </c>
      <c r="U28" s="21">
        <f t="shared" si="17"/>
        <v>1514848.2</v>
      </c>
      <c r="V28" s="22"/>
      <c r="W28" s="22"/>
      <c r="X28" s="22"/>
      <c r="Y28" s="22"/>
      <c r="Z28" s="22"/>
      <c r="AA28" s="22"/>
      <c r="AB28" s="22"/>
      <c r="AC28" s="22"/>
      <c r="AD28" s="22"/>
    </row>
    <row r="29" spans="1:30" ht="35.25" customHeight="1" x14ac:dyDescent="0.25">
      <c r="A29" s="30"/>
      <c r="B29" s="22"/>
      <c r="C29" s="22"/>
      <c r="D29" s="22"/>
      <c r="E29" s="32" t="s">
        <v>69</v>
      </c>
      <c r="F29" s="33">
        <v>0.19</v>
      </c>
      <c r="G29" s="21">
        <f>G28*F29</f>
        <v>249542.26080000002</v>
      </c>
      <c r="H29" s="32" t="s">
        <v>69</v>
      </c>
      <c r="I29" s="33">
        <v>0.19</v>
      </c>
      <c r="J29" s="21">
        <f>J28*I29</f>
        <v>219451.79550000001</v>
      </c>
      <c r="K29" s="32" t="s">
        <v>69</v>
      </c>
      <c r="L29" s="33">
        <v>0.19</v>
      </c>
      <c r="M29" s="21">
        <f>M28*L29</f>
        <v>555618.9</v>
      </c>
      <c r="N29" s="32" t="s">
        <v>69</v>
      </c>
      <c r="O29" s="33">
        <v>0.19</v>
      </c>
      <c r="P29" s="21">
        <f>P28*O29</f>
        <v>219074.75</v>
      </c>
      <c r="Q29" s="62"/>
      <c r="R29" s="61"/>
      <c r="S29" s="32" t="s">
        <v>69</v>
      </c>
      <c r="T29" s="33">
        <v>0.19</v>
      </c>
      <c r="U29" s="21">
        <f>U28*T29</f>
        <v>287821.158</v>
      </c>
      <c r="V29" s="22"/>
      <c r="W29" s="22"/>
      <c r="X29" s="22"/>
      <c r="Y29" s="22"/>
      <c r="Z29" s="22"/>
      <c r="AA29" s="22"/>
      <c r="AB29" s="22"/>
      <c r="AC29" s="22"/>
      <c r="AD29" s="22"/>
    </row>
    <row r="30" spans="1:30" ht="34.5" customHeight="1" x14ac:dyDescent="0.25">
      <c r="A30" s="35"/>
      <c r="B30" s="36"/>
      <c r="C30" s="36"/>
      <c r="D30" s="36"/>
      <c r="E30" s="37" t="s">
        <v>70</v>
      </c>
      <c r="F30" s="38"/>
      <c r="G30" s="29">
        <f>SUM(G25:G29)</f>
        <v>38337571.540799998</v>
      </c>
      <c r="H30" s="37" t="s">
        <v>70</v>
      </c>
      <c r="I30" s="38"/>
      <c r="J30" s="29">
        <f>SUM(J25:J29)</f>
        <v>31404706.945499998</v>
      </c>
      <c r="K30" s="37" t="s">
        <v>70</v>
      </c>
      <c r="L30" s="38"/>
      <c r="M30" s="29">
        <f>SUM(M25:M29)</f>
        <v>37109493.899999999</v>
      </c>
      <c r="N30" s="37" t="s">
        <v>70</v>
      </c>
      <c r="O30" s="38"/>
      <c r="P30" s="29">
        <f>SUM(P25:P29)</f>
        <v>30197724.75</v>
      </c>
      <c r="Q30" s="63"/>
      <c r="R30" s="64"/>
      <c r="S30" s="39" t="s">
        <v>70</v>
      </c>
      <c r="T30" s="40"/>
      <c r="U30" s="41">
        <f>SUM(U25:U29)</f>
        <v>32225870.708000001</v>
      </c>
      <c r="V30" s="22"/>
      <c r="W30" s="22"/>
      <c r="X30" s="22"/>
      <c r="Y30" s="22"/>
      <c r="Z30" s="22"/>
      <c r="AA30" s="22"/>
      <c r="AB30" s="22"/>
      <c r="AC30" s="22"/>
      <c r="AD30" s="22"/>
    </row>
    <row r="31" spans="1:30" ht="50.25" customHeight="1" x14ac:dyDescent="0.25">
      <c r="A31" s="91" t="s">
        <v>71</v>
      </c>
      <c r="B31" s="70"/>
      <c r="C31" s="70"/>
      <c r="D31" s="70"/>
      <c r="E31" s="70"/>
      <c r="F31" s="70"/>
      <c r="G31" s="70"/>
      <c r="H31" s="70"/>
      <c r="I31" s="70"/>
      <c r="J31" s="70"/>
      <c r="K31" s="70"/>
      <c r="L31" s="70"/>
      <c r="M31" s="70"/>
      <c r="N31" s="70"/>
      <c r="O31" s="70"/>
      <c r="P31" s="70"/>
      <c r="Q31" s="70"/>
      <c r="R31" s="70"/>
      <c r="S31" s="70"/>
      <c r="T31" s="70"/>
      <c r="U31" s="71"/>
      <c r="V31" s="22"/>
      <c r="W31" s="22"/>
      <c r="X31" s="22"/>
      <c r="Y31" s="22"/>
      <c r="Z31" s="22"/>
      <c r="AA31" s="22"/>
      <c r="AB31" s="22"/>
      <c r="AC31" s="22"/>
    </row>
    <row r="32" spans="1:30" ht="43.5" customHeight="1" x14ac:dyDescent="0.25">
      <c r="A32" s="92" t="s">
        <v>72</v>
      </c>
      <c r="B32" s="74"/>
      <c r="C32" s="74"/>
      <c r="D32" s="74"/>
      <c r="E32" s="74"/>
      <c r="F32" s="74"/>
      <c r="G32" s="74"/>
      <c r="H32" s="74"/>
      <c r="I32" s="74"/>
      <c r="J32" s="74"/>
      <c r="K32" s="74"/>
      <c r="L32" s="74"/>
      <c r="M32" s="74"/>
      <c r="N32" s="74"/>
      <c r="O32" s="74"/>
      <c r="P32" s="74"/>
      <c r="Q32" s="74"/>
      <c r="R32" s="74"/>
      <c r="S32" s="74"/>
      <c r="T32" s="74"/>
      <c r="U32" s="61"/>
      <c r="V32" s="43"/>
      <c r="W32" s="43"/>
      <c r="X32" s="43"/>
      <c r="Y32" s="22"/>
      <c r="Z32" s="22"/>
      <c r="AA32" s="22"/>
      <c r="AB32" s="22"/>
      <c r="AC32" s="22"/>
    </row>
    <row r="33" spans="1:29" ht="72.75" customHeight="1" x14ac:dyDescent="0.25">
      <c r="A33" s="30"/>
      <c r="B33" s="22"/>
      <c r="C33" s="22"/>
      <c r="D33" s="44"/>
      <c r="E33" s="22"/>
      <c r="F33" s="22"/>
      <c r="G33" s="22"/>
      <c r="H33" s="22"/>
      <c r="I33" s="22"/>
      <c r="J33" s="22"/>
      <c r="K33" s="22"/>
      <c r="L33" s="22"/>
      <c r="M33" s="22"/>
      <c r="N33" s="22"/>
      <c r="O33" s="22"/>
      <c r="P33" s="22"/>
      <c r="Q33" s="22"/>
      <c r="R33" s="22"/>
      <c r="S33" s="22"/>
      <c r="T33" s="22"/>
      <c r="U33" s="45"/>
      <c r="V33" s="22"/>
      <c r="W33" s="22"/>
      <c r="X33" s="22"/>
      <c r="Y33" s="22"/>
      <c r="Z33" s="22"/>
      <c r="AA33" s="22"/>
      <c r="AB33" s="22"/>
      <c r="AC33" s="22"/>
    </row>
    <row r="34" spans="1:29" ht="87.75" customHeight="1" x14ac:dyDescent="0.25">
      <c r="A34" s="30"/>
      <c r="B34" s="44"/>
      <c r="C34" s="44"/>
      <c r="D34" s="44"/>
      <c r="E34" s="22"/>
      <c r="F34" s="22"/>
      <c r="G34" s="22"/>
      <c r="H34" s="22"/>
      <c r="I34" s="22"/>
      <c r="J34" s="22"/>
      <c r="K34" s="44"/>
      <c r="L34" s="44"/>
      <c r="M34" s="44"/>
      <c r="N34" s="44"/>
      <c r="O34" s="44"/>
      <c r="P34" s="44"/>
      <c r="Q34" s="44"/>
      <c r="R34" s="44"/>
      <c r="S34" s="44"/>
      <c r="T34" s="44"/>
      <c r="U34" s="46"/>
      <c r="V34" s="44"/>
      <c r="W34" s="44"/>
      <c r="X34" s="44"/>
      <c r="Y34" s="44"/>
      <c r="Z34" s="44"/>
      <c r="AA34" s="44"/>
      <c r="AB34" s="44"/>
      <c r="AC34" s="44"/>
    </row>
    <row r="35" spans="1:29" ht="48" customHeight="1" x14ac:dyDescent="0.25">
      <c r="A35" s="30"/>
      <c r="B35" s="44"/>
      <c r="C35" s="44"/>
      <c r="D35" s="44"/>
      <c r="E35" s="22"/>
      <c r="F35" s="22"/>
      <c r="G35" s="22"/>
      <c r="H35" s="22"/>
      <c r="I35" s="22"/>
      <c r="J35" s="22"/>
      <c r="K35" s="44"/>
      <c r="L35" s="44"/>
      <c r="M35" s="44"/>
      <c r="N35" s="44"/>
      <c r="O35" s="44"/>
      <c r="P35" s="44"/>
      <c r="Q35" s="44"/>
      <c r="R35" s="44"/>
      <c r="S35" s="44"/>
      <c r="T35" s="44"/>
      <c r="U35" s="46"/>
      <c r="V35" s="44"/>
      <c r="W35" s="44"/>
      <c r="X35" s="44"/>
      <c r="Y35" s="44"/>
      <c r="Z35" s="44"/>
      <c r="AA35" s="44"/>
      <c r="AB35" s="44"/>
      <c r="AC35" s="44"/>
    </row>
    <row r="36" spans="1:29" ht="56.25" customHeight="1" x14ac:dyDescent="0.25">
      <c r="A36" s="30"/>
      <c r="B36" s="22"/>
      <c r="C36" s="22"/>
      <c r="D36" s="44"/>
      <c r="E36" s="22"/>
      <c r="F36" s="22"/>
      <c r="G36" s="22"/>
      <c r="H36" s="22"/>
      <c r="I36" s="22"/>
      <c r="J36" s="22"/>
      <c r="K36" s="22"/>
      <c r="L36" s="22"/>
      <c r="M36" s="22"/>
      <c r="N36" s="22"/>
      <c r="O36" s="22"/>
      <c r="P36" s="22"/>
      <c r="Q36" s="22"/>
      <c r="R36" s="22"/>
      <c r="S36" s="22"/>
      <c r="T36" s="22"/>
      <c r="U36" s="45"/>
      <c r="V36" s="22"/>
      <c r="W36" s="22"/>
      <c r="X36" s="22"/>
      <c r="Y36" s="22"/>
      <c r="Z36" s="22"/>
      <c r="AA36" s="22"/>
      <c r="AB36" s="22"/>
      <c r="AC36" s="22"/>
    </row>
    <row r="37" spans="1:29" ht="12.75" customHeight="1" x14ac:dyDescent="0.25">
      <c r="A37" s="30"/>
      <c r="B37" s="22"/>
      <c r="C37" s="22"/>
      <c r="D37" s="44"/>
      <c r="E37" s="22"/>
      <c r="F37" s="22"/>
      <c r="G37" s="22"/>
      <c r="H37" s="22"/>
      <c r="I37" s="22"/>
      <c r="J37" s="22"/>
      <c r="K37" s="22"/>
      <c r="L37" s="22"/>
      <c r="M37" s="22"/>
      <c r="N37" s="22"/>
      <c r="O37" s="22"/>
      <c r="P37" s="22"/>
      <c r="Q37" s="22"/>
      <c r="R37" s="22"/>
      <c r="S37" s="22"/>
      <c r="T37" s="22"/>
      <c r="U37" s="45"/>
      <c r="V37" s="22"/>
      <c r="W37" s="22"/>
      <c r="X37" s="22"/>
      <c r="Y37" s="22"/>
      <c r="Z37" s="22"/>
      <c r="AA37" s="22"/>
      <c r="AB37" s="22"/>
      <c r="AC37" s="22"/>
    </row>
    <row r="38" spans="1:29" ht="12.75" customHeight="1" x14ac:dyDescent="0.25">
      <c r="A38" s="30"/>
      <c r="B38" s="22"/>
      <c r="C38" s="22"/>
      <c r="D38" s="44"/>
      <c r="E38" s="22"/>
      <c r="F38" s="22"/>
      <c r="G38" s="22"/>
      <c r="H38" s="22"/>
      <c r="I38" s="22"/>
      <c r="J38" s="22"/>
      <c r="K38" s="22"/>
      <c r="L38" s="22"/>
      <c r="M38" s="22"/>
      <c r="N38" s="22"/>
      <c r="O38" s="22"/>
      <c r="P38" s="22"/>
      <c r="Q38" s="22"/>
      <c r="R38" s="22"/>
      <c r="S38" s="22"/>
      <c r="T38" s="22"/>
      <c r="U38" s="45"/>
      <c r="V38" s="22"/>
      <c r="W38" s="22"/>
      <c r="X38" s="22"/>
      <c r="Y38" s="22"/>
      <c r="Z38" s="22"/>
      <c r="AA38" s="22"/>
      <c r="AB38" s="22"/>
      <c r="AC38" s="22"/>
    </row>
    <row r="39" spans="1:29" ht="12.75" customHeight="1" x14ac:dyDescent="0.25">
      <c r="A39" s="30"/>
      <c r="B39" s="22"/>
      <c r="C39" s="22"/>
      <c r="D39" s="44"/>
      <c r="E39" s="22"/>
      <c r="F39" s="22"/>
      <c r="G39" s="22"/>
      <c r="H39" s="22"/>
      <c r="I39" s="22"/>
      <c r="J39" s="22"/>
      <c r="K39" s="22"/>
      <c r="L39" s="22"/>
      <c r="M39" s="22"/>
      <c r="N39" s="22"/>
      <c r="O39" s="22"/>
      <c r="P39" s="22"/>
      <c r="Q39" s="22"/>
      <c r="R39" s="22"/>
      <c r="S39" s="22"/>
      <c r="T39" s="22"/>
      <c r="U39" s="45"/>
      <c r="V39" s="22"/>
      <c r="W39" s="22"/>
      <c r="X39" s="22"/>
      <c r="Y39" s="22"/>
      <c r="Z39" s="22"/>
      <c r="AA39" s="22"/>
      <c r="AB39" s="22"/>
      <c r="AC39" s="22"/>
    </row>
    <row r="40" spans="1:29" ht="12.75" customHeight="1" x14ac:dyDescent="0.25">
      <c r="A40" s="30"/>
      <c r="B40" s="22"/>
      <c r="C40" s="22"/>
      <c r="D40" s="44"/>
      <c r="E40" s="22"/>
      <c r="F40" s="22"/>
      <c r="G40" s="22"/>
      <c r="H40" s="22"/>
      <c r="I40" s="22"/>
      <c r="J40" s="22"/>
      <c r="K40" s="22"/>
      <c r="L40" s="22"/>
      <c r="M40" s="22"/>
      <c r="N40" s="22"/>
      <c r="O40" s="22"/>
      <c r="P40" s="22"/>
      <c r="Q40" s="22"/>
      <c r="R40" s="22"/>
      <c r="S40" s="22"/>
      <c r="T40" s="22"/>
      <c r="U40" s="45"/>
      <c r="V40" s="22"/>
      <c r="W40" s="22"/>
      <c r="X40" s="22"/>
      <c r="Y40" s="22"/>
      <c r="Z40" s="22"/>
      <c r="AA40" s="22"/>
      <c r="AB40" s="22"/>
      <c r="AC40" s="22"/>
    </row>
    <row r="41" spans="1:29" ht="12.75" customHeight="1" x14ac:dyDescent="0.25">
      <c r="A41" s="30"/>
      <c r="B41" s="22"/>
      <c r="C41" s="22"/>
      <c r="D41" s="44"/>
      <c r="E41" s="22"/>
      <c r="F41" s="22"/>
      <c r="G41" s="22"/>
      <c r="H41" s="22"/>
      <c r="I41" s="22"/>
      <c r="J41" s="22"/>
      <c r="K41" s="22"/>
      <c r="L41" s="22"/>
      <c r="M41" s="22"/>
      <c r="N41" s="22"/>
      <c r="O41" s="22"/>
      <c r="P41" s="22"/>
      <c r="Q41" s="22"/>
      <c r="R41" s="22"/>
      <c r="S41" s="22"/>
      <c r="T41" s="22"/>
      <c r="U41" s="45"/>
      <c r="V41" s="22"/>
      <c r="W41" s="22"/>
      <c r="X41" s="22"/>
      <c r="Y41" s="22"/>
      <c r="Z41" s="22"/>
      <c r="AA41" s="22"/>
      <c r="AB41" s="22"/>
      <c r="AC41" s="22"/>
    </row>
    <row r="42" spans="1:29" ht="12.75" customHeight="1" x14ac:dyDescent="0.25">
      <c r="A42" s="30"/>
      <c r="B42" s="22"/>
      <c r="C42" s="22"/>
      <c r="D42" s="44"/>
      <c r="E42" s="22"/>
      <c r="F42" s="22"/>
      <c r="G42" s="22"/>
      <c r="H42" s="22"/>
      <c r="I42" s="22"/>
      <c r="J42" s="22"/>
      <c r="K42" s="22"/>
      <c r="L42" s="22"/>
      <c r="M42" s="22"/>
      <c r="N42" s="22"/>
      <c r="O42" s="22"/>
      <c r="P42" s="22"/>
      <c r="Q42" s="22"/>
      <c r="R42" s="22"/>
      <c r="S42" s="22"/>
      <c r="T42" s="22"/>
      <c r="U42" s="45"/>
      <c r="V42" s="22"/>
      <c r="W42" s="22"/>
      <c r="X42" s="22"/>
      <c r="Y42" s="22"/>
      <c r="Z42" s="22"/>
      <c r="AA42" s="22"/>
      <c r="AB42" s="22"/>
      <c r="AC42" s="22"/>
    </row>
    <row r="43" spans="1:29" ht="12.75" customHeight="1" x14ac:dyDescent="0.25">
      <c r="A43" s="30"/>
      <c r="B43" s="22"/>
      <c r="C43" s="22"/>
      <c r="D43" s="44"/>
      <c r="E43" s="22"/>
      <c r="F43" s="22"/>
      <c r="G43" s="22"/>
      <c r="H43" s="22"/>
      <c r="I43" s="22"/>
      <c r="J43" s="22"/>
      <c r="K43" s="22"/>
      <c r="L43" s="22"/>
      <c r="M43" s="22"/>
      <c r="N43" s="22"/>
      <c r="O43" s="22"/>
      <c r="P43" s="22"/>
      <c r="Q43" s="22"/>
      <c r="R43" s="22"/>
      <c r="S43" s="22"/>
      <c r="T43" s="22"/>
      <c r="U43" s="45"/>
      <c r="V43" s="22"/>
      <c r="W43" s="22"/>
      <c r="X43" s="22"/>
      <c r="Y43" s="22"/>
      <c r="Z43" s="22"/>
      <c r="AA43" s="22"/>
      <c r="AB43" s="22"/>
      <c r="AC43" s="22"/>
    </row>
    <row r="44" spans="1:29" ht="12.75" customHeight="1" x14ac:dyDescent="0.25">
      <c r="A44" s="30"/>
      <c r="B44" s="22"/>
      <c r="C44" s="22"/>
      <c r="D44" s="44"/>
      <c r="E44" s="22"/>
      <c r="F44" s="22"/>
      <c r="G44" s="22"/>
      <c r="H44" s="22"/>
      <c r="I44" s="22"/>
      <c r="J44" s="22"/>
      <c r="K44" s="22"/>
      <c r="L44" s="22"/>
      <c r="M44" s="22"/>
      <c r="N44" s="22"/>
      <c r="O44" s="22"/>
      <c r="P44" s="22"/>
      <c r="Q44" s="22"/>
      <c r="R44" s="22"/>
      <c r="S44" s="22"/>
      <c r="T44" s="22"/>
      <c r="U44" s="45"/>
      <c r="V44" s="22"/>
      <c r="W44" s="22"/>
      <c r="X44" s="22"/>
      <c r="Y44" s="22"/>
      <c r="Z44" s="22"/>
      <c r="AA44" s="22"/>
      <c r="AB44" s="22"/>
      <c r="AC44" s="22"/>
    </row>
    <row r="45" spans="1:29" ht="12.75" customHeight="1" x14ac:dyDescent="0.25">
      <c r="A45" s="92" t="s">
        <v>73</v>
      </c>
      <c r="B45" s="74"/>
      <c r="C45" s="74"/>
      <c r="D45" s="74"/>
      <c r="E45" s="74"/>
      <c r="F45" s="74"/>
      <c r="G45" s="74"/>
      <c r="H45" s="74"/>
      <c r="I45" s="74"/>
      <c r="J45" s="74"/>
      <c r="K45" s="74"/>
      <c r="L45" s="74"/>
      <c r="M45" s="74"/>
      <c r="N45" s="74"/>
      <c r="O45" s="74"/>
      <c r="P45" s="74"/>
      <c r="Q45" s="74"/>
      <c r="R45" s="74"/>
      <c r="S45" s="74"/>
      <c r="T45" s="74"/>
      <c r="U45" s="61"/>
      <c r="V45" s="22"/>
      <c r="W45" s="22"/>
      <c r="X45" s="22"/>
      <c r="Y45" s="22"/>
      <c r="Z45" s="22"/>
      <c r="AA45" s="22"/>
      <c r="AB45" s="22"/>
      <c r="AC45" s="22"/>
    </row>
    <row r="46" spans="1:29" ht="12.75" customHeight="1" x14ac:dyDescent="0.25">
      <c r="A46" s="62"/>
      <c r="B46" s="74"/>
      <c r="C46" s="74"/>
      <c r="D46" s="74"/>
      <c r="E46" s="74"/>
      <c r="F46" s="74"/>
      <c r="G46" s="74"/>
      <c r="H46" s="74"/>
      <c r="I46" s="74"/>
      <c r="J46" s="74"/>
      <c r="K46" s="74"/>
      <c r="L46" s="74"/>
      <c r="M46" s="74"/>
      <c r="N46" s="74"/>
      <c r="O46" s="74"/>
      <c r="P46" s="74"/>
      <c r="Q46" s="74"/>
      <c r="R46" s="74"/>
      <c r="S46" s="74"/>
      <c r="T46" s="74"/>
      <c r="U46" s="61"/>
      <c r="V46" s="22"/>
      <c r="W46" s="22"/>
      <c r="X46" s="22"/>
      <c r="Y46" s="22"/>
      <c r="Z46" s="22"/>
      <c r="AA46" s="22"/>
      <c r="AB46" s="22"/>
      <c r="AC46" s="22"/>
    </row>
    <row r="47" spans="1:29" ht="12.75" customHeight="1" x14ac:dyDescent="0.25">
      <c r="A47" s="62"/>
      <c r="B47" s="74"/>
      <c r="C47" s="74"/>
      <c r="D47" s="74"/>
      <c r="E47" s="74"/>
      <c r="F47" s="74"/>
      <c r="G47" s="74"/>
      <c r="H47" s="74"/>
      <c r="I47" s="74"/>
      <c r="J47" s="74"/>
      <c r="K47" s="74"/>
      <c r="L47" s="74"/>
      <c r="M47" s="74"/>
      <c r="N47" s="74"/>
      <c r="O47" s="74"/>
      <c r="P47" s="74"/>
      <c r="Q47" s="74"/>
      <c r="R47" s="74"/>
      <c r="S47" s="74"/>
      <c r="T47" s="74"/>
      <c r="U47" s="61"/>
      <c r="V47" s="22"/>
      <c r="W47" s="22"/>
      <c r="X47" s="22"/>
      <c r="Y47" s="22"/>
      <c r="Z47" s="22"/>
      <c r="AA47" s="22"/>
      <c r="AB47" s="22"/>
      <c r="AC47" s="22"/>
    </row>
    <row r="48" spans="1:29" ht="12.75" customHeight="1" x14ac:dyDescent="0.25">
      <c r="A48" s="62"/>
      <c r="B48" s="74"/>
      <c r="C48" s="74"/>
      <c r="D48" s="74"/>
      <c r="E48" s="74"/>
      <c r="F48" s="74"/>
      <c r="G48" s="74"/>
      <c r="H48" s="74"/>
      <c r="I48" s="74"/>
      <c r="J48" s="74"/>
      <c r="K48" s="74"/>
      <c r="L48" s="74"/>
      <c r="M48" s="74"/>
      <c r="N48" s="74"/>
      <c r="O48" s="74"/>
      <c r="P48" s="74"/>
      <c r="Q48" s="74"/>
      <c r="R48" s="74"/>
      <c r="S48" s="74"/>
      <c r="T48" s="74"/>
      <c r="U48" s="61"/>
      <c r="V48" s="22"/>
      <c r="W48" s="22"/>
      <c r="X48" s="22"/>
      <c r="Y48" s="22"/>
      <c r="Z48" s="22"/>
      <c r="AA48" s="22"/>
      <c r="AB48" s="22"/>
      <c r="AC48" s="22"/>
    </row>
    <row r="49" spans="1:30" ht="12.75" customHeight="1" x14ac:dyDescent="0.25">
      <c r="A49" s="62"/>
      <c r="B49" s="74"/>
      <c r="C49" s="74"/>
      <c r="D49" s="74"/>
      <c r="E49" s="74"/>
      <c r="F49" s="74"/>
      <c r="G49" s="74"/>
      <c r="H49" s="74"/>
      <c r="I49" s="74"/>
      <c r="J49" s="74"/>
      <c r="K49" s="74"/>
      <c r="L49" s="74"/>
      <c r="M49" s="74"/>
      <c r="N49" s="74"/>
      <c r="O49" s="74"/>
      <c r="P49" s="74"/>
      <c r="Q49" s="74"/>
      <c r="R49" s="74"/>
      <c r="S49" s="74"/>
      <c r="T49" s="74"/>
      <c r="U49" s="61"/>
      <c r="V49" s="22"/>
      <c r="W49" s="22"/>
      <c r="X49" s="22"/>
      <c r="Y49" s="22"/>
      <c r="Z49" s="22"/>
      <c r="AA49" s="22"/>
      <c r="AB49" s="22"/>
      <c r="AC49" s="22"/>
    </row>
    <row r="50" spans="1:30" ht="58.5" customHeight="1" x14ac:dyDescent="0.25">
      <c r="A50" s="62"/>
      <c r="B50" s="74"/>
      <c r="C50" s="74"/>
      <c r="D50" s="74"/>
      <c r="E50" s="74"/>
      <c r="F50" s="74"/>
      <c r="G50" s="74"/>
      <c r="H50" s="74"/>
      <c r="I50" s="74"/>
      <c r="J50" s="74"/>
      <c r="K50" s="74"/>
      <c r="L50" s="74"/>
      <c r="M50" s="74"/>
      <c r="N50" s="74"/>
      <c r="O50" s="74"/>
      <c r="P50" s="74"/>
      <c r="Q50" s="74"/>
      <c r="R50" s="74"/>
      <c r="S50" s="74"/>
      <c r="T50" s="74"/>
      <c r="U50" s="61"/>
      <c r="V50" s="22"/>
      <c r="W50" s="22"/>
      <c r="X50" s="22"/>
      <c r="Y50" s="22"/>
      <c r="Z50" s="22"/>
      <c r="AA50" s="22"/>
      <c r="AB50" s="22"/>
      <c r="AC50" s="22"/>
    </row>
    <row r="51" spans="1:30" ht="58.5" customHeight="1" x14ac:dyDescent="0.25">
      <c r="A51" s="42"/>
      <c r="B51" s="47"/>
      <c r="C51" s="47"/>
      <c r="D51" s="47"/>
      <c r="E51" s="47"/>
      <c r="F51" s="47"/>
      <c r="G51" s="47"/>
      <c r="H51" s="47"/>
      <c r="I51" s="47"/>
      <c r="J51" s="47"/>
      <c r="K51" s="47"/>
      <c r="L51" s="47"/>
      <c r="M51" s="47"/>
      <c r="N51" s="47"/>
      <c r="O51" s="47"/>
      <c r="P51" s="47"/>
      <c r="Q51" s="47"/>
      <c r="R51" s="47"/>
      <c r="S51" s="47"/>
      <c r="T51" s="47"/>
      <c r="U51" s="48"/>
      <c r="V51" s="22"/>
      <c r="W51" s="22"/>
      <c r="X51" s="22"/>
      <c r="Y51" s="22"/>
      <c r="Z51" s="22"/>
      <c r="AA51" s="22"/>
      <c r="AB51" s="22"/>
      <c r="AC51" s="22"/>
    </row>
    <row r="52" spans="1:30" ht="58.5" customHeight="1" x14ac:dyDescent="0.25">
      <c r="A52" s="42"/>
      <c r="B52" s="47"/>
      <c r="C52" s="47"/>
      <c r="D52" s="47"/>
      <c r="E52" s="47"/>
      <c r="F52" s="47"/>
      <c r="G52" s="47"/>
      <c r="H52" s="47"/>
      <c r="I52" s="47"/>
      <c r="J52" s="47"/>
      <c r="K52" s="47"/>
      <c r="L52" s="47"/>
      <c r="M52" s="47"/>
      <c r="N52" s="47"/>
      <c r="O52" s="47"/>
      <c r="P52" s="47"/>
      <c r="Q52" s="47"/>
      <c r="R52" s="47"/>
      <c r="S52" s="47"/>
      <c r="T52" s="47"/>
      <c r="U52" s="48"/>
      <c r="V52" s="22"/>
      <c r="W52" s="22"/>
      <c r="X52" s="22"/>
      <c r="Y52" s="22"/>
      <c r="Z52" s="22"/>
      <c r="AA52" s="22"/>
      <c r="AB52" s="22"/>
      <c r="AC52" s="22"/>
    </row>
    <row r="53" spans="1:30" ht="27.75" customHeight="1" x14ac:dyDescent="0.25">
      <c r="A53" s="30"/>
      <c r="B53" s="22"/>
      <c r="C53" s="22"/>
      <c r="D53" s="44"/>
      <c r="E53" s="22"/>
      <c r="F53" s="22"/>
      <c r="G53" s="22"/>
      <c r="H53" s="22"/>
      <c r="I53" s="22"/>
      <c r="J53" s="22"/>
      <c r="K53" s="22"/>
      <c r="L53" s="22"/>
      <c r="M53" s="22"/>
      <c r="N53" s="22"/>
      <c r="O53" s="22"/>
      <c r="P53" s="22"/>
      <c r="Q53" s="22"/>
      <c r="R53" s="22"/>
      <c r="S53" s="22"/>
      <c r="T53" s="22"/>
      <c r="U53" s="45"/>
      <c r="V53" s="22"/>
      <c r="W53" s="22"/>
      <c r="X53" s="22"/>
      <c r="Y53" s="22"/>
      <c r="Z53" s="22"/>
      <c r="AA53" s="22"/>
      <c r="AB53" s="22"/>
      <c r="AC53" s="22"/>
    </row>
    <row r="54" spans="1:30" ht="9.75" customHeight="1" x14ac:dyDescent="0.25">
      <c r="A54" s="30"/>
      <c r="B54" s="22"/>
      <c r="C54" s="22"/>
      <c r="D54" s="44"/>
      <c r="E54" s="22"/>
      <c r="F54" s="22"/>
      <c r="G54" s="22"/>
      <c r="H54" s="22"/>
      <c r="I54" s="22"/>
      <c r="J54" s="22"/>
      <c r="K54" s="22"/>
      <c r="L54" s="22"/>
      <c r="M54" s="22"/>
      <c r="N54" s="22"/>
      <c r="O54" s="22"/>
      <c r="P54" s="22"/>
      <c r="Q54" s="22"/>
      <c r="R54" s="22"/>
      <c r="S54" s="22"/>
      <c r="T54" s="22"/>
      <c r="U54" s="45"/>
      <c r="V54" s="22"/>
      <c r="W54" s="22"/>
      <c r="X54" s="22"/>
      <c r="Y54" s="22"/>
      <c r="Z54" s="22"/>
      <c r="AA54" s="22"/>
      <c r="AB54" s="22"/>
      <c r="AC54" s="22"/>
    </row>
    <row r="55" spans="1:30" ht="26.25" customHeight="1" x14ac:dyDescent="0.25">
      <c r="A55" s="30"/>
      <c r="B55" s="22"/>
      <c r="C55" s="22"/>
      <c r="D55" s="93" t="s">
        <v>74</v>
      </c>
      <c r="E55" s="94"/>
      <c r="F55" s="94"/>
      <c r="G55" s="94"/>
      <c r="H55" s="94"/>
      <c r="I55" s="94"/>
      <c r="J55" s="94"/>
      <c r="K55" s="22"/>
      <c r="L55" s="22"/>
      <c r="M55" s="22"/>
      <c r="N55" s="22"/>
      <c r="O55" s="22"/>
      <c r="P55" s="22"/>
      <c r="Q55" s="22"/>
      <c r="R55" s="22"/>
      <c r="S55" s="22"/>
      <c r="T55" s="22"/>
      <c r="U55" s="45"/>
      <c r="V55" s="22"/>
      <c r="W55" s="22"/>
      <c r="X55" s="22"/>
      <c r="Y55" s="22"/>
      <c r="Z55" s="22"/>
      <c r="AA55" s="22"/>
      <c r="AB55" s="22"/>
      <c r="AC55" s="22"/>
    </row>
    <row r="56" spans="1:30" ht="27.75" customHeight="1" x14ac:dyDescent="0.25">
      <c r="A56" s="35"/>
      <c r="B56" s="36"/>
      <c r="C56" s="36"/>
      <c r="D56" s="95" t="s">
        <v>75</v>
      </c>
      <c r="E56" s="72"/>
      <c r="F56" s="72"/>
      <c r="G56" s="72"/>
      <c r="H56" s="72"/>
      <c r="I56" s="72"/>
      <c r="J56" s="72"/>
      <c r="K56" s="36"/>
      <c r="L56" s="36"/>
      <c r="M56" s="36"/>
      <c r="N56" s="36"/>
      <c r="O56" s="36"/>
      <c r="P56" s="36"/>
      <c r="Q56" s="36"/>
      <c r="R56" s="36"/>
      <c r="S56" s="36"/>
      <c r="T56" s="36"/>
      <c r="U56" s="49"/>
      <c r="V56" s="22"/>
      <c r="W56" s="22"/>
      <c r="X56" s="22"/>
      <c r="Y56" s="22"/>
      <c r="Z56" s="22"/>
      <c r="AA56" s="22"/>
      <c r="AB56" s="22"/>
      <c r="AC56" s="22"/>
    </row>
    <row r="57" spans="1:30" ht="15.75" customHeight="1" x14ac:dyDescent="0.25">
      <c r="A57" s="22"/>
      <c r="B57" s="22"/>
      <c r="C57" s="22"/>
      <c r="D57" s="22"/>
      <c r="E57" s="44"/>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row>
    <row r="58" spans="1:30" ht="11.25" customHeight="1" x14ac:dyDescent="0.25">
      <c r="A58" s="22"/>
      <c r="B58" s="22"/>
      <c r="C58" s="22"/>
      <c r="D58" s="22"/>
      <c r="E58" s="44"/>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row>
    <row r="59" spans="1:30" ht="12.75" customHeight="1" x14ac:dyDescent="0.25">
      <c r="A59" s="22"/>
      <c r="B59" s="22"/>
      <c r="C59" s="22"/>
      <c r="D59" s="22"/>
      <c r="E59" s="44"/>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row>
    <row r="60" spans="1:30" ht="12.75" customHeight="1" x14ac:dyDescent="0.25">
      <c r="A60" s="44"/>
      <c r="B60" s="22"/>
      <c r="C60" s="44"/>
      <c r="D60" s="44"/>
      <c r="E60" s="44"/>
      <c r="F60" s="22"/>
      <c r="G60" s="22"/>
      <c r="H60" s="22"/>
      <c r="I60" s="22"/>
      <c r="J60" s="22"/>
      <c r="K60" s="22"/>
      <c r="L60" s="44"/>
      <c r="M60" s="44"/>
      <c r="N60" s="44"/>
      <c r="O60" s="44"/>
      <c r="P60" s="44"/>
      <c r="Q60" s="44"/>
      <c r="R60" s="44"/>
      <c r="S60" s="44"/>
      <c r="T60" s="44"/>
      <c r="U60" s="44"/>
      <c r="V60" s="44"/>
      <c r="W60" s="44"/>
      <c r="X60" s="44"/>
      <c r="Y60" s="44"/>
      <c r="Z60" s="44"/>
      <c r="AA60" s="44"/>
      <c r="AB60" s="44"/>
      <c r="AC60" s="44"/>
      <c r="AD60" s="44"/>
    </row>
    <row r="61" spans="1:30" ht="12.75" customHeight="1" x14ac:dyDescent="0.25">
      <c r="A61" s="44"/>
      <c r="B61" s="22"/>
      <c r="C61" s="22"/>
      <c r="D61" s="44"/>
      <c r="E61" s="44"/>
      <c r="F61" s="22"/>
      <c r="G61" s="22"/>
      <c r="H61" s="22"/>
      <c r="I61" s="22"/>
      <c r="J61" s="22"/>
      <c r="K61" s="22"/>
      <c r="L61" s="44"/>
      <c r="M61" s="44"/>
      <c r="N61" s="44"/>
      <c r="O61" s="44"/>
      <c r="P61" s="44"/>
      <c r="Q61" s="44"/>
      <c r="R61" s="44"/>
      <c r="S61" s="44"/>
      <c r="T61" s="44"/>
      <c r="U61" s="44"/>
      <c r="V61" s="44"/>
      <c r="W61" s="44"/>
      <c r="X61" s="44"/>
      <c r="Y61" s="44"/>
      <c r="Z61" s="44"/>
      <c r="AA61" s="44"/>
      <c r="AB61" s="44"/>
      <c r="AC61" s="44"/>
      <c r="AD61" s="44"/>
    </row>
    <row r="62" spans="1:30" ht="12.75" customHeight="1" x14ac:dyDescent="0.25">
      <c r="A62" s="22"/>
      <c r="B62" s="22"/>
      <c r="C62" s="22"/>
      <c r="D62" s="22"/>
      <c r="E62" s="44"/>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row>
    <row r="63" spans="1:30" ht="12.75" customHeight="1" x14ac:dyDescent="0.25">
      <c r="A63" s="22"/>
      <c r="B63" s="22"/>
      <c r="C63" s="22"/>
      <c r="D63" s="22"/>
      <c r="E63" s="44"/>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row>
    <row r="64" spans="1:30" ht="12.75" customHeight="1" x14ac:dyDescent="0.25">
      <c r="A64" s="22"/>
      <c r="B64" s="22"/>
      <c r="C64" s="22"/>
      <c r="D64" s="22"/>
      <c r="E64" s="44"/>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row>
    <row r="65" spans="1:30" ht="12.75" customHeight="1" x14ac:dyDescent="0.25">
      <c r="A65" s="22"/>
      <c r="B65" s="22"/>
      <c r="C65" s="22"/>
      <c r="D65" s="22"/>
      <c r="E65" s="44"/>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row>
    <row r="66" spans="1:30" ht="12.75" customHeight="1" x14ac:dyDescent="0.25">
      <c r="A66" s="22"/>
      <c r="B66" s="22"/>
      <c r="C66" s="22"/>
      <c r="D66" s="22"/>
      <c r="E66" s="44"/>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row>
    <row r="67" spans="1:30" ht="12.75" customHeight="1" x14ac:dyDescent="0.25">
      <c r="A67" s="22"/>
      <c r="B67" s="22"/>
      <c r="C67" s="22"/>
      <c r="D67" s="22"/>
      <c r="E67" s="44"/>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row>
    <row r="68" spans="1:30" ht="12.75" customHeight="1" x14ac:dyDescent="0.25">
      <c r="A68" s="22"/>
      <c r="B68" s="22"/>
      <c r="C68" s="22"/>
      <c r="D68" s="22"/>
      <c r="E68" s="44"/>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row>
    <row r="69" spans="1:30" ht="12.75" customHeight="1" x14ac:dyDescent="0.25">
      <c r="A69" s="22"/>
      <c r="B69" s="22"/>
      <c r="C69" s="22"/>
      <c r="D69" s="22"/>
      <c r="E69" s="44"/>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row>
    <row r="70" spans="1:30" ht="12.75" customHeight="1" x14ac:dyDescent="0.25">
      <c r="A70" s="22"/>
      <c r="B70" s="22"/>
      <c r="C70" s="22"/>
      <c r="D70" s="22"/>
      <c r="E70" s="44"/>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row>
    <row r="71" spans="1:30" ht="12.75" customHeight="1" x14ac:dyDescent="0.25">
      <c r="A71" s="22"/>
      <c r="B71" s="22"/>
      <c r="C71" s="22"/>
      <c r="D71" s="22"/>
      <c r="E71" s="44"/>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row>
    <row r="72" spans="1:30" ht="12.75" customHeight="1" x14ac:dyDescent="0.25">
      <c r="A72" s="22"/>
      <c r="B72" s="22"/>
      <c r="C72" s="22"/>
      <c r="D72" s="22"/>
      <c r="E72" s="44"/>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row>
    <row r="73" spans="1:30" ht="12.75" customHeight="1" x14ac:dyDescent="0.25">
      <c r="A73" s="22"/>
      <c r="B73" s="22"/>
      <c r="C73" s="22"/>
      <c r="D73" s="22"/>
      <c r="E73" s="44"/>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row>
    <row r="74" spans="1:30" ht="12.75" customHeight="1" x14ac:dyDescent="0.25">
      <c r="A74" s="22"/>
      <c r="B74" s="22"/>
      <c r="C74" s="22"/>
      <c r="D74" s="22"/>
      <c r="E74" s="44"/>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row>
    <row r="75" spans="1:30" ht="12.75" customHeight="1" x14ac:dyDescent="0.25">
      <c r="A75" s="22"/>
      <c r="B75" s="22"/>
      <c r="C75" s="22"/>
      <c r="D75" s="22"/>
      <c r="E75" s="44"/>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row>
    <row r="76" spans="1:30" ht="12.75" customHeight="1" x14ac:dyDescent="0.25">
      <c r="A76" s="22"/>
      <c r="B76" s="22"/>
      <c r="C76" s="22"/>
      <c r="D76" s="22"/>
      <c r="E76" s="44"/>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row>
    <row r="77" spans="1:30" ht="12.75" customHeight="1" x14ac:dyDescent="0.25">
      <c r="A77" s="22"/>
      <c r="B77" s="22"/>
      <c r="C77" s="22"/>
      <c r="D77" s="22"/>
      <c r="E77" s="44"/>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row>
    <row r="78" spans="1:30" ht="12.75" customHeight="1" x14ac:dyDescent="0.25">
      <c r="A78" s="22"/>
      <c r="B78" s="22"/>
      <c r="C78" s="22"/>
      <c r="D78" s="22"/>
      <c r="E78" s="44"/>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row>
    <row r="79" spans="1:30" ht="12.75" customHeight="1" x14ac:dyDescent="0.25">
      <c r="A79" s="22"/>
      <c r="B79" s="22"/>
      <c r="C79" s="22"/>
      <c r="D79" s="22"/>
      <c r="E79" s="44"/>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row>
    <row r="80" spans="1:30" ht="12.75" customHeight="1" x14ac:dyDescent="0.25">
      <c r="A80" s="22"/>
      <c r="B80" s="22"/>
      <c r="C80" s="22"/>
      <c r="D80" s="22"/>
      <c r="E80" s="44"/>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row>
    <row r="81" spans="1:30" ht="12.75" customHeight="1" x14ac:dyDescent="0.25">
      <c r="A81" s="22"/>
      <c r="B81" s="22"/>
      <c r="C81" s="22"/>
      <c r="D81" s="22"/>
      <c r="E81" s="44"/>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row>
    <row r="82" spans="1:30" ht="12.75" customHeight="1" x14ac:dyDescent="0.25">
      <c r="A82" s="22"/>
      <c r="B82" s="22"/>
      <c r="C82" s="22"/>
      <c r="D82" s="22"/>
      <c r="E82" s="44"/>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row>
    <row r="83" spans="1:30" ht="12.75" customHeight="1" x14ac:dyDescent="0.25">
      <c r="A83" s="22"/>
      <c r="B83" s="22"/>
      <c r="C83" s="22"/>
      <c r="D83" s="22"/>
      <c r="E83" s="44"/>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row>
    <row r="84" spans="1:30" ht="12.75" customHeight="1" x14ac:dyDescent="0.25">
      <c r="A84" s="22"/>
      <c r="B84" s="22"/>
      <c r="C84" s="22"/>
      <c r="D84" s="22"/>
      <c r="E84" s="44"/>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row>
    <row r="85" spans="1:30" ht="12.75" customHeight="1" x14ac:dyDescent="0.25">
      <c r="A85" s="22"/>
      <c r="B85" s="22"/>
      <c r="C85" s="22"/>
      <c r="D85" s="22"/>
      <c r="E85" s="44"/>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row>
    <row r="86" spans="1:30" ht="12.75" customHeight="1" x14ac:dyDescent="0.25">
      <c r="A86" s="22"/>
      <c r="B86" s="22"/>
      <c r="C86" s="22"/>
      <c r="D86" s="22"/>
      <c r="E86" s="44"/>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row>
    <row r="87" spans="1:30" ht="12.75" customHeight="1" x14ac:dyDescent="0.25">
      <c r="A87" s="22"/>
      <c r="B87" s="22"/>
      <c r="C87" s="22"/>
      <c r="D87" s="22"/>
      <c r="E87" s="44"/>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row>
    <row r="88" spans="1:30" ht="12.75" customHeight="1" x14ac:dyDescent="0.25">
      <c r="A88" s="22"/>
      <c r="B88" s="22"/>
      <c r="C88" s="22"/>
      <c r="D88" s="22"/>
      <c r="E88" s="44"/>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row>
    <row r="89" spans="1:30" ht="12.75" customHeight="1" x14ac:dyDescent="0.25">
      <c r="A89" s="22"/>
      <c r="B89" s="22"/>
      <c r="C89" s="22"/>
      <c r="D89" s="22"/>
      <c r="E89" s="44"/>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row>
    <row r="90" spans="1:30" ht="12.75" customHeight="1" x14ac:dyDescent="0.25">
      <c r="A90" s="22"/>
      <c r="B90" s="22"/>
      <c r="C90" s="22"/>
      <c r="D90" s="22"/>
      <c r="E90" s="44"/>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row>
    <row r="91" spans="1:30" ht="12.75" customHeight="1" x14ac:dyDescent="0.25">
      <c r="A91" s="22"/>
      <c r="B91" s="22"/>
      <c r="C91" s="22"/>
      <c r="D91" s="22"/>
      <c r="E91" s="44"/>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row>
    <row r="92" spans="1:30" ht="12.75" customHeight="1" x14ac:dyDescent="0.25">
      <c r="A92" s="22"/>
      <c r="B92" s="22"/>
      <c r="C92" s="22"/>
      <c r="D92" s="22"/>
      <c r="E92" s="44"/>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row>
    <row r="93" spans="1:30" ht="12.75" customHeight="1" x14ac:dyDescent="0.25">
      <c r="A93" s="22"/>
      <c r="B93" s="22"/>
      <c r="C93" s="22"/>
      <c r="D93" s="22"/>
      <c r="E93" s="44"/>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row>
    <row r="94" spans="1:30" ht="12.75" customHeight="1" x14ac:dyDescent="0.25">
      <c r="A94" s="22"/>
      <c r="B94" s="22"/>
      <c r="C94" s="22"/>
      <c r="D94" s="22"/>
      <c r="E94" s="44"/>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row>
    <row r="95" spans="1:30" ht="12.75" customHeight="1" x14ac:dyDescent="0.25">
      <c r="A95" s="22"/>
      <c r="B95" s="22"/>
      <c r="C95" s="22"/>
      <c r="D95" s="22"/>
      <c r="E95" s="44"/>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row>
    <row r="96" spans="1:30" ht="12.75" customHeight="1" x14ac:dyDescent="0.25">
      <c r="A96" s="22"/>
      <c r="B96" s="22"/>
      <c r="C96" s="22"/>
      <c r="D96" s="22"/>
      <c r="E96" s="44"/>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row>
    <row r="97" spans="1:30" ht="12.75" customHeight="1" x14ac:dyDescent="0.25">
      <c r="A97" s="22"/>
      <c r="B97" s="22"/>
      <c r="C97" s="22"/>
      <c r="D97" s="22"/>
      <c r="E97" s="44"/>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row>
    <row r="98" spans="1:30" ht="12.75" customHeight="1" x14ac:dyDescent="0.25">
      <c r="A98" s="22"/>
      <c r="B98" s="22"/>
      <c r="C98" s="22"/>
      <c r="D98" s="22"/>
      <c r="E98" s="44"/>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row>
    <row r="99" spans="1:30" ht="12.75" customHeight="1" x14ac:dyDescent="0.25">
      <c r="A99" s="22"/>
      <c r="B99" s="22"/>
      <c r="C99" s="22"/>
      <c r="D99" s="22"/>
      <c r="E99" s="44"/>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row>
    <row r="100" spans="1:30" ht="12.75" customHeight="1" x14ac:dyDescent="0.25">
      <c r="A100" s="22"/>
      <c r="B100" s="22"/>
      <c r="C100" s="22"/>
      <c r="D100" s="22"/>
      <c r="E100" s="44"/>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row>
    <row r="101" spans="1:30" ht="12.75" customHeight="1" x14ac:dyDescent="0.25">
      <c r="A101" s="22"/>
      <c r="B101" s="22"/>
      <c r="C101" s="22"/>
      <c r="D101" s="22"/>
      <c r="E101" s="44"/>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row>
    <row r="102" spans="1:30" ht="12.75" customHeight="1" x14ac:dyDescent="0.25">
      <c r="A102" s="22"/>
      <c r="B102" s="22"/>
      <c r="C102" s="22"/>
      <c r="D102" s="22"/>
      <c r="E102" s="44"/>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row>
    <row r="103" spans="1:30" ht="12.75" customHeight="1" x14ac:dyDescent="0.25">
      <c r="A103" s="22"/>
      <c r="B103" s="22"/>
      <c r="C103" s="22"/>
      <c r="D103" s="22"/>
      <c r="E103" s="44"/>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row>
    <row r="104" spans="1:30" ht="12.75" customHeight="1" x14ac:dyDescent="0.25">
      <c r="A104" s="22"/>
      <c r="B104" s="22"/>
      <c r="C104" s="22"/>
      <c r="D104" s="22"/>
      <c r="E104" s="44"/>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row>
    <row r="105" spans="1:30" ht="12.75" customHeight="1" x14ac:dyDescent="0.25">
      <c r="A105" s="22"/>
      <c r="B105" s="22"/>
      <c r="C105" s="22"/>
      <c r="D105" s="22"/>
      <c r="E105" s="44"/>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row>
    <row r="106" spans="1:30" ht="12.75" customHeight="1" x14ac:dyDescent="0.25">
      <c r="A106" s="22"/>
      <c r="B106" s="22"/>
      <c r="C106" s="22"/>
      <c r="D106" s="22"/>
      <c r="E106" s="44"/>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row>
    <row r="107" spans="1:30" ht="12.75" customHeight="1" x14ac:dyDescent="0.25">
      <c r="A107" s="22"/>
      <c r="B107" s="22"/>
      <c r="C107" s="22"/>
      <c r="D107" s="22"/>
      <c r="E107" s="44"/>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row>
    <row r="108" spans="1:30" ht="12.75" customHeight="1" x14ac:dyDescent="0.25">
      <c r="A108" s="22"/>
      <c r="B108" s="22"/>
      <c r="C108" s="22"/>
      <c r="D108" s="22"/>
      <c r="E108" s="44"/>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row>
    <row r="109" spans="1:30" ht="12.75" customHeight="1" x14ac:dyDescent="0.25">
      <c r="A109" s="22"/>
      <c r="B109" s="22"/>
      <c r="C109" s="22"/>
      <c r="D109" s="22"/>
      <c r="E109" s="44"/>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row>
    <row r="110" spans="1:30" ht="12.75" customHeight="1" x14ac:dyDescent="0.25">
      <c r="A110" s="22"/>
      <c r="B110" s="22"/>
      <c r="C110" s="22"/>
      <c r="D110" s="22"/>
      <c r="E110" s="44"/>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row>
    <row r="111" spans="1:30" ht="12.75" customHeight="1" x14ac:dyDescent="0.25">
      <c r="A111" s="22"/>
      <c r="B111" s="22"/>
      <c r="C111" s="22"/>
      <c r="D111" s="22"/>
      <c r="E111" s="44"/>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row>
    <row r="112" spans="1:30" ht="12.75" customHeight="1" x14ac:dyDescent="0.25">
      <c r="A112" s="22"/>
      <c r="B112" s="22"/>
      <c r="C112" s="22"/>
      <c r="D112" s="22"/>
      <c r="E112" s="44"/>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row>
    <row r="113" spans="1:30" ht="12.75" customHeight="1" x14ac:dyDescent="0.25">
      <c r="A113" s="22"/>
      <c r="B113" s="22"/>
      <c r="C113" s="22"/>
      <c r="D113" s="22"/>
      <c r="E113" s="44"/>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row>
    <row r="114" spans="1:30" ht="12.75" customHeight="1" x14ac:dyDescent="0.25">
      <c r="A114" s="22"/>
      <c r="B114" s="22"/>
      <c r="C114" s="22"/>
      <c r="D114" s="22"/>
      <c r="E114" s="44"/>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row>
    <row r="115" spans="1:30" ht="12.75" customHeight="1" x14ac:dyDescent="0.25">
      <c r="A115" s="22"/>
      <c r="B115" s="22"/>
      <c r="C115" s="22"/>
      <c r="D115" s="22"/>
      <c r="E115" s="44"/>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row>
    <row r="116" spans="1:30" ht="12.75" customHeight="1" x14ac:dyDescent="0.25">
      <c r="A116" s="22"/>
      <c r="B116" s="22"/>
      <c r="C116" s="22"/>
      <c r="D116" s="22"/>
      <c r="E116" s="44"/>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row>
    <row r="117" spans="1:30" ht="12.75" customHeight="1" x14ac:dyDescent="0.25">
      <c r="A117" s="22"/>
      <c r="B117" s="22"/>
      <c r="C117" s="22"/>
      <c r="D117" s="22"/>
      <c r="E117" s="44"/>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row>
    <row r="118" spans="1:30" ht="12.75" customHeight="1" x14ac:dyDescent="0.25">
      <c r="A118" s="22"/>
      <c r="B118" s="22"/>
      <c r="C118" s="22"/>
      <c r="D118" s="22"/>
      <c r="E118" s="44"/>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row>
    <row r="119" spans="1:30" ht="12.75" customHeight="1" x14ac:dyDescent="0.25">
      <c r="A119" s="22"/>
      <c r="B119" s="22"/>
      <c r="C119" s="22"/>
      <c r="D119" s="22"/>
      <c r="E119" s="44"/>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row>
    <row r="120" spans="1:30" ht="12.75" customHeight="1" x14ac:dyDescent="0.25">
      <c r="A120" s="22"/>
      <c r="B120" s="22"/>
      <c r="C120" s="22"/>
      <c r="D120" s="22"/>
      <c r="E120" s="44"/>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row>
    <row r="121" spans="1:30" ht="12.75" customHeight="1" x14ac:dyDescent="0.25">
      <c r="A121" s="22"/>
      <c r="B121" s="22"/>
      <c r="C121" s="22"/>
      <c r="D121" s="22"/>
      <c r="E121" s="44"/>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row>
    <row r="122" spans="1:30" ht="12.75" customHeight="1" x14ac:dyDescent="0.25">
      <c r="A122" s="22"/>
      <c r="B122" s="22"/>
      <c r="C122" s="22"/>
      <c r="D122" s="22"/>
      <c r="E122" s="44"/>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row>
    <row r="123" spans="1:30" ht="12.75" customHeight="1" x14ac:dyDescent="0.25">
      <c r="A123" s="22"/>
      <c r="B123" s="22"/>
      <c r="C123" s="22"/>
      <c r="D123" s="22"/>
      <c r="E123" s="44"/>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row>
    <row r="124" spans="1:30" ht="12.75" customHeight="1" x14ac:dyDescent="0.25">
      <c r="A124" s="22"/>
      <c r="B124" s="22"/>
      <c r="C124" s="22"/>
      <c r="D124" s="22"/>
      <c r="E124" s="44"/>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row>
    <row r="125" spans="1:30" ht="12.75" customHeight="1" x14ac:dyDescent="0.25">
      <c r="A125" s="22"/>
      <c r="B125" s="22"/>
      <c r="C125" s="22"/>
      <c r="D125" s="22"/>
      <c r="E125" s="44"/>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row>
    <row r="126" spans="1:30" ht="12.75" customHeight="1" x14ac:dyDescent="0.25">
      <c r="A126" s="22"/>
      <c r="B126" s="22"/>
      <c r="C126" s="22"/>
      <c r="D126" s="22"/>
      <c r="E126" s="44"/>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row>
    <row r="127" spans="1:30" ht="12.75" customHeight="1" x14ac:dyDescent="0.25">
      <c r="A127" s="22"/>
      <c r="B127" s="22"/>
      <c r="C127" s="22"/>
      <c r="D127" s="22"/>
      <c r="E127" s="44"/>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row>
    <row r="128" spans="1:30" ht="12.75" customHeight="1" x14ac:dyDescent="0.25">
      <c r="A128" s="22"/>
      <c r="B128" s="22"/>
      <c r="C128" s="22"/>
      <c r="D128" s="22"/>
      <c r="E128" s="44"/>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row>
    <row r="129" spans="1:30" ht="12.75" customHeight="1" x14ac:dyDescent="0.25">
      <c r="A129" s="22"/>
      <c r="B129" s="22"/>
      <c r="C129" s="22"/>
      <c r="D129" s="22"/>
      <c r="E129" s="44"/>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row>
    <row r="130" spans="1:30" ht="12.75" customHeight="1" x14ac:dyDescent="0.25">
      <c r="A130" s="22"/>
      <c r="B130" s="22"/>
      <c r="C130" s="22"/>
      <c r="D130" s="22"/>
      <c r="E130" s="44"/>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row>
    <row r="131" spans="1:30" ht="12.75" customHeight="1" x14ac:dyDescent="0.25">
      <c r="A131" s="22"/>
      <c r="B131" s="22"/>
      <c r="C131" s="22"/>
      <c r="D131" s="22"/>
      <c r="E131" s="44"/>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row>
    <row r="132" spans="1:30" ht="12.75" customHeight="1" x14ac:dyDescent="0.25">
      <c r="A132" s="22"/>
      <c r="B132" s="22"/>
      <c r="C132" s="22"/>
      <c r="D132" s="22"/>
      <c r="E132" s="44"/>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row>
    <row r="133" spans="1:30" ht="12.75" customHeight="1" x14ac:dyDescent="0.25">
      <c r="A133" s="22"/>
      <c r="B133" s="22"/>
      <c r="C133" s="22"/>
      <c r="D133" s="22"/>
      <c r="E133" s="44"/>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row>
    <row r="134" spans="1:30" ht="12.75" customHeight="1" x14ac:dyDescent="0.25">
      <c r="A134" s="22"/>
      <c r="B134" s="22"/>
      <c r="C134" s="22"/>
      <c r="D134" s="22"/>
      <c r="E134" s="44"/>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row>
    <row r="135" spans="1:30" ht="12.75" customHeight="1" x14ac:dyDescent="0.25">
      <c r="A135" s="22"/>
      <c r="B135" s="22"/>
      <c r="C135" s="22"/>
      <c r="D135" s="22"/>
      <c r="E135" s="44"/>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row>
    <row r="136" spans="1:30" ht="12.75" customHeight="1" x14ac:dyDescent="0.25">
      <c r="A136" s="22"/>
      <c r="B136" s="22"/>
      <c r="C136" s="22"/>
      <c r="D136" s="22"/>
      <c r="E136" s="44"/>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row>
    <row r="137" spans="1:30" ht="12.75" customHeight="1" x14ac:dyDescent="0.25">
      <c r="A137" s="22"/>
      <c r="B137" s="22"/>
      <c r="C137" s="22"/>
      <c r="D137" s="22"/>
      <c r="E137" s="44"/>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row>
    <row r="138" spans="1:30" ht="12.75" customHeight="1" x14ac:dyDescent="0.25">
      <c r="A138" s="22"/>
      <c r="B138" s="22"/>
      <c r="C138" s="22"/>
      <c r="D138" s="22"/>
      <c r="E138" s="44"/>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row>
    <row r="139" spans="1:30" ht="12.75" customHeight="1" x14ac:dyDescent="0.25">
      <c r="A139" s="22"/>
      <c r="B139" s="22"/>
      <c r="C139" s="22"/>
      <c r="D139" s="22"/>
      <c r="E139" s="44"/>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row>
    <row r="140" spans="1:30" ht="12.75" customHeight="1" x14ac:dyDescent="0.25">
      <c r="A140" s="22"/>
      <c r="B140" s="22"/>
      <c r="C140" s="22"/>
      <c r="D140" s="22"/>
      <c r="E140" s="44"/>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row>
    <row r="141" spans="1:30" ht="12.75" customHeight="1" x14ac:dyDescent="0.25">
      <c r="A141" s="22"/>
      <c r="B141" s="22"/>
      <c r="C141" s="22"/>
      <c r="D141" s="22"/>
      <c r="E141" s="44"/>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row>
    <row r="142" spans="1:30" ht="12.75" customHeight="1" x14ac:dyDescent="0.25">
      <c r="A142" s="22"/>
      <c r="B142" s="22"/>
      <c r="C142" s="22"/>
      <c r="D142" s="22"/>
      <c r="E142" s="44"/>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row>
    <row r="143" spans="1:30" ht="12.75" customHeight="1" x14ac:dyDescent="0.25">
      <c r="A143" s="22"/>
      <c r="B143" s="22"/>
      <c r="C143" s="22"/>
      <c r="D143" s="22"/>
      <c r="E143" s="44"/>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row>
    <row r="144" spans="1:30" ht="12.75" customHeight="1" x14ac:dyDescent="0.25">
      <c r="A144" s="22"/>
      <c r="B144" s="22"/>
      <c r="C144" s="22"/>
      <c r="D144" s="22"/>
      <c r="E144" s="44"/>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row>
    <row r="145" spans="1:30" ht="12.75" customHeight="1" x14ac:dyDescent="0.25">
      <c r="A145" s="22"/>
      <c r="B145" s="22"/>
      <c r="C145" s="22"/>
      <c r="D145" s="22"/>
      <c r="E145" s="44"/>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row>
    <row r="146" spans="1:30" ht="12.75" customHeight="1" x14ac:dyDescent="0.25">
      <c r="A146" s="22"/>
      <c r="B146" s="22"/>
      <c r="C146" s="22"/>
      <c r="D146" s="22"/>
      <c r="E146" s="44"/>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row>
    <row r="147" spans="1:30" ht="12.75" customHeight="1" x14ac:dyDescent="0.25">
      <c r="A147" s="22"/>
      <c r="B147" s="22"/>
      <c r="C147" s="22"/>
      <c r="D147" s="22"/>
      <c r="E147" s="44"/>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row>
    <row r="148" spans="1:30" ht="12.75" customHeight="1" x14ac:dyDescent="0.25">
      <c r="A148" s="22"/>
      <c r="B148" s="22"/>
      <c r="C148" s="22"/>
      <c r="D148" s="22"/>
      <c r="E148" s="44"/>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row>
    <row r="149" spans="1:30" ht="12.75" customHeight="1" x14ac:dyDescent="0.25">
      <c r="A149" s="22"/>
      <c r="B149" s="22"/>
      <c r="C149" s="22"/>
      <c r="D149" s="22"/>
      <c r="E149" s="44"/>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row>
    <row r="150" spans="1:30" ht="12.75" customHeight="1" x14ac:dyDescent="0.25">
      <c r="A150" s="22"/>
      <c r="B150" s="22"/>
      <c r="C150" s="22"/>
      <c r="D150" s="22"/>
      <c r="E150" s="44"/>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row>
    <row r="151" spans="1:30" ht="12.75" customHeight="1" x14ac:dyDescent="0.25">
      <c r="A151" s="22"/>
      <c r="B151" s="22"/>
      <c r="C151" s="22"/>
      <c r="D151" s="22"/>
      <c r="E151" s="44"/>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row>
    <row r="152" spans="1:30" ht="12.75" customHeight="1" x14ac:dyDescent="0.25">
      <c r="A152" s="22"/>
      <c r="B152" s="22"/>
      <c r="C152" s="22"/>
      <c r="D152" s="22"/>
      <c r="E152" s="44"/>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row>
    <row r="153" spans="1:30" ht="12.75" customHeight="1" x14ac:dyDescent="0.25">
      <c r="A153" s="22"/>
      <c r="B153" s="22"/>
      <c r="C153" s="22"/>
      <c r="D153" s="22"/>
      <c r="E153" s="44"/>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row>
    <row r="154" spans="1:30" ht="12.75" customHeight="1" x14ac:dyDescent="0.25">
      <c r="A154" s="22"/>
      <c r="B154" s="22"/>
      <c r="C154" s="22"/>
      <c r="D154" s="22"/>
      <c r="E154" s="44"/>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row>
    <row r="155" spans="1:30" ht="12.75" customHeight="1" x14ac:dyDescent="0.25">
      <c r="A155" s="22"/>
      <c r="B155" s="22"/>
      <c r="C155" s="22"/>
      <c r="D155" s="22"/>
      <c r="E155" s="44"/>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row>
    <row r="156" spans="1:30" ht="12.75" customHeight="1" x14ac:dyDescent="0.25">
      <c r="A156" s="22"/>
      <c r="B156" s="22"/>
      <c r="C156" s="22"/>
      <c r="D156" s="22"/>
      <c r="E156" s="44"/>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row>
    <row r="157" spans="1:30" ht="12.75" customHeight="1" x14ac:dyDescent="0.25">
      <c r="A157" s="22"/>
      <c r="B157" s="22"/>
      <c r="C157" s="22"/>
      <c r="D157" s="22"/>
      <c r="E157" s="44"/>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row>
    <row r="158" spans="1:30" ht="12.75" customHeight="1" x14ac:dyDescent="0.25">
      <c r="A158" s="22"/>
      <c r="B158" s="22"/>
      <c r="C158" s="22"/>
      <c r="D158" s="22"/>
      <c r="E158" s="44"/>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row>
    <row r="159" spans="1:30" ht="12.75" customHeight="1" x14ac:dyDescent="0.25">
      <c r="A159" s="22"/>
      <c r="B159" s="22"/>
      <c r="C159" s="22"/>
      <c r="D159" s="22"/>
      <c r="E159" s="44"/>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row>
    <row r="160" spans="1:30" ht="12.75" customHeight="1" x14ac:dyDescent="0.25">
      <c r="A160" s="22"/>
      <c r="B160" s="22"/>
      <c r="C160" s="22"/>
      <c r="D160" s="22"/>
      <c r="E160" s="44"/>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row>
    <row r="161" spans="1:30" ht="12.75" customHeight="1" x14ac:dyDescent="0.25">
      <c r="A161" s="22"/>
      <c r="B161" s="22"/>
      <c r="C161" s="22"/>
      <c r="D161" s="22"/>
      <c r="E161" s="44"/>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row>
    <row r="162" spans="1:30" ht="12.75" customHeight="1" x14ac:dyDescent="0.25">
      <c r="A162" s="22"/>
      <c r="B162" s="22"/>
      <c r="C162" s="22"/>
      <c r="D162" s="22"/>
      <c r="E162" s="44"/>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row>
    <row r="163" spans="1:30" ht="12.75" customHeight="1" x14ac:dyDescent="0.25">
      <c r="A163" s="22"/>
      <c r="B163" s="22"/>
      <c r="C163" s="22"/>
      <c r="D163" s="22"/>
      <c r="E163" s="44"/>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row>
    <row r="164" spans="1:30" ht="12.75" customHeight="1" x14ac:dyDescent="0.25">
      <c r="A164" s="22"/>
      <c r="B164" s="22"/>
      <c r="C164" s="22"/>
      <c r="D164" s="22"/>
      <c r="E164" s="44"/>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row>
    <row r="165" spans="1:30" ht="12.75" customHeight="1" x14ac:dyDescent="0.25">
      <c r="A165" s="22"/>
      <c r="B165" s="22"/>
      <c r="C165" s="22"/>
      <c r="D165" s="22"/>
      <c r="E165" s="44"/>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row>
    <row r="166" spans="1:30" ht="12.75" customHeight="1" x14ac:dyDescent="0.25">
      <c r="A166" s="22"/>
      <c r="B166" s="22"/>
      <c r="C166" s="22"/>
      <c r="D166" s="22"/>
      <c r="E166" s="44"/>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row>
    <row r="167" spans="1:30" ht="12.75" customHeight="1" x14ac:dyDescent="0.25">
      <c r="A167" s="22"/>
      <c r="B167" s="22"/>
      <c r="C167" s="22"/>
      <c r="D167" s="22"/>
      <c r="E167" s="44"/>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row>
    <row r="168" spans="1:30" ht="12.75" customHeight="1" x14ac:dyDescent="0.25">
      <c r="A168" s="22"/>
      <c r="B168" s="22"/>
      <c r="C168" s="22"/>
      <c r="D168" s="22"/>
      <c r="E168" s="44"/>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row>
    <row r="169" spans="1:30" ht="12.75" customHeight="1" x14ac:dyDescent="0.25">
      <c r="A169" s="22"/>
      <c r="B169" s="22"/>
      <c r="C169" s="22"/>
      <c r="D169" s="22"/>
      <c r="E169" s="44"/>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row>
    <row r="170" spans="1:30" ht="12.75" customHeight="1" x14ac:dyDescent="0.25">
      <c r="A170" s="22"/>
      <c r="B170" s="22"/>
      <c r="C170" s="22"/>
      <c r="D170" s="22"/>
      <c r="E170" s="44"/>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row>
    <row r="171" spans="1:30" ht="12.75" customHeight="1" x14ac:dyDescent="0.25">
      <c r="A171" s="22"/>
      <c r="B171" s="22"/>
      <c r="C171" s="22"/>
      <c r="D171" s="22"/>
      <c r="E171" s="44"/>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row>
    <row r="172" spans="1:30" ht="12.75" customHeight="1" x14ac:dyDescent="0.25">
      <c r="A172" s="22"/>
      <c r="B172" s="22"/>
      <c r="C172" s="22"/>
      <c r="D172" s="22"/>
      <c r="E172" s="44"/>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row>
    <row r="173" spans="1:30" ht="12.75" customHeight="1" x14ac:dyDescent="0.25">
      <c r="A173" s="22"/>
      <c r="B173" s="22"/>
      <c r="C173" s="22"/>
      <c r="D173" s="22"/>
      <c r="E173" s="44"/>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row>
    <row r="174" spans="1:30" ht="12.75" customHeight="1" x14ac:dyDescent="0.25">
      <c r="A174" s="22"/>
      <c r="B174" s="22"/>
      <c r="C174" s="22"/>
      <c r="D174" s="22"/>
      <c r="E174" s="44"/>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row>
    <row r="175" spans="1:30" ht="12.75" customHeight="1" x14ac:dyDescent="0.25">
      <c r="A175" s="22"/>
      <c r="B175" s="22"/>
      <c r="C175" s="22"/>
      <c r="D175" s="22"/>
      <c r="E175" s="44"/>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row>
    <row r="176" spans="1:30" ht="12.75" customHeight="1" x14ac:dyDescent="0.25">
      <c r="A176" s="22"/>
      <c r="B176" s="22"/>
      <c r="C176" s="22"/>
      <c r="D176" s="22"/>
      <c r="E176" s="44"/>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row>
    <row r="177" spans="1:30" ht="12.75" customHeight="1" x14ac:dyDescent="0.25">
      <c r="A177" s="22"/>
      <c r="B177" s="22"/>
      <c r="C177" s="22"/>
      <c r="D177" s="22"/>
      <c r="E177" s="44"/>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row>
    <row r="178" spans="1:30" ht="12.75" customHeight="1" x14ac:dyDescent="0.25">
      <c r="A178" s="22"/>
      <c r="B178" s="22"/>
      <c r="C178" s="22"/>
      <c r="D178" s="22"/>
      <c r="E178" s="44"/>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row>
    <row r="179" spans="1:30" ht="12.75" customHeight="1" x14ac:dyDescent="0.25">
      <c r="A179" s="22"/>
      <c r="B179" s="22"/>
      <c r="C179" s="22"/>
      <c r="D179" s="22"/>
      <c r="E179" s="44"/>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row>
    <row r="180" spans="1:30" ht="12.75" customHeight="1" x14ac:dyDescent="0.25">
      <c r="A180" s="22"/>
      <c r="B180" s="22"/>
      <c r="C180" s="22"/>
      <c r="D180" s="22"/>
      <c r="E180" s="44"/>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row>
    <row r="181" spans="1:30" ht="12.75" customHeight="1" x14ac:dyDescent="0.25">
      <c r="A181" s="22"/>
      <c r="B181" s="22"/>
      <c r="C181" s="22"/>
      <c r="D181" s="22"/>
      <c r="E181" s="44"/>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row>
    <row r="182" spans="1:30" ht="12.75" customHeight="1" x14ac:dyDescent="0.25">
      <c r="A182" s="22"/>
      <c r="B182" s="22"/>
      <c r="C182" s="22"/>
      <c r="D182" s="22"/>
      <c r="E182" s="44"/>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row>
    <row r="183" spans="1:30" ht="12.75" customHeight="1" x14ac:dyDescent="0.25">
      <c r="A183" s="22"/>
      <c r="B183" s="22"/>
      <c r="C183" s="22"/>
      <c r="D183" s="22"/>
      <c r="E183" s="44"/>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row>
    <row r="184" spans="1:30" ht="12.75" customHeight="1" x14ac:dyDescent="0.25">
      <c r="A184" s="22"/>
      <c r="B184" s="22"/>
      <c r="C184" s="22"/>
      <c r="D184" s="22"/>
      <c r="E184" s="44"/>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row>
    <row r="185" spans="1:30" ht="12.75" customHeight="1" x14ac:dyDescent="0.25">
      <c r="A185" s="22"/>
      <c r="B185" s="22"/>
      <c r="C185" s="22"/>
      <c r="D185" s="22"/>
      <c r="E185" s="44"/>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row>
    <row r="186" spans="1:30" ht="12.75" customHeight="1" x14ac:dyDescent="0.25">
      <c r="A186" s="22"/>
      <c r="B186" s="22"/>
      <c r="C186" s="22"/>
      <c r="D186" s="22"/>
      <c r="E186" s="44"/>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row>
    <row r="187" spans="1:30" ht="12.75" customHeight="1" x14ac:dyDescent="0.25">
      <c r="A187" s="22"/>
      <c r="B187" s="22"/>
      <c r="C187" s="22"/>
      <c r="D187" s="22"/>
      <c r="E187" s="44"/>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row>
    <row r="188" spans="1:30" ht="12.75" customHeight="1" x14ac:dyDescent="0.25">
      <c r="A188" s="22"/>
      <c r="B188" s="22"/>
      <c r="C188" s="22"/>
      <c r="D188" s="22"/>
      <c r="E188" s="44"/>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row>
    <row r="189" spans="1:30" ht="12.75" customHeight="1" x14ac:dyDescent="0.25">
      <c r="A189" s="22"/>
      <c r="B189" s="22"/>
      <c r="C189" s="22"/>
      <c r="D189" s="22"/>
      <c r="E189" s="44"/>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row>
    <row r="190" spans="1:30" ht="12.75" customHeight="1" x14ac:dyDescent="0.25">
      <c r="A190" s="22"/>
      <c r="B190" s="22"/>
      <c r="C190" s="22"/>
      <c r="D190" s="22"/>
      <c r="E190" s="44"/>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row>
    <row r="191" spans="1:30" ht="12.75" customHeight="1" x14ac:dyDescent="0.25">
      <c r="A191" s="22"/>
      <c r="B191" s="22"/>
      <c r="C191" s="22"/>
      <c r="D191" s="22"/>
      <c r="E191" s="44"/>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row>
    <row r="192" spans="1:30" ht="12.75" customHeight="1" x14ac:dyDescent="0.25">
      <c r="A192" s="22"/>
      <c r="B192" s="22"/>
      <c r="C192" s="22"/>
      <c r="D192" s="22"/>
      <c r="E192" s="44"/>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row>
    <row r="193" spans="1:30" ht="12.75" customHeight="1" x14ac:dyDescent="0.25">
      <c r="A193" s="22"/>
      <c r="B193" s="22"/>
      <c r="C193" s="22"/>
      <c r="D193" s="22"/>
      <c r="E193" s="44"/>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row>
    <row r="194" spans="1:30" ht="12.75" customHeight="1" x14ac:dyDescent="0.25">
      <c r="A194" s="22"/>
      <c r="B194" s="22"/>
      <c r="C194" s="22"/>
      <c r="D194" s="22"/>
      <c r="E194" s="44"/>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row>
    <row r="195" spans="1:30" ht="12.75" customHeight="1" x14ac:dyDescent="0.25">
      <c r="A195" s="22"/>
      <c r="B195" s="22"/>
      <c r="C195" s="22"/>
      <c r="D195" s="22"/>
      <c r="E195" s="44"/>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row>
    <row r="196" spans="1:30" ht="12.75" customHeight="1" x14ac:dyDescent="0.25">
      <c r="A196" s="22"/>
      <c r="B196" s="22"/>
      <c r="C196" s="22"/>
      <c r="D196" s="22"/>
      <c r="E196" s="44"/>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row>
    <row r="197" spans="1:30" ht="12.75" customHeight="1" x14ac:dyDescent="0.25">
      <c r="A197" s="22"/>
      <c r="B197" s="22"/>
      <c r="C197" s="22"/>
      <c r="D197" s="22"/>
      <c r="E197" s="44"/>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row>
    <row r="198" spans="1:30" ht="12.75" customHeight="1" x14ac:dyDescent="0.25">
      <c r="A198" s="22"/>
      <c r="B198" s="22"/>
      <c r="C198" s="22"/>
      <c r="D198" s="22"/>
      <c r="E198" s="44"/>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row>
    <row r="199" spans="1:30" ht="12.75" customHeight="1" x14ac:dyDescent="0.25">
      <c r="A199" s="22"/>
      <c r="B199" s="22"/>
      <c r="C199" s="22"/>
      <c r="D199" s="22"/>
      <c r="E199" s="44"/>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row>
    <row r="200" spans="1:30" ht="12.75" customHeight="1" x14ac:dyDescent="0.25">
      <c r="A200" s="22"/>
      <c r="B200" s="22"/>
      <c r="C200" s="22"/>
      <c r="D200" s="22"/>
      <c r="E200" s="44"/>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row>
    <row r="201" spans="1:30" ht="12.75" customHeight="1" x14ac:dyDescent="0.25">
      <c r="A201" s="22"/>
      <c r="B201" s="22"/>
      <c r="C201" s="22"/>
      <c r="D201" s="22"/>
      <c r="E201" s="44"/>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row>
    <row r="202" spans="1:30" ht="12.75" customHeight="1" x14ac:dyDescent="0.25">
      <c r="A202" s="22"/>
      <c r="B202" s="22"/>
      <c r="C202" s="22"/>
      <c r="D202" s="22"/>
      <c r="E202" s="44"/>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row>
    <row r="203" spans="1:30" ht="12.75" customHeight="1" x14ac:dyDescent="0.25">
      <c r="A203" s="22"/>
      <c r="B203" s="22"/>
      <c r="C203" s="22"/>
      <c r="D203" s="22"/>
      <c r="E203" s="44"/>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row>
    <row r="204" spans="1:30" ht="12.75" customHeight="1" x14ac:dyDescent="0.25">
      <c r="A204" s="22"/>
      <c r="B204" s="22"/>
      <c r="C204" s="22"/>
      <c r="D204" s="22"/>
      <c r="E204" s="44"/>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row>
    <row r="205" spans="1:30" ht="12.75" customHeight="1" x14ac:dyDescent="0.25">
      <c r="A205" s="22"/>
      <c r="B205" s="22"/>
      <c r="C205" s="22"/>
      <c r="D205" s="22"/>
      <c r="E205" s="44"/>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row>
    <row r="206" spans="1:30" ht="12.75" customHeight="1" x14ac:dyDescent="0.25">
      <c r="A206" s="22"/>
      <c r="B206" s="22"/>
      <c r="C206" s="22"/>
      <c r="D206" s="22"/>
      <c r="E206" s="44"/>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row>
    <row r="207" spans="1:30" ht="12.75" customHeight="1" x14ac:dyDescent="0.25">
      <c r="A207" s="22"/>
      <c r="B207" s="22"/>
      <c r="C207" s="22"/>
      <c r="D207" s="22"/>
      <c r="E207" s="44"/>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row>
    <row r="208" spans="1:30" ht="12.75" customHeight="1" x14ac:dyDescent="0.25">
      <c r="A208" s="22"/>
      <c r="B208" s="22"/>
      <c r="C208" s="22"/>
      <c r="D208" s="22"/>
      <c r="E208" s="44"/>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row>
    <row r="209" spans="1:30" ht="12.75" customHeight="1" x14ac:dyDescent="0.25">
      <c r="A209" s="22"/>
      <c r="B209" s="22"/>
      <c r="C209" s="22"/>
      <c r="D209" s="22"/>
      <c r="E209" s="44"/>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row>
    <row r="210" spans="1:30" ht="12.75" customHeight="1" x14ac:dyDescent="0.25">
      <c r="A210" s="22"/>
      <c r="B210" s="22"/>
      <c r="C210" s="22"/>
      <c r="D210" s="22"/>
      <c r="E210" s="44"/>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row>
    <row r="211" spans="1:30" ht="12.75" customHeight="1" x14ac:dyDescent="0.25">
      <c r="A211" s="22"/>
      <c r="B211" s="22"/>
      <c r="C211" s="22"/>
      <c r="D211" s="22"/>
      <c r="E211" s="44"/>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row>
    <row r="212" spans="1:30" ht="12.75" customHeight="1" x14ac:dyDescent="0.25">
      <c r="A212" s="22"/>
      <c r="B212" s="22"/>
      <c r="C212" s="22"/>
      <c r="D212" s="22"/>
      <c r="E212" s="44"/>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row>
    <row r="213" spans="1:30" ht="12.75" customHeight="1" x14ac:dyDescent="0.25">
      <c r="A213" s="22"/>
      <c r="B213" s="22"/>
      <c r="C213" s="22"/>
      <c r="D213" s="22"/>
      <c r="E213" s="44"/>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row>
    <row r="214" spans="1:30" ht="12.75" customHeight="1" x14ac:dyDescent="0.25">
      <c r="A214" s="22"/>
      <c r="B214" s="22"/>
      <c r="C214" s="22"/>
      <c r="D214" s="22"/>
      <c r="E214" s="44"/>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row>
    <row r="215" spans="1:30" ht="12.75" customHeight="1" x14ac:dyDescent="0.25">
      <c r="A215" s="22"/>
      <c r="B215" s="22"/>
      <c r="C215" s="22"/>
      <c r="D215" s="22"/>
      <c r="E215" s="44"/>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row>
    <row r="216" spans="1:30" ht="12.75" customHeight="1" x14ac:dyDescent="0.25">
      <c r="A216" s="22"/>
      <c r="B216" s="22"/>
      <c r="C216" s="22"/>
      <c r="D216" s="22"/>
      <c r="E216" s="44"/>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row>
    <row r="217" spans="1:30" ht="12.75" customHeight="1" x14ac:dyDescent="0.25">
      <c r="A217" s="22"/>
      <c r="B217" s="22"/>
      <c r="C217" s="22"/>
      <c r="D217" s="22"/>
      <c r="E217" s="44"/>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row>
    <row r="218" spans="1:30" ht="12.75" customHeight="1" x14ac:dyDescent="0.25">
      <c r="A218" s="22"/>
      <c r="B218" s="22"/>
      <c r="C218" s="22"/>
      <c r="D218" s="22"/>
      <c r="E218" s="44"/>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row>
    <row r="219" spans="1:30" ht="12.75" customHeight="1" x14ac:dyDescent="0.25">
      <c r="A219" s="22"/>
      <c r="B219" s="22"/>
      <c r="C219" s="22"/>
      <c r="D219" s="22"/>
      <c r="E219" s="44"/>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row>
    <row r="220" spans="1:30" ht="12.75" customHeight="1" x14ac:dyDescent="0.25">
      <c r="A220" s="22"/>
      <c r="B220" s="22"/>
      <c r="C220" s="22"/>
      <c r="D220" s="22"/>
      <c r="E220" s="44"/>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row>
    <row r="221" spans="1:30" ht="12.75" customHeight="1" x14ac:dyDescent="0.25">
      <c r="A221" s="22"/>
      <c r="B221" s="22"/>
      <c r="C221" s="22"/>
      <c r="D221" s="22"/>
      <c r="E221" s="44"/>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row>
    <row r="222" spans="1:30" ht="12.75" customHeight="1" x14ac:dyDescent="0.25">
      <c r="A222" s="22"/>
      <c r="B222" s="22"/>
      <c r="C222" s="22"/>
      <c r="D222" s="22"/>
      <c r="E222" s="44"/>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row>
    <row r="223" spans="1:30" ht="12.75" customHeight="1" x14ac:dyDescent="0.25">
      <c r="A223" s="22"/>
      <c r="B223" s="22"/>
      <c r="C223" s="22"/>
      <c r="D223" s="22"/>
      <c r="E223" s="44"/>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row>
    <row r="224" spans="1:30" ht="12.75" customHeight="1" x14ac:dyDescent="0.25">
      <c r="A224" s="22"/>
      <c r="B224" s="22"/>
      <c r="C224" s="22"/>
      <c r="D224" s="22"/>
      <c r="E224" s="44"/>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row>
    <row r="225" spans="1:30" ht="12.75" customHeight="1" x14ac:dyDescent="0.25">
      <c r="A225" s="22"/>
      <c r="B225" s="22"/>
      <c r="C225" s="22"/>
      <c r="D225" s="22"/>
      <c r="E225" s="44"/>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row>
    <row r="226" spans="1:30" ht="12.75" customHeight="1" x14ac:dyDescent="0.25">
      <c r="A226" s="22"/>
      <c r="B226" s="22"/>
      <c r="C226" s="22"/>
      <c r="D226" s="22"/>
      <c r="E226" s="44"/>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row>
    <row r="227" spans="1:30" ht="12.75" customHeight="1" x14ac:dyDescent="0.25">
      <c r="A227" s="22"/>
      <c r="B227" s="22"/>
      <c r="C227" s="22"/>
      <c r="D227" s="22"/>
      <c r="E227" s="44"/>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row>
    <row r="228" spans="1:30" ht="12.75" customHeight="1" x14ac:dyDescent="0.25">
      <c r="A228" s="22"/>
      <c r="B228" s="22"/>
      <c r="C228" s="22"/>
      <c r="D228" s="22"/>
      <c r="E228" s="44"/>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row>
    <row r="229" spans="1:30" ht="12.75" customHeight="1" x14ac:dyDescent="0.25">
      <c r="A229" s="22"/>
      <c r="B229" s="22"/>
      <c r="C229" s="22"/>
      <c r="D229" s="22"/>
      <c r="E229" s="44"/>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row>
    <row r="230" spans="1:30" ht="12.75" customHeight="1" x14ac:dyDescent="0.25">
      <c r="A230" s="22"/>
      <c r="B230" s="22"/>
      <c r="C230" s="22"/>
      <c r="D230" s="22"/>
      <c r="E230" s="44"/>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row>
    <row r="231" spans="1:30" ht="12.75" customHeight="1" x14ac:dyDescent="0.25">
      <c r="A231" s="22"/>
      <c r="B231" s="22"/>
      <c r="C231" s="22"/>
      <c r="D231" s="22"/>
      <c r="E231" s="44"/>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row>
    <row r="232" spans="1:30" ht="12.75" customHeight="1" x14ac:dyDescent="0.25">
      <c r="A232" s="22"/>
      <c r="B232" s="22"/>
      <c r="C232" s="22"/>
      <c r="D232" s="22"/>
      <c r="E232" s="44"/>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row>
    <row r="233" spans="1:30" ht="12.75" customHeight="1" x14ac:dyDescent="0.25">
      <c r="A233" s="22"/>
      <c r="B233" s="22"/>
      <c r="C233" s="22"/>
      <c r="D233" s="22"/>
      <c r="E233" s="44"/>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row>
    <row r="234" spans="1:30" ht="12.75" customHeight="1" x14ac:dyDescent="0.25">
      <c r="A234" s="22"/>
      <c r="B234" s="22"/>
      <c r="C234" s="22"/>
      <c r="D234" s="22"/>
      <c r="E234" s="44"/>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row>
    <row r="235" spans="1:30" ht="12.75" customHeight="1" x14ac:dyDescent="0.25">
      <c r="A235" s="22"/>
      <c r="B235" s="22"/>
      <c r="C235" s="22"/>
      <c r="D235" s="22"/>
      <c r="E235" s="44"/>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row>
    <row r="236" spans="1:30" ht="12.75" customHeight="1" x14ac:dyDescent="0.25">
      <c r="A236" s="22"/>
      <c r="B236" s="22"/>
      <c r="C236" s="22"/>
      <c r="D236" s="22"/>
      <c r="E236" s="44"/>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row>
    <row r="237" spans="1:30" ht="12.75" customHeight="1" x14ac:dyDescent="0.25">
      <c r="A237" s="22"/>
      <c r="B237" s="22"/>
      <c r="C237" s="22"/>
      <c r="D237" s="22"/>
      <c r="E237" s="44"/>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row>
    <row r="238" spans="1:30" ht="12.75" customHeight="1" x14ac:dyDescent="0.25">
      <c r="A238" s="22"/>
      <c r="B238" s="22"/>
      <c r="C238" s="22"/>
      <c r="D238" s="22"/>
      <c r="E238" s="44"/>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row>
    <row r="239" spans="1:30" ht="12.75" customHeight="1" x14ac:dyDescent="0.25">
      <c r="A239" s="22"/>
      <c r="B239" s="22"/>
      <c r="C239" s="22"/>
      <c r="D239" s="22"/>
      <c r="E239" s="44"/>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row>
    <row r="240" spans="1:30" ht="12.75" customHeight="1" x14ac:dyDescent="0.25">
      <c r="A240" s="22"/>
      <c r="B240" s="22"/>
      <c r="C240" s="22"/>
      <c r="D240" s="22"/>
      <c r="E240" s="44"/>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row>
    <row r="241" spans="1:30" ht="12.75" customHeight="1" x14ac:dyDescent="0.25">
      <c r="A241" s="22"/>
      <c r="B241" s="22"/>
      <c r="C241" s="22"/>
      <c r="D241" s="22"/>
      <c r="E241" s="44"/>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row>
    <row r="242" spans="1:30" ht="12.75" customHeight="1" x14ac:dyDescent="0.25">
      <c r="A242" s="22"/>
      <c r="B242" s="22"/>
      <c r="C242" s="22"/>
      <c r="D242" s="22"/>
      <c r="E242" s="44"/>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row>
    <row r="243" spans="1:30" ht="12.75" customHeight="1" x14ac:dyDescent="0.25">
      <c r="A243" s="22"/>
      <c r="B243" s="22"/>
      <c r="C243" s="22"/>
      <c r="D243" s="22"/>
      <c r="E243" s="44"/>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row>
    <row r="244" spans="1:30" ht="12.75" customHeight="1" x14ac:dyDescent="0.25">
      <c r="A244" s="22"/>
      <c r="B244" s="22"/>
      <c r="C244" s="22"/>
      <c r="D244" s="22"/>
      <c r="E244" s="44"/>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row>
    <row r="245" spans="1:30" ht="12.75" customHeight="1" x14ac:dyDescent="0.25">
      <c r="A245" s="22"/>
      <c r="B245" s="22"/>
      <c r="C245" s="22"/>
      <c r="D245" s="22"/>
      <c r="E245" s="44"/>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row>
    <row r="246" spans="1:30" ht="12.75" customHeight="1" x14ac:dyDescent="0.25">
      <c r="A246" s="22"/>
      <c r="B246" s="22"/>
      <c r="C246" s="22"/>
      <c r="D246" s="22"/>
      <c r="E246" s="44"/>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row>
    <row r="247" spans="1:30" ht="12.75" customHeight="1" x14ac:dyDescent="0.25">
      <c r="A247" s="22"/>
      <c r="B247" s="22"/>
      <c r="C247" s="22"/>
      <c r="D247" s="22"/>
      <c r="E247" s="44"/>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row>
    <row r="248" spans="1:30" ht="12.75" customHeight="1" x14ac:dyDescent="0.25">
      <c r="A248" s="22"/>
      <c r="B248" s="22"/>
      <c r="C248" s="22"/>
      <c r="D248" s="22"/>
      <c r="E248" s="44"/>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row>
    <row r="249" spans="1:30" ht="12.75" customHeight="1" x14ac:dyDescent="0.25">
      <c r="A249" s="22"/>
      <c r="B249" s="22"/>
      <c r="C249" s="22"/>
      <c r="D249" s="22"/>
      <c r="E249" s="44"/>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row>
    <row r="250" spans="1:30" ht="12.75" customHeight="1" x14ac:dyDescent="0.25">
      <c r="A250" s="22"/>
      <c r="B250" s="22"/>
      <c r="C250" s="22"/>
      <c r="D250" s="22"/>
      <c r="E250" s="44"/>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row>
    <row r="251" spans="1:30" ht="12.75" customHeight="1" x14ac:dyDescent="0.25">
      <c r="A251" s="22"/>
      <c r="B251" s="22"/>
      <c r="C251" s="22"/>
      <c r="D251" s="22"/>
      <c r="E251" s="44"/>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row>
    <row r="252" spans="1:30" ht="12.75" customHeight="1" x14ac:dyDescent="0.25">
      <c r="A252" s="22"/>
      <c r="B252" s="22"/>
      <c r="C252" s="22"/>
      <c r="D252" s="22"/>
      <c r="E252" s="44"/>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row>
    <row r="253" spans="1:30" ht="12.75" customHeight="1" x14ac:dyDescent="0.25">
      <c r="A253" s="22"/>
      <c r="B253" s="22"/>
      <c r="C253" s="22"/>
      <c r="D253" s="22"/>
      <c r="E253" s="44"/>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row>
    <row r="254" spans="1:30" ht="12.75" customHeight="1" x14ac:dyDescent="0.25">
      <c r="A254" s="22"/>
      <c r="B254" s="22"/>
      <c r="C254" s="22"/>
      <c r="D254" s="22"/>
      <c r="E254" s="44"/>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row>
    <row r="255" spans="1:30" ht="12.75" customHeight="1" x14ac:dyDescent="0.25">
      <c r="A255" s="22"/>
      <c r="B255" s="22"/>
      <c r="C255" s="22"/>
      <c r="D255" s="22"/>
      <c r="E255" s="44"/>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row>
    <row r="256" spans="1:30" ht="12.75" customHeight="1" x14ac:dyDescent="0.25">
      <c r="A256" s="22"/>
      <c r="B256" s="22"/>
      <c r="C256" s="22"/>
      <c r="D256" s="22"/>
      <c r="E256" s="44"/>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row>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31">
    <mergeCell ref="A31:U31"/>
    <mergeCell ref="A32:U32"/>
    <mergeCell ref="A45:U50"/>
    <mergeCell ref="D55:J55"/>
    <mergeCell ref="D56:J56"/>
    <mergeCell ref="S5:T5"/>
    <mergeCell ref="S6:T6"/>
    <mergeCell ref="S7:T7"/>
    <mergeCell ref="S8:T8"/>
    <mergeCell ref="S9:T9"/>
    <mergeCell ref="S10:T10"/>
    <mergeCell ref="S11:T11"/>
    <mergeCell ref="N20:O20"/>
    <mergeCell ref="N21:O21"/>
    <mergeCell ref="S21:T21"/>
    <mergeCell ref="B5:D5"/>
    <mergeCell ref="E5:F5"/>
    <mergeCell ref="H5:I5"/>
    <mergeCell ref="N5:O5"/>
    <mergeCell ref="E6:F6"/>
    <mergeCell ref="E7:F7"/>
    <mergeCell ref="K7:L7"/>
    <mergeCell ref="E11:F11"/>
    <mergeCell ref="H11:I11"/>
    <mergeCell ref="A1:U1"/>
    <mergeCell ref="A2:D3"/>
    <mergeCell ref="E2:R2"/>
    <mergeCell ref="S2:U2"/>
    <mergeCell ref="E3:G3"/>
    <mergeCell ref="H3:J3"/>
    <mergeCell ref="K3:M3"/>
    <mergeCell ref="S3:U3"/>
    <mergeCell ref="N3:P3"/>
    <mergeCell ref="R3:R4"/>
    <mergeCell ref="E4:F4"/>
    <mergeCell ref="H4:I4"/>
    <mergeCell ref="K4:L4"/>
    <mergeCell ref="N4:O4"/>
    <mergeCell ref="S4:T4"/>
    <mergeCell ref="N6:O6"/>
    <mergeCell ref="N7:O7"/>
    <mergeCell ref="N8:O8"/>
    <mergeCell ref="N9:O9"/>
    <mergeCell ref="N10:O10"/>
    <mergeCell ref="N11:O11"/>
    <mergeCell ref="N12:O12"/>
    <mergeCell ref="N24:O24"/>
    <mergeCell ref="N25:O25"/>
    <mergeCell ref="N13:O13"/>
    <mergeCell ref="N14:O14"/>
    <mergeCell ref="N15:O15"/>
    <mergeCell ref="N16:O16"/>
    <mergeCell ref="N17:O17"/>
    <mergeCell ref="N18:O18"/>
    <mergeCell ref="N19:O19"/>
    <mergeCell ref="N22:O22"/>
    <mergeCell ref="N23:O23"/>
    <mergeCell ref="S19:T19"/>
    <mergeCell ref="S20:T20"/>
    <mergeCell ref="S24:T24"/>
    <mergeCell ref="Q25:R30"/>
    <mergeCell ref="S25:T25"/>
    <mergeCell ref="S12:T12"/>
    <mergeCell ref="S13:T13"/>
    <mergeCell ref="S14:T14"/>
    <mergeCell ref="S15:T15"/>
    <mergeCell ref="S16:T16"/>
    <mergeCell ref="S17:T17"/>
    <mergeCell ref="S18:T18"/>
    <mergeCell ref="S22:T22"/>
    <mergeCell ref="S23:T23"/>
    <mergeCell ref="K22:L22"/>
    <mergeCell ref="K23:L23"/>
    <mergeCell ref="K24:L24"/>
    <mergeCell ref="K25:L25"/>
    <mergeCell ref="K13:L13"/>
    <mergeCell ref="K14:L14"/>
    <mergeCell ref="K15:L15"/>
    <mergeCell ref="K16:L16"/>
    <mergeCell ref="K17:L17"/>
    <mergeCell ref="K18:L18"/>
    <mergeCell ref="K19:L19"/>
    <mergeCell ref="K5:L5"/>
    <mergeCell ref="K6:L6"/>
    <mergeCell ref="K8:L8"/>
    <mergeCell ref="K9:L9"/>
    <mergeCell ref="K10:L10"/>
    <mergeCell ref="K11:L11"/>
    <mergeCell ref="K12:L12"/>
    <mergeCell ref="K20:L20"/>
    <mergeCell ref="K21:L21"/>
    <mergeCell ref="E23:F23"/>
    <mergeCell ref="E24:F24"/>
    <mergeCell ref="E25:F25"/>
    <mergeCell ref="E12:F12"/>
    <mergeCell ref="H12:I12"/>
    <mergeCell ref="E13:F13"/>
    <mergeCell ref="H13:I13"/>
    <mergeCell ref="H14:I14"/>
    <mergeCell ref="H15:I15"/>
    <mergeCell ref="H16:I16"/>
    <mergeCell ref="H24:I24"/>
    <mergeCell ref="H25:I25"/>
    <mergeCell ref="H17:I17"/>
    <mergeCell ref="H18:I18"/>
    <mergeCell ref="H19:I19"/>
    <mergeCell ref="H20:I20"/>
    <mergeCell ref="H21:I21"/>
    <mergeCell ref="H22:I22"/>
    <mergeCell ref="H23:I23"/>
    <mergeCell ref="E15:F15"/>
    <mergeCell ref="B16:D16"/>
    <mergeCell ref="E16:F16"/>
    <mergeCell ref="B20:D20"/>
    <mergeCell ref="E20:F20"/>
    <mergeCell ref="B22:D22"/>
    <mergeCell ref="E22:F22"/>
    <mergeCell ref="E14:F14"/>
    <mergeCell ref="E17:F17"/>
    <mergeCell ref="E18:F18"/>
    <mergeCell ref="E19:F19"/>
    <mergeCell ref="E21:F21"/>
    <mergeCell ref="H9:I9"/>
    <mergeCell ref="H10:I10"/>
    <mergeCell ref="H6:I6"/>
    <mergeCell ref="H7:I7"/>
    <mergeCell ref="E8:F8"/>
    <mergeCell ref="H8:I8"/>
    <mergeCell ref="B9:D9"/>
    <mergeCell ref="E9:F9"/>
    <mergeCell ref="E10:F10"/>
  </mergeCells>
  <pageMargins left="0.25" right="0.25" top="0.75" bottom="0.75" header="0" footer="0"/>
  <pageSetup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OAPI-MALAMBO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Alexis Tangarife Beltran</dc:creator>
  <cp:lastModifiedBy>Cesar Fuenmayor</cp:lastModifiedBy>
  <dcterms:created xsi:type="dcterms:W3CDTF">2024-11-26T15:35:28Z</dcterms:created>
  <dcterms:modified xsi:type="dcterms:W3CDTF">2026-06-25T13:11:54Z</dcterms:modified>
</cp:coreProperties>
</file>