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GOBERNACION CUNDINAMARCA\1. ESTRUCTURACION 2026\9. OPERADOR LOGISTICO\ANEXOS\"/>
    </mc:Choice>
  </mc:AlternateContent>
  <xr:revisionPtr revIDLastSave="0" documentId="13_ncr:1_{BF921F44-54C8-4A0D-B229-14740EFFF860}" xr6:coauthVersionLast="47" xr6:coauthVersionMax="47" xr10:uidLastSave="{00000000-0000-0000-0000-000000000000}"/>
  <bookViews>
    <workbookView xWindow="-120" yWindow="-120" windowWidth="20730" windowHeight="11040" xr2:uid="{00000000-000D-0000-FFFF-FFFF00000000}"/>
  </bookViews>
  <sheets>
    <sheet name="PRECIOS DE REFERENCIA"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81" i="5" l="1"/>
  <c r="O80" i="5"/>
  <c r="O79" i="5"/>
  <c r="O78" i="5"/>
  <c r="O76" i="5"/>
  <c r="O75" i="5"/>
  <c r="O74" i="5"/>
  <c r="O73" i="5"/>
  <c r="O71" i="5"/>
  <c r="O69" i="5"/>
  <c r="O68" i="5"/>
  <c r="O67" i="5"/>
  <c r="O66" i="5"/>
  <c r="O64" i="5"/>
  <c r="O62" i="5"/>
  <c r="O60" i="5"/>
  <c r="O58" i="5"/>
  <c r="O56" i="5"/>
  <c r="O55" i="5"/>
  <c r="O54" i="5"/>
  <c r="O53" i="5"/>
  <c r="O52" i="5"/>
  <c r="O51" i="5"/>
  <c r="O50" i="5"/>
  <c r="O49" i="5"/>
  <c r="O48" i="5"/>
  <c r="O46" i="5"/>
  <c r="O45" i="5"/>
  <c r="O44" i="5"/>
  <c r="O43" i="5"/>
  <c r="O42" i="5"/>
  <c r="O41" i="5"/>
  <c r="O40" i="5"/>
  <c r="O39" i="5"/>
  <c r="O38" i="5"/>
  <c r="O37" i="5"/>
  <c r="O36" i="5"/>
  <c r="O35" i="5"/>
  <c r="O34" i="5"/>
  <c r="O33" i="5"/>
  <c r="O32" i="5"/>
  <c r="O31" i="5"/>
  <c r="O30" i="5"/>
  <c r="O29" i="5"/>
  <c r="O28" i="5"/>
  <c r="O27" i="5"/>
  <c r="O26" i="5"/>
  <c r="O25" i="5"/>
  <c r="O24" i="5"/>
  <c r="O23" i="5"/>
  <c r="O22" i="5"/>
  <c r="O21" i="5"/>
  <c r="O20" i="5"/>
  <c r="O19" i="5"/>
  <c r="O18" i="5"/>
  <c r="O17" i="5"/>
  <c r="O16" i="5"/>
  <c r="O15" i="5"/>
  <c r="O14" i="5"/>
  <c r="O13" i="5"/>
  <c r="O12" i="5"/>
  <c r="O11" i="5"/>
  <c r="O10" i="5"/>
  <c r="O9" i="5"/>
  <c r="O8" i="5"/>
  <c r="O7" i="5"/>
  <c r="O6" i="5"/>
  <c r="L81" i="5"/>
  <c r="N81" i="5" s="1"/>
  <c r="L80" i="5"/>
  <c r="N80" i="5" s="1"/>
  <c r="L79" i="5"/>
  <c r="N79" i="5" s="1"/>
  <c r="L78" i="5"/>
  <c r="N78" i="5" s="1"/>
  <c r="L76" i="5"/>
  <c r="N76" i="5" s="1"/>
  <c r="L75" i="5"/>
  <c r="N75" i="5" s="1"/>
  <c r="N74" i="5"/>
  <c r="L74" i="5"/>
  <c r="L73" i="5"/>
  <c r="N73" i="5" s="1"/>
  <c r="L71" i="5"/>
  <c r="N71" i="5" s="1"/>
  <c r="L69" i="5"/>
  <c r="N69" i="5" s="1"/>
  <c r="L68" i="5"/>
  <c r="N68" i="5" s="1"/>
  <c r="L67" i="5"/>
  <c r="N67" i="5" s="1"/>
  <c r="L66" i="5"/>
  <c r="N66" i="5" s="1"/>
  <c r="L64" i="5"/>
  <c r="N64" i="5" s="1"/>
  <c r="N62" i="5"/>
  <c r="L62" i="5"/>
  <c r="L60" i="5"/>
  <c r="N60" i="5" s="1"/>
  <c r="L58" i="5"/>
  <c r="N58" i="5" s="1"/>
  <c r="L56" i="5"/>
  <c r="N56" i="5" s="1"/>
  <c r="L55" i="5"/>
  <c r="N55" i="5" s="1"/>
  <c r="L54" i="5"/>
  <c r="N54" i="5" s="1"/>
  <c r="L53" i="5"/>
  <c r="N53" i="5" s="1"/>
  <c r="L52" i="5"/>
  <c r="N52" i="5" s="1"/>
  <c r="L51" i="5"/>
  <c r="N51" i="5" s="1"/>
  <c r="L50" i="5"/>
  <c r="N50" i="5" s="1"/>
  <c r="L49" i="5"/>
  <c r="N49" i="5" s="1"/>
  <c r="L48" i="5"/>
  <c r="N48" i="5" s="1"/>
  <c r="N46" i="5"/>
  <c r="L46" i="5"/>
  <c r="L45" i="5"/>
  <c r="N45" i="5" s="1"/>
  <c r="L44" i="5"/>
  <c r="N44" i="5" s="1"/>
  <c r="L43" i="5"/>
  <c r="N43" i="5" s="1"/>
  <c r="L42" i="5"/>
  <c r="N42" i="5" s="1"/>
  <c r="L41" i="5"/>
  <c r="N41" i="5" s="1"/>
  <c r="L40" i="5"/>
  <c r="N40" i="5" s="1"/>
  <c r="L39" i="5"/>
  <c r="N39" i="5" s="1"/>
  <c r="L38" i="5"/>
  <c r="N38" i="5" s="1"/>
  <c r="L37" i="5"/>
  <c r="N37" i="5" s="1"/>
  <c r="L36" i="5"/>
  <c r="N36" i="5" s="1"/>
  <c r="L35" i="5"/>
  <c r="N35" i="5" s="1"/>
  <c r="N34" i="5"/>
  <c r="L34" i="5"/>
  <c r="L33" i="5"/>
  <c r="N33" i="5" s="1"/>
  <c r="L32" i="5"/>
  <c r="N32" i="5" s="1"/>
  <c r="L31" i="5"/>
  <c r="N31" i="5" s="1"/>
  <c r="L30" i="5"/>
  <c r="N30" i="5" s="1"/>
  <c r="L29" i="5"/>
  <c r="N29" i="5" s="1"/>
  <c r="L28" i="5"/>
  <c r="N28" i="5" s="1"/>
  <c r="L27" i="5"/>
  <c r="N27" i="5" s="1"/>
  <c r="L26" i="5"/>
  <c r="N26" i="5" s="1"/>
  <c r="L25" i="5"/>
  <c r="N25" i="5" s="1"/>
  <c r="L24" i="5"/>
  <c r="N24" i="5" s="1"/>
  <c r="L23" i="5"/>
  <c r="N23" i="5" s="1"/>
  <c r="L22" i="5"/>
  <c r="N22" i="5" s="1"/>
  <c r="L21" i="5"/>
  <c r="N21" i="5" s="1"/>
  <c r="L20" i="5"/>
  <c r="N20" i="5" s="1"/>
  <c r="L19" i="5"/>
  <c r="N19" i="5" s="1"/>
  <c r="L18" i="5"/>
  <c r="N18" i="5" s="1"/>
  <c r="L17" i="5"/>
  <c r="N17" i="5" s="1"/>
  <c r="L16" i="5"/>
  <c r="N16" i="5" s="1"/>
  <c r="L15" i="5"/>
  <c r="N15" i="5" s="1"/>
  <c r="N14" i="5"/>
  <c r="L14" i="5"/>
  <c r="L13" i="5"/>
  <c r="N13" i="5" s="1"/>
  <c r="L12" i="5"/>
  <c r="N12" i="5" s="1"/>
  <c r="L11" i="5"/>
  <c r="N11" i="5" s="1"/>
  <c r="L10" i="5"/>
  <c r="N10" i="5" s="1"/>
  <c r="L9" i="5"/>
  <c r="N9" i="5" s="1"/>
  <c r="L8" i="5"/>
  <c r="N8" i="5" s="1"/>
  <c r="L7" i="5"/>
  <c r="N7" i="5" s="1"/>
  <c r="L6" i="5"/>
  <c r="N6" i="5" s="1"/>
  <c r="L5" i="5"/>
  <c r="N5" i="5" s="1"/>
  <c r="O5" i="5" s="1"/>
  <c r="I82" i="5"/>
  <c r="G5" i="5"/>
  <c r="I5" i="5" s="1"/>
  <c r="G6" i="5"/>
  <c r="I6" i="5" s="1"/>
  <c r="G7" i="5"/>
  <c r="I7" i="5" s="1"/>
  <c r="G8" i="5"/>
  <c r="I8" i="5" s="1"/>
  <c r="G9" i="5"/>
  <c r="I9" i="5" s="1"/>
  <c r="G10" i="5"/>
  <c r="I10" i="5" s="1"/>
  <c r="G11" i="5"/>
  <c r="I11" i="5" s="1"/>
  <c r="G12" i="5"/>
  <c r="I12" i="5"/>
  <c r="G13" i="5"/>
  <c r="I13" i="5" s="1"/>
  <c r="G14" i="5"/>
  <c r="I14" i="5" s="1"/>
  <c r="G15" i="5"/>
  <c r="I15" i="5" s="1"/>
  <c r="G16" i="5"/>
  <c r="I16" i="5" s="1"/>
  <c r="G17" i="5"/>
  <c r="I17" i="5" s="1"/>
  <c r="G18" i="5"/>
  <c r="I18" i="5" s="1"/>
  <c r="G19" i="5"/>
  <c r="I19" i="5" s="1"/>
  <c r="G20" i="5"/>
  <c r="I20" i="5" s="1"/>
  <c r="G21" i="5"/>
  <c r="I21" i="5" s="1"/>
  <c r="G22" i="5"/>
  <c r="I22" i="5" s="1"/>
  <c r="G23" i="5"/>
  <c r="I23" i="5" s="1"/>
  <c r="G24" i="5"/>
  <c r="I24" i="5"/>
  <c r="G25" i="5"/>
  <c r="I25" i="5" s="1"/>
  <c r="G26" i="5"/>
  <c r="I26" i="5" s="1"/>
  <c r="G27" i="5"/>
  <c r="I27" i="5" s="1"/>
  <c r="G28" i="5"/>
  <c r="I28" i="5"/>
  <c r="G29" i="5"/>
  <c r="I29" i="5" s="1"/>
  <c r="G30" i="5"/>
  <c r="I30" i="5" s="1"/>
  <c r="G31" i="5"/>
  <c r="I31" i="5" s="1"/>
  <c r="G32" i="5"/>
  <c r="I32" i="5"/>
  <c r="G33" i="5"/>
  <c r="I33" i="5" s="1"/>
  <c r="G34" i="5"/>
  <c r="I34" i="5" s="1"/>
  <c r="G35" i="5"/>
  <c r="I35" i="5" s="1"/>
  <c r="G36" i="5"/>
  <c r="I36" i="5"/>
  <c r="G37" i="5"/>
  <c r="I37" i="5"/>
  <c r="G38" i="5"/>
  <c r="I38" i="5" s="1"/>
  <c r="G39" i="5"/>
  <c r="I39" i="5" s="1"/>
  <c r="G40" i="5"/>
  <c r="I40" i="5" s="1"/>
  <c r="G41" i="5"/>
  <c r="I41" i="5"/>
  <c r="G42" i="5"/>
  <c r="I42" i="5" s="1"/>
  <c r="G43" i="5"/>
  <c r="I43" i="5" s="1"/>
  <c r="G44" i="5"/>
  <c r="I44" i="5" s="1"/>
  <c r="G45" i="5"/>
  <c r="I45" i="5" s="1"/>
  <c r="G46" i="5"/>
  <c r="I46" i="5" s="1"/>
  <c r="G48" i="5"/>
  <c r="I48" i="5" s="1"/>
  <c r="G49" i="5"/>
  <c r="I49" i="5"/>
  <c r="G50" i="5"/>
  <c r="I50" i="5" s="1"/>
  <c r="G51" i="5"/>
  <c r="I51" i="5" s="1"/>
  <c r="G52" i="5"/>
  <c r="I52" i="5" s="1"/>
  <c r="G53" i="5"/>
  <c r="I53" i="5"/>
  <c r="G54" i="5"/>
  <c r="I54" i="5"/>
  <c r="G55" i="5"/>
  <c r="I55" i="5" s="1"/>
  <c r="G56" i="5"/>
  <c r="I56" i="5" s="1"/>
  <c r="G58" i="5"/>
  <c r="I58" i="5" s="1"/>
  <c r="G60" i="5"/>
  <c r="I60" i="5"/>
  <c r="G62" i="5"/>
  <c r="I62" i="5" s="1"/>
  <c r="G64" i="5"/>
  <c r="I64" i="5" s="1"/>
  <c r="G66" i="5"/>
  <c r="I66" i="5" s="1"/>
  <c r="G67" i="5"/>
  <c r="I67" i="5" s="1"/>
  <c r="G68" i="5"/>
  <c r="I68" i="5" s="1"/>
  <c r="G69" i="5"/>
  <c r="I69" i="5" s="1"/>
  <c r="G71" i="5"/>
  <c r="I71" i="5"/>
  <c r="G73" i="5"/>
  <c r="I73" i="5" s="1"/>
  <c r="G74" i="5"/>
  <c r="I74" i="5" s="1"/>
  <c r="G75" i="5"/>
  <c r="I75" i="5" s="1"/>
  <c r="G76" i="5"/>
  <c r="I76" i="5"/>
  <c r="G78" i="5"/>
  <c r="I78" i="5"/>
  <c r="G79" i="5"/>
  <c r="I79" i="5" s="1"/>
  <c r="G80" i="5"/>
  <c r="I80" i="5" s="1"/>
  <c r="G81" i="5"/>
  <c r="I81" i="5" s="1"/>
  <c r="N82" i="5" l="1"/>
</calcChain>
</file>

<file path=xl/sharedStrings.xml><?xml version="1.0" encoding="utf-8"?>
<sst xmlns="http://schemas.openxmlformats.org/spreadsheetml/2006/main" count="298" uniqueCount="115">
  <si>
    <t>CANTIDAD</t>
  </si>
  <si>
    <t>UNIDAD DE MEDIDA</t>
  </si>
  <si>
    <t>ÍTEM</t>
  </si>
  <si>
    <t>ESPECIFICACIÒN TÈCNICA</t>
  </si>
  <si>
    <t>VALOR  IVA (Según Aplique)</t>
  </si>
  <si>
    <t>VALOR UNITARIO DE DE REFERENCIA ANTES DE IVA (Según Aplique)</t>
  </si>
  <si>
    <t>PRECIOS DE REFERENCIA</t>
  </si>
  <si>
    <t>N/A</t>
  </si>
  <si>
    <t>VALOR UNITARIO DE REFERENCIA INCLUIDO IVA E IMPUESTO AL CONSUMO (Según Aplique)</t>
  </si>
  <si>
    <t>SUMINISTROS Y PAPELERIA</t>
  </si>
  <si>
    <t>Bisturí 18mm</t>
  </si>
  <si>
    <t>Unidad</t>
  </si>
  <si>
    <t>Libreta de apunte de 50 hojas tamaño media carta</t>
  </si>
  <si>
    <t>Caja x 24 unidades</t>
  </si>
  <si>
    <t>Borrador para tablero acrílico</t>
  </si>
  <si>
    <t xml:space="preserve">Ganchos clip estándar </t>
  </si>
  <si>
    <t>Caja x 100 unid</t>
  </si>
  <si>
    <t>Ganchos clip mariposa</t>
  </si>
  <si>
    <t>caja x 50 unidades</t>
  </si>
  <si>
    <t>Esfero de tinta negra con tapa</t>
  </si>
  <si>
    <t>Caja x 12</t>
  </si>
  <si>
    <t>Folder yute (2 tapas)</t>
  </si>
  <si>
    <t>Paquete de 50 unid</t>
  </si>
  <si>
    <t>Gancho legajador plástico estándar</t>
  </si>
  <si>
    <t>Cajax20</t>
  </si>
  <si>
    <t>Caja</t>
  </si>
  <si>
    <t>Lápiz de mina negra No. 2</t>
  </si>
  <si>
    <t>Marcador borrable colores diversos (punta gruesa)</t>
  </si>
  <si>
    <t>Perforadora para oficina de 2 huecos</t>
  </si>
  <si>
    <t>Resma de papel bond 75g tamaño oficio</t>
  </si>
  <si>
    <t>Resma</t>
  </si>
  <si>
    <t>Saca ganchos</t>
  </si>
  <si>
    <t>Tajalápiz metálico corriente</t>
  </si>
  <si>
    <t>Tijeras grandes 30 cm aprox</t>
  </si>
  <si>
    <t xml:space="preserve">Notas adhesivas Post it  7  cm  x 7 cm aprox de 270 hojas </t>
  </si>
  <si>
    <t>Paquete</t>
  </si>
  <si>
    <t>Rollo cinta de enmascarar  20 m x 12mm</t>
  </si>
  <si>
    <t>Marcadores delgados de colores tipo sharpie</t>
  </si>
  <si>
    <t>Caja x 12 unid</t>
  </si>
  <si>
    <t>Guillotina Metálica Con Palanca Cortadora De Papel Tamaño A4 B5 A5 B6 B7</t>
  </si>
  <si>
    <t>Rollo de papel periódico 1.50 metro  x 200 mts aprox</t>
  </si>
  <si>
    <t>unidad</t>
  </si>
  <si>
    <t xml:space="preserve">Colores diversos </t>
  </si>
  <si>
    <t xml:space="preserve">Caja x 24 unid </t>
  </si>
  <si>
    <t>Blocs de papel iris de diversos colores tamaño carta</t>
  </si>
  <si>
    <t>Paquete x 10 unid</t>
  </si>
  <si>
    <t>Resaltadores de colores</t>
  </si>
  <si>
    <t>Cajas x 12 unid</t>
  </si>
  <si>
    <t>Cajas de marcadores permanentes gruesos</t>
  </si>
  <si>
    <t>caja x 10 unidades</t>
  </si>
  <si>
    <t xml:space="preserve">cartón paja blanco de 1/8 </t>
  </si>
  <si>
    <t>paquete x 10 unid</t>
  </si>
  <si>
    <t>Archivador Fuelle tamaño oficio 13 bolsillos</t>
  </si>
  <si>
    <t>Cintas métricas - 30m - Fibra de Vidrio (Decámetro)</t>
  </si>
  <si>
    <t>Multitomas ocho salidas</t>
  </si>
  <si>
    <t>Extensión   5 metros alta carga</t>
  </si>
  <si>
    <t>Extensión   10 metros alta carga</t>
  </si>
  <si>
    <t>Por pliego</t>
  </si>
  <si>
    <t>Rollo</t>
  </si>
  <si>
    <t>Medidor de distancia láser - mínimo para 100m</t>
  </si>
  <si>
    <t>ELEMENTOS DE ASEO</t>
  </si>
  <si>
    <t>paquete</t>
  </si>
  <si>
    <t>Frasco</t>
  </si>
  <si>
    <t>Detergente líquido multiusos para pisos y superficies</t>
  </si>
  <si>
    <t>Garrafa 4 lts</t>
  </si>
  <si>
    <t>Suministro de un Inmueble urbano o semiurbano en el municipio de Cogua</t>
  </si>
  <si>
    <t>MES</t>
  </si>
  <si>
    <t>Suministro de un Inmueble urbano o semiurbano en el municipio de PULI</t>
  </si>
  <si>
    <t>Suministro de un Inmueble urbano o semiurbano en el municipio de Guayabal de Síquima</t>
  </si>
  <si>
    <t>Suministro de un Inmueble urbano o semiurbano en el municipio de ARBELAEZ</t>
  </si>
  <si>
    <t>REFRIGERIOS</t>
  </si>
  <si>
    <t>Botella de jugo diferentes sabores en recipiente plástico de 250 ml</t>
  </si>
  <si>
    <t>Botella de agua en recipiente de 250 ml</t>
  </si>
  <si>
    <t>Elementos para interlocuciones</t>
  </si>
  <si>
    <t>Prendas Institucionales</t>
  </si>
  <si>
    <t>Otros Servicios</t>
  </si>
  <si>
    <t>UNIDAD</t>
  </si>
  <si>
    <t>VALOR IMPCONSUMO
(SEGÚN APLIQUE )</t>
  </si>
  <si>
    <t>Borrador de miga de pan, tamaño mediano</t>
  </si>
  <si>
    <t>Cinta para empaque, polipropileno, rollo transparente, industrial, 48 milímetros x 100 metros</t>
  </si>
  <si>
    <t>Cosedora   con una capacidad de grapado de 20 a 25 hojas en papel bond de 72 o 75 gr, utiliza grapa estándar 26/6.</t>
  </si>
  <si>
    <t>Ganchos para cosedora   con una capacidad de grapado de 20 a 25 hojas en papel bond de 72 o 75 gr, grapa estándar 26/6.</t>
  </si>
  <si>
    <t>Huellero digital, tamaño promedio de 65 mm x 36 mm x 15.5 mm</t>
  </si>
  <si>
    <t>cartulinas de colores fluorescentes, octavos (1/8), colores variados, tamaño oficio</t>
  </si>
  <si>
    <t>Archivador: Estante metálico con 5 entrepaños fabricados en lámina de acero calibre 24 con refuerzo inferior, medidas 0.60×0.85 con cuatro postes de 2.20mts, calibre 18, color gris,</t>
  </si>
  <si>
    <t>Tablero acrílico, marco de aluminio anodizado sencillo, material fórmica y aluminio, mínimo de 2,20 cm x 1,20 cm</t>
  </si>
  <si>
    <t>Servicio de Impresiones tamaño pliego 100 cm x 70 cm aprox,  a color</t>
  </si>
  <si>
    <t>Papel para plotter HP Designjet T650, serie No. CN4BI1MO1K</t>
  </si>
  <si>
    <t>Cartuchos de tinta  para plotter HP Designjet T650, serie No. CN4BI1MO1K, colores variados</t>
  </si>
  <si>
    <t xml:space="preserve">Papel higiénico: Paquete x 12 unidades, papel higiénico doble hoja, color blanco, mínimo 30 mts de largo y 9 cm de ancho. </t>
  </si>
  <si>
    <t xml:space="preserve">Jabón líquido antibacterial para manos, frasco dispensador de 500 ml </t>
  </si>
  <si>
    <t>Papelera plástica para baño: Papelera material resina, capacidad de 10 litros, alto de 40 cm, ancho 28 cm, fondo 21 cm, colores varios, mecanismo vaivén</t>
  </si>
  <si>
    <t>Escoba mango de madera, acople plástico con rosca, cerdas en fibra plástica, textura de cerdas duras, mínimo de 30 cm y longitud del mango 80 cm</t>
  </si>
  <si>
    <t>Balde plástico mediano, capacidad 8 litros</t>
  </si>
  <si>
    <t>Recogedor plástico de piso borde de caucho, mango largo, pala 26 cm de ancho</t>
  </si>
  <si>
    <t>Trapero en algodón con rosca, mango de madera, largo de las mechas mínimo de 40 cms, longitud del mango 80 cm</t>
  </si>
  <si>
    <t>Bolsa basura tres colores (blanco, verde, negro) para punto ecológico, caneca de 40 litros</t>
  </si>
  <si>
    <t>Suministro de un Inmueble urbano o semiurbano con un área mínima de 60 mts2 en el municipio de Cogua, Cundinamarca que cuente con las siguientes condiciones, suministradas por el operador:
1. Seis (6) grupos de trabajo (mesa plegable plástico tipo portafolio y cuatro sillas plásticas por grupo). La mesa de plástico con dimensiones: 244 cm (largo x 76 cm (ancho) x 70 cm (alto), aproximadamente, Base en acero y sillas plásticas con brazos gama media color blanco, tipo ratán, efecto tejido.
2. El inmueble debe garantizar la circulación segura del personal, también debe contar con señalización visible y acorde al sistema de seguridad y salud en el trabajo: rutas de evacuación, salidas de emergencia, punto de encuentro, lavado de manos, oficina, baños etc.; la cual debe quedar instalada al inicio del contrato.
3. El inmueble deberá contar con Iluminación natural y/o artificial suficiente y ventilación natural o mecánica que garantice confort térmico, condiciones verificadas durante la adecuación inicial y objeto de seguimiento durante la ejecución del mismo, contar baño (s) y servicio de agua potable y saneamiento básico, recolección de basuras, buenas vías y fácil accesibilidad al inmueble. Las instalaciones deben contar con red eléctrica interna para que los puestos de trabajo sean funcionales. El operador debe garantizar el servicio de internet constante dentro de las instalaciones, a una velocidad máximo de 200 megas, este servicio debe estar instalado y aprobado por el supervisor del contrato, al momento de la entrega de la sede. También el operador debe garantizar el suministro de energía e Instalación eléctricas acorde a la necesidad del servicio, redes reguladas y toma corrientes de acuerdo a la normatividad vigente; el valor mensual debe incluir servicio de aseo una vez por semana y garantizar condiciones de seguridad mínimas y acordes al servicio solicitado.
4. El inmueble debe contener un Kit de emergencias: Extintor ABC, 10 libras con base Multipropósito y Co2, con señalización, mantenimiento y recarga permanente, Botiquín Empresarial de primeros auxilios Tipo A, debidamente dotado, disponibilidad permanente, Camilla emergencia portátil inmovilizadora de cabeza, disponibilidad permanente y un Punto ecológico (3 canecas 40 lts tapa vaivén, blanco, verde, negro) y soporte.
5. Todos los servicios públicos, gastos de administración, permisos o cualquier otro que se requiera para el correcto funcionamiento del inmueble, estarán a cargo del operador
6. Todos los servicios públicos estarán a cargo del operador.
NOTA: Una vez adjudicado el contrato, dentro de los 03 días hábiles siguientes el contratista deberá presentar la propuesta del inmueble con las condiciones antes descritas al supervisor del contrato para su aprobación</t>
  </si>
  <si>
    <t>Suministro de un Inmueble urbano o semiurbano con un área mínima de 60 mts2 en el municipio de Pulí, Cundinamarca que cuente con las siguientes condiciones, suministradas por el operador:
1. Seis (6) grupos de trabajo (mesa plegable plástico tipo portafolio y cuatro sillas plásticas por grupo). La mesa de plástico con dimensiones: 244 cm (largo x 76 cm (ancho) x 70 cm (alto), aproximadamente, Base en acero y sillas plásticas con brazos gama media color blanco, tipo ratán, efecto tejido.
2. El inmueble debe garantizar la circulación segura del personal, también debe contar con señalización visible y acorde al sistema de seguridad y salud en el trabajo: rutas de evacuación, salidas de emergencia, punto de encuentro, lavado de manos, oficina, baños etc.; la cual debe quedar instalada al inicio del contrato.
3. El inmueble deberá contar con Iluminación natural y/o artificial suficiente y ventilación natural o mecánica que garantice confort térmico, condiciones verificadas durante la adecuación inicial y objeto de seguimiento durante la ejecución del mismo, contar baño (s) y servicio de agua potable y saneamiento básico, recolección de basuras, buenas vías y fácil accesibilidad al inmueble. Las instalaciones deben contar con red eléctrica interna para que los puestos de trabajo sean funcionales. El operador debe garantizar el servicio de internet constante dentro de las instalaciones, a una velocidad máximo de 200 megas, este servicio debe estar instalado y aprobado por el supervisor del contrato, al momento de la entrega de la sede. También el operador debe garantizar el suministro de energía e Instalación eléctricas acorde a la necesidad del servicio, redes reguladas y toma corrientes de acuerdo a la normatividad vigente; el valor mensual debe incluir servicio de aseo una vez por semana y garantizar condiciones de seguridad mínimas y acordes al servicio solicitado..
4. El inmueble debe contener un Kit de emergencias: Extintor ABC, 10 libras con base Multipropósito y Co2, con señalización, mantenimiento y recarga permanente, Botiquín Empresarial de primeros auxilios Tipo A, debidamente dotado, disponibilidad permanente, Camilla emergencia portátil inmovilizadora de cabeza, disponibilidad permanente y un Punto ecológico (3 canecas 40 lts tapa vaivén, blanco, verde, negro) y soporte.
5. Todos los servicios públicos, gastos de administración, permisos o cualquier otro que se requiera para el correcto funcionamiento del inmueble, estarán a cargo del operador
6. Todos los servicios públicos estarán a cargo del operador.</t>
  </si>
  <si>
    <t>Suministro de un Inmueble urbano o semiurbano con un área mínima de 60 mts2 en el municipio de Guayabal de Síquima, Cundinamarca que cuente con las siguientes condiciones, suministradas por el operador:
1. Seis (6) grupos de trabajo (mesa plegable plástico tipo portafolio y cuatro sillas plásticas por grupo). La mesa de plástico con dimensiones: 244 cm (largo x 76 cm (ancho) x 70 cm (alto), aproximadamente, Base en acero y sillas plásticas con brazos gama media color blanco, tipo ratán, efecto tejido.
2. El inmueble debe garantizar la circulación segura del personal, también debe contar con señalización visible y acorde al sistema de seguridad y salud en el trabajo: rutas de evacuación, salidas de emergencia, punto de encuentro, lavado de manos, oficina, baños etc.; la cual debe quedar instalada al inicio del contrato.
3. El inmueble deberá contar con Iluminación natural y/o artificial suficiente y ventilación natural o mecánica que garantice confort térmico, condiciones verificadas durante la adecuación inicial y objeto de seguimiento durante la ejecución del mismo, contar baño (s) y servicio de agua potable y saneamiento básico, recolección de basuras, buenas vías y fácil accesibilidad al inmueble. Las instalaciones deben contar con red eléctrica interna para que los puestos de trabajo sean funcionales. El operador debe garantizar el servicio de internet constante dentro de las instalaciones, a una velocidad máximo de 200 megas, este servicio debe estar instalado y aprobado por el supervisor del contrato, al momento de la entrega de la sede. También el operador debe garantizar el suministro de energía e Instalación eléctricas acorde a la necesidad del servicio, redes reguladas y toma corrientes de acuerdo a la normatividad vigente; el valor mensual debe incluir servicio de aseo una vez por semana y garantizar condiciones de seguridad mínimas y acordes al servicio solicitado..
4. El inmueble debe contener un Kit de emergencias: Extintor ABC, 10 libras con base Multipropósito y Co2, con señalización, mantenimiento y recarga permanente, Botiquín Empresarial de primeros auxilios Tipo A, debidamente dotado, disponibilidad permanente, Camilla emergencia portátil inmovilizadora de cabeza, disponibilidad permanente y un Punto ecológico (3 canecas 40 lts tapa vaivén, blanco, verde, negro) y soporte.
5. Todos los servicios públicos, gastos de administración, permisos o cualquier otro que se requiera para el correcto funcionamiento del inmueble, estarán a cargo del operador
6. Todos los servicios públicos estarán a cargo del operador.
NOTA: Una vez adjudicado el contrato, dentro de los 03 días hábiles siguientes el contratista deberá presentar la propuesta del inmueble con las condiciones antes descritas al supervisor del contrato para su aprobación</t>
  </si>
  <si>
    <t>Suministro de un Inmueble urbano o semiurbano con un área mínima de 60 mts2 en el municipio de Arbeláez, Cundinamarca que cuente con las siguientes condiciones, suministradas por el operador:
1. Seis (6) grupos de trabajo (mesa plegable plástico tipo portafolio y cuatro sillas plásticas por grupo). La mesa de plástico con dimensiones: 244 cm (largo x 76 cm (ancho) x 70 cm (alto), aproximadamente, Base en acero y sillas plásticas con brazos gama media color blanco, tipo ratán, efecto tejido.
2. El inmueble debe garantizar la circulación segura del personal, también debe contar con señalización visible y acorde al sistema de seguridad y salud en el trabajo: rutas de evacuación, salidas de emergencia, punto de encuentro, lavado de manos, oficina, baños etc.; la cual debe quedar instalada al inicio del contrato.
3. El inmueble deberá contar con Iluminación natural y/o artificial suficiente y ventilación natural o mecánica que garantice confort térmico, condiciones verificadas durante la adecuación inicial y objeto de seguimiento durante la ejecución del mismo, contar baño (s) y servicio de agua potable y saneamiento básico, recolección de basuras, buenas vías y fácil accesibilidad al inmueble. Las instalaciones deben contar con red eléctrica interna para que los puestos de trabajo sean funcionales. El operador debe garantizar el servicio de internet constante dentro de las instalaciones, a una velocidad máximo de 200 megas, este servicio debe estar instalado y aprobado por el supervisor del contrato, al momento de la entrega de la sede. También el operador debe garantizar el suministro de energía e Instalación eléctricas acorde a la necesidad del servicio, redes reguladas y toma corrientes de acuerdo a la normatividad vigente; el valor mensual debe incluir servicio de aseo una vez por semana y garantizar condiciones de seguridad mínimas y acordes al servicio solicitado..
4. El inmueble debe contener un Kit de emergencias: Extintor ABC, 10 libras con base Multipropósito y Co2, con señalización, mantenimiento y recarga permanente, Botiquín Empresarial de primeros auxilios Tipo A, debidamente dotado, disponibilidad permanente, Camilla emergencia portátil inmovilizadora de cabeza, disponibilidad permanente y un Punto ecológico (3 canecas 40 lts tapa vaivén, blanco, verde, negro) y soporte.
5. Todos los servicios públicos, gastos de administración, permisos o cualquier otro que se requiera para el correcto funcionamiento del inmueble, estarán a cargo del operador
6. Todos los servicios públicos estarán a cargo del operador. 
NOTA: Una vez adjudicado el contrato, dentro de los 03 días hábiles siguientes el contratista deberá presentar la propuesta del inmueble con las condiciones antes descritas al supervisor del contrato para su aprobación</t>
  </si>
  <si>
    <t>Kit refrigerio que debe contener como mínimo: Galletas dulces o saladas de (30 a 40 g) + Bebida en caja pequeña de  250 ml + Snack salado pequeño de 25 mg (papas, platanitos o similares), el kit debe incluir el empaque. La gaseosa o jugo en botella debe ser suministrada de acuerdo con las características del lugar (clima).  Los productos deben tener según corresponda registro vigente  INVIMA y/o concepto sanitario expedido por autoridad competente. El 50% de cada kit en lo posible será sin azúcar.</t>
  </si>
  <si>
    <t>Kit refrigerio que debe contener como mínimo: Galletas dulces o saladas de (30 a 40 g) + Bebida en botella plástica de  250 ml + Snack salado pequeño de 25 mg (papas, platanitos o similares), el kit debe incluir el empaque. La gaseosa o jugo en botella debe ser suministrada de acuerdo con las características del lugar (clima).  Los productos deben tener según corresponda registro vigente  INVIMA y/o concepto sanitario expedido por autoridad competente. El 50% de cada kit en lo posible será sin azúcar.</t>
  </si>
  <si>
    <t>Cuña radial 30 segundos con las emisoras locales con cubrimiento en el municipio (Cogua, Pulí, Guayabal de Síquima, Arbeláez) departamento de Cundinamarca</t>
  </si>
  <si>
    <t>Chaleco tipo periodista, 6 bolsillos, con manga reversible para tener dos servicios (chaqueta o chaleco), color agua referencia tela lotus 164529 y color azul rey tela orión 193940, parte interna forrada en color azul rey, cremallera delantera con cuatro bordados: adelante a la derecha logo ACC y a la izquierda croquis mapa; atrás arriba logo ACC y abajo logo Gobernación de Cundinamarca. Las características y diseños de los logotipos le serán entregadas al operador seleccionado.</t>
  </si>
  <si>
    <t>Sombrero tipo pescador unisex con solapa trasera que cubre el cuello. Material: Dril Raza100% Algodón. Color azul rey, para exposición directa al sol, dos bordados: arriba logo ACC y abajo logo Gobernación de Cundinamarca. Las características y diseños de los logotipos le serán entregadas al operador seleccionado.</t>
  </si>
  <si>
    <t>Camiseta institucional tipo polo (Tela Pique de 65% poliéster y 35% algodón o 48% poliéster; 48% algodón y 4% elastano de 200 gr/m2 (+/-5 gr/m2). con tratamiento al pre encogido, de fabricación nacional) con logos bordados de acuerdo a la imagen institucional. Las características y diseños de los logotipos le serán entregadas al operador seleccionado.</t>
  </si>
  <si>
    <t>Carnet Institucional tamaño cédula, en pvc de alta calidad, impresión a color a dos caras, con cinta porta carnet. Las características y diseños de los logotipos le serán entregadas al operador seleccionado.</t>
  </si>
  <si>
    <t>Planta eléctrica, Capacidad: mínimo de 8300w, Fase: Monofásico, Tipo de Alimentación: Gasolina.
Se solicita que se garantice el funcionamiento y suministro de combustible de forma permanente, con cubrimiento en cada municipio (Cogua, Pulí, Guayabal de Síquima, Arbeláez) departamento de Cundinamarca.</t>
  </si>
  <si>
    <t>Servicio de internet staling, incluye antena, y con capacidad máximo 200 megas/mes.
con cubrimiento en cada municipio (Cogua, Pulí, Guayabal de Síquima, Arbeláez) departamento de Cundinamarca</t>
  </si>
  <si>
    <t>Semoviente (caballo) servicio por día con cubrimiento en cada municipio (Cogua, Pulí, Guayabal de Síquima, Arbeláez) departamento de Cundinamarca, incluye seguros y elementos necesarios para la correcta prestación del servicio y seguridad del personal.</t>
  </si>
  <si>
    <t>Suministro de personal de apoyo (baquiano) servicio por día con cubrimiento en cada municipio (Cogua, Pulí, Guayabal de Síquima, Arbeláez) departamento de Cundinamarca, el servicio debe incluir carga prestacional.</t>
  </si>
  <si>
    <t>NOMBRE OFERENTE</t>
  </si>
  <si>
    <t>CUMPLE/NO CUMPLE</t>
  </si>
  <si>
    <r>
      <t xml:space="preserve">ESTE VALOR DEBE INCLUIRLO COMO RESPUESTA A LA </t>
    </r>
    <r>
      <rPr>
        <b/>
        <sz val="8"/>
        <color rgb="FFFF0000"/>
        <rFont val="Arial Narrow"/>
        <family val="2"/>
      </rPr>
      <t xml:space="preserve">PREGUNTA Nro 2 </t>
    </r>
    <r>
      <rPr>
        <b/>
        <sz val="8"/>
        <color theme="1"/>
        <rFont val="Arial Narrow"/>
        <family val="2"/>
      </rPr>
      <t xml:space="preserve">DEL CUESTIONARIO ECONOMICO DEL SECOP II.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</si>
</sst>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3" x14ac:knownFonts="1">
    <font>
      <sz val="11"/>
      <color theme="1"/>
      <name val="Calibri"/>
      <family val="2"/>
      <scheme val="minor"/>
    </font>
    <font>
      <sz val="10"/>
      <name val="Arial"/>
      <family val="2"/>
    </font>
    <font>
      <sz val="11"/>
      <color theme="1"/>
      <name val="Calibri"/>
      <family val="2"/>
      <scheme val="minor"/>
    </font>
    <font>
      <b/>
      <sz val="8"/>
      <color rgb="FF000000"/>
      <name val="Arial"/>
      <family val="2"/>
    </font>
    <font>
      <b/>
      <sz val="8"/>
      <color theme="1"/>
      <name val="Arial"/>
      <family val="2"/>
    </font>
    <font>
      <sz val="8"/>
      <color theme="1"/>
      <name val="Arial"/>
      <family val="2"/>
    </font>
    <font>
      <sz val="8"/>
      <color rgb="FF000000"/>
      <name val="Arial"/>
      <family val="2"/>
    </font>
    <font>
      <sz val="8"/>
      <color theme="1"/>
      <name val="Arial Narrow"/>
      <family val="2"/>
    </font>
    <font>
      <b/>
      <sz val="8"/>
      <color theme="1"/>
      <name val="Arial Narrow"/>
      <family val="2"/>
    </font>
    <font>
      <sz val="8"/>
      <color rgb="FF000000"/>
      <name val="Arial Narrow"/>
      <family val="2"/>
    </font>
    <font>
      <b/>
      <sz val="8"/>
      <color rgb="FFFF0000"/>
      <name val="Arial Narrow"/>
      <family val="2"/>
    </font>
    <font>
      <sz val="8"/>
      <name val="Arial Narrow"/>
      <family val="2"/>
    </font>
    <font>
      <sz val="11"/>
      <color rgb="FF000000"/>
      <name val="Arial"/>
      <family val="2"/>
    </font>
  </fonts>
  <fills count="7">
    <fill>
      <patternFill patternType="none"/>
    </fill>
    <fill>
      <patternFill patternType="gray125"/>
    </fill>
    <fill>
      <patternFill patternType="solid">
        <fgColor theme="9" tint="0.59999389629810485"/>
        <bgColor indexed="64"/>
      </patternFill>
    </fill>
    <fill>
      <patternFill patternType="solid">
        <fgColor rgb="FFC6E0B4"/>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7">
    <xf numFmtId="0" fontId="0" fillId="0" borderId="0"/>
    <xf numFmtId="0" fontId="1" fillId="0" borderId="0"/>
    <xf numFmtId="0" fontId="1"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0" fontId="12" fillId="0" borderId="0"/>
  </cellStyleXfs>
  <cellXfs count="37">
    <xf numFmtId="0" fontId="0" fillId="0" borderId="0" xfId="0"/>
    <xf numFmtId="0" fontId="5" fillId="0" borderId="0" xfId="0" applyFont="1"/>
    <xf numFmtId="0" fontId="3" fillId="3" borderId="1" xfId="0" applyFont="1" applyFill="1" applyBorder="1" applyAlignment="1">
      <alignment horizontal="center" vertical="center" wrapText="1"/>
    </xf>
    <xf numFmtId="4" fontId="6" fillId="0" borderId="1" xfId="0" applyNumberFormat="1" applyFont="1" applyBorder="1" applyAlignment="1">
      <alignment horizontal="center" vertical="center" wrapText="1"/>
    </xf>
    <xf numFmtId="4" fontId="6" fillId="0" borderId="1" xfId="5" applyNumberFormat="1" applyFont="1" applyBorder="1" applyAlignment="1">
      <alignment horizontal="center" vertical="center" wrapText="1"/>
    </xf>
    <xf numFmtId="0" fontId="6" fillId="0" borderId="1" xfId="0" applyFont="1" applyBorder="1" applyAlignment="1">
      <alignment horizontal="center" vertical="center"/>
    </xf>
    <xf numFmtId="0" fontId="6" fillId="4" borderId="1" xfId="0" applyFont="1" applyFill="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vertical="center"/>
    </xf>
    <xf numFmtId="0" fontId="9" fillId="4" borderId="1" xfId="0" applyFont="1" applyFill="1" applyBorder="1" applyAlignment="1">
      <alignment horizontal="center" vertical="center"/>
    </xf>
    <xf numFmtId="0" fontId="7" fillId="0" borderId="1" xfId="0" applyFont="1" applyBorder="1" applyAlignment="1">
      <alignment horizontal="center" vertical="center"/>
    </xf>
    <xf numFmtId="0" fontId="9" fillId="4" borderId="1" xfId="0" applyFont="1" applyFill="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vertical="center"/>
    </xf>
    <xf numFmtId="0" fontId="6" fillId="0" borderId="1" xfId="0" applyFont="1" applyBorder="1" applyAlignment="1">
      <alignment vertical="center" wrapText="1"/>
    </xf>
    <xf numFmtId="0" fontId="6" fillId="4" borderId="1" xfId="0" applyFont="1" applyFill="1" applyBorder="1" applyAlignment="1">
      <alignment vertical="center" wrapText="1"/>
    </xf>
    <xf numFmtId="0" fontId="6" fillId="4" borderId="1" xfId="0" applyFont="1" applyFill="1" applyBorder="1" applyAlignment="1">
      <alignment vertical="center"/>
    </xf>
    <xf numFmtId="0" fontId="9" fillId="4" borderId="1" xfId="0" applyFont="1" applyFill="1" applyBorder="1" applyAlignment="1">
      <alignment vertical="center" wrapText="1"/>
    </xf>
    <xf numFmtId="0" fontId="7" fillId="0" borderId="1" xfId="0" applyFont="1" applyBorder="1" applyAlignment="1">
      <alignment vertical="center" wrapText="1"/>
    </xf>
    <xf numFmtId="0" fontId="11" fillId="0" borderId="1" xfId="0" applyFont="1" applyBorder="1" applyAlignment="1">
      <alignment horizontal="center" vertical="center" wrapText="1"/>
    </xf>
    <xf numFmtId="0" fontId="7" fillId="0" borderId="0" xfId="0" applyFont="1" applyAlignment="1">
      <alignment horizontal="center" vertical="center"/>
    </xf>
    <xf numFmtId="4" fontId="4" fillId="6" borderId="5" xfId="0" applyNumberFormat="1" applyFont="1" applyFill="1" applyBorder="1" applyAlignment="1">
      <alignment horizontal="center" vertical="center"/>
    </xf>
    <xf numFmtId="0" fontId="4" fillId="5" borderId="1" xfId="0" applyFont="1" applyFill="1" applyBorder="1" applyAlignment="1">
      <alignment horizontal="center" vertical="center"/>
    </xf>
    <xf numFmtId="0" fontId="4" fillId="5"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0" borderId="1" xfId="0" applyFont="1" applyBorder="1" applyAlignment="1">
      <alignment horizontal="center" vertical="center"/>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cellXfs>
  <cellStyles count="7">
    <cellStyle name="Millares" xfId="5" builtinId="3"/>
    <cellStyle name="Moneda 2" xfId="4" xr:uid="{C9572844-5409-4F4F-A403-55D074C4D108}"/>
    <cellStyle name="Normal" xfId="0" builtinId="0"/>
    <cellStyle name="Normal 16" xfId="2" xr:uid="{00000000-0005-0000-0000-000001000000}"/>
    <cellStyle name="Normal 2" xfId="6" xr:uid="{49AD7E30-3A97-4799-A0EF-6831CC0F25E2}"/>
    <cellStyle name="Normal 3" xfId="3" xr:uid="{D42C8BFF-E58F-4352-9278-EBC4FE271649}"/>
    <cellStyle name="Normal 8" xfId="1" xr:uid="{00000000-0005-0000-0000-000002000000}"/>
  </cellStyles>
  <dxfs count="1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969309</xdr:colOff>
      <xdr:row>81</xdr:row>
      <xdr:rowOff>28015</xdr:rowOff>
    </xdr:from>
    <xdr:to>
      <xdr:col>14</xdr:col>
      <xdr:colOff>745192</xdr:colOff>
      <xdr:row>84</xdr:row>
      <xdr:rowOff>140074</xdr:rowOff>
    </xdr:to>
    <xdr:sp macro="" textlink="">
      <xdr:nvSpPr>
        <xdr:cNvPr id="4" name="Flecha: hacia abajo 3">
          <a:extLst>
            <a:ext uri="{FF2B5EF4-FFF2-40B4-BE49-F238E27FC236}">
              <a16:creationId xmlns:a16="http://schemas.microsoft.com/office/drawing/2014/main" id="{BE493AB8-86F7-1923-1BE4-B4D8B0536F78}"/>
            </a:ext>
          </a:extLst>
        </xdr:cNvPr>
        <xdr:cNvSpPr/>
      </xdr:nvSpPr>
      <xdr:spPr>
        <a:xfrm rot="6668142">
          <a:off x="17570823" y="39186971"/>
          <a:ext cx="560295" cy="101973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1A503-BE96-470E-AAC5-5956A59474E9}">
  <dimension ref="B2:R87"/>
  <sheetViews>
    <sheetView tabSelected="1" topLeftCell="D1" zoomScale="85" zoomScaleNormal="85" workbookViewId="0">
      <selection activeCell="K5" sqref="K5"/>
    </sheetView>
  </sheetViews>
  <sheetFormatPr baseColWidth="10" defaultRowHeight="11.25" x14ac:dyDescent="0.2"/>
  <cols>
    <col min="1" max="2" width="11.42578125" style="1"/>
    <col min="3" max="3" width="75.42578125" style="1" customWidth="1"/>
    <col min="4" max="4" width="15.28515625" style="1" customWidth="1"/>
    <col min="5" max="5" width="12.7109375" style="1" customWidth="1"/>
    <col min="6" max="6" width="15.140625" style="1" customWidth="1"/>
    <col min="7" max="7" width="13.5703125" style="1" customWidth="1"/>
    <col min="8" max="8" width="15.85546875" style="1" customWidth="1"/>
    <col min="9" max="9" width="18.7109375" style="1" customWidth="1"/>
    <col min="10" max="10" width="11.42578125" style="1"/>
    <col min="11" max="11" width="15.140625" style="1" customWidth="1"/>
    <col min="12" max="12" width="13.5703125" style="1" customWidth="1"/>
    <col min="13" max="13" width="15.85546875" style="1" customWidth="1"/>
    <col min="14" max="14" width="18.7109375" style="1" customWidth="1"/>
    <col min="15" max="16384" width="11.42578125" style="1"/>
  </cols>
  <sheetData>
    <row r="2" spans="2:15" x14ac:dyDescent="0.2">
      <c r="F2" s="24" t="s">
        <v>6</v>
      </c>
      <c r="G2" s="25"/>
      <c r="H2" s="25"/>
      <c r="I2" s="26"/>
      <c r="K2" s="24" t="s">
        <v>112</v>
      </c>
      <c r="L2" s="25"/>
      <c r="M2" s="25"/>
      <c r="N2" s="26"/>
    </row>
    <row r="3" spans="2:15" ht="56.25" x14ac:dyDescent="0.2">
      <c r="B3" s="2" t="s">
        <v>2</v>
      </c>
      <c r="C3" s="2" t="s">
        <v>3</v>
      </c>
      <c r="D3" s="2" t="s">
        <v>1</v>
      </c>
      <c r="E3" s="2" t="s">
        <v>0</v>
      </c>
      <c r="F3" s="2" t="s">
        <v>5</v>
      </c>
      <c r="G3" s="2" t="s">
        <v>4</v>
      </c>
      <c r="H3" s="2" t="s">
        <v>77</v>
      </c>
      <c r="I3" s="2" t="s">
        <v>8</v>
      </c>
      <c r="K3" s="2" t="s">
        <v>5</v>
      </c>
      <c r="L3" s="2" t="s">
        <v>4</v>
      </c>
      <c r="M3" s="2" t="s">
        <v>77</v>
      </c>
      <c r="N3" s="2" t="s">
        <v>8</v>
      </c>
      <c r="O3" s="2" t="s">
        <v>113</v>
      </c>
    </row>
    <row r="4" spans="2:15" ht="15" customHeight="1" x14ac:dyDescent="0.2">
      <c r="B4" s="23" t="s">
        <v>9</v>
      </c>
      <c r="C4" s="23"/>
      <c r="D4" s="23"/>
      <c r="E4" s="23"/>
    </row>
    <row r="5" spans="2:15" ht="47.25" customHeight="1" x14ac:dyDescent="0.2">
      <c r="B5" s="7">
        <v>1</v>
      </c>
      <c r="C5" s="8" t="s">
        <v>10</v>
      </c>
      <c r="D5" s="9" t="s">
        <v>11</v>
      </c>
      <c r="E5" s="10">
        <v>1</v>
      </c>
      <c r="F5" s="3">
        <v>9455.4599999999991</v>
      </c>
      <c r="G5" s="4">
        <f t="shared" ref="G5:G56" si="0">+ROUND(F5*19%,2)</f>
        <v>1796.54</v>
      </c>
      <c r="H5" s="4" t="s">
        <v>7</v>
      </c>
      <c r="I5" s="4">
        <f t="shared" ref="I5:I46" si="1">+F5+G5</f>
        <v>11252</v>
      </c>
      <c r="K5" s="3"/>
      <c r="L5" s="4">
        <f t="shared" ref="L5:L56" si="2">+ROUND(K5*19%,2)</f>
        <v>0</v>
      </c>
      <c r="M5" s="4" t="s">
        <v>7</v>
      </c>
      <c r="N5" s="4">
        <f t="shared" ref="N5:N46" si="3">+K5+L5</f>
        <v>0</v>
      </c>
      <c r="O5" s="27" t="str">
        <f>+IF(N5&gt;I5,"RECHAZADO","CUMPLE")</f>
        <v>CUMPLE</v>
      </c>
    </row>
    <row r="6" spans="2:15" ht="12.75" x14ac:dyDescent="0.2">
      <c r="B6" s="7">
        <v>2</v>
      </c>
      <c r="C6" s="8" t="s">
        <v>12</v>
      </c>
      <c r="D6" s="9" t="s">
        <v>11</v>
      </c>
      <c r="E6" s="10">
        <v>1</v>
      </c>
      <c r="F6" s="3">
        <v>8425.51</v>
      </c>
      <c r="G6" s="4">
        <f t="shared" si="0"/>
        <v>1600.85</v>
      </c>
      <c r="H6" s="4" t="s">
        <v>7</v>
      </c>
      <c r="I6" s="4">
        <f t="shared" si="1"/>
        <v>10026.36</v>
      </c>
      <c r="K6" s="3"/>
      <c r="L6" s="4">
        <f t="shared" si="2"/>
        <v>0</v>
      </c>
      <c r="M6" s="4" t="s">
        <v>7</v>
      </c>
      <c r="N6" s="4">
        <f t="shared" si="3"/>
        <v>0</v>
      </c>
      <c r="O6" s="27" t="str">
        <f t="shared" ref="O6:O73" si="4">+IF(N6&gt;I6,"RECHAZADO","CUMPLE")</f>
        <v>CUMPLE</v>
      </c>
    </row>
    <row r="7" spans="2:15" ht="12.75" x14ac:dyDescent="0.2">
      <c r="B7" s="7">
        <v>3</v>
      </c>
      <c r="C7" s="8" t="s">
        <v>78</v>
      </c>
      <c r="D7" s="11" t="s">
        <v>13</v>
      </c>
      <c r="E7" s="10">
        <v>1</v>
      </c>
      <c r="F7" s="3">
        <v>24544.959999999999</v>
      </c>
      <c r="G7" s="4">
        <f t="shared" si="0"/>
        <v>4663.54</v>
      </c>
      <c r="H7" s="4" t="s">
        <v>7</v>
      </c>
      <c r="I7" s="4">
        <f t="shared" si="1"/>
        <v>29208.5</v>
      </c>
      <c r="K7" s="3"/>
      <c r="L7" s="4">
        <f t="shared" si="2"/>
        <v>0</v>
      </c>
      <c r="M7" s="4" t="s">
        <v>7</v>
      </c>
      <c r="N7" s="4">
        <f t="shared" si="3"/>
        <v>0</v>
      </c>
      <c r="O7" s="27" t="str">
        <f t="shared" si="4"/>
        <v>CUMPLE</v>
      </c>
    </row>
    <row r="8" spans="2:15" ht="12.75" x14ac:dyDescent="0.2">
      <c r="B8" s="7">
        <v>4</v>
      </c>
      <c r="C8" s="8" t="s">
        <v>14</v>
      </c>
      <c r="D8" s="9" t="s">
        <v>11</v>
      </c>
      <c r="E8" s="10">
        <v>1</v>
      </c>
      <c r="F8" s="3">
        <v>5238.55</v>
      </c>
      <c r="G8" s="4">
        <f t="shared" si="0"/>
        <v>995.32</v>
      </c>
      <c r="H8" s="4" t="s">
        <v>7</v>
      </c>
      <c r="I8" s="4">
        <f t="shared" si="1"/>
        <v>6233.87</v>
      </c>
      <c r="K8" s="3"/>
      <c r="L8" s="4">
        <f t="shared" si="2"/>
        <v>0</v>
      </c>
      <c r="M8" s="4" t="s">
        <v>7</v>
      </c>
      <c r="N8" s="4">
        <f t="shared" si="3"/>
        <v>0</v>
      </c>
      <c r="O8" s="27" t="str">
        <f t="shared" si="4"/>
        <v>CUMPLE</v>
      </c>
    </row>
    <row r="9" spans="2:15" ht="12.75" x14ac:dyDescent="0.2">
      <c r="B9" s="7">
        <v>5</v>
      </c>
      <c r="C9" s="12" t="s">
        <v>79</v>
      </c>
      <c r="D9" s="9" t="s">
        <v>11</v>
      </c>
      <c r="E9" s="10">
        <v>1</v>
      </c>
      <c r="F9" s="3">
        <v>7857.37</v>
      </c>
      <c r="G9" s="4">
        <f t="shared" si="0"/>
        <v>1492.9</v>
      </c>
      <c r="H9" s="4" t="s">
        <v>7</v>
      </c>
      <c r="I9" s="4">
        <f t="shared" si="1"/>
        <v>9350.27</v>
      </c>
      <c r="K9" s="3"/>
      <c r="L9" s="4">
        <f t="shared" si="2"/>
        <v>0</v>
      </c>
      <c r="M9" s="4" t="s">
        <v>7</v>
      </c>
      <c r="N9" s="4">
        <f t="shared" si="3"/>
        <v>0</v>
      </c>
      <c r="O9" s="27" t="str">
        <f t="shared" si="4"/>
        <v>CUMPLE</v>
      </c>
    </row>
    <row r="10" spans="2:15" ht="12.75" x14ac:dyDescent="0.2">
      <c r="B10" s="7">
        <v>6</v>
      </c>
      <c r="C10" s="8" t="s">
        <v>15</v>
      </c>
      <c r="D10" s="11" t="s">
        <v>16</v>
      </c>
      <c r="E10" s="10">
        <v>1</v>
      </c>
      <c r="F10" s="3">
        <v>5520.45</v>
      </c>
      <c r="G10" s="4">
        <f t="shared" si="0"/>
        <v>1048.8900000000001</v>
      </c>
      <c r="H10" s="4" t="s">
        <v>7</v>
      </c>
      <c r="I10" s="4">
        <f t="shared" si="1"/>
        <v>6569.34</v>
      </c>
      <c r="K10" s="3"/>
      <c r="L10" s="4">
        <f t="shared" si="2"/>
        <v>0</v>
      </c>
      <c r="M10" s="4" t="s">
        <v>7</v>
      </c>
      <c r="N10" s="4">
        <f t="shared" si="3"/>
        <v>0</v>
      </c>
      <c r="O10" s="27" t="str">
        <f t="shared" si="4"/>
        <v>CUMPLE</v>
      </c>
    </row>
    <row r="11" spans="2:15" ht="12.75" x14ac:dyDescent="0.2">
      <c r="B11" s="7">
        <v>7</v>
      </c>
      <c r="C11" s="8" t="s">
        <v>17</v>
      </c>
      <c r="D11" s="11" t="s">
        <v>18</v>
      </c>
      <c r="E11" s="10">
        <v>1</v>
      </c>
      <c r="F11" s="3">
        <v>4958.41</v>
      </c>
      <c r="G11" s="4">
        <f t="shared" si="0"/>
        <v>942.1</v>
      </c>
      <c r="H11" s="4" t="s">
        <v>7</v>
      </c>
      <c r="I11" s="4">
        <f t="shared" si="1"/>
        <v>5900.51</v>
      </c>
      <c r="K11" s="3"/>
      <c r="L11" s="4">
        <f t="shared" si="2"/>
        <v>0</v>
      </c>
      <c r="M11" s="4" t="s">
        <v>7</v>
      </c>
      <c r="N11" s="4">
        <f t="shared" si="3"/>
        <v>0</v>
      </c>
      <c r="O11" s="27" t="str">
        <f t="shared" si="4"/>
        <v>CUMPLE</v>
      </c>
    </row>
    <row r="12" spans="2:15" ht="22.5" x14ac:dyDescent="0.2">
      <c r="B12" s="7">
        <v>8</v>
      </c>
      <c r="C12" s="12" t="s">
        <v>80</v>
      </c>
      <c r="D12" s="9" t="s">
        <v>11</v>
      </c>
      <c r="E12" s="10">
        <v>1</v>
      </c>
      <c r="F12" s="3">
        <v>9289.59</v>
      </c>
      <c r="G12" s="4">
        <f t="shared" si="0"/>
        <v>1765.02</v>
      </c>
      <c r="H12" s="4" t="s">
        <v>7</v>
      </c>
      <c r="I12" s="4">
        <f t="shared" si="1"/>
        <v>11054.61</v>
      </c>
      <c r="K12" s="3"/>
      <c r="L12" s="4">
        <f t="shared" si="2"/>
        <v>0</v>
      </c>
      <c r="M12" s="4" t="s">
        <v>7</v>
      </c>
      <c r="N12" s="4">
        <f t="shared" si="3"/>
        <v>0</v>
      </c>
      <c r="O12" s="27" t="str">
        <f t="shared" si="4"/>
        <v>CUMPLE</v>
      </c>
    </row>
    <row r="13" spans="2:15" ht="12.75" x14ac:dyDescent="0.2">
      <c r="B13" s="7">
        <v>9</v>
      </c>
      <c r="C13" s="8" t="s">
        <v>19</v>
      </c>
      <c r="D13" s="9" t="s">
        <v>20</v>
      </c>
      <c r="E13" s="10">
        <v>1</v>
      </c>
      <c r="F13" s="3">
        <v>13635.08</v>
      </c>
      <c r="G13" s="4">
        <f t="shared" si="0"/>
        <v>2590.67</v>
      </c>
      <c r="H13" s="4" t="s">
        <v>7</v>
      </c>
      <c r="I13" s="4">
        <f t="shared" si="1"/>
        <v>16225.75</v>
      </c>
      <c r="K13" s="3"/>
      <c r="L13" s="4">
        <f t="shared" si="2"/>
        <v>0</v>
      </c>
      <c r="M13" s="4" t="s">
        <v>7</v>
      </c>
      <c r="N13" s="4">
        <f t="shared" si="3"/>
        <v>0</v>
      </c>
      <c r="O13" s="27" t="str">
        <f t="shared" si="4"/>
        <v>CUMPLE</v>
      </c>
    </row>
    <row r="14" spans="2:15" ht="24.75" customHeight="1" x14ac:dyDescent="0.2">
      <c r="B14" s="7">
        <v>10</v>
      </c>
      <c r="C14" s="8" t="s">
        <v>21</v>
      </c>
      <c r="D14" s="11" t="s">
        <v>22</v>
      </c>
      <c r="E14" s="10">
        <v>1</v>
      </c>
      <c r="F14" s="3">
        <v>13150.25</v>
      </c>
      <c r="G14" s="4">
        <f t="shared" si="0"/>
        <v>2498.5500000000002</v>
      </c>
      <c r="H14" s="4" t="s">
        <v>7</v>
      </c>
      <c r="I14" s="4">
        <f t="shared" si="1"/>
        <v>15648.8</v>
      </c>
      <c r="K14" s="3"/>
      <c r="L14" s="4">
        <f t="shared" si="2"/>
        <v>0</v>
      </c>
      <c r="M14" s="4" t="s">
        <v>7</v>
      </c>
      <c r="N14" s="4">
        <f t="shared" si="3"/>
        <v>0</v>
      </c>
      <c r="O14" s="27" t="str">
        <f t="shared" si="4"/>
        <v>CUMPLE</v>
      </c>
    </row>
    <row r="15" spans="2:15" ht="12.75" x14ac:dyDescent="0.2">
      <c r="B15" s="7">
        <v>11</v>
      </c>
      <c r="C15" s="8" t="s">
        <v>23</v>
      </c>
      <c r="D15" s="9" t="s">
        <v>24</v>
      </c>
      <c r="E15" s="10">
        <v>1</v>
      </c>
      <c r="F15" s="3">
        <v>8398.0400000000009</v>
      </c>
      <c r="G15" s="4">
        <f t="shared" si="0"/>
        <v>1595.63</v>
      </c>
      <c r="H15" s="4" t="s">
        <v>7</v>
      </c>
      <c r="I15" s="4">
        <f t="shared" si="1"/>
        <v>9993.6700000000019</v>
      </c>
      <c r="K15" s="3"/>
      <c r="L15" s="4">
        <f t="shared" si="2"/>
        <v>0</v>
      </c>
      <c r="M15" s="4" t="s">
        <v>7</v>
      </c>
      <c r="N15" s="4">
        <f t="shared" si="3"/>
        <v>0</v>
      </c>
      <c r="O15" s="27" t="str">
        <f t="shared" si="4"/>
        <v>CUMPLE</v>
      </c>
    </row>
    <row r="16" spans="2:15" ht="22.5" x14ac:dyDescent="0.2">
      <c r="B16" s="7">
        <v>12</v>
      </c>
      <c r="C16" s="12" t="s">
        <v>81</v>
      </c>
      <c r="D16" s="9" t="s">
        <v>25</v>
      </c>
      <c r="E16" s="10">
        <v>1</v>
      </c>
      <c r="F16" s="3">
        <v>8511.7099999999991</v>
      </c>
      <c r="G16" s="4">
        <f t="shared" si="0"/>
        <v>1617.22</v>
      </c>
      <c r="H16" s="4" t="s">
        <v>7</v>
      </c>
      <c r="I16" s="4">
        <f t="shared" si="1"/>
        <v>10128.929999999998</v>
      </c>
      <c r="K16" s="3"/>
      <c r="L16" s="4">
        <f t="shared" si="2"/>
        <v>0</v>
      </c>
      <c r="M16" s="4" t="s">
        <v>7</v>
      </c>
      <c r="N16" s="4">
        <f t="shared" si="3"/>
        <v>0</v>
      </c>
      <c r="O16" s="27" t="str">
        <f t="shared" si="4"/>
        <v>CUMPLE</v>
      </c>
    </row>
    <row r="17" spans="2:15" ht="12.75" x14ac:dyDescent="0.2">
      <c r="B17" s="7">
        <v>13</v>
      </c>
      <c r="C17" s="8" t="s">
        <v>26</v>
      </c>
      <c r="D17" s="9" t="s">
        <v>20</v>
      </c>
      <c r="E17" s="10">
        <v>1</v>
      </c>
      <c r="F17" s="3">
        <v>16200</v>
      </c>
      <c r="G17" s="4">
        <f t="shared" si="0"/>
        <v>3078</v>
      </c>
      <c r="H17" s="4" t="s">
        <v>7</v>
      </c>
      <c r="I17" s="4">
        <f t="shared" si="1"/>
        <v>19278</v>
      </c>
      <c r="K17" s="3"/>
      <c r="L17" s="4">
        <f t="shared" si="2"/>
        <v>0</v>
      </c>
      <c r="M17" s="4" t="s">
        <v>7</v>
      </c>
      <c r="N17" s="4">
        <f t="shared" si="3"/>
        <v>0</v>
      </c>
      <c r="O17" s="27" t="str">
        <f t="shared" si="4"/>
        <v>CUMPLE</v>
      </c>
    </row>
    <row r="18" spans="2:15" ht="12.75" x14ac:dyDescent="0.2">
      <c r="B18" s="7">
        <v>14</v>
      </c>
      <c r="C18" s="8" t="s">
        <v>27</v>
      </c>
      <c r="D18" s="9" t="s">
        <v>20</v>
      </c>
      <c r="E18" s="10">
        <v>1</v>
      </c>
      <c r="F18" s="3">
        <v>37342.230000000003</v>
      </c>
      <c r="G18" s="4">
        <f t="shared" si="0"/>
        <v>7095.02</v>
      </c>
      <c r="H18" s="4" t="s">
        <v>7</v>
      </c>
      <c r="I18" s="4">
        <f t="shared" si="1"/>
        <v>44437.25</v>
      </c>
      <c r="K18" s="3"/>
      <c r="L18" s="4">
        <f t="shared" si="2"/>
        <v>0</v>
      </c>
      <c r="M18" s="4" t="s">
        <v>7</v>
      </c>
      <c r="N18" s="4">
        <f t="shared" si="3"/>
        <v>0</v>
      </c>
      <c r="O18" s="27" t="str">
        <f t="shared" si="4"/>
        <v>CUMPLE</v>
      </c>
    </row>
    <row r="19" spans="2:15" ht="12.75" x14ac:dyDescent="0.2">
      <c r="B19" s="7">
        <v>15</v>
      </c>
      <c r="C19" s="8" t="s">
        <v>28</v>
      </c>
      <c r="D19" s="9" t="s">
        <v>11</v>
      </c>
      <c r="E19" s="10">
        <v>1</v>
      </c>
      <c r="F19" s="3">
        <v>26766.6</v>
      </c>
      <c r="G19" s="4">
        <f t="shared" si="0"/>
        <v>5085.6499999999996</v>
      </c>
      <c r="H19" s="4" t="s">
        <v>7</v>
      </c>
      <c r="I19" s="4">
        <f t="shared" si="1"/>
        <v>31852.25</v>
      </c>
      <c r="K19" s="3"/>
      <c r="L19" s="4">
        <f t="shared" si="2"/>
        <v>0</v>
      </c>
      <c r="M19" s="4" t="s">
        <v>7</v>
      </c>
      <c r="N19" s="4">
        <f t="shared" si="3"/>
        <v>0</v>
      </c>
      <c r="O19" s="27" t="str">
        <f t="shared" si="4"/>
        <v>CUMPLE</v>
      </c>
    </row>
    <row r="20" spans="2:15" ht="12.75" x14ac:dyDescent="0.2">
      <c r="B20" s="7">
        <v>16</v>
      </c>
      <c r="C20" s="8" t="s">
        <v>29</v>
      </c>
      <c r="D20" s="9" t="s">
        <v>30</v>
      </c>
      <c r="E20" s="10">
        <v>1</v>
      </c>
      <c r="F20" s="3">
        <v>32408.2</v>
      </c>
      <c r="G20" s="4">
        <f t="shared" si="0"/>
        <v>6157.56</v>
      </c>
      <c r="H20" s="4" t="s">
        <v>7</v>
      </c>
      <c r="I20" s="4">
        <f t="shared" si="1"/>
        <v>38565.760000000002</v>
      </c>
      <c r="K20" s="3"/>
      <c r="L20" s="4">
        <f t="shared" si="2"/>
        <v>0</v>
      </c>
      <c r="M20" s="4" t="s">
        <v>7</v>
      </c>
      <c r="N20" s="4">
        <f t="shared" si="3"/>
        <v>0</v>
      </c>
      <c r="O20" s="27" t="str">
        <f t="shared" si="4"/>
        <v>CUMPLE</v>
      </c>
    </row>
    <row r="21" spans="2:15" ht="12.75" x14ac:dyDescent="0.2">
      <c r="B21" s="7">
        <v>17</v>
      </c>
      <c r="C21" s="8" t="s">
        <v>31</v>
      </c>
      <c r="D21" s="9" t="s">
        <v>11</v>
      </c>
      <c r="E21" s="10">
        <v>1</v>
      </c>
      <c r="F21" s="3">
        <v>3817.44</v>
      </c>
      <c r="G21" s="4">
        <f t="shared" si="0"/>
        <v>725.31</v>
      </c>
      <c r="H21" s="4" t="s">
        <v>7</v>
      </c>
      <c r="I21" s="4">
        <f t="shared" si="1"/>
        <v>4542.75</v>
      </c>
      <c r="K21" s="3"/>
      <c r="L21" s="4">
        <f t="shared" si="2"/>
        <v>0</v>
      </c>
      <c r="M21" s="4" t="s">
        <v>7</v>
      </c>
      <c r="N21" s="4">
        <f t="shared" si="3"/>
        <v>0</v>
      </c>
      <c r="O21" s="27" t="str">
        <f t="shared" si="4"/>
        <v>CUMPLE</v>
      </c>
    </row>
    <row r="22" spans="2:15" ht="21" customHeight="1" x14ac:dyDescent="0.2">
      <c r="B22" s="7">
        <v>18</v>
      </c>
      <c r="C22" s="8" t="s">
        <v>32</v>
      </c>
      <c r="D22" s="11" t="s">
        <v>13</v>
      </c>
      <c r="E22" s="10">
        <v>1</v>
      </c>
      <c r="F22" s="3">
        <v>22006.16</v>
      </c>
      <c r="G22" s="4">
        <f t="shared" si="0"/>
        <v>4181.17</v>
      </c>
      <c r="H22" s="4" t="s">
        <v>7</v>
      </c>
      <c r="I22" s="4">
        <f t="shared" si="1"/>
        <v>26187.33</v>
      </c>
      <c r="K22" s="3"/>
      <c r="L22" s="4">
        <f t="shared" si="2"/>
        <v>0</v>
      </c>
      <c r="M22" s="4" t="s">
        <v>7</v>
      </c>
      <c r="N22" s="4">
        <f t="shared" si="3"/>
        <v>0</v>
      </c>
      <c r="O22" s="27" t="str">
        <f t="shared" si="4"/>
        <v>CUMPLE</v>
      </c>
    </row>
    <row r="23" spans="2:15" ht="12.75" x14ac:dyDescent="0.2">
      <c r="B23" s="7">
        <v>19</v>
      </c>
      <c r="C23" s="13" t="s">
        <v>33</v>
      </c>
      <c r="D23" s="9" t="s">
        <v>11</v>
      </c>
      <c r="E23" s="10">
        <v>1</v>
      </c>
      <c r="F23" s="3">
        <v>12014.25</v>
      </c>
      <c r="G23" s="4">
        <f t="shared" si="0"/>
        <v>2282.71</v>
      </c>
      <c r="H23" s="4" t="s">
        <v>7</v>
      </c>
      <c r="I23" s="4">
        <f t="shared" si="1"/>
        <v>14296.96</v>
      </c>
      <c r="K23" s="3"/>
      <c r="L23" s="4">
        <f t="shared" si="2"/>
        <v>0</v>
      </c>
      <c r="M23" s="4" t="s">
        <v>7</v>
      </c>
      <c r="N23" s="4">
        <f t="shared" si="3"/>
        <v>0</v>
      </c>
      <c r="O23" s="27" t="str">
        <f t="shared" si="4"/>
        <v>CUMPLE</v>
      </c>
    </row>
    <row r="24" spans="2:15" ht="12.75" x14ac:dyDescent="0.2">
      <c r="B24" s="7">
        <v>20</v>
      </c>
      <c r="C24" s="12" t="s">
        <v>82</v>
      </c>
      <c r="D24" s="9" t="s">
        <v>11</v>
      </c>
      <c r="E24" s="10">
        <v>1</v>
      </c>
      <c r="F24" s="3">
        <v>7713.45</v>
      </c>
      <c r="G24" s="4">
        <f t="shared" si="0"/>
        <v>1465.56</v>
      </c>
      <c r="H24" s="4" t="s">
        <v>7</v>
      </c>
      <c r="I24" s="4">
        <f t="shared" si="1"/>
        <v>9179.01</v>
      </c>
      <c r="K24" s="3"/>
      <c r="L24" s="4">
        <f t="shared" si="2"/>
        <v>0</v>
      </c>
      <c r="M24" s="4" t="s">
        <v>7</v>
      </c>
      <c r="N24" s="4">
        <f t="shared" si="3"/>
        <v>0</v>
      </c>
      <c r="O24" s="27" t="str">
        <f t="shared" si="4"/>
        <v>CUMPLE</v>
      </c>
    </row>
    <row r="25" spans="2:15" ht="12.75" x14ac:dyDescent="0.2">
      <c r="B25" s="7">
        <v>21</v>
      </c>
      <c r="C25" s="14" t="s">
        <v>34</v>
      </c>
      <c r="D25" s="9" t="s">
        <v>35</v>
      </c>
      <c r="E25" s="10">
        <v>1</v>
      </c>
      <c r="F25" s="3">
        <v>11137.8</v>
      </c>
      <c r="G25" s="4">
        <f t="shared" si="0"/>
        <v>2116.1799999999998</v>
      </c>
      <c r="H25" s="4" t="s">
        <v>7</v>
      </c>
      <c r="I25" s="4">
        <f t="shared" si="1"/>
        <v>13253.98</v>
      </c>
      <c r="K25" s="3"/>
      <c r="L25" s="4">
        <f t="shared" si="2"/>
        <v>0</v>
      </c>
      <c r="M25" s="4" t="s">
        <v>7</v>
      </c>
      <c r="N25" s="4">
        <f t="shared" si="3"/>
        <v>0</v>
      </c>
      <c r="O25" s="27" t="str">
        <f t="shared" si="4"/>
        <v>CUMPLE</v>
      </c>
    </row>
    <row r="26" spans="2:15" ht="12.75" x14ac:dyDescent="0.2">
      <c r="B26" s="7">
        <v>22</v>
      </c>
      <c r="C26" s="12" t="s">
        <v>36</v>
      </c>
      <c r="D26" s="9" t="s">
        <v>11</v>
      </c>
      <c r="E26" s="10">
        <v>1</v>
      </c>
      <c r="F26" s="3">
        <v>6169.12</v>
      </c>
      <c r="G26" s="4">
        <f t="shared" si="0"/>
        <v>1172.1300000000001</v>
      </c>
      <c r="H26" s="4" t="s">
        <v>7</v>
      </c>
      <c r="I26" s="4">
        <f t="shared" si="1"/>
        <v>7341.25</v>
      </c>
      <c r="K26" s="3"/>
      <c r="L26" s="4">
        <f t="shared" si="2"/>
        <v>0</v>
      </c>
      <c r="M26" s="4" t="s">
        <v>7</v>
      </c>
      <c r="N26" s="4">
        <f t="shared" si="3"/>
        <v>0</v>
      </c>
      <c r="O26" s="27" t="str">
        <f t="shared" si="4"/>
        <v>CUMPLE</v>
      </c>
    </row>
    <row r="27" spans="2:15" ht="12.75" x14ac:dyDescent="0.2">
      <c r="B27" s="7">
        <v>23</v>
      </c>
      <c r="C27" s="15" t="s">
        <v>37</v>
      </c>
      <c r="D27" s="11" t="s">
        <v>38</v>
      </c>
      <c r="E27" s="10">
        <v>1</v>
      </c>
      <c r="F27" s="3">
        <v>70628.149999999994</v>
      </c>
      <c r="G27" s="4">
        <f t="shared" si="0"/>
        <v>13419.35</v>
      </c>
      <c r="H27" s="4" t="s">
        <v>7</v>
      </c>
      <c r="I27" s="4">
        <f t="shared" si="1"/>
        <v>84047.5</v>
      </c>
      <c r="K27" s="3"/>
      <c r="L27" s="4">
        <f t="shared" si="2"/>
        <v>0</v>
      </c>
      <c r="M27" s="4" t="s">
        <v>7</v>
      </c>
      <c r="N27" s="4">
        <f t="shared" si="3"/>
        <v>0</v>
      </c>
      <c r="O27" s="27" t="str">
        <f t="shared" si="4"/>
        <v>CUMPLE</v>
      </c>
    </row>
    <row r="28" spans="2:15" ht="12.75" x14ac:dyDescent="0.2">
      <c r="B28" s="7">
        <v>24</v>
      </c>
      <c r="C28" s="12" t="s">
        <v>39</v>
      </c>
      <c r="D28" s="9" t="s">
        <v>11</v>
      </c>
      <c r="E28" s="10">
        <v>1</v>
      </c>
      <c r="F28" s="3">
        <v>62296.639999999999</v>
      </c>
      <c r="G28" s="4">
        <f t="shared" si="0"/>
        <v>11836.36</v>
      </c>
      <c r="H28" s="4" t="s">
        <v>7</v>
      </c>
      <c r="I28" s="4">
        <f t="shared" si="1"/>
        <v>74133</v>
      </c>
      <c r="K28" s="3"/>
      <c r="L28" s="4">
        <f t="shared" si="2"/>
        <v>0</v>
      </c>
      <c r="M28" s="4" t="s">
        <v>7</v>
      </c>
      <c r="N28" s="4">
        <f t="shared" si="3"/>
        <v>0</v>
      </c>
      <c r="O28" s="27" t="str">
        <f t="shared" si="4"/>
        <v>CUMPLE</v>
      </c>
    </row>
    <row r="29" spans="2:15" ht="12.75" x14ac:dyDescent="0.2">
      <c r="B29" s="7">
        <v>25</v>
      </c>
      <c r="C29" s="12" t="s">
        <v>40</v>
      </c>
      <c r="D29" s="9" t="s">
        <v>41</v>
      </c>
      <c r="E29" s="10">
        <v>1</v>
      </c>
      <c r="F29" s="3">
        <v>159390.48000000001</v>
      </c>
      <c r="G29" s="4">
        <f t="shared" si="0"/>
        <v>30284.19</v>
      </c>
      <c r="H29" s="4" t="s">
        <v>7</v>
      </c>
      <c r="I29" s="4">
        <f t="shared" si="1"/>
        <v>189674.67</v>
      </c>
      <c r="K29" s="3"/>
      <c r="L29" s="4">
        <f t="shared" si="2"/>
        <v>0</v>
      </c>
      <c r="M29" s="4" t="s">
        <v>7</v>
      </c>
      <c r="N29" s="4">
        <f t="shared" si="3"/>
        <v>0</v>
      </c>
      <c r="O29" s="27" t="str">
        <f t="shared" si="4"/>
        <v>CUMPLE</v>
      </c>
    </row>
    <row r="30" spans="2:15" ht="12.75" x14ac:dyDescent="0.2">
      <c r="B30" s="7">
        <v>26</v>
      </c>
      <c r="C30" s="12" t="s">
        <v>42</v>
      </c>
      <c r="D30" s="11" t="s">
        <v>43</v>
      </c>
      <c r="E30" s="10">
        <v>1</v>
      </c>
      <c r="F30" s="3">
        <v>29334.45</v>
      </c>
      <c r="G30" s="4">
        <f t="shared" si="0"/>
        <v>5573.55</v>
      </c>
      <c r="H30" s="4" t="s">
        <v>7</v>
      </c>
      <c r="I30" s="4">
        <f t="shared" si="1"/>
        <v>34908</v>
      </c>
      <c r="K30" s="3"/>
      <c r="L30" s="4">
        <f t="shared" si="2"/>
        <v>0</v>
      </c>
      <c r="M30" s="4" t="s">
        <v>7</v>
      </c>
      <c r="N30" s="4">
        <f t="shared" si="3"/>
        <v>0</v>
      </c>
      <c r="O30" s="27" t="str">
        <f t="shared" si="4"/>
        <v>CUMPLE</v>
      </c>
    </row>
    <row r="31" spans="2:15" ht="12.75" x14ac:dyDescent="0.2">
      <c r="B31" s="7">
        <v>27</v>
      </c>
      <c r="C31" s="12" t="s">
        <v>44</v>
      </c>
      <c r="D31" s="9" t="s">
        <v>41</v>
      </c>
      <c r="E31" s="10">
        <v>1</v>
      </c>
      <c r="F31" s="3">
        <v>9186.77</v>
      </c>
      <c r="G31" s="4">
        <f t="shared" si="0"/>
        <v>1745.49</v>
      </c>
      <c r="H31" s="4" t="s">
        <v>7</v>
      </c>
      <c r="I31" s="4">
        <f t="shared" si="1"/>
        <v>10932.26</v>
      </c>
      <c r="K31" s="3"/>
      <c r="L31" s="4">
        <f t="shared" si="2"/>
        <v>0</v>
      </c>
      <c r="M31" s="4" t="s">
        <v>7</v>
      </c>
      <c r="N31" s="4">
        <f t="shared" si="3"/>
        <v>0</v>
      </c>
      <c r="O31" s="27" t="str">
        <f t="shared" si="4"/>
        <v>CUMPLE</v>
      </c>
    </row>
    <row r="32" spans="2:15" ht="12.75" x14ac:dyDescent="0.2">
      <c r="B32" s="7">
        <v>28</v>
      </c>
      <c r="C32" s="12" t="s">
        <v>83</v>
      </c>
      <c r="D32" s="11" t="s">
        <v>45</v>
      </c>
      <c r="E32" s="10">
        <v>1</v>
      </c>
      <c r="F32" s="3">
        <v>6256.62</v>
      </c>
      <c r="G32" s="4">
        <f t="shared" si="0"/>
        <v>1188.76</v>
      </c>
      <c r="H32" s="4" t="s">
        <v>7</v>
      </c>
      <c r="I32" s="4">
        <f t="shared" si="1"/>
        <v>7445.38</v>
      </c>
      <c r="K32" s="3"/>
      <c r="L32" s="4">
        <f t="shared" si="2"/>
        <v>0</v>
      </c>
      <c r="M32" s="4" t="s">
        <v>7</v>
      </c>
      <c r="N32" s="4">
        <f t="shared" si="3"/>
        <v>0</v>
      </c>
      <c r="O32" s="27" t="str">
        <f t="shared" si="4"/>
        <v>CUMPLE</v>
      </c>
    </row>
    <row r="33" spans="2:15" ht="12.75" x14ac:dyDescent="0.2">
      <c r="B33" s="7">
        <v>29</v>
      </c>
      <c r="C33" s="12" t="s">
        <v>46</v>
      </c>
      <c r="D33" s="11" t="s">
        <v>47</v>
      </c>
      <c r="E33" s="10">
        <v>1</v>
      </c>
      <c r="F33" s="3">
        <v>27226.89</v>
      </c>
      <c r="G33" s="4">
        <f t="shared" si="0"/>
        <v>5173.1099999999997</v>
      </c>
      <c r="H33" s="4" t="s">
        <v>7</v>
      </c>
      <c r="I33" s="4">
        <f t="shared" si="1"/>
        <v>32400</v>
      </c>
      <c r="K33" s="3"/>
      <c r="L33" s="4">
        <f t="shared" si="2"/>
        <v>0</v>
      </c>
      <c r="M33" s="4" t="s">
        <v>7</v>
      </c>
      <c r="N33" s="4">
        <f t="shared" si="3"/>
        <v>0</v>
      </c>
      <c r="O33" s="27" t="str">
        <f t="shared" si="4"/>
        <v>CUMPLE</v>
      </c>
    </row>
    <row r="34" spans="2:15" ht="12.75" x14ac:dyDescent="0.2">
      <c r="B34" s="7">
        <v>30</v>
      </c>
      <c r="C34" s="12" t="s">
        <v>48</v>
      </c>
      <c r="D34" s="11" t="s">
        <v>49</v>
      </c>
      <c r="E34" s="10">
        <v>1</v>
      </c>
      <c r="F34" s="3">
        <v>32888.239999999998</v>
      </c>
      <c r="G34" s="4">
        <f t="shared" si="0"/>
        <v>6248.77</v>
      </c>
      <c r="H34" s="4" t="s">
        <v>7</v>
      </c>
      <c r="I34" s="4">
        <f t="shared" si="1"/>
        <v>39137.009999999995</v>
      </c>
      <c r="K34" s="3"/>
      <c r="L34" s="4">
        <f t="shared" si="2"/>
        <v>0</v>
      </c>
      <c r="M34" s="4" t="s">
        <v>7</v>
      </c>
      <c r="N34" s="4">
        <f t="shared" si="3"/>
        <v>0</v>
      </c>
      <c r="O34" s="27" t="str">
        <f t="shared" si="4"/>
        <v>CUMPLE</v>
      </c>
    </row>
    <row r="35" spans="2:15" ht="12.75" x14ac:dyDescent="0.2">
      <c r="B35" s="7">
        <v>31</v>
      </c>
      <c r="C35" s="12" t="s">
        <v>50</v>
      </c>
      <c r="D35" s="11" t="s">
        <v>51</v>
      </c>
      <c r="E35" s="10">
        <v>1</v>
      </c>
      <c r="F35" s="3">
        <v>21289.5</v>
      </c>
      <c r="G35" s="4">
        <f t="shared" si="0"/>
        <v>4045.01</v>
      </c>
      <c r="H35" s="4" t="s">
        <v>7</v>
      </c>
      <c r="I35" s="4">
        <f t="shared" si="1"/>
        <v>25334.510000000002</v>
      </c>
      <c r="K35" s="3"/>
      <c r="L35" s="4">
        <f t="shared" si="2"/>
        <v>0</v>
      </c>
      <c r="M35" s="4" t="s">
        <v>7</v>
      </c>
      <c r="N35" s="4">
        <f t="shared" si="3"/>
        <v>0</v>
      </c>
      <c r="O35" s="27" t="str">
        <f t="shared" si="4"/>
        <v>CUMPLE</v>
      </c>
    </row>
    <row r="36" spans="2:15" ht="12.75" x14ac:dyDescent="0.2">
      <c r="B36" s="7">
        <v>32</v>
      </c>
      <c r="C36" s="12" t="s">
        <v>52</v>
      </c>
      <c r="D36" s="9" t="s">
        <v>11</v>
      </c>
      <c r="E36" s="10">
        <v>1</v>
      </c>
      <c r="F36" s="3">
        <v>33396.01</v>
      </c>
      <c r="G36" s="4">
        <f t="shared" si="0"/>
        <v>6345.24</v>
      </c>
      <c r="H36" s="4" t="s">
        <v>7</v>
      </c>
      <c r="I36" s="4">
        <f t="shared" si="1"/>
        <v>39741.25</v>
      </c>
      <c r="K36" s="3"/>
      <c r="L36" s="4">
        <f t="shared" si="2"/>
        <v>0</v>
      </c>
      <c r="M36" s="4" t="s">
        <v>7</v>
      </c>
      <c r="N36" s="4">
        <f t="shared" si="3"/>
        <v>0</v>
      </c>
      <c r="O36" s="27" t="str">
        <f t="shared" si="4"/>
        <v>CUMPLE</v>
      </c>
    </row>
    <row r="37" spans="2:15" ht="12.75" x14ac:dyDescent="0.2">
      <c r="B37" s="7">
        <v>33</v>
      </c>
      <c r="C37" s="16" t="s">
        <v>53</v>
      </c>
      <c r="D37" s="9" t="s">
        <v>11</v>
      </c>
      <c r="E37" s="10">
        <v>1</v>
      </c>
      <c r="F37" s="3">
        <v>55423.5</v>
      </c>
      <c r="G37" s="4">
        <f t="shared" si="0"/>
        <v>10530.47</v>
      </c>
      <c r="H37" s="4" t="s">
        <v>7</v>
      </c>
      <c r="I37" s="4">
        <f t="shared" si="1"/>
        <v>65953.97</v>
      </c>
      <c r="K37" s="3"/>
      <c r="L37" s="4">
        <f t="shared" si="2"/>
        <v>0</v>
      </c>
      <c r="M37" s="4" t="s">
        <v>7</v>
      </c>
      <c r="N37" s="4">
        <f t="shared" si="3"/>
        <v>0</v>
      </c>
      <c r="O37" s="27" t="str">
        <f t="shared" si="4"/>
        <v>CUMPLE</v>
      </c>
    </row>
    <row r="38" spans="2:15" ht="22.5" x14ac:dyDescent="0.2">
      <c r="B38" s="7">
        <v>34</v>
      </c>
      <c r="C38" s="14" t="s">
        <v>84</v>
      </c>
      <c r="D38" s="9" t="s">
        <v>11</v>
      </c>
      <c r="E38" s="10">
        <v>1</v>
      </c>
      <c r="F38" s="3">
        <v>415443.07</v>
      </c>
      <c r="G38" s="4">
        <f t="shared" si="0"/>
        <v>78934.179999999993</v>
      </c>
      <c r="H38" s="4" t="s">
        <v>7</v>
      </c>
      <c r="I38" s="4">
        <f t="shared" si="1"/>
        <v>494377.25</v>
      </c>
      <c r="K38" s="3"/>
      <c r="L38" s="4">
        <f t="shared" si="2"/>
        <v>0</v>
      </c>
      <c r="M38" s="4" t="s">
        <v>7</v>
      </c>
      <c r="N38" s="4">
        <f t="shared" si="3"/>
        <v>0</v>
      </c>
      <c r="O38" s="27" t="str">
        <f t="shared" si="4"/>
        <v>CUMPLE</v>
      </c>
    </row>
    <row r="39" spans="2:15" ht="22.5" x14ac:dyDescent="0.2">
      <c r="B39" s="7">
        <v>35</v>
      </c>
      <c r="C39" s="14" t="s">
        <v>85</v>
      </c>
      <c r="D39" s="9" t="s">
        <v>11</v>
      </c>
      <c r="E39" s="10">
        <v>1</v>
      </c>
      <c r="F39" s="3">
        <v>202200.31</v>
      </c>
      <c r="G39" s="4">
        <f t="shared" si="0"/>
        <v>38418.06</v>
      </c>
      <c r="H39" s="4" t="s">
        <v>7</v>
      </c>
      <c r="I39" s="4">
        <f t="shared" si="1"/>
        <v>240618.37</v>
      </c>
      <c r="K39" s="3"/>
      <c r="L39" s="4">
        <f t="shared" si="2"/>
        <v>0</v>
      </c>
      <c r="M39" s="4" t="s">
        <v>7</v>
      </c>
      <c r="N39" s="4">
        <f t="shared" si="3"/>
        <v>0</v>
      </c>
      <c r="O39" s="27" t="str">
        <f t="shared" si="4"/>
        <v>CUMPLE</v>
      </c>
    </row>
    <row r="40" spans="2:15" ht="12.75" x14ac:dyDescent="0.2">
      <c r="B40" s="7">
        <v>36</v>
      </c>
      <c r="C40" s="15" t="s">
        <v>54</v>
      </c>
      <c r="D40" s="9" t="s">
        <v>41</v>
      </c>
      <c r="E40" s="10">
        <v>1</v>
      </c>
      <c r="F40" s="3">
        <v>50069.79</v>
      </c>
      <c r="G40" s="4">
        <f t="shared" si="0"/>
        <v>9513.26</v>
      </c>
      <c r="H40" s="4" t="s">
        <v>7</v>
      </c>
      <c r="I40" s="4">
        <f t="shared" si="1"/>
        <v>59583.05</v>
      </c>
      <c r="K40" s="3"/>
      <c r="L40" s="4">
        <f t="shared" si="2"/>
        <v>0</v>
      </c>
      <c r="M40" s="4" t="s">
        <v>7</v>
      </c>
      <c r="N40" s="4">
        <f t="shared" si="3"/>
        <v>0</v>
      </c>
      <c r="O40" s="27" t="str">
        <f t="shared" si="4"/>
        <v>CUMPLE</v>
      </c>
    </row>
    <row r="41" spans="2:15" ht="12.75" x14ac:dyDescent="0.2">
      <c r="B41" s="7">
        <v>37</v>
      </c>
      <c r="C41" s="15" t="s">
        <v>55</v>
      </c>
      <c r="D41" s="9" t="s">
        <v>41</v>
      </c>
      <c r="E41" s="10">
        <v>1</v>
      </c>
      <c r="F41" s="3">
        <v>34137.82</v>
      </c>
      <c r="G41" s="4">
        <f t="shared" si="0"/>
        <v>6486.19</v>
      </c>
      <c r="H41" s="4" t="s">
        <v>7</v>
      </c>
      <c r="I41" s="4">
        <f t="shared" si="1"/>
        <v>40624.01</v>
      </c>
      <c r="K41" s="3"/>
      <c r="L41" s="4">
        <f t="shared" si="2"/>
        <v>0</v>
      </c>
      <c r="M41" s="4" t="s">
        <v>7</v>
      </c>
      <c r="N41" s="4">
        <f t="shared" si="3"/>
        <v>0</v>
      </c>
      <c r="O41" s="27" t="str">
        <f t="shared" si="4"/>
        <v>CUMPLE</v>
      </c>
    </row>
    <row r="42" spans="2:15" ht="12.75" x14ac:dyDescent="0.2">
      <c r="B42" s="7">
        <v>38</v>
      </c>
      <c r="C42" s="15" t="s">
        <v>56</v>
      </c>
      <c r="D42" s="9" t="s">
        <v>41</v>
      </c>
      <c r="E42" s="10">
        <v>1</v>
      </c>
      <c r="F42" s="3">
        <v>51390.97</v>
      </c>
      <c r="G42" s="4">
        <f t="shared" si="0"/>
        <v>9764.2800000000007</v>
      </c>
      <c r="H42" s="4" t="s">
        <v>7</v>
      </c>
      <c r="I42" s="4">
        <f t="shared" si="1"/>
        <v>61155.25</v>
      </c>
      <c r="K42" s="3"/>
      <c r="L42" s="4">
        <f t="shared" si="2"/>
        <v>0</v>
      </c>
      <c r="M42" s="4" t="s">
        <v>7</v>
      </c>
      <c r="N42" s="4">
        <f t="shared" si="3"/>
        <v>0</v>
      </c>
      <c r="O42" s="27" t="str">
        <f t="shared" si="4"/>
        <v>CUMPLE</v>
      </c>
    </row>
    <row r="43" spans="2:15" ht="12.75" x14ac:dyDescent="0.2">
      <c r="B43" s="7">
        <v>39</v>
      </c>
      <c r="C43" s="15" t="s">
        <v>86</v>
      </c>
      <c r="D43" s="9" t="s">
        <v>57</v>
      </c>
      <c r="E43" s="10">
        <v>1</v>
      </c>
      <c r="F43" s="3">
        <v>60021.57</v>
      </c>
      <c r="G43" s="4">
        <f t="shared" si="0"/>
        <v>11404.1</v>
      </c>
      <c r="H43" s="4" t="s">
        <v>7</v>
      </c>
      <c r="I43" s="4">
        <f t="shared" si="1"/>
        <v>71425.67</v>
      </c>
      <c r="K43" s="3"/>
      <c r="L43" s="4">
        <f t="shared" si="2"/>
        <v>0</v>
      </c>
      <c r="M43" s="4" t="s">
        <v>7</v>
      </c>
      <c r="N43" s="4">
        <f t="shared" si="3"/>
        <v>0</v>
      </c>
      <c r="O43" s="27" t="str">
        <f t="shared" si="4"/>
        <v>CUMPLE</v>
      </c>
    </row>
    <row r="44" spans="2:15" ht="12.75" x14ac:dyDescent="0.2">
      <c r="B44" s="7">
        <v>40</v>
      </c>
      <c r="C44" s="15" t="s">
        <v>87</v>
      </c>
      <c r="D44" s="9" t="s">
        <v>58</v>
      </c>
      <c r="E44" s="10">
        <v>1</v>
      </c>
      <c r="F44" s="3">
        <v>148044.96</v>
      </c>
      <c r="G44" s="4">
        <f t="shared" si="0"/>
        <v>28128.54</v>
      </c>
      <c r="H44" s="4" t="s">
        <v>7</v>
      </c>
      <c r="I44" s="4">
        <f t="shared" si="1"/>
        <v>176173.5</v>
      </c>
      <c r="K44" s="3"/>
      <c r="L44" s="4">
        <f t="shared" si="2"/>
        <v>0</v>
      </c>
      <c r="M44" s="4" t="s">
        <v>7</v>
      </c>
      <c r="N44" s="4">
        <f t="shared" si="3"/>
        <v>0</v>
      </c>
      <c r="O44" s="27" t="str">
        <f t="shared" si="4"/>
        <v>CUMPLE</v>
      </c>
    </row>
    <row r="45" spans="2:15" ht="12.75" x14ac:dyDescent="0.2">
      <c r="B45" s="7">
        <v>41</v>
      </c>
      <c r="C45" s="16" t="s">
        <v>59</v>
      </c>
      <c r="D45" s="9" t="s">
        <v>11</v>
      </c>
      <c r="E45" s="10">
        <v>1</v>
      </c>
      <c r="F45" s="3">
        <v>465981.63</v>
      </c>
      <c r="G45" s="4">
        <f t="shared" si="0"/>
        <v>88536.51</v>
      </c>
      <c r="H45" s="4" t="s">
        <v>7</v>
      </c>
      <c r="I45" s="4">
        <f t="shared" si="1"/>
        <v>554518.14</v>
      </c>
      <c r="K45" s="3"/>
      <c r="L45" s="4">
        <f t="shared" si="2"/>
        <v>0</v>
      </c>
      <c r="M45" s="4" t="s">
        <v>7</v>
      </c>
      <c r="N45" s="4">
        <f t="shared" si="3"/>
        <v>0</v>
      </c>
      <c r="O45" s="27" t="str">
        <f t="shared" si="4"/>
        <v>CUMPLE</v>
      </c>
    </row>
    <row r="46" spans="2:15" ht="12.75" x14ac:dyDescent="0.2">
      <c r="B46" s="7">
        <v>42</v>
      </c>
      <c r="C46" s="15" t="s">
        <v>88</v>
      </c>
      <c r="D46" s="9" t="s">
        <v>11</v>
      </c>
      <c r="E46" s="10">
        <v>1</v>
      </c>
      <c r="F46" s="3">
        <v>335185.01</v>
      </c>
      <c r="G46" s="4">
        <f t="shared" si="0"/>
        <v>63685.15</v>
      </c>
      <c r="H46" s="4" t="s">
        <v>7</v>
      </c>
      <c r="I46" s="4">
        <f t="shared" si="1"/>
        <v>398870.16000000003</v>
      </c>
      <c r="K46" s="3"/>
      <c r="L46" s="4">
        <f t="shared" si="2"/>
        <v>0</v>
      </c>
      <c r="M46" s="4" t="s">
        <v>7</v>
      </c>
      <c r="N46" s="4">
        <f t="shared" si="3"/>
        <v>0</v>
      </c>
      <c r="O46" s="27" t="str">
        <f t="shared" si="4"/>
        <v>CUMPLE</v>
      </c>
    </row>
    <row r="47" spans="2:15" ht="18.75" customHeight="1" x14ac:dyDescent="0.2">
      <c r="B47" s="23" t="s">
        <v>60</v>
      </c>
      <c r="C47" s="23"/>
      <c r="D47" s="23"/>
      <c r="E47" s="23"/>
    </row>
    <row r="48" spans="2:15" ht="25.5" x14ac:dyDescent="0.2">
      <c r="B48" s="7">
        <v>1</v>
      </c>
      <c r="C48" s="17" t="s">
        <v>89</v>
      </c>
      <c r="D48" s="9" t="s">
        <v>61</v>
      </c>
      <c r="E48" s="10">
        <v>1</v>
      </c>
      <c r="F48" s="3">
        <v>43052.1</v>
      </c>
      <c r="G48" s="4">
        <f t="shared" si="0"/>
        <v>8179.9</v>
      </c>
      <c r="H48" s="4" t="s">
        <v>7</v>
      </c>
      <c r="I48" s="4">
        <f>+F48+G48</f>
        <v>51232</v>
      </c>
      <c r="K48" s="3"/>
      <c r="L48" s="4">
        <f t="shared" ref="L48:L99" si="5">+ROUND(K48*19%,2)</f>
        <v>0</v>
      </c>
      <c r="M48" s="4" t="s">
        <v>7</v>
      </c>
      <c r="N48" s="4">
        <f>+K48+L48</f>
        <v>0</v>
      </c>
      <c r="O48" s="27" t="str">
        <f t="shared" si="4"/>
        <v>CUMPLE</v>
      </c>
    </row>
    <row r="49" spans="2:15" ht="12.75" x14ac:dyDescent="0.2">
      <c r="B49" s="7">
        <v>2</v>
      </c>
      <c r="C49" s="18" t="s">
        <v>90</v>
      </c>
      <c r="D49" s="9" t="s">
        <v>62</v>
      </c>
      <c r="E49" s="10">
        <v>1</v>
      </c>
      <c r="F49" s="3">
        <v>18812.330000000002</v>
      </c>
      <c r="G49" s="4">
        <f t="shared" si="0"/>
        <v>3574.34</v>
      </c>
      <c r="H49" s="4" t="s">
        <v>7</v>
      </c>
      <c r="I49" s="4">
        <f t="shared" ref="I49:I50" si="6">+F49+G49</f>
        <v>22386.670000000002</v>
      </c>
      <c r="K49" s="3"/>
      <c r="L49" s="4">
        <f t="shared" si="5"/>
        <v>0</v>
      </c>
      <c r="M49" s="4" t="s">
        <v>7</v>
      </c>
      <c r="N49" s="4">
        <f t="shared" ref="N49:N50" si="7">+K49+L49</f>
        <v>0</v>
      </c>
      <c r="O49" s="27" t="str">
        <f t="shared" si="4"/>
        <v>CUMPLE</v>
      </c>
    </row>
    <row r="50" spans="2:15" ht="25.5" x14ac:dyDescent="0.2">
      <c r="B50" s="7">
        <v>3</v>
      </c>
      <c r="C50" s="18" t="s">
        <v>91</v>
      </c>
      <c r="D50" s="9" t="s">
        <v>11</v>
      </c>
      <c r="E50" s="10">
        <v>1</v>
      </c>
      <c r="F50" s="3">
        <v>53308.4</v>
      </c>
      <c r="G50" s="4">
        <f t="shared" si="0"/>
        <v>10128.6</v>
      </c>
      <c r="H50" s="4" t="s">
        <v>7</v>
      </c>
      <c r="I50" s="4">
        <f t="shared" si="6"/>
        <v>63437</v>
      </c>
      <c r="K50" s="3"/>
      <c r="L50" s="4">
        <f t="shared" si="5"/>
        <v>0</v>
      </c>
      <c r="M50" s="4" t="s">
        <v>7</v>
      </c>
      <c r="N50" s="4">
        <f t="shared" si="7"/>
        <v>0</v>
      </c>
      <c r="O50" s="27" t="str">
        <f t="shared" si="4"/>
        <v>CUMPLE</v>
      </c>
    </row>
    <row r="51" spans="2:15" ht="25.5" x14ac:dyDescent="0.2">
      <c r="B51" s="7">
        <v>4</v>
      </c>
      <c r="C51" s="18" t="s">
        <v>92</v>
      </c>
      <c r="D51" s="9" t="s">
        <v>11</v>
      </c>
      <c r="E51" s="10">
        <v>1</v>
      </c>
      <c r="F51" s="3">
        <v>21381.23</v>
      </c>
      <c r="G51" s="4">
        <f t="shared" si="0"/>
        <v>4062.43</v>
      </c>
      <c r="H51" s="4" t="s">
        <v>7</v>
      </c>
      <c r="I51" s="4">
        <f>+F51+G51</f>
        <v>25443.66</v>
      </c>
      <c r="K51" s="3"/>
      <c r="L51" s="4">
        <f t="shared" si="5"/>
        <v>0</v>
      </c>
      <c r="M51" s="4" t="s">
        <v>7</v>
      </c>
      <c r="N51" s="4">
        <f>+K51+L51</f>
        <v>0</v>
      </c>
      <c r="O51" s="27" t="str">
        <f t="shared" si="4"/>
        <v>CUMPLE</v>
      </c>
    </row>
    <row r="52" spans="2:15" ht="12.75" x14ac:dyDescent="0.2">
      <c r="B52" s="7">
        <v>5</v>
      </c>
      <c r="C52" s="18" t="s">
        <v>93</v>
      </c>
      <c r="D52" s="9" t="s">
        <v>11</v>
      </c>
      <c r="E52" s="10">
        <v>1</v>
      </c>
      <c r="F52" s="3">
        <v>16264.71</v>
      </c>
      <c r="G52" s="4">
        <f t="shared" si="0"/>
        <v>3090.29</v>
      </c>
      <c r="H52" s="4" t="s">
        <v>7</v>
      </c>
      <c r="I52" s="4">
        <f>+F52+G52</f>
        <v>19355</v>
      </c>
      <c r="K52" s="3"/>
      <c r="L52" s="4">
        <f t="shared" si="5"/>
        <v>0</v>
      </c>
      <c r="M52" s="4" t="s">
        <v>7</v>
      </c>
      <c r="N52" s="4">
        <f>+K52+L52</f>
        <v>0</v>
      </c>
      <c r="O52" s="27" t="str">
        <f t="shared" si="4"/>
        <v>CUMPLE</v>
      </c>
    </row>
    <row r="53" spans="2:15" ht="12.75" x14ac:dyDescent="0.2">
      <c r="B53" s="7">
        <v>6</v>
      </c>
      <c r="C53" s="18" t="s">
        <v>94</v>
      </c>
      <c r="D53" s="9" t="s">
        <v>11</v>
      </c>
      <c r="E53" s="10">
        <v>1</v>
      </c>
      <c r="F53" s="3">
        <v>19218.77</v>
      </c>
      <c r="G53" s="4">
        <f t="shared" si="0"/>
        <v>3651.57</v>
      </c>
      <c r="H53" s="4" t="s">
        <v>7</v>
      </c>
      <c r="I53" s="4">
        <f t="shared" ref="I53:I54" si="8">+F53+G53</f>
        <v>22870.34</v>
      </c>
      <c r="K53" s="3"/>
      <c r="L53" s="4">
        <f t="shared" si="5"/>
        <v>0</v>
      </c>
      <c r="M53" s="4" t="s">
        <v>7</v>
      </c>
      <c r="N53" s="4">
        <f t="shared" ref="N53:N54" si="9">+K53+L53</f>
        <v>0</v>
      </c>
      <c r="O53" s="27" t="str">
        <f t="shared" si="4"/>
        <v>CUMPLE</v>
      </c>
    </row>
    <row r="54" spans="2:15" ht="12.75" x14ac:dyDescent="0.2">
      <c r="B54" s="7">
        <v>7</v>
      </c>
      <c r="C54" s="18" t="s">
        <v>95</v>
      </c>
      <c r="D54" s="9" t="s">
        <v>11</v>
      </c>
      <c r="E54" s="10">
        <v>1</v>
      </c>
      <c r="F54" s="3">
        <v>23928.29</v>
      </c>
      <c r="G54" s="4">
        <f t="shared" si="0"/>
        <v>4546.38</v>
      </c>
      <c r="H54" s="4" t="s">
        <v>7</v>
      </c>
      <c r="I54" s="4">
        <f t="shared" si="8"/>
        <v>28474.670000000002</v>
      </c>
      <c r="K54" s="3"/>
      <c r="L54" s="4">
        <f t="shared" si="5"/>
        <v>0</v>
      </c>
      <c r="M54" s="4" t="s">
        <v>7</v>
      </c>
      <c r="N54" s="4">
        <f t="shared" si="9"/>
        <v>0</v>
      </c>
      <c r="O54" s="27" t="str">
        <f t="shared" si="4"/>
        <v>CUMPLE</v>
      </c>
    </row>
    <row r="55" spans="2:15" ht="12.75" x14ac:dyDescent="0.2">
      <c r="B55" s="7">
        <v>8</v>
      </c>
      <c r="C55" s="18" t="s">
        <v>63</v>
      </c>
      <c r="D55" s="11" t="s">
        <v>64</v>
      </c>
      <c r="E55" s="10">
        <v>1</v>
      </c>
      <c r="F55" s="3">
        <v>47718.49</v>
      </c>
      <c r="G55" s="4">
        <f t="shared" si="0"/>
        <v>9066.51</v>
      </c>
      <c r="H55" s="4" t="s">
        <v>7</v>
      </c>
      <c r="I55" s="4">
        <f>+F55+G55</f>
        <v>56785</v>
      </c>
      <c r="K55" s="3"/>
      <c r="L55" s="4">
        <f t="shared" si="5"/>
        <v>0</v>
      </c>
      <c r="M55" s="4" t="s">
        <v>7</v>
      </c>
      <c r="N55" s="4">
        <f>+K55+L55</f>
        <v>0</v>
      </c>
      <c r="O55" s="27" t="str">
        <f t="shared" si="4"/>
        <v>CUMPLE</v>
      </c>
    </row>
    <row r="56" spans="2:15" ht="12.75" x14ac:dyDescent="0.2">
      <c r="B56" s="7">
        <v>9</v>
      </c>
      <c r="C56" s="17" t="s">
        <v>96</v>
      </c>
      <c r="D56" s="9" t="s">
        <v>35</v>
      </c>
      <c r="E56" s="10">
        <v>1</v>
      </c>
      <c r="F56" s="3">
        <v>8714.59</v>
      </c>
      <c r="G56" s="4">
        <f t="shared" si="0"/>
        <v>1655.77</v>
      </c>
      <c r="H56" s="4" t="s">
        <v>7</v>
      </c>
      <c r="I56" s="4">
        <f t="shared" ref="I56" si="10">+F56+G56</f>
        <v>10370.36</v>
      </c>
      <c r="K56" s="3"/>
      <c r="L56" s="4">
        <f t="shared" si="5"/>
        <v>0</v>
      </c>
      <c r="M56" s="4" t="s">
        <v>7</v>
      </c>
      <c r="N56" s="4">
        <f t="shared" ref="N56" si="11">+K56+L56</f>
        <v>0</v>
      </c>
      <c r="O56" s="27" t="str">
        <f t="shared" si="4"/>
        <v>CUMPLE</v>
      </c>
    </row>
    <row r="57" spans="2:15" ht="18.75" customHeight="1" x14ac:dyDescent="0.2">
      <c r="B57" s="22" t="s">
        <v>65</v>
      </c>
      <c r="C57" s="22"/>
      <c r="D57" s="22"/>
      <c r="E57" s="22"/>
    </row>
    <row r="58" spans="2:15" ht="409.5" x14ac:dyDescent="0.2">
      <c r="B58" s="7">
        <v>1</v>
      </c>
      <c r="C58" s="17" t="s">
        <v>97</v>
      </c>
      <c r="D58" s="19" t="s">
        <v>66</v>
      </c>
      <c r="E58" s="10">
        <v>1</v>
      </c>
      <c r="F58" s="3">
        <v>10256092.439999999</v>
      </c>
      <c r="G58" s="4">
        <f t="shared" ref="G58" si="12">+ROUND(F58*19%,2)</f>
        <v>1948657.56</v>
      </c>
      <c r="H58" s="4" t="s">
        <v>7</v>
      </c>
      <c r="I58" s="4">
        <f t="shared" ref="I58" si="13">+F58+G58</f>
        <v>12204750</v>
      </c>
      <c r="K58" s="3"/>
      <c r="L58" s="4">
        <f t="shared" ref="L58" si="14">+ROUND(K58*19%,2)</f>
        <v>0</v>
      </c>
      <c r="M58" s="4" t="s">
        <v>7</v>
      </c>
      <c r="N58" s="4">
        <f t="shared" ref="N58" si="15">+K58+L58</f>
        <v>0</v>
      </c>
      <c r="O58" s="27" t="str">
        <f t="shared" si="4"/>
        <v>CUMPLE</v>
      </c>
    </row>
    <row r="59" spans="2:15" x14ac:dyDescent="0.2">
      <c r="B59" s="22" t="s">
        <v>67</v>
      </c>
      <c r="C59" s="22"/>
      <c r="D59" s="22"/>
      <c r="E59" s="22"/>
    </row>
    <row r="60" spans="2:15" ht="382.5" x14ac:dyDescent="0.2">
      <c r="B60" s="7">
        <v>1</v>
      </c>
      <c r="C60" s="17" t="s">
        <v>98</v>
      </c>
      <c r="D60" s="19" t="s">
        <v>66</v>
      </c>
      <c r="E60" s="10">
        <v>1</v>
      </c>
      <c r="F60" s="3">
        <v>10256092.439999999</v>
      </c>
      <c r="G60" s="4">
        <f t="shared" ref="G60" si="16">+ROUND(F60*19%,2)</f>
        <v>1948657.56</v>
      </c>
      <c r="H60" s="4" t="s">
        <v>7</v>
      </c>
      <c r="I60" s="4">
        <f t="shared" ref="I60" si="17">+F60+G60</f>
        <v>12204750</v>
      </c>
      <c r="K60" s="3"/>
      <c r="L60" s="4">
        <f t="shared" ref="L60" si="18">+ROUND(K60*19%,2)</f>
        <v>0</v>
      </c>
      <c r="M60" s="4" t="s">
        <v>7</v>
      </c>
      <c r="N60" s="4">
        <f t="shared" ref="N60" si="19">+K60+L60</f>
        <v>0</v>
      </c>
      <c r="O60" s="27" t="str">
        <f t="shared" si="4"/>
        <v>CUMPLE</v>
      </c>
    </row>
    <row r="61" spans="2:15" x14ac:dyDescent="0.2">
      <c r="B61" s="22" t="s">
        <v>68</v>
      </c>
      <c r="C61" s="22"/>
      <c r="D61" s="22"/>
      <c r="E61" s="22"/>
    </row>
    <row r="62" spans="2:15" ht="409.5" x14ac:dyDescent="0.2">
      <c r="B62" s="7">
        <v>1</v>
      </c>
      <c r="C62" s="17" t="s">
        <v>99</v>
      </c>
      <c r="D62" s="19" t="s">
        <v>66</v>
      </c>
      <c r="E62" s="10">
        <v>1</v>
      </c>
      <c r="F62" s="3">
        <v>10256092.439999999</v>
      </c>
      <c r="G62" s="4">
        <f t="shared" ref="G62" si="20">+ROUND(F62*19%,2)</f>
        <v>1948657.56</v>
      </c>
      <c r="H62" s="4" t="s">
        <v>7</v>
      </c>
      <c r="I62" s="4">
        <f t="shared" ref="I62" si="21">+F62+G62</f>
        <v>12204750</v>
      </c>
      <c r="K62" s="3"/>
      <c r="L62" s="4">
        <f t="shared" ref="L62" si="22">+ROUND(K62*19%,2)</f>
        <v>0</v>
      </c>
      <c r="M62" s="4" t="s">
        <v>7</v>
      </c>
      <c r="N62" s="4">
        <f t="shared" ref="N62" si="23">+K62+L62</f>
        <v>0</v>
      </c>
      <c r="O62" s="27" t="str">
        <f t="shared" si="4"/>
        <v>CUMPLE</v>
      </c>
    </row>
    <row r="63" spans="2:15" x14ac:dyDescent="0.2">
      <c r="B63" s="22" t="s">
        <v>69</v>
      </c>
      <c r="C63" s="22"/>
      <c r="D63" s="22"/>
      <c r="E63" s="22"/>
    </row>
    <row r="64" spans="2:15" ht="409.5" x14ac:dyDescent="0.2">
      <c r="B64" s="7">
        <v>1</v>
      </c>
      <c r="C64" s="17" t="s">
        <v>100</v>
      </c>
      <c r="D64" s="19" t="s">
        <v>66</v>
      </c>
      <c r="E64" s="10">
        <v>1</v>
      </c>
      <c r="F64" s="3">
        <v>10256092.439999999</v>
      </c>
      <c r="G64" s="4">
        <f t="shared" ref="G64" si="24">+ROUND(F64*19%,2)</f>
        <v>1948657.56</v>
      </c>
      <c r="H64" s="4" t="s">
        <v>7</v>
      </c>
      <c r="I64" s="4">
        <f t="shared" ref="I64" si="25">+F64+G64</f>
        <v>12204750</v>
      </c>
      <c r="K64" s="3"/>
      <c r="L64" s="4">
        <f t="shared" ref="L64" si="26">+ROUND(K64*19%,2)</f>
        <v>0</v>
      </c>
      <c r="M64" s="4" t="s">
        <v>7</v>
      </c>
      <c r="N64" s="4">
        <f t="shared" ref="N64" si="27">+K64+L64</f>
        <v>0</v>
      </c>
      <c r="O64" s="27" t="str">
        <f t="shared" si="4"/>
        <v>CUMPLE</v>
      </c>
    </row>
    <row r="65" spans="2:15" x14ac:dyDescent="0.2">
      <c r="B65" s="22" t="s">
        <v>70</v>
      </c>
      <c r="C65" s="22"/>
      <c r="D65" s="22"/>
      <c r="E65" s="22"/>
    </row>
    <row r="66" spans="2:15" ht="56.25" x14ac:dyDescent="0.2">
      <c r="B66" s="5">
        <v>1</v>
      </c>
      <c r="C66" s="15" t="s">
        <v>101</v>
      </c>
      <c r="D66" s="10" t="s">
        <v>76</v>
      </c>
      <c r="E66" s="6">
        <v>1</v>
      </c>
      <c r="F66" s="3">
        <v>27466.37</v>
      </c>
      <c r="G66" s="4">
        <f t="shared" ref="G66:G69" si="28">+ROUND(F66*19%,2)</f>
        <v>5218.6099999999997</v>
      </c>
      <c r="H66" s="4" t="s">
        <v>7</v>
      </c>
      <c r="I66" s="4">
        <f t="shared" ref="I66:I68" si="29">+F66+G66</f>
        <v>32684.98</v>
      </c>
      <c r="K66" s="3"/>
      <c r="L66" s="4">
        <f t="shared" ref="L66:L69" si="30">+ROUND(K66*19%,2)</f>
        <v>0</v>
      </c>
      <c r="M66" s="4" t="s">
        <v>7</v>
      </c>
      <c r="N66" s="4">
        <f t="shared" ref="N66:N68" si="31">+K66+L66</f>
        <v>0</v>
      </c>
      <c r="O66" s="27" t="str">
        <f t="shared" si="4"/>
        <v>CUMPLE</v>
      </c>
    </row>
    <row r="67" spans="2:15" ht="67.5" x14ac:dyDescent="0.2">
      <c r="B67" s="5">
        <v>2</v>
      </c>
      <c r="C67" s="15" t="s">
        <v>102</v>
      </c>
      <c r="D67" s="10" t="s">
        <v>76</v>
      </c>
      <c r="E67" s="6">
        <v>1</v>
      </c>
      <c r="F67" s="3">
        <v>33201.49</v>
      </c>
      <c r="G67" s="4">
        <f t="shared" si="28"/>
        <v>6308.28</v>
      </c>
      <c r="H67" s="4" t="s">
        <v>7</v>
      </c>
      <c r="I67" s="4">
        <f t="shared" si="29"/>
        <v>39509.769999999997</v>
      </c>
      <c r="K67" s="3"/>
      <c r="L67" s="4">
        <f t="shared" si="30"/>
        <v>0</v>
      </c>
      <c r="M67" s="4" t="s">
        <v>7</v>
      </c>
      <c r="N67" s="4">
        <f t="shared" si="31"/>
        <v>0</v>
      </c>
      <c r="O67" s="27" t="str">
        <f t="shared" si="4"/>
        <v>CUMPLE</v>
      </c>
    </row>
    <row r="68" spans="2:15" ht="12.75" x14ac:dyDescent="0.2">
      <c r="B68" s="5">
        <v>3</v>
      </c>
      <c r="C68" s="15" t="s">
        <v>71</v>
      </c>
      <c r="D68" s="10" t="s">
        <v>76</v>
      </c>
      <c r="E68" s="6">
        <v>1</v>
      </c>
      <c r="F68" s="3">
        <v>4799.7</v>
      </c>
      <c r="G68" s="4">
        <f t="shared" si="28"/>
        <v>911.94</v>
      </c>
      <c r="H68" s="4" t="s">
        <v>7</v>
      </c>
      <c r="I68" s="4">
        <f t="shared" si="29"/>
        <v>5711.6399999999994</v>
      </c>
      <c r="K68" s="3"/>
      <c r="L68" s="4">
        <f t="shared" si="30"/>
        <v>0</v>
      </c>
      <c r="M68" s="4" t="s">
        <v>7</v>
      </c>
      <c r="N68" s="4">
        <f t="shared" si="31"/>
        <v>0</v>
      </c>
      <c r="O68" s="27" t="str">
        <f t="shared" si="4"/>
        <v>CUMPLE</v>
      </c>
    </row>
    <row r="69" spans="2:15" ht="12.75" x14ac:dyDescent="0.2">
      <c r="B69" s="5">
        <v>4</v>
      </c>
      <c r="C69" s="15" t="s">
        <v>72</v>
      </c>
      <c r="D69" s="10" t="s">
        <v>76</v>
      </c>
      <c r="E69" s="6">
        <v>1</v>
      </c>
      <c r="F69" s="3">
        <v>4152.26</v>
      </c>
      <c r="G69" s="4">
        <f t="shared" si="28"/>
        <v>788.93</v>
      </c>
      <c r="H69" s="4" t="s">
        <v>7</v>
      </c>
      <c r="I69" s="4">
        <f>+F69+G69</f>
        <v>4941.1900000000005</v>
      </c>
      <c r="K69" s="3"/>
      <c r="L69" s="4">
        <f t="shared" si="30"/>
        <v>0</v>
      </c>
      <c r="M69" s="4" t="s">
        <v>7</v>
      </c>
      <c r="N69" s="4">
        <f>+K69+L69</f>
        <v>0</v>
      </c>
      <c r="O69" s="27" t="str">
        <f t="shared" si="4"/>
        <v>CUMPLE</v>
      </c>
    </row>
    <row r="70" spans="2:15" x14ac:dyDescent="0.2">
      <c r="B70" s="22" t="s">
        <v>73</v>
      </c>
      <c r="C70" s="22"/>
      <c r="D70" s="22"/>
      <c r="E70" s="22"/>
    </row>
    <row r="71" spans="2:15" ht="22.5" x14ac:dyDescent="0.2">
      <c r="B71" s="5">
        <v>1</v>
      </c>
      <c r="C71" s="15" t="s">
        <v>103</v>
      </c>
      <c r="D71" s="20" t="s">
        <v>76</v>
      </c>
      <c r="E71" s="6">
        <v>1</v>
      </c>
      <c r="F71" s="3">
        <v>102766.73</v>
      </c>
      <c r="G71" s="4">
        <f t="shared" ref="G71" si="32">+ROUND(F71*19%,2)</f>
        <v>19525.68</v>
      </c>
      <c r="H71" s="4" t="s">
        <v>7</v>
      </c>
      <c r="I71" s="4">
        <f>+F71+G71</f>
        <v>122292.41</v>
      </c>
      <c r="K71" s="3"/>
      <c r="L71" s="4">
        <f t="shared" ref="L71" si="33">+ROUND(K71*19%,2)</f>
        <v>0</v>
      </c>
      <c r="M71" s="4" t="s">
        <v>7</v>
      </c>
      <c r="N71" s="4">
        <f>+K71+L71</f>
        <v>0</v>
      </c>
      <c r="O71" s="27" t="str">
        <f t="shared" si="4"/>
        <v>CUMPLE</v>
      </c>
    </row>
    <row r="72" spans="2:15" x14ac:dyDescent="0.2">
      <c r="B72" s="22" t="s">
        <v>74</v>
      </c>
      <c r="C72" s="22"/>
      <c r="D72" s="22"/>
      <c r="E72" s="22"/>
    </row>
    <row r="73" spans="2:15" ht="56.25" x14ac:dyDescent="0.2">
      <c r="B73" s="7">
        <v>1</v>
      </c>
      <c r="C73" s="15" t="s">
        <v>104</v>
      </c>
      <c r="D73" s="10" t="s">
        <v>76</v>
      </c>
      <c r="E73" s="19">
        <v>1</v>
      </c>
      <c r="F73" s="3">
        <v>71430.31</v>
      </c>
      <c r="G73" s="4">
        <f t="shared" ref="G73:G76" si="34">+ROUND(F73*19%,2)</f>
        <v>13571.76</v>
      </c>
      <c r="H73" s="4" t="s">
        <v>7</v>
      </c>
      <c r="I73" s="4">
        <f>+F73+G73</f>
        <v>85002.069999999992</v>
      </c>
      <c r="K73" s="3"/>
      <c r="L73" s="4">
        <f t="shared" ref="L73:L76" si="35">+ROUND(K73*19%,2)</f>
        <v>0</v>
      </c>
      <c r="M73" s="4" t="s">
        <v>7</v>
      </c>
      <c r="N73" s="4">
        <f>+K73+L73</f>
        <v>0</v>
      </c>
      <c r="O73" s="27" t="str">
        <f t="shared" si="4"/>
        <v>CUMPLE</v>
      </c>
    </row>
    <row r="74" spans="2:15" ht="45" x14ac:dyDescent="0.2">
      <c r="B74" s="7">
        <v>2</v>
      </c>
      <c r="C74" s="15" t="s">
        <v>105</v>
      </c>
      <c r="D74" s="10" t="s">
        <v>76</v>
      </c>
      <c r="E74" s="19">
        <v>1</v>
      </c>
      <c r="F74" s="3">
        <v>77166.320000000007</v>
      </c>
      <c r="G74" s="4">
        <f t="shared" si="34"/>
        <v>14661.6</v>
      </c>
      <c r="H74" s="4" t="s">
        <v>7</v>
      </c>
      <c r="I74" s="4">
        <f>+F74+G74</f>
        <v>91827.920000000013</v>
      </c>
      <c r="K74" s="3"/>
      <c r="L74" s="4">
        <f t="shared" si="35"/>
        <v>0</v>
      </c>
      <c r="M74" s="4" t="s">
        <v>7</v>
      </c>
      <c r="N74" s="4">
        <f>+K74+L74</f>
        <v>0</v>
      </c>
      <c r="O74" s="27" t="str">
        <f t="shared" ref="O74:O76" si="36">+IF(N74&gt;I74,"RECHAZADO","CUMPLE")</f>
        <v>CUMPLE</v>
      </c>
    </row>
    <row r="75" spans="2:15" ht="45" x14ac:dyDescent="0.2">
      <c r="B75" s="7">
        <v>3</v>
      </c>
      <c r="C75" s="15" t="s">
        <v>106</v>
      </c>
      <c r="D75" s="10" t="s">
        <v>76</v>
      </c>
      <c r="E75" s="19">
        <v>1</v>
      </c>
      <c r="F75" s="3">
        <v>106602.95</v>
      </c>
      <c r="G75" s="4">
        <f t="shared" si="34"/>
        <v>20254.560000000001</v>
      </c>
      <c r="H75" s="4" t="s">
        <v>7</v>
      </c>
      <c r="I75" s="4">
        <f>+F75+G75</f>
        <v>126857.51</v>
      </c>
      <c r="K75" s="3"/>
      <c r="L75" s="4">
        <f t="shared" si="35"/>
        <v>0</v>
      </c>
      <c r="M75" s="4" t="s">
        <v>7</v>
      </c>
      <c r="N75" s="4">
        <f>+K75+L75</f>
        <v>0</v>
      </c>
      <c r="O75" s="27" t="str">
        <f t="shared" si="36"/>
        <v>CUMPLE</v>
      </c>
    </row>
    <row r="76" spans="2:15" ht="22.5" x14ac:dyDescent="0.2">
      <c r="B76" s="7">
        <v>4</v>
      </c>
      <c r="C76" s="15" t="s">
        <v>107</v>
      </c>
      <c r="D76" s="10" t="s">
        <v>76</v>
      </c>
      <c r="E76" s="19">
        <v>1</v>
      </c>
      <c r="F76" s="3">
        <v>37932.519999999997</v>
      </c>
      <c r="G76" s="4">
        <f t="shared" si="34"/>
        <v>7207.18</v>
      </c>
      <c r="H76" s="4" t="s">
        <v>7</v>
      </c>
      <c r="I76" s="4">
        <f>+F76+G76</f>
        <v>45139.7</v>
      </c>
      <c r="K76" s="3"/>
      <c r="L76" s="4">
        <f t="shared" si="35"/>
        <v>0</v>
      </c>
      <c r="M76" s="4" t="s">
        <v>7</v>
      </c>
      <c r="N76" s="4">
        <f>+K76+L76</f>
        <v>0</v>
      </c>
      <c r="O76" s="27" t="str">
        <f t="shared" si="36"/>
        <v>CUMPLE</v>
      </c>
    </row>
    <row r="77" spans="2:15" x14ac:dyDescent="0.2">
      <c r="B77" s="22" t="s">
        <v>75</v>
      </c>
      <c r="C77" s="22"/>
      <c r="D77" s="22"/>
      <c r="E77" s="22"/>
    </row>
    <row r="78" spans="2:15" ht="45" x14ac:dyDescent="0.2">
      <c r="B78" s="7">
        <v>1</v>
      </c>
      <c r="C78" s="15" t="s">
        <v>108</v>
      </c>
      <c r="D78" s="10" t="s">
        <v>76</v>
      </c>
      <c r="E78" s="19">
        <v>1</v>
      </c>
      <c r="F78" s="3">
        <v>531823.25</v>
      </c>
      <c r="G78" s="4">
        <f t="shared" ref="G78:G79" si="37">+ROUND(F78*19%,2)</f>
        <v>101046.42</v>
      </c>
      <c r="H78" s="4" t="s">
        <v>7</v>
      </c>
      <c r="I78" s="4">
        <f t="shared" ref="I78:I79" si="38">+F78+G78</f>
        <v>632869.67000000004</v>
      </c>
      <c r="K78" s="3"/>
      <c r="L78" s="4">
        <f t="shared" ref="L78:L81" si="39">+ROUND(K78*19%,2)</f>
        <v>0</v>
      </c>
      <c r="M78" s="4" t="s">
        <v>7</v>
      </c>
      <c r="N78" s="4">
        <f t="shared" ref="N78:N81" si="40">+K78+L78</f>
        <v>0</v>
      </c>
      <c r="O78" s="27" t="str">
        <f t="shared" ref="O78:O81" si="41">+IF(N78&gt;I78,"RECHAZADO","CUMPLE")</f>
        <v>CUMPLE</v>
      </c>
    </row>
    <row r="79" spans="2:15" ht="42.75" customHeight="1" x14ac:dyDescent="0.2">
      <c r="B79" s="7">
        <v>2</v>
      </c>
      <c r="C79" s="15" t="s">
        <v>109</v>
      </c>
      <c r="D79" s="10" t="s">
        <v>76</v>
      </c>
      <c r="E79" s="19">
        <v>1</v>
      </c>
      <c r="F79" s="3">
        <v>286168.06</v>
      </c>
      <c r="G79" s="4">
        <f t="shared" si="37"/>
        <v>54371.93</v>
      </c>
      <c r="H79" s="4" t="s">
        <v>7</v>
      </c>
      <c r="I79" s="4">
        <f t="shared" si="38"/>
        <v>340539.99</v>
      </c>
      <c r="K79" s="3"/>
      <c r="L79" s="4">
        <f t="shared" si="39"/>
        <v>0</v>
      </c>
      <c r="M79" s="4" t="s">
        <v>7</v>
      </c>
      <c r="N79" s="4">
        <f t="shared" si="40"/>
        <v>0</v>
      </c>
      <c r="O79" s="27" t="str">
        <f t="shared" si="41"/>
        <v>CUMPLE</v>
      </c>
    </row>
    <row r="80" spans="2:15" ht="43.5" customHeight="1" x14ac:dyDescent="0.2">
      <c r="B80" s="7">
        <v>3</v>
      </c>
      <c r="C80" s="15" t="s">
        <v>110</v>
      </c>
      <c r="D80" s="10" t="s">
        <v>76</v>
      </c>
      <c r="E80" s="19">
        <v>1</v>
      </c>
      <c r="F80" s="3">
        <v>239180.67</v>
      </c>
      <c r="G80" s="4">
        <f t="shared" ref="G80:G81" si="42">+ROUND(F80*19%,2)</f>
        <v>45444.33</v>
      </c>
      <c r="H80" s="4" t="s">
        <v>7</v>
      </c>
      <c r="I80" s="4">
        <f t="shared" ref="I80:I81" si="43">+F80+G80</f>
        <v>284625</v>
      </c>
      <c r="K80" s="3"/>
      <c r="L80" s="4">
        <f t="shared" si="39"/>
        <v>0</v>
      </c>
      <c r="M80" s="4" t="s">
        <v>7</v>
      </c>
      <c r="N80" s="4">
        <f t="shared" si="40"/>
        <v>0</v>
      </c>
      <c r="O80" s="27" t="str">
        <f t="shared" si="41"/>
        <v>CUMPLE</v>
      </c>
    </row>
    <row r="81" spans="2:18" ht="38.25" customHeight="1" x14ac:dyDescent="0.2">
      <c r="B81" s="7">
        <v>4</v>
      </c>
      <c r="C81" s="15" t="s">
        <v>111</v>
      </c>
      <c r="D81" s="10" t="s">
        <v>76</v>
      </c>
      <c r="E81" s="19">
        <v>1</v>
      </c>
      <c r="F81" s="3">
        <v>176993.28</v>
      </c>
      <c r="G81" s="4">
        <f t="shared" si="42"/>
        <v>33628.720000000001</v>
      </c>
      <c r="H81" s="4" t="s">
        <v>7</v>
      </c>
      <c r="I81" s="4">
        <f t="shared" si="43"/>
        <v>210622</v>
      </c>
      <c r="K81" s="3"/>
      <c r="L81" s="4">
        <f t="shared" si="39"/>
        <v>0</v>
      </c>
      <c r="M81" s="4" t="s">
        <v>7</v>
      </c>
      <c r="N81" s="4">
        <f t="shared" si="40"/>
        <v>0</v>
      </c>
      <c r="O81" s="27" t="str">
        <f t="shared" si="41"/>
        <v>CUMPLE</v>
      </c>
    </row>
    <row r="82" spans="2:18" x14ac:dyDescent="0.2">
      <c r="I82" s="21">
        <f>SUM(I5:I81)</f>
        <v>54193558.649999999</v>
      </c>
      <c r="N82" s="21">
        <f>SUM(N5:N81)</f>
        <v>0</v>
      </c>
    </row>
    <row r="84" spans="2:18" ht="12" thickBot="1" x14ac:dyDescent="0.25"/>
    <row r="85" spans="2:18" ht="29.25" customHeight="1" x14ac:dyDescent="0.2">
      <c r="P85" s="28" t="s">
        <v>114</v>
      </c>
      <c r="Q85" s="29"/>
      <c r="R85" s="30"/>
    </row>
    <row r="86" spans="2:18" ht="29.25" customHeight="1" x14ac:dyDescent="0.2">
      <c r="P86" s="31"/>
      <c r="Q86" s="32"/>
      <c r="R86" s="33"/>
    </row>
    <row r="87" spans="2:18" ht="29.25" customHeight="1" thickBot="1" x14ac:dyDescent="0.25">
      <c r="P87" s="34"/>
      <c r="Q87" s="35"/>
      <c r="R87" s="36"/>
    </row>
  </sheetData>
  <mergeCells count="13">
    <mergeCell ref="K2:N2"/>
    <mergeCell ref="P85:R87"/>
    <mergeCell ref="B77:E77"/>
    <mergeCell ref="B4:E4"/>
    <mergeCell ref="B47:E47"/>
    <mergeCell ref="B57:E57"/>
    <mergeCell ref="B59:E59"/>
    <mergeCell ref="B61:E61"/>
    <mergeCell ref="F2:I2"/>
    <mergeCell ref="B63:E63"/>
    <mergeCell ref="B65:E65"/>
    <mergeCell ref="B70:E70"/>
    <mergeCell ref="B72:E72"/>
  </mergeCells>
  <conditionalFormatting sqref="O5:O46">
    <cfRule type="containsText" dxfId="9" priority="10" operator="containsText" text="RECHAZADO">
      <formula>NOT(ISERROR(SEARCH("RECHAZADO",O5)))</formula>
    </cfRule>
  </conditionalFormatting>
  <conditionalFormatting sqref="O48:O56">
    <cfRule type="containsText" dxfId="8" priority="9" operator="containsText" text="RECHAZADO">
      <formula>NOT(ISERROR(SEARCH("RECHAZADO",O48)))</formula>
    </cfRule>
  </conditionalFormatting>
  <conditionalFormatting sqref="O58">
    <cfRule type="containsText" dxfId="7" priority="8" operator="containsText" text="RECHAZADO">
      <formula>NOT(ISERROR(SEARCH("RECHAZADO",O58)))</formula>
    </cfRule>
  </conditionalFormatting>
  <conditionalFormatting sqref="O60">
    <cfRule type="containsText" dxfId="6" priority="7" operator="containsText" text="RECHAZADO">
      <formula>NOT(ISERROR(SEARCH("RECHAZADO",O60)))</formula>
    </cfRule>
  </conditionalFormatting>
  <conditionalFormatting sqref="O62">
    <cfRule type="containsText" dxfId="5" priority="6" operator="containsText" text="RECHAZADO">
      <formula>NOT(ISERROR(SEARCH("RECHAZADO",O62)))</formula>
    </cfRule>
  </conditionalFormatting>
  <conditionalFormatting sqref="O64">
    <cfRule type="containsText" dxfId="4" priority="5" operator="containsText" text="RECHAZADO">
      <formula>NOT(ISERROR(SEARCH("RECHAZADO",O64)))</formula>
    </cfRule>
  </conditionalFormatting>
  <conditionalFormatting sqref="O66:O69">
    <cfRule type="containsText" dxfId="3" priority="4" operator="containsText" text="RECHAZADO">
      <formula>NOT(ISERROR(SEARCH("RECHAZADO",O66)))</formula>
    </cfRule>
  </conditionalFormatting>
  <conditionalFormatting sqref="O71">
    <cfRule type="containsText" dxfId="2" priority="3" operator="containsText" text="RECHAZADO">
      <formula>NOT(ISERROR(SEARCH("RECHAZADO",O71)))</formula>
    </cfRule>
  </conditionalFormatting>
  <conditionalFormatting sqref="O73:O76">
    <cfRule type="containsText" dxfId="1" priority="2" operator="containsText" text="RECHAZADO">
      <formula>NOT(ISERROR(SEARCH("RECHAZADO",O73)))</formula>
    </cfRule>
  </conditionalFormatting>
  <conditionalFormatting sqref="O78:O81">
    <cfRule type="containsText" dxfId="0" priority="1" operator="containsText" text="RECHAZADO">
      <formula>NOT(ISERROR(SEARCH("RECHAZADO",O78)))</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PRECIOS DE REFERENCIA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ThinkCentre</dc:creator>
  <cp:lastModifiedBy>user</cp:lastModifiedBy>
  <cp:lastPrinted>2025-02-27T00:25:02Z</cp:lastPrinted>
  <dcterms:created xsi:type="dcterms:W3CDTF">2020-07-01T01:23:47Z</dcterms:created>
  <dcterms:modified xsi:type="dcterms:W3CDTF">2026-04-19T15:36:53Z</dcterms:modified>
</cp:coreProperties>
</file>