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antiagocorrea/Desktop/"/>
    </mc:Choice>
  </mc:AlternateContent>
  <xr:revisionPtr revIDLastSave="0" documentId="13_ncr:1_{5AB6DB1D-E04A-3B48-A11B-349D56ADCE1D}" xr6:coauthVersionLast="47" xr6:coauthVersionMax="47" xr10:uidLastSave="{00000000-0000-0000-0000-000000000000}"/>
  <bookViews>
    <workbookView xWindow="0" yWindow="0" windowWidth="28800" windowHeight="18000" xr2:uid="{06D288EF-1D38-4249-8377-F7E6AFBA0A16}"/>
  </bookViews>
  <sheets>
    <sheet name="VALORES ASEGURADOS INDIVIDUALES" sheetId="1" r:id="rId1"/>
    <sheet name="PROYECCIÓN PRIMAS INDIVIDUAL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71" i="1" l="1"/>
  <c r="E57" i="1"/>
  <c r="G56" i="1"/>
  <c r="G55" i="1"/>
  <c r="G54" i="1"/>
  <c r="G53" i="1"/>
  <c r="L49" i="1"/>
  <c r="C42" i="1"/>
  <c r="C43" i="1" s="1"/>
  <c r="C44" i="1" s="1"/>
  <c r="C45" i="1" s="1"/>
  <c r="C46" i="1" s="1"/>
  <c r="C47" i="1" s="1"/>
  <c r="C48" i="1" s="1"/>
  <c r="C40" i="1"/>
  <c r="I35" i="1"/>
  <c r="J34" i="1"/>
  <c r="J33" i="1"/>
  <c r="J32" i="1"/>
  <c r="J31" i="1"/>
  <c r="J30" i="1"/>
  <c r="J29" i="1"/>
  <c r="C29" i="1"/>
  <c r="C30" i="1" s="1"/>
  <c r="C31" i="1" s="1"/>
  <c r="C32" i="1" s="1"/>
  <c r="C33" i="1" s="1"/>
  <c r="C34" i="1" s="1"/>
  <c r="J28" i="1"/>
  <c r="C28" i="1"/>
  <c r="J27" i="1"/>
  <c r="J26" i="1"/>
  <c r="J25" i="1"/>
  <c r="E20" i="1"/>
  <c r="E21" i="1" s="1"/>
  <c r="J35" i="1" l="1"/>
  <c r="G57" i="1"/>
</calcChain>
</file>

<file path=xl/sharedStrings.xml><?xml version="1.0" encoding="utf-8"?>
<sst xmlns="http://schemas.openxmlformats.org/spreadsheetml/2006/main" count="144" uniqueCount="110">
  <si>
    <t>VALORES ASEGURADOS POLIZA TODO RIESGO DAÑOS MATERIALES</t>
  </si>
  <si>
    <t>ITEM</t>
  </si>
  <si>
    <t>SUMA ASEGURADA</t>
  </si>
  <si>
    <t>RAMO</t>
  </si>
  <si>
    <t xml:space="preserve">EDIFICIO </t>
  </si>
  <si>
    <t>MANEJO SECTOR OFICIAL</t>
  </si>
  <si>
    <t>CONTENIDOS (MUEBLES Y ENSERES)</t>
  </si>
  <si>
    <t>RESPONSABILIDAD CIVIL EXTRACONTRACTUAL</t>
  </si>
  <si>
    <t>EQUIPO ELECTRÓNICO FIJO</t>
  </si>
  <si>
    <t>RC SERVIDORES PUBLICOS</t>
  </si>
  <si>
    <t>EQUIPO MOVIL Y PORTATIL</t>
  </si>
  <si>
    <t>INFIDELIDAD DE RIESGOS FINANCIEROS</t>
  </si>
  <si>
    <t>MAQUINARIA Y EQUIPO</t>
  </si>
  <si>
    <t>POLIZA DE TRANSPORTE AUTOMATICO (VACUNAS)</t>
  </si>
  <si>
    <t>DINEROS Y CHEQUE DENTRO Y FUERA CAJA FUERTE</t>
  </si>
  <si>
    <t>ALMACEN (MERCANCIAS, INVENTARIOS)</t>
  </si>
  <si>
    <t>ARTICULOS ESPECIALES</t>
  </si>
  <si>
    <t xml:space="preserve">HERRAMIENTAS </t>
  </si>
  <si>
    <t>INSTRUMENTOS MUSICALES</t>
  </si>
  <si>
    <t>VIDRIOS</t>
  </si>
  <si>
    <t>DRONES</t>
  </si>
  <si>
    <t>ARMAS DE FUEGO</t>
  </si>
  <si>
    <t>VEHICULOS EN REPOSO</t>
  </si>
  <si>
    <t>PORCENTAJE DE INDICE VARIABLE</t>
  </si>
  <si>
    <t>INDICE VARIBLE</t>
  </si>
  <si>
    <t>TOTAL</t>
  </si>
  <si>
    <t xml:space="preserve">LISTADO DE MAQUINARIA AMARILLA </t>
  </si>
  <si>
    <t>No.</t>
  </si>
  <si>
    <t>PLACA</t>
  </si>
  <si>
    <t>SERVICIO</t>
  </si>
  <si>
    <t>Clase</t>
  </si>
  <si>
    <t>Marca</t>
  </si>
  <si>
    <t>Modelo</t>
  </si>
  <si>
    <t xml:space="preserve">VALOR ASEGURADO MAQUINA </t>
  </si>
  <si>
    <t xml:space="preserve">VALOR ASEGURADO RCE </t>
  </si>
  <si>
    <t>NO APLICA</t>
  </si>
  <si>
    <t>OFICIAL</t>
  </si>
  <si>
    <t>OBRA CIVIL</t>
  </si>
  <si>
    <t>JOHN DEERE</t>
  </si>
  <si>
    <t>RELACION DE AUTOS PARA POLIZA DE AUTOMOVILES</t>
  </si>
  <si>
    <t>No</t>
  </si>
  <si>
    <t>Placa</t>
  </si>
  <si>
    <t xml:space="preserve">MOTOR </t>
  </si>
  <si>
    <t>CHASIS</t>
  </si>
  <si>
    <t>MODELO</t>
  </si>
  <si>
    <t>FASECOLDA</t>
  </si>
  <si>
    <t>Vr Asegurado</t>
  </si>
  <si>
    <t>HRN81C</t>
  </si>
  <si>
    <t>MOTOCILETA</t>
  </si>
  <si>
    <t>HONDA</t>
  </si>
  <si>
    <t>JC30E-6675739</t>
  </si>
  <si>
    <t>9FMJD1923CF006177</t>
  </si>
  <si>
    <t>PARTICULAR</t>
  </si>
  <si>
    <t>JBO784</t>
  </si>
  <si>
    <t>BUSETA</t>
  </si>
  <si>
    <t>HINO</t>
  </si>
  <si>
    <t>J05ETY12250</t>
  </si>
  <si>
    <t>9F3FC9JLTHXX11378</t>
  </si>
  <si>
    <t>PUBLICO</t>
  </si>
  <si>
    <t>VTQ07D</t>
  </si>
  <si>
    <t>KD07E2054060</t>
  </si>
  <si>
    <t>9FMKD0725FF003934</t>
  </si>
  <si>
    <t>MBA09E</t>
  </si>
  <si>
    <t>MOTOCICLETA</t>
  </si>
  <si>
    <t>YAMAHA</t>
  </si>
  <si>
    <t>E3L5E062459</t>
  </si>
  <si>
    <t>9FKDE0916J2062459</t>
  </si>
  <si>
    <t>LISTADO DE CONCEJALES, ALCALDE Y PERSONERO</t>
  </si>
  <si>
    <t>CARGO</t>
  </si>
  <si>
    <t>CANTIDAD</t>
  </si>
  <si>
    <t>SALARIO DEL ALCALDE</t>
  </si>
  <si>
    <t>ALCALDE</t>
  </si>
  <si>
    <t>PERSONERO</t>
  </si>
  <si>
    <t>CONCEJALES</t>
  </si>
  <si>
    <t>EDILES</t>
  </si>
  <si>
    <t>TOTAL PERSONAS ASEGURADAS</t>
  </si>
  <si>
    <t xml:space="preserve">RELACION DE SOAT </t>
  </si>
  <si>
    <t>No.,</t>
  </si>
  <si>
    <t xml:space="preserve">PLACA </t>
  </si>
  <si>
    <t>MARCA</t>
  </si>
  <si>
    <t>CLASE</t>
  </si>
  <si>
    <t>LINEA</t>
  </si>
  <si>
    <t xml:space="preserve">CILINDRAJE </t>
  </si>
  <si>
    <t xml:space="preserve">MODELO </t>
  </si>
  <si>
    <t xml:space="preserve">VIG DESDE </t>
  </si>
  <si>
    <t>VIG HASTA</t>
  </si>
  <si>
    <t>VALOR</t>
  </si>
  <si>
    <t xml:space="preserve">TOTAL </t>
  </si>
  <si>
    <t>}</t>
  </si>
  <si>
    <t xml:space="preserve">NOMBRE DE LA ENTIDAD </t>
  </si>
  <si>
    <t>MUNICIPIO DEL PUEBLORRICO</t>
  </si>
  <si>
    <t>VIGENCIA REQURIDA</t>
  </si>
  <si>
    <t>RAMOS</t>
  </si>
  <si>
    <t>VALOR ASEGURADO</t>
  </si>
  <si>
    <t>PRIMA NETA</t>
  </si>
  <si>
    <t>IVA</t>
  </si>
  <si>
    <t>PRIMA TOTAL</t>
  </si>
  <si>
    <t>GRUPO UNICO</t>
  </si>
  <si>
    <t>TODO RIESGO DAÑOS MATERIALES</t>
  </si>
  <si>
    <t>VIDA GRUPO SERVIDORES PUBLICOS</t>
  </si>
  <si>
    <t xml:space="preserve"> $                            -  </t>
  </si>
  <si>
    <t>MAQUINARIA Y EQUPO</t>
  </si>
  <si>
    <t>POLIZA DE AUTOMOVILES</t>
  </si>
  <si>
    <t>RC SERVODIRES PUBLICOS</t>
  </si>
  <si>
    <t xml:space="preserve"> $                                            -  </t>
  </si>
  <si>
    <t xml:space="preserve"> $                                      -  </t>
  </si>
  <si>
    <t>SOAT</t>
  </si>
  <si>
    <t xml:space="preserve">VALOR TOTAL </t>
  </si>
  <si>
    <t>BOLSA MODIFICACIONES</t>
  </si>
  <si>
    <t>POLIZA DE ACCCIDENTES PERSONALES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</si>
</sst>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_ ;\-0\ "/>
  </numFmts>
  <fonts count="18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3F3F76"/>
      <name val="Aptos Narrow"/>
      <family val="2"/>
      <scheme val="minor"/>
    </font>
    <font>
      <sz val="11"/>
      <color theme="1"/>
      <name val="Abadi"/>
      <family val="2"/>
    </font>
    <font>
      <b/>
      <sz val="9"/>
      <color theme="0"/>
      <name val="Abadi"/>
      <family val="2"/>
    </font>
    <font>
      <sz val="10"/>
      <color rgb="FF000000"/>
      <name val="Abadi"/>
      <family val="2"/>
    </font>
    <font>
      <sz val="11"/>
      <color theme="1"/>
      <name val="Aptos Narrow"/>
      <family val="2"/>
      <scheme val="minor"/>
    </font>
    <font>
      <b/>
      <sz val="10"/>
      <color rgb="FF000000"/>
      <name val="Abadi"/>
      <family val="2"/>
    </font>
    <font>
      <sz val="10"/>
      <color theme="0"/>
      <name val="Abadi"/>
      <family val="2"/>
    </font>
    <font>
      <b/>
      <sz val="10"/>
      <color theme="0"/>
      <name val="Abadi"/>
      <family val="2"/>
    </font>
    <font>
      <b/>
      <sz val="10"/>
      <name val="Abadi"/>
      <family val="2"/>
    </font>
    <font>
      <sz val="8"/>
      <name val="Abadi"/>
      <family val="2"/>
    </font>
    <font>
      <sz val="10"/>
      <name val="Abadi"/>
      <family val="2"/>
    </font>
    <font>
      <sz val="9"/>
      <color theme="1"/>
      <name val="Abadi"/>
      <family val="2"/>
    </font>
    <font>
      <sz val="11"/>
      <color theme="0"/>
      <name val="Abadi"/>
      <family val="2"/>
    </font>
    <font>
      <sz val="11"/>
      <color rgb="FF000000"/>
      <name val="Abadi"/>
      <family val="2"/>
      <charset val="1"/>
    </font>
    <font>
      <sz val="11"/>
      <color rgb="FF000000"/>
      <name val="Calibri"/>
      <family val="2"/>
    </font>
    <font>
      <b/>
      <sz val="9"/>
      <color rgb="FFFFFFFF"/>
      <name val="Abad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6" fillId="0" borderId="0"/>
  </cellStyleXfs>
  <cellXfs count="91">
    <xf numFmtId="0" fontId="0" fillId="0" borderId="0" xfId="0"/>
    <xf numFmtId="0" fontId="3" fillId="3" borderId="0" xfId="0" applyFont="1" applyFill="1"/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42" fontId="7" fillId="5" borderId="2" xfId="3" applyFont="1" applyFill="1" applyBorder="1" applyAlignment="1" applyProtection="1">
      <alignment horizontal="right" vertical="center"/>
      <protection locked="0"/>
    </xf>
    <xf numFmtId="164" fontId="3" fillId="5" borderId="2" xfId="2" applyNumberFormat="1" applyFont="1" applyFill="1" applyBorder="1" applyProtection="1">
      <protection locked="0"/>
    </xf>
    <xf numFmtId="0" fontId="5" fillId="0" borderId="2" xfId="0" applyFont="1" applyBorder="1" applyAlignment="1">
      <alignment vertical="center" wrapText="1"/>
    </xf>
    <xf numFmtId="0" fontId="3" fillId="3" borderId="0" xfId="0" applyFont="1" applyFill="1" applyAlignment="1">
      <alignment horizontal="center"/>
    </xf>
    <xf numFmtId="42" fontId="5" fillId="5" borderId="2" xfId="3" applyFont="1" applyFill="1" applyBorder="1" applyAlignment="1" applyProtection="1">
      <alignment horizontal="right" vertical="center"/>
      <protection locked="0"/>
    </xf>
    <xf numFmtId="9" fontId="5" fillId="5" borderId="2" xfId="4" applyFont="1" applyFill="1" applyBorder="1" applyAlignment="1" applyProtection="1">
      <alignment horizontal="right" vertical="center"/>
      <protection locked="0"/>
    </xf>
    <xf numFmtId="42" fontId="8" fillId="4" borderId="2" xfId="3" applyFont="1" applyFill="1" applyBorder="1" applyAlignment="1" applyProtection="1">
      <alignment horizontal="right" vertical="center"/>
    </xf>
    <xf numFmtId="0" fontId="9" fillId="4" borderId="2" xfId="0" applyFont="1" applyFill="1" applyBorder="1" applyAlignment="1">
      <alignment vertical="center"/>
    </xf>
    <xf numFmtId="42" fontId="9" fillId="4" borderId="2" xfId="3" applyFont="1" applyFill="1" applyBorder="1" applyAlignment="1" applyProtection="1">
      <alignment horizontal="right" vertical="center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5" borderId="2" xfId="0" applyFont="1" applyFill="1" applyBorder="1" applyAlignment="1" applyProtection="1">
      <alignment vertical="center"/>
      <protection locked="0"/>
    </xf>
    <xf numFmtId="0" fontId="12" fillId="5" borderId="2" xfId="0" applyFont="1" applyFill="1" applyBorder="1" applyAlignment="1" applyProtection="1">
      <alignment vertical="center"/>
      <protection locked="0"/>
    </xf>
    <xf numFmtId="0" fontId="3" fillId="5" borderId="2" xfId="0" applyFont="1" applyFill="1" applyBorder="1" applyProtection="1">
      <protection locked="0"/>
    </xf>
    <xf numFmtId="164" fontId="12" fillId="5" borderId="2" xfId="2" applyNumberFormat="1" applyFont="1" applyFill="1" applyBorder="1" applyAlignment="1" applyProtection="1">
      <alignment vertical="center"/>
      <protection locked="0"/>
    </xf>
    <xf numFmtId="41" fontId="12" fillId="4" borderId="2" xfId="1" applyFont="1" applyFill="1" applyBorder="1" applyAlignment="1" applyProtection="1">
      <alignment vertical="center"/>
    </xf>
    <xf numFmtId="164" fontId="8" fillId="4" borderId="2" xfId="2" applyNumberFormat="1" applyFont="1" applyFill="1" applyBorder="1" applyAlignment="1" applyProtection="1">
      <alignment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center" vertical="center" wrapText="1"/>
    </xf>
    <xf numFmtId="0" fontId="12" fillId="5" borderId="2" xfId="0" applyFont="1" applyFill="1" applyBorder="1" applyAlignment="1" applyProtection="1">
      <alignment horizontal="left" vertical="center"/>
      <protection locked="0"/>
    </xf>
    <xf numFmtId="165" fontId="10" fillId="5" borderId="2" xfId="1" applyNumberFormat="1" applyFont="1" applyFill="1" applyBorder="1" applyAlignment="1" applyProtection="1">
      <alignment horizontal="center" vertical="center"/>
      <protection locked="0"/>
    </xf>
    <xf numFmtId="0" fontId="10" fillId="5" borderId="2" xfId="0" applyFont="1" applyFill="1" applyBorder="1" applyAlignment="1" applyProtection="1">
      <alignment horizontal="center" vertical="center"/>
      <protection locked="0"/>
    </xf>
    <xf numFmtId="164" fontId="10" fillId="5" borderId="2" xfId="2" applyNumberFormat="1" applyFont="1" applyFill="1" applyBorder="1" applyAlignment="1" applyProtection="1">
      <alignment vertical="center"/>
      <protection locked="0"/>
    </xf>
    <xf numFmtId="0" fontId="10" fillId="0" borderId="2" xfId="0" applyFont="1" applyBorder="1" applyAlignment="1">
      <alignment horizontal="center" vertical="center"/>
    </xf>
    <xf numFmtId="164" fontId="9" fillId="4" borderId="2" xfId="2" applyNumberFormat="1" applyFont="1" applyFill="1" applyBorder="1" applyAlignment="1" applyProtection="1">
      <alignment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1" fontId="13" fillId="5" borderId="2" xfId="6" applyNumberFormat="1" applyFont="1" applyFill="1" applyBorder="1" applyAlignment="1" applyProtection="1">
      <alignment horizontal="center"/>
      <protection locked="0"/>
    </xf>
    <xf numFmtId="164" fontId="13" fillId="5" borderId="8" xfId="2" applyNumberFormat="1" applyFont="1" applyFill="1" applyBorder="1" applyAlignment="1" applyProtection="1">
      <alignment horizontal="center" vertical="center"/>
      <protection locked="0"/>
    </xf>
    <xf numFmtId="164" fontId="9" fillId="4" borderId="2" xfId="0" applyNumberFormat="1" applyFont="1" applyFill="1" applyBorder="1" applyAlignment="1">
      <alignment horizontal="center" vertical="center" wrapText="1"/>
    </xf>
    <xf numFmtId="164" fontId="13" fillId="5" borderId="9" xfId="2" applyNumberFormat="1" applyFont="1" applyFill="1" applyBorder="1" applyAlignment="1" applyProtection="1">
      <alignment horizontal="center" vertical="center"/>
      <protection locked="0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64" fontId="13" fillId="5" borderId="10" xfId="2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/>
    <xf numFmtId="0" fontId="4" fillId="4" borderId="2" xfId="5" applyFont="1" applyFill="1" applyBorder="1" applyAlignment="1">
      <alignment horizontal="center"/>
    </xf>
    <xf numFmtId="0" fontId="4" fillId="4" borderId="10" xfId="5" applyFont="1" applyFill="1" applyBorder="1" applyAlignment="1">
      <alignment horizontal="center"/>
    </xf>
    <xf numFmtId="0" fontId="4" fillId="4" borderId="9" xfId="5" applyFont="1" applyFill="1" applyBorder="1" applyAlignment="1">
      <alignment horizontal="center"/>
    </xf>
    <xf numFmtId="44" fontId="4" fillId="4" borderId="2" xfId="2" applyFont="1" applyFill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5" borderId="2" xfId="6" applyFont="1" applyFill="1" applyBorder="1" applyAlignment="1" applyProtection="1">
      <alignment horizontal="center"/>
      <protection locked="0"/>
    </xf>
    <xf numFmtId="14" fontId="13" fillId="5" borderId="2" xfId="6" applyNumberFormat="1" applyFont="1" applyFill="1" applyBorder="1" applyProtection="1">
      <protection locked="0"/>
    </xf>
    <xf numFmtId="3" fontId="13" fillId="5" borderId="2" xfId="6" applyNumberFormat="1" applyFont="1" applyFill="1" applyBorder="1" applyProtection="1">
      <protection locked="0"/>
    </xf>
    <xf numFmtId="0" fontId="13" fillId="5" borderId="2" xfId="6" applyFont="1" applyFill="1" applyBorder="1" applyProtection="1">
      <protection locked="0"/>
    </xf>
    <xf numFmtId="164" fontId="13" fillId="5" borderId="2" xfId="2" applyNumberFormat="1" applyFont="1" applyFill="1" applyBorder="1" applyProtection="1">
      <protection locked="0"/>
    </xf>
    <xf numFmtId="164" fontId="14" fillId="4" borderId="2" xfId="0" applyNumberFormat="1" applyFont="1" applyFill="1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5" fillId="6" borderId="0" xfId="0" applyFont="1" applyFill="1"/>
    <xf numFmtId="0" fontId="15" fillId="6" borderId="7" xfId="0" applyFont="1" applyFill="1" applyBorder="1" applyAlignment="1">
      <alignment horizontal="center"/>
    </xf>
    <xf numFmtId="0" fontId="16" fillId="6" borderId="0" xfId="0" applyFont="1" applyFill="1"/>
    <xf numFmtId="164" fontId="16" fillId="6" borderId="0" xfId="0" applyNumberFormat="1" applyFont="1" applyFill="1"/>
    <xf numFmtId="0" fontId="17" fillId="7" borderId="2" xfId="0" applyFont="1" applyFill="1" applyBorder="1" applyAlignment="1">
      <alignment horizontal="center" vertical="center"/>
    </xf>
    <xf numFmtId="0" fontId="17" fillId="7" borderId="7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 vertical="center"/>
    </xf>
    <xf numFmtId="0" fontId="17" fillId="7" borderId="10" xfId="0" applyFont="1" applyFill="1" applyBorder="1" applyAlignment="1">
      <alignment horizontal="center" vertical="center"/>
    </xf>
    <xf numFmtId="164" fontId="16" fillId="0" borderId="12" xfId="0" applyNumberFormat="1" applyFont="1" applyBorder="1" applyAlignment="1">
      <alignment vertical="center"/>
    </xf>
    <xf numFmtId="164" fontId="16" fillId="0" borderId="12" xfId="0" applyNumberFormat="1" applyFont="1" applyBorder="1" applyAlignment="1">
      <alignment horizontal="center" vertical="center"/>
    </xf>
    <xf numFmtId="0" fontId="17" fillId="7" borderId="10" xfId="0" applyFont="1" applyFill="1" applyBorder="1" applyAlignment="1">
      <alignment horizontal="center" vertical="center" wrapText="1"/>
    </xf>
    <xf numFmtId="164" fontId="16" fillId="6" borderId="0" xfId="0" applyNumberFormat="1" applyFont="1" applyFill="1" applyAlignment="1">
      <alignment horizontal="center"/>
    </xf>
    <xf numFmtId="0" fontId="15" fillId="6" borderId="0" xfId="0" applyFont="1" applyFill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/>
    </xf>
    <xf numFmtId="0" fontId="15" fillId="6" borderId="13" xfId="0" applyFont="1" applyFill="1" applyBorder="1" applyAlignment="1">
      <alignment horizontal="center"/>
    </xf>
    <xf numFmtId="0" fontId="15" fillId="6" borderId="0" xfId="0" applyFont="1" applyFill="1" applyAlignment="1">
      <alignment horizontal="center"/>
    </xf>
    <xf numFmtId="0" fontId="15" fillId="6" borderId="11" xfId="0" applyFont="1" applyFill="1" applyBorder="1" applyAlignment="1">
      <alignment horizontal="center"/>
    </xf>
    <xf numFmtId="0" fontId="16" fillId="8" borderId="14" xfId="0" applyFont="1" applyFill="1" applyBorder="1" applyAlignment="1">
      <alignment horizontal="center" vertical="center" wrapText="1"/>
    </xf>
    <xf numFmtId="0" fontId="16" fillId="8" borderId="15" xfId="0" applyFont="1" applyFill="1" applyBorder="1" applyAlignment="1">
      <alignment horizontal="center" vertical="center" wrapText="1"/>
    </xf>
    <xf numFmtId="0" fontId="16" fillId="8" borderId="16" xfId="0" applyFont="1" applyFill="1" applyBorder="1" applyAlignment="1">
      <alignment horizontal="center" vertical="center" wrapText="1"/>
    </xf>
    <xf numFmtId="164" fontId="16" fillId="7" borderId="6" xfId="0" applyNumberFormat="1" applyFont="1" applyFill="1" applyBorder="1" applyAlignment="1">
      <alignment horizontal="center" vertical="center"/>
    </xf>
    <xf numFmtId="164" fontId="16" fillId="7" borderId="5" xfId="0" applyNumberFormat="1" applyFont="1" applyFill="1" applyBorder="1" applyAlignment="1">
      <alignment horizontal="center" vertical="center"/>
    </xf>
    <xf numFmtId="164" fontId="16" fillId="7" borderId="7" xfId="0" applyNumberFormat="1" applyFont="1" applyFill="1" applyBorder="1" applyAlignment="1">
      <alignment horizontal="center" vertical="center"/>
    </xf>
    <xf numFmtId="0" fontId="17" fillId="7" borderId="5" xfId="0" applyFont="1" applyFill="1" applyBorder="1" applyAlignment="1">
      <alignment horizontal="center" vertical="center"/>
    </xf>
    <xf numFmtId="0" fontId="17" fillId="7" borderId="6" xfId="0" applyFont="1" applyFill="1" applyBorder="1" applyAlignment="1">
      <alignment horizontal="center" vertical="center"/>
    </xf>
    <xf numFmtId="0" fontId="17" fillId="7" borderId="7" xfId="0" applyFont="1" applyFill="1" applyBorder="1" applyAlignment="1">
      <alignment horizontal="center" vertical="center"/>
    </xf>
  </cellXfs>
  <cellStyles count="7">
    <cellStyle name="Entrada" xfId="5" builtinId="20"/>
    <cellStyle name="Millares [0]" xfId="1" builtinId="6"/>
    <cellStyle name="Moneda" xfId="2" builtinId="4"/>
    <cellStyle name="Moneda [0]" xfId="3" builtinId="7"/>
    <cellStyle name="Normal" xfId="0" builtinId="0"/>
    <cellStyle name="Normal 2" xfId="6" xr:uid="{1C7B100C-CE64-B047-A4CB-B71372EE9F5A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97338-858B-4342-8166-A453FC22ADF4}">
  <dimension ref="B2:N75"/>
  <sheetViews>
    <sheetView tabSelected="1" topLeftCell="A2" workbookViewId="0">
      <selection activeCell="E21" sqref="E21"/>
    </sheetView>
  </sheetViews>
  <sheetFormatPr baseColWidth="10" defaultRowHeight="16" x14ac:dyDescent="0.2"/>
  <cols>
    <col min="4" max="4" width="26.5" customWidth="1"/>
    <col min="5" max="5" width="15.5" bestFit="1" customWidth="1"/>
    <col min="7" max="7" width="25" customWidth="1"/>
    <col min="8" max="8" width="18.33203125" bestFit="1" customWidth="1"/>
    <col min="9" max="10" width="13.1640625" bestFit="1" customWidth="1"/>
    <col min="12" max="12" width="14.1640625" customWidth="1"/>
    <col min="13" max="13" width="16.33203125" customWidth="1"/>
  </cols>
  <sheetData>
    <row r="2" spans="2:14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2:14" ht="33" customHeight="1" x14ac:dyDescent="0.2">
      <c r="B3" s="1"/>
      <c r="C3" s="1"/>
      <c r="D3" s="2" t="s">
        <v>0</v>
      </c>
      <c r="E3" s="2"/>
      <c r="F3" s="1"/>
      <c r="G3" s="1"/>
      <c r="H3" s="1"/>
      <c r="I3" s="1"/>
      <c r="J3" s="1"/>
      <c r="K3" s="1"/>
      <c r="L3" s="1"/>
      <c r="M3" s="1"/>
      <c r="N3" s="1"/>
    </row>
    <row r="4" spans="2:14" x14ac:dyDescent="0.2">
      <c r="B4" s="1"/>
      <c r="C4" s="1"/>
      <c r="D4" s="3" t="s">
        <v>1</v>
      </c>
      <c r="E4" s="3" t="s">
        <v>2</v>
      </c>
      <c r="F4" s="1"/>
      <c r="G4" s="4" t="s">
        <v>3</v>
      </c>
      <c r="H4" s="3" t="s">
        <v>2</v>
      </c>
      <c r="I4" s="1"/>
      <c r="J4" s="1"/>
      <c r="K4" s="1"/>
      <c r="L4" s="1"/>
      <c r="M4" s="1"/>
      <c r="N4" s="1"/>
    </row>
    <row r="5" spans="2:14" ht="36" x14ac:dyDescent="0.2">
      <c r="B5" s="1"/>
      <c r="C5" s="1"/>
      <c r="D5" s="5" t="s">
        <v>4</v>
      </c>
      <c r="E5" s="6">
        <v>974684000</v>
      </c>
      <c r="F5" s="1"/>
      <c r="G5" s="4" t="s">
        <v>5</v>
      </c>
      <c r="H5" s="7">
        <v>100000000</v>
      </c>
      <c r="I5" s="1"/>
      <c r="J5" s="1"/>
      <c r="K5" s="1"/>
      <c r="L5" s="1"/>
      <c r="M5" s="1"/>
      <c r="N5" s="1"/>
    </row>
    <row r="6" spans="2:14" ht="48" x14ac:dyDescent="0.2">
      <c r="B6" s="1"/>
      <c r="C6" s="1"/>
      <c r="D6" s="5" t="s">
        <v>6</v>
      </c>
      <c r="E6" s="6">
        <v>397438890</v>
      </c>
      <c r="F6" s="1"/>
      <c r="G6" s="4" t="s">
        <v>7</v>
      </c>
      <c r="H6" s="7">
        <v>1000000000</v>
      </c>
      <c r="I6" s="1"/>
      <c r="J6" s="1"/>
      <c r="K6" s="1"/>
      <c r="L6" s="1"/>
      <c r="M6" s="1"/>
      <c r="N6" s="1"/>
    </row>
    <row r="7" spans="2:14" ht="36" x14ac:dyDescent="0.2">
      <c r="B7" s="1"/>
      <c r="C7" s="1"/>
      <c r="D7" s="5" t="s">
        <v>8</v>
      </c>
      <c r="E7" s="6">
        <v>532934289</v>
      </c>
      <c r="F7" s="1"/>
      <c r="G7" s="4" t="s">
        <v>9</v>
      </c>
      <c r="H7" s="7">
        <v>150000000</v>
      </c>
      <c r="I7" s="1"/>
      <c r="J7" s="1"/>
      <c r="K7" s="1"/>
      <c r="L7" s="1"/>
      <c r="M7" s="1"/>
      <c r="N7" s="1"/>
    </row>
    <row r="8" spans="2:14" ht="24" x14ac:dyDescent="0.2">
      <c r="B8" s="1"/>
      <c r="C8" s="1"/>
      <c r="D8" s="5" t="s">
        <v>10</v>
      </c>
      <c r="E8" s="6">
        <v>0</v>
      </c>
      <c r="F8" s="1"/>
      <c r="G8" s="4" t="s">
        <v>11</v>
      </c>
      <c r="H8" s="7" t="s">
        <v>35</v>
      </c>
      <c r="I8" s="1"/>
      <c r="J8" s="1"/>
      <c r="K8" s="1"/>
      <c r="L8" s="1"/>
      <c r="M8" s="1"/>
      <c r="N8" s="1"/>
    </row>
    <row r="9" spans="2:14" ht="24" x14ac:dyDescent="0.2">
      <c r="B9" s="1"/>
      <c r="C9" s="1"/>
      <c r="D9" s="5" t="s">
        <v>12</v>
      </c>
      <c r="E9" s="6">
        <v>428270000</v>
      </c>
      <c r="F9" s="1"/>
      <c r="G9" s="4" t="s">
        <v>13</v>
      </c>
      <c r="H9" s="7" t="s">
        <v>35</v>
      </c>
      <c r="I9" s="1"/>
      <c r="J9" s="1"/>
      <c r="K9" s="1"/>
      <c r="L9" s="1"/>
      <c r="M9" s="1" t="s">
        <v>88</v>
      </c>
      <c r="N9" s="1"/>
    </row>
    <row r="10" spans="2:14" ht="24" x14ac:dyDescent="0.2">
      <c r="B10" s="1"/>
      <c r="C10" s="1"/>
      <c r="D10" s="8" t="s">
        <v>14</v>
      </c>
      <c r="E10" s="6">
        <v>10000000</v>
      </c>
      <c r="F10" s="1"/>
      <c r="G10" s="1"/>
      <c r="H10" s="1"/>
      <c r="I10" s="1"/>
      <c r="J10" s="1"/>
      <c r="K10" s="1"/>
      <c r="L10" s="1"/>
      <c r="M10" s="1"/>
      <c r="N10" s="1"/>
    </row>
    <row r="11" spans="2:14" x14ac:dyDescent="0.2">
      <c r="B11" s="1"/>
      <c r="C11" s="1"/>
      <c r="D11" s="5" t="s">
        <v>15</v>
      </c>
      <c r="E11" s="6">
        <v>208901538</v>
      </c>
      <c r="F11" s="1"/>
      <c r="G11" s="9"/>
      <c r="H11" s="9"/>
      <c r="I11" s="1"/>
      <c r="J11" s="1"/>
      <c r="K11" s="1"/>
      <c r="L11" s="1"/>
      <c r="M11" s="1"/>
      <c r="N11" s="1"/>
    </row>
    <row r="12" spans="2:14" x14ac:dyDescent="0.2">
      <c r="B12" s="1"/>
      <c r="C12" s="1"/>
      <c r="D12" s="5" t="s">
        <v>16</v>
      </c>
      <c r="E12" s="10">
        <v>457474906</v>
      </c>
      <c r="F12" s="1"/>
      <c r="G12" s="1"/>
      <c r="H12" s="1"/>
      <c r="I12" s="1"/>
      <c r="J12" s="1"/>
      <c r="K12" s="1"/>
      <c r="L12" s="1"/>
      <c r="M12" s="1"/>
      <c r="N12" s="1"/>
    </row>
    <row r="13" spans="2:14" x14ac:dyDescent="0.2">
      <c r="B13" s="1"/>
      <c r="C13" s="1"/>
      <c r="D13" s="5" t="s">
        <v>17</v>
      </c>
      <c r="E13" s="10">
        <v>208500523</v>
      </c>
      <c r="F13" s="1"/>
      <c r="G13" s="1"/>
      <c r="H13" s="1"/>
      <c r="I13" s="1"/>
      <c r="J13" s="1"/>
      <c r="K13" s="1"/>
      <c r="L13" s="1"/>
      <c r="M13" s="1"/>
      <c r="N13" s="1"/>
    </row>
    <row r="14" spans="2:14" x14ac:dyDescent="0.2">
      <c r="B14" s="1"/>
      <c r="C14" s="1"/>
      <c r="D14" s="5" t="s">
        <v>18</v>
      </c>
      <c r="E14" s="10">
        <v>0</v>
      </c>
      <c r="F14" s="1"/>
      <c r="G14" s="1"/>
      <c r="H14" s="1"/>
      <c r="I14" s="1"/>
      <c r="J14" s="1"/>
      <c r="K14" s="1"/>
      <c r="L14" s="1"/>
      <c r="M14" s="1"/>
      <c r="N14" s="1"/>
    </row>
    <row r="15" spans="2:14" x14ac:dyDescent="0.2">
      <c r="B15" s="1"/>
      <c r="C15" s="1"/>
      <c r="D15" s="5" t="s">
        <v>19</v>
      </c>
      <c r="E15" s="10">
        <v>0</v>
      </c>
      <c r="F15" s="1"/>
      <c r="G15" s="1"/>
      <c r="H15" s="1"/>
      <c r="I15" s="1"/>
      <c r="J15" s="1"/>
      <c r="K15" s="1"/>
      <c r="L15" s="1"/>
      <c r="M15" s="1"/>
      <c r="N15" s="1"/>
    </row>
    <row r="16" spans="2:14" x14ac:dyDescent="0.2">
      <c r="B16" s="1"/>
      <c r="C16" s="1"/>
      <c r="D16" s="5" t="s">
        <v>20</v>
      </c>
      <c r="E16" s="10">
        <v>0</v>
      </c>
      <c r="F16" s="1"/>
      <c r="G16" s="1"/>
      <c r="H16" s="1"/>
      <c r="I16" s="1"/>
      <c r="J16" s="1"/>
      <c r="K16" s="1"/>
      <c r="L16" s="1"/>
      <c r="M16" s="1"/>
      <c r="N16" s="1"/>
    </row>
    <row r="17" spans="2:14" x14ac:dyDescent="0.2">
      <c r="B17" s="1"/>
      <c r="C17" s="1"/>
      <c r="D17" s="5" t="s">
        <v>21</v>
      </c>
      <c r="E17" s="10">
        <v>0</v>
      </c>
      <c r="F17" s="1"/>
      <c r="G17" s="1"/>
      <c r="H17" s="1"/>
      <c r="I17" s="1"/>
      <c r="J17" s="1"/>
      <c r="K17" s="1"/>
      <c r="L17" s="1"/>
      <c r="M17" s="1"/>
      <c r="N17" s="1"/>
    </row>
    <row r="18" spans="2:14" x14ac:dyDescent="0.2">
      <c r="B18" s="1"/>
      <c r="C18" s="1"/>
      <c r="D18" s="5" t="s">
        <v>22</v>
      </c>
      <c r="E18" s="10">
        <v>0</v>
      </c>
      <c r="F18" s="1"/>
      <c r="G18" s="1"/>
      <c r="H18" s="1"/>
      <c r="I18" s="1"/>
      <c r="J18" s="1"/>
      <c r="K18" s="1"/>
      <c r="L18" s="1"/>
      <c r="M18" s="1"/>
      <c r="N18" s="1"/>
    </row>
    <row r="19" spans="2:14" x14ac:dyDescent="0.2">
      <c r="B19" s="1"/>
      <c r="C19" s="1"/>
      <c r="D19" s="5" t="s">
        <v>23</v>
      </c>
      <c r="E19" s="11">
        <v>0.02</v>
      </c>
      <c r="F19" s="1"/>
      <c r="G19" s="1"/>
      <c r="H19" s="1"/>
      <c r="I19" s="1"/>
      <c r="J19" s="1"/>
      <c r="K19" s="1"/>
      <c r="L19" s="1"/>
      <c r="M19" s="1"/>
      <c r="N19" s="1"/>
    </row>
    <row r="20" spans="2:14" x14ac:dyDescent="0.2">
      <c r="B20" s="1"/>
      <c r="C20" s="1"/>
      <c r="D20" s="5" t="s">
        <v>24</v>
      </c>
      <c r="E20" s="12">
        <f>(E5+E6+E7+E8+E9)*E19</f>
        <v>46666543.579999998</v>
      </c>
      <c r="F20" s="1"/>
      <c r="G20" s="1"/>
      <c r="H20" s="1"/>
      <c r="I20" s="1"/>
      <c r="J20" s="1"/>
      <c r="K20" s="1"/>
      <c r="L20" s="1"/>
      <c r="M20" s="1"/>
      <c r="N20" s="1"/>
    </row>
    <row r="21" spans="2:14" x14ac:dyDescent="0.2">
      <c r="B21" s="1"/>
      <c r="C21" s="1"/>
      <c r="D21" s="13" t="s">
        <v>25</v>
      </c>
      <c r="E21" s="14">
        <f>E5+E6+E7+E8+E9+E10+E11+E12+E13+E14+E15+E20+E16+E17</f>
        <v>3264870689.5799999</v>
      </c>
      <c r="F21" s="1"/>
      <c r="G21" s="1"/>
      <c r="H21" s="1"/>
      <c r="I21" s="1"/>
      <c r="J21" s="1"/>
      <c r="K21" s="1"/>
      <c r="L21" s="1"/>
      <c r="M21" s="1"/>
      <c r="N21" s="1"/>
    </row>
    <row r="22" spans="2:14" x14ac:dyDescent="0.2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2:14" ht="16" customHeight="1" x14ac:dyDescent="0.2">
      <c r="B23" s="1"/>
      <c r="C23" s="15" t="s">
        <v>26</v>
      </c>
      <c r="D23" s="16"/>
      <c r="E23" s="16"/>
      <c r="F23" s="16"/>
      <c r="G23" s="16"/>
      <c r="H23" s="16"/>
      <c r="I23" s="16"/>
      <c r="J23" s="16"/>
      <c r="K23" s="1"/>
      <c r="L23" s="1"/>
      <c r="M23" s="1"/>
      <c r="N23" s="1"/>
    </row>
    <row r="24" spans="2:14" ht="36" x14ac:dyDescent="0.2">
      <c r="B24" s="1"/>
      <c r="C24" s="17" t="s">
        <v>27</v>
      </c>
      <c r="D24" s="17" t="s">
        <v>28</v>
      </c>
      <c r="E24" s="17" t="s">
        <v>29</v>
      </c>
      <c r="F24" s="17" t="s">
        <v>30</v>
      </c>
      <c r="G24" s="17" t="s">
        <v>31</v>
      </c>
      <c r="H24" s="17" t="s">
        <v>32</v>
      </c>
      <c r="I24" s="17" t="s">
        <v>33</v>
      </c>
      <c r="J24" s="17" t="s">
        <v>34</v>
      </c>
      <c r="K24" s="1"/>
      <c r="L24" s="1"/>
      <c r="M24" s="1"/>
      <c r="N24" s="1"/>
    </row>
    <row r="25" spans="2:14" x14ac:dyDescent="0.2">
      <c r="B25" s="1"/>
      <c r="C25" s="18">
        <v>1</v>
      </c>
      <c r="D25" s="19" t="s">
        <v>35</v>
      </c>
      <c r="E25" s="20" t="s">
        <v>36</v>
      </c>
      <c r="F25" s="19" t="s">
        <v>37</v>
      </c>
      <c r="G25" s="21" t="s">
        <v>38</v>
      </c>
      <c r="H25" s="20"/>
      <c r="I25" s="22">
        <v>349890000</v>
      </c>
      <c r="J25" s="23">
        <f>I25/2</f>
        <v>174945000</v>
      </c>
      <c r="K25" s="1"/>
      <c r="L25" s="1"/>
      <c r="M25" s="1"/>
      <c r="N25" s="1"/>
    </row>
    <row r="26" spans="2:14" x14ac:dyDescent="0.2">
      <c r="B26" s="1"/>
      <c r="C26" s="18">
        <v>2</v>
      </c>
      <c r="D26" s="19"/>
      <c r="E26" s="20"/>
      <c r="F26" s="19"/>
      <c r="G26" s="21"/>
      <c r="H26" s="20"/>
      <c r="I26" s="22">
        <v>0</v>
      </c>
      <c r="J26" s="23">
        <f t="shared" ref="J26:J34" si="0">I26/2</f>
        <v>0</v>
      </c>
      <c r="K26" s="1"/>
      <c r="L26" s="1"/>
      <c r="M26" s="1"/>
      <c r="N26" s="1"/>
    </row>
    <row r="27" spans="2:14" x14ac:dyDescent="0.2">
      <c r="B27" s="1"/>
      <c r="C27" s="18">
        <v>3</v>
      </c>
      <c r="D27" s="19"/>
      <c r="E27" s="20"/>
      <c r="F27" s="19"/>
      <c r="G27" s="21"/>
      <c r="H27" s="20"/>
      <c r="I27" s="22">
        <v>0</v>
      </c>
      <c r="J27" s="23">
        <f t="shared" si="0"/>
        <v>0</v>
      </c>
      <c r="K27" s="1"/>
      <c r="L27" s="1"/>
      <c r="M27" s="1"/>
      <c r="N27" s="1"/>
    </row>
    <row r="28" spans="2:14" x14ac:dyDescent="0.2">
      <c r="B28" s="1"/>
      <c r="C28" s="18">
        <f t="shared" ref="C28:C34" si="1">+C27+1</f>
        <v>4</v>
      </c>
      <c r="D28" s="19"/>
      <c r="E28" s="20"/>
      <c r="F28" s="19"/>
      <c r="G28" s="21"/>
      <c r="H28" s="20"/>
      <c r="I28" s="22">
        <v>0</v>
      </c>
      <c r="J28" s="23">
        <f t="shared" si="0"/>
        <v>0</v>
      </c>
      <c r="K28" s="1"/>
      <c r="L28" s="1"/>
      <c r="M28" s="1"/>
      <c r="N28" s="1"/>
    </row>
    <row r="29" spans="2:14" x14ac:dyDescent="0.2">
      <c r="B29" s="1"/>
      <c r="C29" s="18">
        <f t="shared" si="1"/>
        <v>5</v>
      </c>
      <c r="D29" s="19"/>
      <c r="E29" s="19"/>
      <c r="F29" s="19"/>
      <c r="G29" s="21"/>
      <c r="H29" s="20"/>
      <c r="I29" s="22">
        <v>0</v>
      </c>
      <c r="J29" s="23">
        <f t="shared" si="0"/>
        <v>0</v>
      </c>
      <c r="K29" s="1"/>
      <c r="L29" s="1"/>
      <c r="M29" s="1"/>
      <c r="N29" s="1"/>
    </row>
    <row r="30" spans="2:14" x14ac:dyDescent="0.2">
      <c r="B30" s="1"/>
      <c r="C30" s="18">
        <f t="shared" si="1"/>
        <v>6</v>
      </c>
      <c r="D30" s="19"/>
      <c r="E30" s="19"/>
      <c r="F30" s="19"/>
      <c r="G30" s="21"/>
      <c r="H30" s="20"/>
      <c r="I30" s="22">
        <v>0</v>
      </c>
      <c r="J30" s="23">
        <f t="shared" si="0"/>
        <v>0</v>
      </c>
      <c r="K30" s="1"/>
      <c r="L30" s="1"/>
      <c r="M30" s="1"/>
      <c r="N30" s="1"/>
    </row>
    <row r="31" spans="2:14" x14ac:dyDescent="0.2">
      <c r="B31" s="1"/>
      <c r="C31" s="18">
        <f t="shared" si="1"/>
        <v>7</v>
      </c>
      <c r="D31" s="19"/>
      <c r="E31" s="19"/>
      <c r="F31" s="19"/>
      <c r="G31" s="21"/>
      <c r="H31" s="20"/>
      <c r="I31" s="22">
        <v>0</v>
      </c>
      <c r="J31" s="23">
        <f t="shared" si="0"/>
        <v>0</v>
      </c>
      <c r="K31" s="1"/>
      <c r="L31" s="1"/>
      <c r="M31" s="1"/>
      <c r="N31" s="1"/>
    </row>
    <row r="32" spans="2:14" x14ac:dyDescent="0.2">
      <c r="B32" s="1"/>
      <c r="C32" s="18">
        <f t="shared" si="1"/>
        <v>8</v>
      </c>
      <c r="D32" s="19"/>
      <c r="E32" s="19"/>
      <c r="F32" s="19"/>
      <c r="G32" s="21"/>
      <c r="H32" s="20"/>
      <c r="I32" s="22">
        <v>0</v>
      </c>
      <c r="J32" s="23">
        <f t="shared" si="0"/>
        <v>0</v>
      </c>
      <c r="K32" s="1"/>
      <c r="L32" s="1"/>
      <c r="M32" s="1"/>
      <c r="N32" s="1"/>
    </row>
    <row r="33" spans="2:14" x14ac:dyDescent="0.2">
      <c r="B33" s="1"/>
      <c r="C33" s="18">
        <f t="shared" si="1"/>
        <v>9</v>
      </c>
      <c r="D33" s="19"/>
      <c r="E33" s="19"/>
      <c r="F33" s="19"/>
      <c r="G33" s="21"/>
      <c r="H33" s="20"/>
      <c r="I33" s="22">
        <v>0</v>
      </c>
      <c r="J33" s="23">
        <f t="shared" si="0"/>
        <v>0</v>
      </c>
      <c r="K33" s="1"/>
      <c r="L33" s="1"/>
      <c r="M33" s="1"/>
      <c r="N33" s="1"/>
    </row>
    <row r="34" spans="2:14" x14ac:dyDescent="0.2">
      <c r="B34" s="1"/>
      <c r="C34" s="18">
        <f t="shared" si="1"/>
        <v>10</v>
      </c>
      <c r="D34" s="19"/>
      <c r="E34" s="19"/>
      <c r="F34" s="19"/>
      <c r="G34" s="21"/>
      <c r="H34" s="20"/>
      <c r="I34" s="22">
        <v>0</v>
      </c>
      <c r="J34" s="23">
        <f t="shared" si="0"/>
        <v>0</v>
      </c>
      <c r="K34" s="1"/>
      <c r="L34" s="1"/>
      <c r="M34" s="1"/>
      <c r="N34" s="1"/>
    </row>
    <row r="35" spans="2:14" x14ac:dyDescent="0.2">
      <c r="B35" s="1"/>
      <c r="C35" s="61" t="s">
        <v>25</v>
      </c>
      <c r="D35" s="62"/>
      <c r="E35" s="62"/>
      <c r="F35" s="62"/>
      <c r="G35" s="62"/>
      <c r="H35" s="63"/>
      <c r="I35" s="24">
        <f>SUM(I25:I34)</f>
        <v>349890000</v>
      </c>
      <c r="J35" s="24">
        <f>SUM(J25:J34)</f>
        <v>174945000</v>
      </c>
      <c r="K35" s="1"/>
      <c r="L35" s="1"/>
      <c r="M35" s="1"/>
      <c r="N35" s="1"/>
    </row>
    <row r="36" spans="2:14" x14ac:dyDescent="0.2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2:14" ht="16" customHeight="1" x14ac:dyDescent="0.2">
      <c r="B37" s="1"/>
      <c r="C37" s="25" t="s">
        <v>39</v>
      </c>
      <c r="D37" s="26"/>
      <c r="E37" s="26"/>
      <c r="F37" s="26"/>
      <c r="G37" s="26"/>
      <c r="H37" s="26"/>
      <c r="I37" s="26"/>
      <c r="J37" s="26"/>
      <c r="K37" s="26"/>
      <c r="L37" s="27"/>
      <c r="M37" s="1"/>
      <c r="N37" s="1"/>
    </row>
    <row r="38" spans="2:14" ht="24" x14ac:dyDescent="0.2">
      <c r="B38" s="1"/>
      <c r="C38" s="17" t="s">
        <v>40</v>
      </c>
      <c r="D38" s="17" t="s">
        <v>41</v>
      </c>
      <c r="E38" s="17" t="s">
        <v>30</v>
      </c>
      <c r="F38" s="17" t="s">
        <v>31</v>
      </c>
      <c r="G38" s="17" t="s">
        <v>42</v>
      </c>
      <c r="H38" s="17" t="s">
        <v>43</v>
      </c>
      <c r="I38" s="17" t="s">
        <v>29</v>
      </c>
      <c r="J38" s="17" t="s">
        <v>44</v>
      </c>
      <c r="K38" s="17" t="s">
        <v>45</v>
      </c>
      <c r="L38" s="28" t="s">
        <v>46</v>
      </c>
      <c r="M38" s="1"/>
      <c r="N38" s="1"/>
    </row>
    <row r="39" spans="2:14" x14ac:dyDescent="0.2">
      <c r="B39" s="1"/>
      <c r="C39" s="18">
        <v>1</v>
      </c>
      <c r="D39" s="29" t="s">
        <v>47</v>
      </c>
      <c r="E39" s="29" t="s">
        <v>48</v>
      </c>
      <c r="F39" s="29" t="s">
        <v>49</v>
      </c>
      <c r="G39" s="29" t="s">
        <v>50</v>
      </c>
      <c r="H39" s="29" t="s">
        <v>51</v>
      </c>
      <c r="I39" s="29" t="s">
        <v>52</v>
      </c>
      <c r="J39" s="30">
        <v>2012</v>
      </c>
      <c r="K39" s="31">
        <v>3417136</v>
      </c>
      <c r="L39" s="32">
        <v>5200000</v>
      </c>
      <c r="M39" s="1"/>
      <c r="N39" s="1"/>
    </row>
    <row r="40" spans="2:14" x14ac:dyDescent="0.2">
      <c r="B40" s="1"/>
      <c r="C40" s="18">
        <f>+C39+1</f>
        <v>2</v>
      </c>
      <c r="D40" s="29" t="s">
        <v>53</v>
      </c>
      <c r="E40" s="29" t="s">
        <v>54</v>
      </c>
      <c r="F40" s="29" t="s">
        <v>55</v>
      </c>
      <c r="G40" s="29" t="s">
        <v>56</v>
      </c>
      <c r="H40" s="29" t="s">
        <v>57</v>
      </c>
      <c r="I40" s="29" t="s">
        <v>58</v>
      </c>
      <c r="J40" s="30">
        <v>2017</v>
      </c>
      <c r="K40" s="31">
        <v>3703016</v>
      </c>
      <c r="L40" s="32">
        <v>352500000</v>
      </c>
      <c r="M40" s="1"/>
      <c r="N40" s="1"/>
    </row>
    <row r="41" spans="2:14" x14ac:dyDescent="0.2">
      <c r="B41" s="1"/>
      <c r="C41" s="18">
        <v>3</v>
      </c>
      <c r="D41" s="29" t="s">
        <v>59</v>
      </c>
      <c r="E41" s="29" t="s">
        <v>48</v>
      </c>
      <c r="F41" s="29" t="s">
        <v>49</v>
      </c>
      <c r="G41" s="29" t="s">
        <v>60</v>
      </c>
      <c r="H41" s="29" t="s">
        <v>61</v>
      </c>
      <c r="I41" s="29" t="s">
        <v>52</v>
      </c>
      <c r="J41" s="30">
        <v>2015</v>
      </c>
      <c r="K41" s="31">
        <v>3417167</v>
      </c>
      <c r="L41" s="32">
        <v>6700000</v>
      </c>
      <c r="M41" s="1"/>
      <c r="N41" s="1"/>
    </row>
    <row r="42" spans="2:14" x14ac:dyDescent="0.2">
      <c r="B42" s="1"/>
      <c r="C42" s="18">
        <f t="shared" ref="C42:C48" si="2">+C41+1</f>
        <v>4</v>
      </c>
      <c r="D42" s="29" t="s">
        <v>62</v>
      </c>
      <c r="E42" s="29" t="s">
        <v>63</v>
      </c>
      <c r="F42" s="29" t="s">
        <v>64</v>
      </c>
      <c r="G42" s="29" t="s">
        <v>65</v>
      </c>
      <c r="H42" s="29" t="s">
        <v>66</v>
      </c>
      <c r="I42" s="29" t="s">
        <v>52</v>
      </c>
      <c r="J42" s="30">
        <v>2015</v>
      </c>
      <c r="K42" s="31">
        <v>9817188</v>
      </c>
      <c r="L42" s="32">
        <v>6800000</v>
      </c>
      <c r="M42" s="1"/>
      <c r="N42" s="1"/>
    </row>
    <row r="43" spans="2:14" x14ac:dyDescent="0.2">
      <c r="B43" s="1"/>
      <c r="C43" s="18">
        <f t="shared" si="2"/>
        <v>5</v>
      </c>
      <c r="D43" s="29"/>
      <c r="E43" s="29"/>
      <c r="F43" s="29"/>
      <c r="G43" s="29"/>
      <c r="H43" s="29"/>
      <c r="I43" s="29"/>
      <c r="J43" s="30"/>
      <c r="K43" s="31"/>
      <c r="L43" s="32"/>
      <c r="M43" s="1"/>
      <c r="N43" s="1"/>
    </row>
    <row r="44" spans="2:14" x14ac:dyDescent="0.2">
      <c r="B44" s="1"/>
      <c r="C44" s="18">
        <f t="shared" si="2"/>
        <v>6</v>
      </c>
      <c r="D44" s="29"/>
      <c r="E44" s="29"/>
      <c r="F44" s="29"/>
      <c r="G44" s="29"/>
      <c r="H44" s="29"/>
      <c r="I44" s="29"/>
      <c r="J44" s="30"/>
      <c r="K44" s="31"/>
      <c r="L44" s="32">
        <v>0</v>
      </c>
      <c r="M44" s="1"/>
      <c r="N44" s="1"/>
    </row>
    <row r="45" spans="2:14" x14ac:dyDescent="0.2">
      <c r="B45" s="1"/>
      <c r="C45" s="18">
        <f t="shared" si="2"/>
        <v>7</v>
      </c>
      <c r="D45" s="29"/>
      <c r="E45" s="29"/>
      <c r="F45" s="29"/>
      <c r="G45" s="29"/>
      <c r="H45" s="29"/>
      <c r="I45" s="29"/>
      <c r="J45" s="30"/>
      <c r="K45" s="31"/>
      <c r="L45" s="32">
        <v>0</v>
      </c>
      <c r="M45" s="1"/>
      <c r="N45" s="1"/>
    </row>
    <row r="46" spans="2:14" x14ac:dyDescent="0.2">
      <c r="B46" s="1"/>
      <c r="C46" s="18">
        <f t="shared" si="2"/>
        <v>8</v>
      </c>
      <c r="D46" s="29"/>
      <c r="E46" s="29"/>
      <c r="F46" s="29"/>
      <c r="G46" s="29"/>
      <c r="H46" s="29"/>
      <c r="I46" s="29"/>
      <c r="J46" s="30"/>
      <c r="K46" s="31"/>
      <c r="L46" s="32">
        <v>0</v>
      </c>
      <c r="M46" s="1"/>
      <c r="N46" s="1"/>
    </row>
    <row r="47" spans="2:14" x14ac:dyDescent="0.2">
      <c r="B47" s="1"/>
      <c r="C47" s="18">
        <f t="shared" si="2"/>
        <v>9</v>
      </c>
      <c r="D47" s="29"/>
      <c r="E47" s="29"/>
      <c r="F47" s="29"/>
      <c r="G47" s="29"/>
      <c r="H47" s="29"/>
      <c r="I47" s="29"/>
      <c r="J47" s="30"/>
      <c r="K47" s="31"/>
      <c r="L47" s="32">
        <v>0</v>
      </c>
      <c r="M47" s="1"/>
      <c r="N47" s="1"/>
    </row>
    <row r="48" spans="2:14" x14ac:dyDescent="0.2">
      <c r="B48" s="1"/>
      <c r="C48" s="18">
        <f t="shared" si="2"/>
        <v>10</v>
      </c>
      <c r="D48" s="29"/>
      <c r="E48" s="29"/>
      <c r="F48" s="29"/>
      <c r="G48" s="29"/>
      <c r="H48" s="29"/>
      <c r="I48" s="29"/>
      <c r="J48" s="30"/>
      <c r="K48" s="31"/>
      <c r="L48" s="32">
        <v>0</v>
      </c>
      <c r="M48" s="1"/>
      <c r="N48" s="1"/>
    </row>
    <row r="49" spans="2:14" x14ac:dyDescent="0.2">
      <c r="B49" s="1"/>
      <c r="C49" s="42" t="s">
        <v>25</v>
      </c>
      <c r="D49" s="60"/>
      <c r="E49" s="60"/>
      <c r="F49" s="60"/>
      <c r="G49" s="60"/>
      <c r="H49" s="60"/>
      <c r="I49" s="60"/>
      <c r="J49" s="60"/>
      <c r="K49" s="43"/>
      <c r="L49" s="34">
        <f>SUM(L39:L48)</f>
        <v>371200000</v>
      </c>
      <c r="M49" s="1"/>
      <c r="N49" s="1"/>
    </row>
    <row r="50" spans="2:14" x14ac:dyDescent="0.2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2:14" ht="16" customHeight="1" x14ac:dyDescent="0.2">
      <c r="B51" s="1"/>
      <c r="C51" s="25" t="s">
        <v>67</v>
      </c>
      <c r="D51" s="26"/>
      <c r="E51" s="26"/>
      <c r="F51" s="26"/>
      <c r="G51" s="27"/>
      <c r="H51" s="36"/>
      <c r="I51" s="36"/>
      <c r="J51" s="1"/>
      <c r="K51" s="1"/>
      <c r="L51" s="1"/>
      <c r="M51" s="1"/>
      <c r="N51" s="1"/>
    </row>
    <row r="52" spans="2:14" ht="36" x14ac:dyDescent="0.2">
      <c r="B52" s="1"/>
      <c r="C52" s="35" t="s">
        <v>68</v>
      </c>
      <c r="D52" s="35"/>
      <c r="E52" s="17" t="s">
        <v>69</v>
      </c>
      <c r="F52" s="17" t="s">
        <v>70</v>
      </c>
      <c r="G52" s="17" t="s">
        <v>2</v>
      </c>
      <c r="H52" s="1"/>
      <c r="I52" s="1"/>
      <c r="J52" s="1"/>
      <c r="K52" s="1"/>
      <c r="L52" s="1"/>
      <c r="M52" s="1"/>
      <c r="N52" s="1"/>
    </row>
    <row r="53" spans="2:14" x14ac:dyDescent="0.2">
      <c r="B53" s="1"/>
      <c r="C53" s="37" t="s">
        <v>71</v>
      </c>
      <c r="D53" s="37"/>
      <c r="E53" s="38">
        <v>1</v>
      </c>
      <c r="F53" s="39">
        <v>6824732</v>
      </c>
      <c r="G53" s="40">
        <f>E53*(20*F53)</f>
        <v>136494640</v>
      </c>
      <c r="H53" s="1"/>
      <c r="I53" s="1"/>
      <c r="J53" s="1"/>
      <c r="K53" s="1"/>
      <c r="L53" s="1"/>
      <c r="M53" s="1"/>
      <c r="N53" s="1"/>
    </row>
    <row r="54" spans="2:14" x14ac:dyDescent="0.2">
      <c r="B54" s="1"/>
      <c r="C54" s="37" t="s">
        <v>72</v>
      </c>
      <c r="D54" s="37"/>
      <c r="E54" s="38">
        <v>1</v>
      </c>
      <c r="F54" s="41"/>
      <c r="G54" s="40">
        <f>E54*(20*F53)</f>
        <v>136494640</v>
      </c>
      <c r="H54" s="1"/>
      <c r="I54" s="1"/>
      <c r="J54" s="1"/>
      <c r="K54" s="1"/>
      <c r="L54" s="1"/>
      <c r="M54" s="1"/>
      <c r="N54" s="1"/>
    </row>
    <row r="55" spans="2:14" x14ac:dyDescent="0.2">
      <c r="B55" s="1"/>
      <c r="C55" s="37" t="s">
        <v>73</v>
      </c>
      <c r="D55" s="37"/>
      <c r="E55" s="38">
        <v>9</v>
      </c>
      <c r="F55" s="41"/>
      <c r="G55" s="40">
        <f>E55*(20*F53)</f>
        <v>1228451760</v>
      </c>
      <c r="H55" s="1"/>
      <c r="I55" s="1"/>
      <c r="J55" s="1"/>
      <c r="K55" s="1"/>
      <c r="L55" s="1"/>
      <c r="M55" s="1"/>
      <c r="N55" s="1"/>
    </row>
    <row r="56" spans="2:14" x14ac:dyDescent="0.2">
      <c r="B56" s="1"/>
      <c r="C56" s="33" t="s">
        <v>74</v>
      </c>
      <c r="D56" s="33"/>
      <c r="E56" s="38">
        <v>0</v>
      </c>
      <c r="F56" s="41"/>
      <c r="G56" s="40">
        <f>E56*(20*F53)</f>
        <v>0</v>
      </c>
      <c r="H56" s="1"/>
      <c r="I56" s="1"/>
      <c r="J56" s="1"/>
      <c r="K56" s="1"/>
      <c r="L56" s="1"/>
      <c r="M56" s="1"/>
      <c r="N56" s="1"/>
    </row>
    <row r="57" spans="2:14" x14ac:dyDescent="0.2">
      <c r="B57" s="1"/>
      <c r="C57" s="42" t="s">
        <v>75</v>
      </c>
      <c r="D57" s="43"/>
      <c r="E57" s="38">
        <f>SUM(E53:E56)</f>
        <v>11</v>
      </c>
      <c r="F57" s="44"/>
      <c r="G57" s="40">
        <f>SUM(G53:G56)</f>
        <v>1501441040</v>
      </c>
      <c r="H57" s="1"/>
      <c r="I57" s="1"/>
      <c r="J57" s="1"/>
      <c r="K57" s="1"/>
      <c r="L57" s="1"/>
      <c r="M57" s="1"/>
      <c r="N57" s="1"/>
    </row>
    <row r="58" spans="2:14" x14ac:dyDescent="0.2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2:14" ht="16" customHeight="1" x14ac:dyDescent="0.2">
      <c r="B59" s="1"/>
      <c r="C59" s="25" t="s">
        <v>76</v>
      </c>
      <c r="D59" s="26"/>
      <c r="E59" s="26"/>
      <c r="F59" s="26"/>
      <c r="G59" s="26"/>
      <c r="H59" s="26"/>
      <c r="I59" s="26"/>
      <c r="J59" s="26"/>
      <c r="K59" s="26"/>
      <c r="L59" s="26"/>
      <c r="M59" s="27"/>
      <c r="N59" s="45"/>
    </row>
    <row r="60" spans="2:14" x14ac:dyDescent="0.2">
      <c r="B60" s="1"/>
      <c r="C60" s="46" t="s">
        <v>77</v>
      </c>
      <c r="D60" s="47" t="s">
        <v>78</v>
      </c>
      <c r="E60" s="47" t="s">
        <v>79</v>
      </c>
      <c r="F60" s="47" t="s">
        <v>80</v>
      </c>
      <c r="G60" s="47" t="s">
        <v>81</v>
      </c>
      <c r="H60" s="47" t="s">
        <v>82</v>
      </c>
      <c r="I60" s="47" t="s">
        <v>29</v>
      </c>
      <c r="J60" s="47" t="s">
        <v>83</v>
      </c>
      <c r="K60" s="48" t="s">
        <v>84</v>
      </c>
      <c r="L60" s="48" t="s">
        <v>85</v>
      </c>
      <c r="M60" s="49" t="s">
        <v>86</v>
      </c>
      <c r="N60" s="45"/>
    </row>
    <row r="61" spans="2:14" x14ac:dyDescent="0.2">
      <c r="B61" s="1"/>
      <c r="C61" s="50">
        <v>1</v>
      </c>
      <c r="D61" s="51" t="s">
        <v>47</v>
      </c>
      <c r="E61" s="52" t="s">
        <v>49</v>
      </c>
      <c r="F61" s="52" t="s">
        <v>48</v>
      </c>
      <c r="G61" s="53"/>
      <c r="H61" s="54"/>
      <c r="I61" s="54" t="s">
        <v>52</v>
      </c>
      <c r="J61" s="30">
        <v>2012</v>
      </c>
      <c r="K61" s="52"/>
      <c r="L61" s="52"/>
      <c r="M61" s="55">
        <v>343300</v>
      </c>
      <c r="N61" s="45"/>
    </row>
    <row r="62" spans="2:14" x14ac:dyDescent="0.2">
      <c r="B62" s="1"/>
      <c r="C62" s="50">
        <v>2</v>
      </c>
      <c r="D62" s="51" t="s">
        <v>53</v>
      </c>
      <c r="E62" s="52" t="s">
        <v>55</v>
      </c>
      <c r="F62" s="52" t="s">
        <v>54</v>
      </c>
      <c r="G62" s="53"/>
      <c r="H62" s="54"/>
      <c r="I62" s="54" t="s">
        <v>58</v>
      </c>
      <c r="J62" s="30">
        <v>2017</v>
      </c>
      <c r="K62" s="52"/>
      <c r="L62" s="52"/>
      <c r="M62" s="55">
        <v>1067300</v>
      </c>
      <c r="N62" s="45"/>
    </row>
    <row r="63" spans="2:14" x14ac:dyDescent="0.2">
      <c r="B63" s="1"/>
      <c r="C63" s="50">
        <v>3</v>
      </c>
      <c r="D63" s="51" t="s">
        <v>59</v>
      </c>
      <c r="E63" s="52" t="s">
        <v>49</v>
      </c>
      <c r="F63" s="52" t="s">
        <v>48</v>
      </c>
      <c r="G63" s="53"/>
      <c r="H63" s="54"/>
      <c r="I63" s="54" t="s">
        <v>52</v>
      </c>
      <c r="J63" s="30">
        <v>2015</v>
      </c>
      <c r="K63" s="52"/>
      <c r="L63" s="52"/>
      <c r="M63" s="55">
        <v>761400</v>
      </c>
      <c r="N63" s="45"/>
    </row>
    <row r="64" spans="2:14" x14ac:dyDescent="0.2">
      <c r="B64" s="1"/>
      <c r="C64" s="50">
        <v>4</v>
      </c>
      <c r="D64" s="51" t="s">
        <v>62</v>
      </c>
      <c r="E64" s="52" t="s">
        <v>64</v>
      </c>
      <c r="F64" s="52" t="s">
        <v>63</v>
      </c>
      <c r="G64" s="53"/>
      <c r="H64" s="54"/>
      <c r="I64" s="54" t="s">
        <v>52</v>
      </c>
      <c r="J64" s="30">
        <v>2015</v>
      </c>
      <c r="K64" s="52"/>
      <c r="L64" s="52"/>
      <c r="M64" s="55">
        <v>2000000</v>
      </c>
      <c r="N64" s="45"/>
    </row>
    <row r="65" spans="2:14" x14ac:dyDescent="0.2">
      <c r="B65" s="1"/>
      <c r="C65" s="50">
        <v>5</v>
      </c>
      <c r="D65" s="51"/>
      <c r="E65" s="52"/>
      <c r="F65" s="52"/>
      <c r="G65" s="53"/>
      <c r="H65" s="54"/>
      <c r="I65" s="54"/>
      <c r="J65" s="30"/>
      <c r="K65" s="52"/>
      <c r="L65" s="52"/>
      <c r="M65" s="55">
        <v>343300</v>
      </c>
      <c r="N65" s="45"/>
    </row>
    <row r="66" spans="2:14" x14ac:dyDescent="0.2">
      <c r="B66" s="1"/>
      <c r="C66" s="50">
        <v>6</v>
      </c>
      <c r="D66" s="51"/>
      <c r="E66" s="52"/>
      <c r="F66" s="52"/>
      <c r="G66" s="53"/>
      <c r="H66" s="54"/>
      <c r="I66" s="54"/>
      <c r="J66" s="30"/>
      <c r="K66" s="52"/>
      <c r="L66" s="52"/>
      <c r="M66" s="55"/>
      <c r="N66" s="45"/>
    </row>
    <row r="67" spans="2:14" x14ac:dyDescent="0.2">
      <c r="B67" s="1"/>
      <c r="C67" s="50">
        <v>7</v>
      </c>
      <c r="D67" s="51"/>
      <c r="E67" s="52"/>
      <c r="F67" s="52"/>
      <c r="G67" s="53"/>
      <c r="H67" s="54"/>
      <c r="I67" s="54"/>
      <c r="J67" s="30"/>
      <c r="K67" s="52"/>
      <c r="L67" s="52"/>
      <c r="M67" s="55">
        <v>0</v>
      </c>
      <c r="N67" s="45"/>
    </row>
    <row r="68" spans="2:14" x14ac:dyDescent="0.2">
      <c r="B68" s="1"/>
      <c r="C68" s="50">
        <v>8</v>
      </c>
      <c r="D68" s="51"/>
      <c r="E68" s="52"/>
      <c r="F68" s="52"/>
      <c r="G68" s="53"/>
      <c r="H68" s="54"/>
      <c r="I68" s="54"/>
      <c r="J68" s="30"/>
      <c r="K68" s="52"/>
      <c r="L68" s="52"/>
      <c r="M68" s="55">
        <v>0</v>
      </c>
      <c r="N68" s="45"/>
    </row>
    <row r="69" spans="2:14" x14ac:dyDescent="0.2">
      <c r="B69" s="1"/>
      <c r="C69" s="50">
        <v>9</v>
      </c>
      <c r="D69" s="51"/>
      <c r="E69" s="52"/>
      <c r="F69" s="52"/>
      <c r="G69" s="53"/>
      <c r="H69" s="54"/>
      <c r="I69" s="54"/>
      <c r="J69" s="30"/>
      <c r="K69" s="52"/>
      <c r="L69" s="52"/>
      <c r="M69" s="55">
        <v>0</v>
      </c>
      <c r="N69" s="45"/>
    </row>
    <row r="70" spans="2:14" x14ac:dyDescent="0.2">
      <c r="B70" s="1"/>
      <c r="C70" s="50">
        <v>10</v>
      </c>
      <c r="D70" s="51"/>
      <c r="E70" s="52"/>
      <c r="F70" s="52"/>
      <c r="G70" s="53"/>
      <c r="H70" s="54"/>
      <c r="I70" s="54"/>
      <c r="J70" s="30"/>
      <c r="K70" s="52"/>
      <c r="L70" s="52"/>
      <c r="M70" s="55">
        <v>0</v>
      </c>
      <c r="N70" s="45"/>
    </row>
    <row r="71" spans="2:14" x14ac:dyDescent="0.2">
      <c r="B71" s="1"/>
      <c r="C71" s="57" t="s">
        <v>87</v>
      </c>
      <c r="D71" s="58"/>
      <c r="E71" s="58"/>
      <c r="F71" s="58"/>
      <c r="G71" s="58"/>
      <c r="H71" s="58"/>
      <c r="I71" s="58"/>
      <c r="J71" s="58"/>
      <c r="K71" s="58"/>
      <c r="L71" s="59"/>
      <c r="M71" s="56">
        <f>SUM(M61:M70)</f>
        <v>4515300</v>
      </c>
      <c r="N71" s="45"/>
    </row>
    <row r="72" spans="2:14" x14ac:dyDescent="0.2">
      <c r="B72" s="1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</row>
    <row r="73" spans="2:14" x14ac:dyDescent="0.2">
      <c r="B73" s="1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</row>
    <row r="74" spans="2:14" x14ac:dyDescent="0.2">
      <c r="B74" s="1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</row>
    <row r="75" spans="2:14" x14ac:dyDescent="0.2">
      <c r="B75" s="1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</row>
  </sheetData>
  <mergeCells count="16">
    <mergeCell ref="C59:M59"/>
    <mergeCell ref="C71:L71"/>
    <mergeCell ref="C49:K49"/>
    <mergeCell ref="C37:L37"/>
    <mergeCell ref="C35:H35"/>
    <mergeCell ref="C23:J23"/>
    <mergeCell ref="C51:G51"/>
    <mergeCell ref="C52:D52"/>
    <mergeCell ref="C53:D53"/>
    <mergeCell ref="F53:F57"/>
    <mergeCell ref="C54:D54"/>
    <mergeCell ref="C55:D55"/>
    <mergeCell ref="C56:D56"/>
    <mergeCell ref="C57:D57"/>
    <mergeCell ref="D3:E3"/>
    <mergeCell ref="G11:H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35985-0754-FA48-B118-E39E90907FBC}">
  <dimension ref="B2:G18"/>
  <sheetViews>
    <sheetView workbookViewId="0">
      <selection activeCell="I26" sqref="I26"/>
    </sheetView>
  </sheetViews>
  <sheetFormatPr baseColWidth="10" defaultRowHeight="16" x14ac:dyDescent="0.2"/>
  <cols>
    <col min="3" max="3" width="36.6640625" customWidth="1"/>
    <col min="4" max="4" width="19.5" bestFit="1" customWidth="1"/>
    <col min="5" max="5" width="17.5" bestFit="1" customWidth="1"/>
    <col min="6" max="6" width="14" bestFit="1" customWidth="1"/>
    <col min="7" max="7" width="18.5" bestFit="1" customWidth="1"/>
  </cols>
  <sheetData>
    <row r="2" spans="2:7" x14ac:dyDescent="0.2">
      <c r="B2" s="76" t="s">
        <v>89</v>
      </c>
      <c r="C2" s="77"/>
      <c r="D2" s="79" t="s">
        <v>90</v>
      </c>
      <c r="E2" s="78"/>
      <c r="F2" s="78"/>
      <c r="G2" s="78"/>
    </row>
    <row r="3" spans="2:7" x14ac:dyDescent="0.2">
      <c r="B3" s="64"/>
      <c r="C3" s="64"/>
      <c r="D3" s="64"/>
      <c r="E3" s="64"/>
      <c r="F3" s="64"/>
      <c r="G3" s="64"/>
    </row>
    <row r="4" spans="2:7" x14ac:dyDescent="0.2">
      <c r="B4" s="80" t="s">
        <v>91</v>
      </c>
      <c r="C4" s="81"/>
      <c r="D4" s="65">
        <v>365</v>
      </c>
      <c r="E4" s="66"/>
      <c r="F4" s="66"/>
      <c r="G4" s="66"/>
    </row>
    <row r="5" spans="2:7" x14ac:dyDescent="0.2">
      <c r="B5" s="66"/>
      <c r="C5" s="66"/>
      <c r="D5" s="67"/>
      <c r="E5" s="66"/>
      <c r="F5" s="66"/>
      <c r="G5" s="66"/>
    </row>
    <row r="6" spans="2:7" ht="25" thickBot="1" x14ac:dyDescent="0.25">
      <c r="B6" s="66"/>
      <c r="C6" s="68" t="s">
        <v>92</v>
      </c>
      <c r="D6" s="69" t="s">
        <v>93</v>
      </c>
      <c r="E6" s="70" t="s">
        <v>94</v>
      </c>
      <c r="F6" s="70" t="s">
        <v>95</v>
      </c>
      <c r="G6" s="70" t="s">
        <v>96</v>
      </c>
    </row>
    <row r="7" spans="2:7" x14ac:dyDescent="0.2">
      <c r="B7" s="82" t="s">
        <v>97</v>
      </c>
      <c r="C7" s="71" t="s">
        <v>98</v>
      </c>
      <c r="D7" s="72">
        <v>3364870690</v>
      </c>
      <c r="E7" s="73">
        <v>5827794</v>
      </c>
      <c r="F7" s="73">
        <v>1107281</v>
      </c>
      <c r="G7" s="73">
        <v>6935075</v>
      </c>
    </row>
    <row r="8" spans="2:7" x14ac:dyDescent="0.2">
      <c r="B8" s="83"/>
      <c r="C8" s="71" t="s">
        <v>5</v>
      </c>
      <c r="D8" s="72">
        <v>100000000</v>
      </c>
      <c r="E8" s="73">
        <v>3800000</v>
      </c>
      <c r="F8" s="73">
        <v>722000</v>
      </c>
      <c r="G8" s="73">
        <v>4522000</v>
      </c>
    </row>
    <row r="9" spans="2:7" ht="48" x14ac:dyDescent="0.2">
      <c r="B9" s="83"/>
      <c r="C9" s="74" t="s">
        <v>7</v>
      </c>
      <c r="D9" s="72">
        <v>1000000000</v>
      </c>
      <c r="E9" s="73">
        <v>2000000</v>
      </c>
      <c r="F9" s="73">
        <v>380000</v>
      </c>
      <c r="G9" s="73">
        <v>2380000</v>
      </c>
    </row>
    <row r="10" spans="2:7" x14ac:dyDescent="0.2">
      <c r="B10" s="83"/>
      <c r="C10" s="71" t="s">
        <v>99</v>
      </c>
      <c r="D10" s="72">
        <v>1501441040</v>
      </c>
      <c r="E10" s="73">
        <v>18017292</v>
      </c>
      <c r="F10" s="73" t="s">
        <v>100</v>
      </c>
      <c r="G10" s="73">
        <v>18017292</v>
      </c>
    </row>
    <row r="11" spans="2:7" x14ac:dyDescent="0.2">
      <c r="B11" s="83"/>
      <c r="C11" s="71" t="s">
        <v>101</v>
      </c>
      <c r="D11" s="72">
        <v>349890000</v>
      </c>
      <c r="E11" s="73">
        <v>4723515</v>
      </c>
      <c r="F11" s="73">
        <v>897468</v>
      </c>
      <c r="G11" s="73">
        <v>5620983</v>
      </c>
    </row>
    <row r="12" spans="2:7" x14ac:dyDescent="0.2">
      <c r="B12" s="83"/>
      <c r="C12" s="71" t="s">
        <v>102</v>
      </c>
      <c r="D12" s="72">
        <v>371200000</v>
      </c>
      <c r="E12" s="73">
        <v>19302400</v>
      </c>
      <c r="F12" s="73">
        <v>3667456</v>
      </c>
      <c r="G12" s="73">
        <v>22969856</v>
      </c>
    </row>
    <row r="13" spans="2:7" x14ac:dyDescent="0.2">
      <c r="B13" s="83"/>
      <c r="C13" s="71" t="s">
        <v>103</v>
      </c>
      <c r="D13" s="72">
        <v>150000000</v>
      </c>
      <c r="E13" s="73">
        <v>7800000</v>
      </c>
      <c r="F13" s="73">
        <v>1482000</v>
      </c>
      <c r="G13" s="73">
        <v>9282000</v>
      </c>
    </row>
    <row r="14" spans="2:7" x14ac:dyDescent="0.2">
      <c r="B14" s="83"/>
      <c r="C14" s="71" t="s">
        <v>109</v>
      </c>
      <c r="D14" s="72">
        <v>473000000</v>
      </c>
      <c r="E14" s="73" t="s">
        <v>105</v>
      </c>
      <c r="F14" s="73" t="s">
        <v>35</v>
      </c>
      <c r="G14" s="73">
        <v>5000000</v>
      </c>
    </row>
    <row r="15" spans="2:7" x14ac:dyDescent="0.2">
      <c r="B15" s="83"/>
      <c r="C15" s="71" t="s">
        <v>108</v>
      </c>
      <c r="D15" s="72" t="s">
        <v>104</v>
      </c>
      <c r="E15" s="73">
        <v>5000000</v>
      </c>
      <c r="F15" s="73" t="s">
        <v>35</v>
      </c>
      <c r="G15" s="73">
        <v>5000000</v>
      </c>
    </row>
    <row r="16" spans="2:7" ht="17" thickBot="1" x14ac:dyDescent="0.25">
      <c r="B16" s="84"/>
      <c r="C16" s="71" t="s">
        <v>106</v>
      </c>
      <c r="D16" s="86"/>
      <c r="E16" s="85"/>
      <c r="F16" s="87"/>
      <c r="G16" s="73">
        <v>4515300</v>
      </c>
    </row>
    <row r="17" spans="2:7" x14ac:dyDescent="0.2">
      <c r="B17" s="66"/>
      <c r="C17" s="88" t="s">
        <v>107</v>
      </c>
      <c r="D17" s="89"/>
      <c r="E17" s="89"/>
      <c r="F17" s="90"/>
      <c r="G17" s="73">
        <v>84242506</v>
      </c>
    </row>
    <row r="18" spans="2:7" x14ac:dyDescent="0.2">
      <c r="B18" s="66"/>
      <c r="C18" s="66"/>
      <c r="D18" s="67"/>
      <c r="E18" s="75"/>
      <c r="F18" s="75"/>
      <c r="G18" s="75"/>
    </row>
  </sheetData>
  <mergeCells count="6">
    <mergeCell ref="B2:C2"/>
    <mergeCell ref="D2:G2"/>
    <mergeCell ref="B4:C4"/>
    <mergeCell ref="B7:B16"/>
    <mergeCell ref="D16:F16"/>
    <mergeCell ref="C17:F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VALORES ASEGURADOS INDIVIDUALES</vt:lpstr>
      <vt:lpstr>PROYECCIÓN PRIMAS INDIVIDUAL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CORREA</dc:creator>
  <cp:lastModifiedBy>SANTIAGO CORREA</cp:lastModifiedBy>
  <dcterms:created xsi:type="dcterms:W3CDTF">2026-06-30T15:27:22Z</dcterms:created>
  <dcterms:modified xsi:type="dcterms:W3CDTF">2026-06-30T16:21:33Z</dcterms:modified>
</cp:coreProperties>
</file>