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erocivil-my.sharepoint.com/personal/kevin_bermudez_aerocivil_gov_co/Documents/3. PROYECTOS/2026/6. JUNIO/3. CENTRO DE CONTROL ADZ/FINALES/"/>
    </mc:Choice>
  </mc:AlternateContent>
  <xr:revisionPtr revIDLastSave="591" documentId="13_ncr:1_{4DFEBF70-EC10-4ACC-A617-35B4FDF3B1FC}" xr6:coauthVersionLast="47" xr6:coauthVersionMax="47" xr10:uidLastSave="{5F50DE34-5436-435C-B516-475D700E6A36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(Entidad)'!$I$11:$I$47</definedName>
    <definedName name="_xlnm._FilterDatabase" localSheetId="1" hidden="1">'PROPUESTA ECONOMICA(Proponente)'!$I$11:$I$13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(Entidad)'!$K$51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(Entidad)'!$K$61</definedName>
    <definedName name="solver_lhs1" localSheetId="1" hidden="1">'PROPUESTA ECONOMICA(Proponente)'!$K$61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(Entidad)'!$K$61</definedName>
    <definedName name="solver_opt" localSheetId="1" hidden="1">'PROPUESTA ECONOMICA(Proponente)'!$K$61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(Entidad)'!$K$62</definedName>
    <definedName name="solver_rhs1" localSheetId="1" hidden="1">'PROPUESTA ECONOMICA(Proponente)'!$K$62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8" i="266" l="1"/>
  <c r="F47" i="266"/>
  <c r="F46" i="266"/>
  <c r="F45" i="266"/>
  <c r="F44" i="266"/>
  <c r="F43" i="266"/>
  <c r="F42" i="266"/>
  <c r="F41" i="266"/>
  <c r="F40" i="266"/>
  <c r="F39" i="266"/>
  <c r="F38" i="266"/>
  <c r="F37" i="266"/>
  <c r="F36" i="266"/>
  <c r="F35" i="266"/>
  <c r="F34" i="266"/>
  <c r="F33" i="266"/>
  <c r="F32" i="266"/>
  <c r="F31" i="266"/>
  <c r="F30" i="266"/>
  <c r="F29" i="266"/>
  <c r="F28" i="266"/>
  <c r="I27" i="266"/>
  <c r="F27" i="266"/>
  <c r="I26" i="266"/>
  <c r="F26" i="266"/>
  <c r="F25" i="266"/>
  <c r="F24" i="266"/>
  <c r="F23" i="266"/>
  <c r="F22" i="266"/>
  <c r="F21" i="266"/>
  <c r="F20" i="266"/>
  <c r="F19" i="266"/>
  <c r="F18" i="266"/>
  <c r="F17" i="266"/>
  <c r="F16" i="266"/>
  <c r="F15" i="266"/>
  <c r="I14" i="266"/>
  <c r="F14" i="266"/>
  <c r="I26" i="265"/>
  <c r="I14" i="265"/>
  <c r="F48" i="265"/>
  <c r="F21" i="265"/>
  <c r="F22" i="265"/>
  <c r="F23" i="265"/>
  <c r="F24" i="265"/>
  <c r="F25" i="265"/>
  <c r="F26" i="265"/>
  <c r="F27" i="265"/>
  <c r="F28" i="265"/>
  <c r="F29" i="265"/>
  <c r="F30" i="265"/>
  <c r="F42" i="265"/>
  <c r="F41" i="265"/>
  <c r="F40" i="265"/>
  <c r="F39" i="265"/>
  <c r="F20" i="265"/>
  <c r="I27" i="265"/>
  <c r="F45" i="265" l="1"/>
  <c r="F46" i="265"/>
  <c r="F31" i="265" l="1"/>
  <c r="F47" i="265" l="1"/>
  <c r="F44" i="265"/>
  <c r="F43" i="265"/>
  <c r="F38" i="265"/>
  <c r="F37" i="265"/>
  <c r="F36" i="265"/>
  <c r="F35" i="265"/>
  <c r="F34" i="265"/>
  <c r="F16" i="265"/>
  <c r="F33" i="265"/>
  <c r="F32" i="265"/>
  <c r="F19" i="265"/>
  <c r="F18" i="265"/>
  <c r="F17" i="265"/>
  <c r="F15" i="265"/>
  <c r="F14" i="265"/>
</calcChain>
</file>

<file path=xl/sharedStrings.xml><?xml version="1.0" encoding="utf-8"?>
<sst xmlns="http://schemas.openxmlformats.org/spreadsheetml/2006/main" count="221" uniqueCount="81">
  <si>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</si>
  <si>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</si>
  <si>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</si>
  <si>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</si>
  <si>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</si>
  <si>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</si>
  <si>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</si>
  <si>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</si>
  <si>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</si>
  <si>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</si>
  <si>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</si>
  <si>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</si>
  <si>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</si>
  <si>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</si>
  <si>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</si>
  <si>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</si>
  <si>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</si>
  <si>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</si>
  <si>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</si>
  <si>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</si>
  <si>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</si>
  <si>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</si>
  <si>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</si>
  <si>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</si>
  <si>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</si>
  <si>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</si>
  <si>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</si>
  <si>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</si>
  <si>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</si>
  <si>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</si>
  <si>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</si>
  <si>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SUBTOTAL OBRAS</t>
  </si>
  <si>
    <t>PROPUESTA ECONÓMICA</t>
  </si>
  <si>
    <t>Formulario 1 - Propuesta económica  - Documento tipo de selección abreviada de menor cuantía - versión 3</t>
  </si>
  <si>
    <t>CCE-EICP-FM-25</t>
  </si>
  <si>
    <t xml:space="preserve">	Firma del Proponente o de su Representante Legal</t>
  </si>
  <si>
    <t>m2</t>
  </si>
  <si>
    <t>und</t>
  </si>
  <si>
    <t>ml</t>
  </si>
  <si>
    <t>Suministro y colocación de blackouts enrrollable blanco</t>
  </si>
  <si>
    <t>Suministro e instalación de carpinteria metálica</t>
  </si>
  <si>
    <t>Suministro e instalación de carpinteria en madera</t>
  </si>
  <si>
    <t>hr</t>
  </si>
  <si>
    <t>Cuadrilla de mantenimiento de instalaciones eléctricas</t>
  </si>
  <si>
    <t>Cuadrilla de mantenimiento de instalaciones hidráulicas y/o sanitarias</t>
  </si>
  <si>
    <t>Cuadrilla de mantenimiento de reparaciones locativas y/o menores en edificación</t>
  </si>
  <si>
    <t>Suministro e instalación de luminaria LED, 40 W, IP-20 (595x595 mm)</t>
  </si>
  <si>
    <t>Suministro e instalación de luminaria LED, 24 W, IP-20 (Ø 295 mm)</t>
  </si>
  <si>
    <t>Remoción de pintura</t>
  </si>
  <si>
    <t>Pañete impermeabilizado, mortero de pega 1:4</t>
  </si>
  <si>
    <t>Suministro y aplicación de estuco plástico color blanco para muros</t>
  </si>
  <si>
    <t>Pintura Tipo I para interior (2 manos)</t>
  </si>
  <si>
    <t>Pintura Tipo I para exterior (2 manos)</t>
  </si>
  <si>
    <t>Suministro e instalación de cielo raso en drywall con estructura simple anclada a muros existentes en lámina de acero galvanizado de 48mm, cada 0.60m. incluye fijaciones para el anclaje de la estructura, tornillería, cinta filo, y todo lo requerido para su correcta instalación</t>
  </si>
  <si>
    <t>Suministro e instalación de ventanería en vidrio y marco en aluminio</t>
  </si>
  <si>
    <t>Reparación y resane de humedades en pared</t>
  </si>
  <si>
    <t>Suministro e instalación de impermeabilización de cubierta con manto asfáltico</t>
  </si>
  <si>
    <t>Limpieza profunda de bateria de baños. Incluye desinfección</t>
  </si>
  <si>
    <t>Mantenimiento de pisos y guardaescobas. Incluye desmanche, lavado, pulida y brillado</t>
  </si>
  <si>
    <t>Mantenimiento preventivo para aire acondicionado de 24.000 BTU a 60.000 BTU</t>
  </si>
  <si>
    <t>63300C1246 REALIZAR EL MANTENIMIENTO DE LAS INSTALACIONES DEL CENTRO DE CONTROL DEL AEROPUERTO DE SAN ANDRÉS</t>
  </si>
  <si>
    <t>Mantenimiento de aire acondicionado de capacidad de 9.000 BTU a 18.000 BTU</t>
  </si>
  <si>
    <t>Mantenimiento de lámparas tipo tortuga. Incluye pintura negra</t>
  </si>
  <si>
    <t>Limpieza y pintura en esmalte azul oscuro de persianas de aluminio</t>
  </si>
  <si>
    <t>Suministro e instalación de lámina acrílica traslúcida para domo. Incluye retiro de láminas deterioradas</t>
  </si>
  <si>
    <t>Suministro e instalación de estructura metálica para cubierta. Incluye fabricación, montaje, soldadura certificada y pintura epóxica</t>
  </si>
  <si>
    <t>kg</t>
  </si>
  <si>
    <t>Suministro e instalación de cubierta en teja termoacústica. Incluye cumbreras, remates y demás elementos para su correcta instalación</t>
  </si>
  <si>
    <t>Pedestales en concreto de 21 Mpa para perfil paral, con dos puntos de anclaje soldados en varilla de 1/2". Incluye recubrimiento asfáltico de 50cm, perforación en placa de concreto y roca</t>
  </si>
  <si>
    <t>Excavación manual en material común</t>
  </si>
  <si>
    <t>m3</t>
  </si>
  <si>
    <t>Relleno con material sobrante de excavación</t>
  </si>
  <si>
    <t>Suministro e instalación tuberia PVC S 4". Incluye accesorios</t>
  </si>
  <si>
    <t>Rocería y limpieza de zonas verdes dentro de cerramiento del centro de control, A = 13,000 m2</t>
  </si>
  <si>
    <t>Rocería y limpieza de lote propiedad de la entidad frente a Vonblon, A = 500 m2</t>
  </si>
  <si>
    <t>Suministro e instalación de cerramiento perimetral en malla triple torsión encauchetada huecos de 2"x2" h=2.0 mts, parales en tubería galvanizada de 2" de longitud de 2.40m @3m. Incluye pintura anticorrosiva y esmaltada, ángulo en hierro de 1" x 1/8" y alambre púa calibre 14 a tres hilos. Incluye excavación y concreto simple de 3000 PSI viga cimiento de 0.3m x 0.4m</t>
  </si>
  <si>
    <t>Mantenimiento y limpieza de cerramiento perimetral en malla</t>
  </si>
  <si>
    <t>BMA</t>
  </si>
  <si>
    <t>Bolsa de monto agotable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</si>
  <si>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El valor de la BMA fijado por la entidad, su modificación so pena rechazo.</t>
    </r>
  </si>
  <si>
    <t>CENTRO DE CONTROL, SALA RADAR, OFICINA AIM/AIS, OFICINA Y SALA TÉCNICA, SALA DE JUNTAS Y CAPACITACIONES, OFICINA JEFATURA, SALA DE ESTAR Y BAÑOS, OFICINA TÉCNICA Y TORRE DE CONTROL ANTIGUA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</si>
</sst>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_-[$$-240A]* #,##0_-;\-[$$-240A]* #,##0_-;_-[$$-240A]* &quot;-&quot;??_-;_-@_-"/>
    <numFmt numFmtId="201" formatCode="0.0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9" fontId="7" fillId="0" borderId="0" applyFont="0" applyFill="0" applyBorder="0" applyAlignment="0" applyProtection="0"/>
    <xf numFmtId="0" fontId="18" fillId="3" borderId="0" applyNumberFormat="0" applyBorder="0" applyAlignment="0" applyProtection="0"/>
    <xf numFmtId="171" fontId="6" fillId="0" borderId="0" applyFont="0" applyFill="0" applyBorder="0" applyAlignment="0" applyProtection="0"/>
    <xf numFmtId="2" fontId="8" fillId="0" borderId="4" applyFont="0" applyBorder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1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3" fontId="8" fillId="0" borderId="43">
      <alignment horizontal="right"/>
    </xf>
    <xf numFmtId="183" fontId="8" fillId="0" borderId="43">
      <alignment horizontal="right"/>
    </xf>
    <xf numFmtId="2" fontId="8" fillId="0" borderId="0"/>
    <xf numFmtId="2" fontId="8" fillId="0" borderId="0"/>
    <xf numFmtId="2" fontId="8" fillId="0" borderId="0"/>
    <xf numFmtId="184" fontId="8" fillId="0" borderId="0"/>
    <xf numFmtId="184" fontId="8" fillId="0" borderId="0"/>
    <xf numFmtId="184" fontId="8" fillId="0" borderId="0"/>
    <xf numFmtId="185" fontId="9" fillId="0" borderId="0"/>
    <xf numFmtId="185" fontId="9" fillId="0" borderId="0"/>
    <xf numFmtId="185" fontId="9" fillId="0" borderId="0"/>
    <xf numFmtId="183" fontId="8" fillId="0" borderId="43">
      <alignment horizontal="right"/>
    </xf>
    <xf numFmtId="186" fontId="6" fillId="0" borderId="0">
      <protection locked="0"/>
    </xf>
    <xf numFmtId="3" fontId="35" fillId="0" borderId="0" applyFont="0" applyFill="0" applyBorder="0" applyAlignment="0" applyProtection="0"/>
    <xf numFmtId="187" fontId="6" fillId="0" borderId="0">
      <protection locked="0"/>
    </xf>
    <xf numFmtId="188" fontId="35" fillId="0" borderId="0" applyFont="0" applyFill="0" applyBorder="0" applyAlignment="0" applyProtection="0"/>
    <xf numFmtId="189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1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2" fontId="6" fillId="0" borderId="0">
      <protection locked="0"/>
    </xf>
    <xf numFmtId="192" fontId="6" fillId="0" borderId="0">
      <protection locked="0"/>
    </xf>
    <xf numFmtId="0" fontId="18" fillId="3" borderId="0" applyNumberFormat="0" applyBorder="0" applyAlignment="0" applyProtection="0"/>
    <xf numFmtId="193" fontId="8" fillId="0" borderId="0">
      <alignment horizontal="right"/>
    </xf>
    <xf numFmtId="193" fontId="8" fillId="0" borderId="0">
      <alignment horizontal="right"/>
    </xf>
    <xf numFmtId="193" fontId="8" fillId="0" borderId="0">
      <alignment horizontal="right"/>
    </xf>
    <xf numFmtId="194" fontId="8" fillId="0" borderId="0" applyFont="0" applyFill="0" applyBorder="0" applyAlignment="0">
      <alignment horizontal="center"/>
    </xf>
    <xf numFmtId="194" fontId="8" fillId="0" borderId="0" applyFont="0" applyFill="0" applyBorder="0" applyAlignment="0">
      <alignment horizontal="center"/>
    </xf>
    <xf numFmtId="2" fontId="8" fillId="0" borderId="4" applyFont="0" applyBorder="0"/>
    <xf numFmtId="167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95" fontId="8" fillId="0" borderId="0">
      <alignment horizontal="right"/>
    </xf>
    <xf numFmtId="195" fontId="8" fillId="0" borderId="0">
      <alignment horizontal="right"/>
    </xf>
    <xf numFmtId="195" fontId="8" fillId="0" borderId="0">
      <alignment horizontal="right"/>
    </xf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88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8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2" fontId="6" fillId="0" borderId="46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44" fontId="50" fillId="0" borderId="0" applyFont="0" applyFill="0" applyBorder="0" applyAlignment="0" applyProtection="0"/>
    <xf numFmtId="0" fontId="2" fillId="0" borderId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" fillId="0" borderId="0"/>
    <xf numFmtId="0" fontId="1" fillId="0" borderId="0"/>
  </cellStyleXfs>
  <cellXfs count="133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3" xfId="89" applyFont="1" applyBorder="1"/>
    <xf numFmtId="0" fontId="34" fillId="0" borderId="34" xfId="89" applyFont="1" applyBorder="1"/>
    <xf numFmtId="0" fontId="34" fillId="0" borderId="31" xfId="89" applyFont="1" applyBorder="1"/>
    <xf numFmtId="0" fontId="34" fillId="0" borderId="32" xfId="89" applyFont="1" applyBorder="1"/>
    <xf numFmtId="0" fontId="34" fillId="0" borderId="0" xfId="90" applyFont="1"/>
    <xf numFmtId="0" fontId="34" fillId="0" borderId="31" xfId="90" applyFont="1" applyBorder="1"/>
    <xf numFmtId="0" fontId="34" fillId="0" borderId="32" xfId="90" applyFont="1" applyBorder="1"/>
    <xf numFmtId="178" fontId="34" fillId="0" borderId="32" xfId="90" applyNumberFormat="1" applyFont="1" applyBorder="1"/>
    <xf numFmtId="180" fontId="34" fillId="0" borderId="32" xfId="90" applyNumberFormat="1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32" xfId="89" applyFont="1" applyFill="1" applyBorder="1"/>
    <xf numFmtId="0" fontId="45" fillId="0" borderId="18" xfId="126" applyFont="1" applyBorder="1" applyAlignment="1">
      <alignment horizontal="center" vertical="center" wrapText="1"/>
    </xf>
    <xf numFmtId="0" fontId="44" fillId="0" borderId="17" xfId="135" applyFont="1" applyBorder="1" applyAlignment="1">
      <alignment horizontal="center" vertical="center"/>
    </xf>
    <xf numFmtId="0" fontId="44" fillId="0" borderId="17" xfId="135" applyFont="1" applyBorder="1" applyAlignment="1">
      <alignment horizontal="left" vertical="center" wrapText="1"/>
    </xf>
    <xf numFmtId="49" fontId="45" fillId="0" borderId="0" xfId="131" applyNumberFormat="1" applyFont="1" applyAlignment="1">
      <alignment horizontal="right" vertical="center"/>
    </xf>
    <xf numFmtId="182" fontId="45" fillId="0" borderId="0" xfId="131" applyNumberFormat="1" applyFont="1" applyAlignment="1">
      <alignment vertical="center"/>
    </xf>
    <xf numFmtId="0" fontId="44" fillId="0" borderId="0" xfId="128" applyFont="1"/>
    <xf numFmtId="0" fontId="44" fillId="0" borderId="0" xfId="128" applyFont="1" applyAlignment="1">
      <alignment horizontal="center"/>
    </xf>
    <xf numFmtId="0" fontId="44" fillId="0" borderId="0" xfId="126" applyFont="1" applyAlignment="1">
      <alignment horizontal="center" vertical="center"/>
    </xf>
    <xf numFmtId="2" fontId="44" fillId="0" borderId="0" xfId="128" applyNumberFormat="1" applyFont="1"/>
    <xf numFmtId="177" fontId="44" fillId="0" borderId="0" xfId="129" applyNumberFormat="1" applyFont="1"/>
    <xf numFmtId="39" fontId="45" fillId="0" borderId="0" xfId="129" applyNumberFormat="1" applyFont="1" applyAlignment="1">
      <alignment vertical="center"/>
    </xf>
    <xf numFmtId="0" fontId="45" fillId="0" borderId="29" xfId="79" applyFont="1" applyBorder="1" applyAlignment="1">
      <alignment vertical="center"/>
    </xf>
    <xf numFmtId="0" fontId="46" fillId="0" borderId="57" xfId="0" applyFont="1" applyBorder="1" applyAlignment="1">
      <alignment horizontal="left" vertical="center"/>
    </xf>
    <xf numFmtId="0" fontId="47" fillId="0" borderId="57" xfId="0" applyFont="1" applyBorder="1" applyAlignment="1">
      <alignment horizontal="left" vertical="center"/>
    </xf>
    <xf numFmtId="0" fontId="34" fillId="25" borderId="58" xfId="89" applyFont="1" applyFill="1" applyBorder="1"/>
    <xf numFmtId="0" fontId="34" fillId="0" borderId="58" xfId="89" applyFont="1" applyBorder="1"/>
    <xf numFmtId="0" fontId="45" fillId="0" borderId="49" xfId="126" applyFont="1" applyBorder="1" applyAlignment="1">
      <alignment horizontal="center" vertical="center" wrapText="1"/>
    </xf>
    <xf numFmtId="0" fontId="34" fillId="0" borderId="52" xfId="89" applyFont="1" applyBorder="1"/>
    <xf numFmtId="0" fontId="34" fillId="0" borderId="52" xfId="89" applyFont="1" applyBorder="1" applyAlignment="1">
      <alignment horizontal="center"/>
    </xf>
    <xf numFmtId="0" fontId="34" fillId="0" borderId="53" xfId="90" applyFont="1" applyBorder="1"/>
    <xf numFmtId="0" fontId="34" fillId="0" borderId="54" xfId="89" applyFont="1" applyBorder="1"/>
    <xf numFmtId="0" fontId="34" fillId="0" borderId="54" xfId="89" applyFont="1" applyBorder="1" applyAlignment="1">
      <alignment horizontal="center"/>
    </xf>
    <xf numFmtId="181" fontId="34" fillId="0" borderId="54" xfId="34" applyNumberFormat="1" applyFont="1" applyBorder="1"/>
    <xf numFmtId="0" fontId="34" fillId="0" borderId="55" xfId="89" applyFont="1" applyBorder="1"/>
    <xf numFmtId="182" fontId="45" fillId="0" borderId="41" xfId="60" applyNumberFormat="1" applyFont="1" applyFill="1" applyBorder="1" applyAlignment="1">
      <alignment horizontal="center" vertical="center"/>
    </xf>
    <xf numFmtId="182" fontId="45" fillId="0" borderId="17" xfId="60" applyNumberFormat="1" applyFont="1" applyFill="1" applyBorder="1" applyAlignment="1">
      <alignment horizontal="center" vertical="center"/>
    </xf>
    <xf numFmtId="9" fontId="44" fillId="0" borderId="26" xfId="95" applyFont="1" applyFill="1" applyBorder="1" applyAlignment="1">
      <alignment horizontal="center" vertical="center"/>
    </xf>
    <xf numFmtId="200" fontId="45" fillId="24" borderId="38" xfId="73" applyNumberFormat="1" applyFont="1" applyFill="1" applyBorder="1" applyAlignment="1">
      <alignment vertical="center"/>
    </xf>
    <xf numFmtId="178" fontId="44" fillId="0" borderId="30" xfId="129" applyNumberFormat="1" applyFont="1" applyBorder="1" applyAlignment="1">
      <alignment vertical="center"/>
    </xf>
    <xf numFmtId="178" fontId="44" fillId="0" borderId="26" xfId="129" applyNumberFormat="1" applyFont="1" applyBorder="1" applyAlignment="1">
      <alignment vertical="center"/>
    </xf>
    <xf numFmtId="178" fontId="45" fillId="24" borderId="38" xfId="73" applyNumberFormat="1" applyFont="1" applyFill="1" applyBorder="1" applyAlignment="1">
      <alignment vertical="center"/>
    </xf>
    <xf numFmtId="44" fontId="31" fillId="0" borderId="0" xfId="256" applyFont="1"/>
    <xf numFmtId="0" fontId="44" fillId="25" borderId="59" xfId="130" applyFont="1" applyFill="1" applyBorder="1" applyAlignment="1">
      <alignment horizontal="center" vertical="center" wrapText="1"/>
    </xf>
    <xf numFmtId="0" fontId="44" fillId="25" borderId="0" xfId="130" applyFont="1" applyFill="1" applyAlignment="1">
      <alignment horizontal="center" vertical="center" wrapText="1"/>
    </xf>
    <xf numFmtId="2" fontId="44" fillId="0" borderId="17" xfId="135" applyNumberFormat="1" applyFont="1" applyBorder="1" applyAlignment="1">
      <alignment horizontal="center" vertical="center"/>
    </xf>
    <xf numFmtId="0" fontId="34" fillId="0" borderId="0" xfId="261" applyFont="1"/>
    <xf numFmtId="0" fontId="34" fillId="0" borderId="31" xfId="261" applyFont="1" applyBorder="1"/>
    <xf numFmtId="0" fontId="34" fillId="0" borderId="32" xfId="261" applyFont="1" applyBorder="1"/>
    <xf numFmtId="0" fontId="31" fillId="0" borderId="0" xfId="261" applyFont="1"/>
    <xf numFmtId="0" fontId="44" fillId="0" borderId="44" xfId="135" applyFont="1" applyBorder="1" applyAlignment="1">
      <alignment horizontal="center" vertical="center"/>
    </xf>
    <xf numFmtId="173" fontId="44" fillId="0" borderId="17" xfId="259" applyNumberFormat="1" applyFont="1" applyBorder="1" applyAlignment="1">
      <alignment vertical="center" wrapText="1"/>
    </xf>
    <xf numFmtId="199" fontId="44" fillId="0" borderId="17" xfId="258" applyNumberFormat="1" applyFont="1" applyBorder="1" applyAlignment="1">
      <alignment horizontal="right" vertical="center" wrapText="1"/>
    </xf>
    <xf numFmtId="199" fontId="44" fillId="0" borderId="26" xfId="258" applyNumberFormat="1" applyFont="1" applyBorder="1" applyAlignment="1">
      <alignment horizontal="right" vertical="center" wrapText="1"/>
    </xf>
    <xf numFmtId="0" fontId="44" fillId="0" borderId="17" xfId="126" applyFont="1" applyBorder="1" applyAlignment="1">
      <alignment horizontal="center" vertical="center"/>
    </xf>
    <xf numFmtId="200" fontId="33" fillId="0" borderId="0" xfId="90" applyNumberFormat="1" applyFont="1"/>
    <xf numFmtId="201" fontId="44" fillId="0" borderId="17" xfId="135" applyNumberFormat="1" applyFont="1" applyBorder="1" applyAlignment="1">
      <alignment horizontal="center" vertical="center"/>
    </xf>
    <xf numFmtId="44" fontId="31" fillId="25" borderId="0" xfId="256" applyFont="1" applyFill="1"/>
    <xf numFmtId="44" fontId="31" fillId="0" borderId="0" xfId="256" applyFont="1" applyFill="1"/>
    <xf numFmtId="44" fontId="33" fillId="0" borderId="0" xfId="256" applyFont="1"/>
    <xf numFmtId="44" fontId="32" fillId="0" borderId="0" xfId="256" applyFont="1"/>
    <xf numFmtId="44" fontId="31" fillId="0" borderId="0" xfId="256" applyFont="1" applyAlignment="1">
      <alignment vertical="center"/>
    </xf>
    <xf numFmtId="199" fontId="44" fillId="0" borderId="17" xfId="258" applyNumberFormat="1" applyFont="1" applyFill="1" applyBorder="1" applyAlignment="1">
      <alignment horizontal="right" vertical="center" wrapText="1"/>
    </xf>
    <xf numFmtId="199" fontId="31" fillId="0" borderId="0" xfId="261" applyNumberFormat="1" applyFont="1"/>
    <xf numFmtId="10" fontId="33" fillId="0" borderId="0" xfId="95" applyNumberFormat="1" applyFont="1"/>
    <xf numFmtId="0" fontId="44" fillId="0" borderId="11" xfId="0" applyFont="1" applyBorder="1" applyAlignment="1">
      <alignment vertical="center" wrapText="1"/>
    </xf>
    <xf numFmtId="0" fontId="44" fillId="0" borderId="0" xfId="0" applyFont="1" applyAlignment="1">
      <alignment vertical="center" wrapText="1"/>
    </xf>
    <xf numFmtId="0" fontId="44" fillId="0" borderId="39" xfId="0" applyFont="1" applyBorder="1" applyAlignment="1">
      <alignment vertical="center" wrapText="1"/>
    </xf>
    <xf numFmtId="0" fontId="44" fillId="0" borderId="12" xfId="0" applyFont="1" applyBorder="1" applyAlignment="1">
      <alignment vertical="center" wrapText="1"/>
    </xf>
    <xf numFmtId="0" fontId="44" fillId="0" borderId="13" xfId="0" applyFont="1" applyBorder="1" applyAlignment="1">
      <alignment vertical="center" wrapText="1"/>
    </xf>
    <xf numFmtId="0" fontId="44" fillId="0" borderId="22" xfId="0" applyFont="1" applyBorder="1" applyAlignment="1">
      <alignment vertical="center" wrapText="1"/>
    </xf>
    <xf numFmtId="0" fontId="44" fillId="0" borderId="26" xfId="95" applyNumberFormat="1" applyFont="1" applyFill="1" applyBorder="1" applyAlignment="1">
      <alignment horizontal="center" vertical="center"/>
    </xf>
    <xf numFmtId="0" fontId="44" fillId="0" borderId="28" xfId="130" applyFont="1" applyBorder="1" applyAlignment="1">
      <alignment vertical="center" wrapText="1"/>
    </xf>
    <xf numFmtId="0" fontId="44" fillId="0" borderId="17" xfId="130" applyFont="1" applyBorder="1" applyAlignment="1">
      <alignment vertical="center" wrapText="1"/>
    </xf>
    <xf numFmtId="0" fontId="45" fillId="0" borderId="17" xfId="130" applyFont="1" applyBorder="1" applyAlignment="1">
      <alignment horizontal="center" vertical="center" wrapText="1"/>
    </xf>
    <xf numFmtId="0" fontId="45" fillId="0" borderId="17" xfId="130" applyFont="1" applyBorder="1" applyAlignment="1">
      <alignment horizontal="center" vertical="center"/>
    </xf>
    <xf numFmtId="3" fontId="45" fillId="0" borderId="17" xfId="130" applyNumberFormat="1" applyFont="1" applyBorder="1" applyAlignment="1">
      <alignment horizontal="center" vertical="center" wrapText="1"/>
    </xf>
    <xf numFmtId="3" fontId="45" fillId="0" borderId="17" xfId="130" applyNumberFormat="1" applyFont="1" applyBorder="1" applyAlignment="1">
      <alignment horizontal="center" vertical="center"/>
    </xf>
    <xf numFmtId="0" fontId="44" fillId="25" borderId="18" xfId="130" applyFont="1" applyFill="1" applyBorder="1" applyAlignment="1">
      <alignment horizontal="center" vertical="center" wrapText="1"/>
    </xf>
    <xf numFmtId="0" fontId="44" fillId="25" borderId="36" xfId="130" applyFont="1" applyFill="1" applyBorder="1" applyAlignment="1">
      <alignment horizontal="center" vertical="center" wrapText="1"/>
    </xf>
    <xf numFmtId="0" fontId="43" fillId="0" borderId="56" xfId="89" applyFont="1" applyBorder="1" applyAlignment="1">
      <alignment horizontal="center" wrapText="1"/>
    </xf>
    <xf numFmtId="0" fontId="45" fillId="0" borderId="13" xfId="130" applyFont="1" applyBorder="1" applyAlignment="1">
      <alignment horizontal="center"/>
    </xf>
    <xf numFmtId="0" fontId="45" fillId="0" borderId="0" xfId="130" applyFont="1" applyAlignment="1">
      <alignment horizontal="center" vertical="top"/>
    </xf>
    <xf numFmtId="0" fontId="45" fillId="0" borderId="25" xfId="126" applyFont="1" applyBorder="1" applyAlignment="1">
      <alignment horizontal="center" vertical="center" wrapText="1"/>
    </xf>
    <xf numFmtId="0" fontId="45" fillId="0" borderId="40" xfId="126" applyFont="1" applyBorder="1" applyAlignment="1">
      <alignment horizontal="center" vertical="center" wrapText="1"/>
    </xf>
    <xf numFmtId="0" fontId="45" fillId="25" borderId="25" xfId="73" applyFont="1" applyFill="1" applyBorder="1" applyAlignment="1">
      <alignment horizontal="center" vertical="center" wrapText="1"/>
    </xf>
    <xf numFmtId="0" fontId="45" fillId="25" borderId="18" xfId="73" applyFont="1" applyFill="1" applyBorder="1" applyAlignment="1">
      <alignment horizontal="center" vertical="center" wrapText="1"/>
    </xf>
    <xf numFmtId="0" fontId="44" fillId="26" borderId="27" xfId="89" applyFont="1" applyFill="1" applyBorder="1" applyAlignment="1">
      <alignment horizontal="center" vertical="center" wrapText="1"/>
    </xf>
    <xf numFmtId="0" fontId="44" fillId="26" borderId="25" xfId="89" applyFont="1" applyFill="1" applyBorder="1" applyAlignment="1">
      <alignment horizontal="center" vertical="center" wrapText="1"/>
    </xf>
    <xf numFmtId="0" fontId="44" fillId="26" borderId="30" xfId="89" applyFont="1" applyFill="1" applyBorder="1" applyAlignment="1">
      <alignment horizontal="center" vertical="center" wrapText="1"/>
    </xf>
    <xf numFmtId="0" fontId="44" fillId="26" borderId="42" xfId="89" applyFont="1" applyFill="1" applyBorder="1" applyAlignment="1">
      <alignment horizontal="center" vertical="center" wrapText="1"/>
    </xf>
    <xf numFmtId="0" fontId="44" fillId="26" borderId="18" xfId="89" applyFont="1" applyFill="1" applyBorder="1" applyAlignment="1">
      <alignment horizontal="center" vertical="center" wrapText="1"/>
    </xf>
    <xf numFmtId="0" fontId="44" fillId="26" borderId="36" xfId="89" applyFont="1" applyFill="1" applyBorder="1" applyAlignment="1">
      <alignment horizontal="center" vertical="center" wrapText="1"/>
    </xf>
    <xf numFmtId="0" fontId="44" fillId="0" borderId="51" xfId="89" applyFont="1" applyBorder="1" applyAlignment="1">
      <alignment horizontal="center" vertical="center" wrapText="1"/>
    </xf>
    <xf numFmtId="0" fontId="44" fillId="0" borderId="48" xfId="89" applyFont="1" applyBorder="1" applyAlignment="1">
      <alignment horizontal="center" vertical="center" wrapText="1"/>
    </xf>
    <xf numFmtId="0" fontId="44" fillId="0" borderId="50" xfId="89" applyFont="1" applyBorder="1" applyAlignment="1">
      <alignment horizontal="center" vertical="center" wrapText="1"/>
    </xf>
    <xf numFmtId="0" fontId="45" fillId="25" borderId="27" xfId="73" applyFont="1" applyFill="1" applyBorder="1" applyAlignment="1">
      <alignment horizontal="center" vertical="center" wrapText="1"/>
    </xf>
    <xf numFmtId="0" fontId="45" fillId="25" borderId="42" xfId="73" applyFont="1" applyFill="1" applyBorder="1" applyAlignment="1">
      <alignment horizontal="center" vertical="center" wrapText="1"/>
    </xf>
    <xf numFmtId="0" fontId="45" fillId="24" borderId="12" xfId="73" applyFont="1" applyFill="1" applyBorder="1" applyAlignment="1">
      <alignment horizontal="left" vertical="center"/>
    </xf>
    <xf numFmtId="0" fontId="45" fillId="24" borderId="13" xfId="73" applyFont="1" applyFill="1" applyBorder="1" applyAlignment="1">
      <alignment horizontal="left" vertical="center"/>
    </xf>
    <xf numFmtId="0" fontId="45" fillId="24" borderId="14" xfId="73" applyFont="1" applyFill="1" applyBorder="1" applyAlignment="1">
      <alignment horizontal="left" vertical="center"/>
    </xf>
    <xf numFmtId="4" fontId="45" fillId="25" borderId="25" xfId="73" applyNumberFormat="1" applyFont="1" applyFill="1" applyBorder="1" applyAlignment="1">
      <alignment horizontal="center" vertical="center" wrapText="1"/>
    </xf>
    <xf numFmtId="4" fontId="45" fillId="25" borderId="18" xfId="73" applyNumberFormat="1" applyFont="1" applyFill="1" applyBorder="1" applyAlignment="1">
      <alignment horizontal="center" vertical="center" wrapText="1"/>
    </xf>
    <xf numFmtId="4" fontId="45" fillId="25" borderId="30" xfId="73" applyNumberFormat="1" applyFont="1" applyFill="1" applyBorder="1" applyAlignment="1">
      <alignment horizontal="center" vertical="center" wrapText="1"/>
    </xf>
    <xf numFmtId="4" fontId="45" fillId="25" borderId="36" xfId="73" applyNumberFormat="1" applyFont="1" applyFill="1" applyBorder="1" applyAlignment="1">
      <alignment horizontal="center" vertical="center" wrapText="1"/>
    </xf>
    <xf numFmtId="0" fontId="44" fillId="0" borderId="19" xfId="128" applyFont="1" applyBorder="1" applyAlignment="1">
      <alignment horizontal="right" vertical="center"/>
    </xf>
    <xf numFmtId="0" fontId="44" fillId="0" borderId="20" xfId="128" applyFont="1" applyBorder="1" applyAlignment="1">
      <alignment horizontal="right" vertical="center"/>
    </xf>
    <xf numFmtId="0" fontId="44" fillId="0" borderId="21" xfId="128" applyFont="1" applyBorder="1" applyAlignment="1">
      <alignment horizontal="right" vertical="center"/>
    </xf>
    <xf numFmtId="0" fontId="48" fillId="24" borderId="35" xfId="73" applyFont="1" applyFill="1" applyBorder="1" applyAlignment="1">
      <alignment horizontal="right" vertical="center"/>
    </xf>
    <xf numFmtId="0" fontId="45" fillId="24" borderId="37" xfId="73" applyFont="1" applyFill="1" applyBorder="1" applyAlignment="1">
      <alignment horizontal="right" vertical="center"/>
    </xf>
    <xf numFmtId="0" fontId="45" fillId="24" borderId="45" xfId="73" applyFont="1" applyFill="1" applyBorder="1" applyAlignment="1">
      <alignment horizontal="right" vertical="center"/>
    </xf>
    <xf numFmtId="3" fontId="45" fillId="0" borderId="23" xfId="130" applyNumberFormat="1" applyFont="1" applyBorder="1" applyAlignment="1">
      <alignment horizontal="center" vertical="center" wrapText="1"/>
    </xf>
    <xf numFmtId="0" fontId="44" fillId="0" borderId="15" xfId="79" applyFont="1" applyBorder="1" applyAlignment="1">
      <alignment horizontal="center" vertical="center"/>
    </xf>
    <xf numFmtId="0" fontId="44" fillId="0" borderId="24" xfId="79" applyFont="1" applyBorder="1" applyAlignment="1">
      <alignment horizontal="center" vertical="center"/>
    </xf>
    <xf numFmtId="0" fontId="45" fillId="0" borderId="35" xfId="128" applyFont="1" applyBorder="1" applyAlignment="1">
      <alignment horizontal="right" vertical="center"/>
    </xf>
    <xf numFmtId="0" fontId="45" fillId="0" borderId="37" xfId="128" applyFont="1" applyBorder="1" applyAlignment="1">
      <alignment horizontal="right" vertical="center"/>
    </xf>
    <xf numFmtId="0" fontId="45" fillId="0" borderId="45" xfId="128" applyFont="1" applyBorder="1" applyAlignment="1">
      <alignment horizontal="right" vertical="center"/>
    </xf>
    <xf numFmtId="0" fontId="44" fillId="0" borderId="29" xfId="128" applyFont="1" applyBorder="1" applyAlignment="1">
      <alignment horizontal="right" vertical="center" wrapText="1"/>
    </xf>
    <xf numFmtId="0" fontId="44" fillId="0" borderId="15" xfId="128" applyFont="1" applyBorder="1" applyAlignment="1">
      <alignment horizontal="right" vertical="center" wrapText="1"/>
    </xf>
    <xf numFmtId="0" fontId="44" fillId="0" borderId="16" xfId="128" applyFont="1" applyBorder="1" applyAlignment="1">
      <alignment horizontal="right" vertical="center" wrapText="1"/>
    </xf>
    <xf numFmtId="0" fontId="44" fillId="25" borderId="15" xfId="130" applyFont="1" applyFill="1" applyBorder="1" applyAlignment="1">
      <alignment horizontal="center" vertical="center" wrapText="1"/>
    </xf>
    <xf numFmtId="0" fontId="45" fillId="25" borderId="47" xfId="130" applyFont="1" applyFill="1" applyBorder="1" applyAlignment="1">
      <alignment horizontal="center" vertical="center" wrapText="1"/>
    </xf>
    <xf numFmtId="0" fontId="45" fillId="24" borderId="35" xfId="135" applyFont="1" applyFill="1" applyBorder="1" applyAlignment="1">
      <alignment horizontal="left" vertical="center" wrapText="1"/>
    </xf>
    <xf numFmtId="0" fontId="45" fillId="24" borderId="37" xfId="135" applyFont="1" applyFill="1" applyBorder="1" applyAlignment="1">
      <alignment horizontal="left" vertical="center" wrapText="1"/>
    </xf>
    <xf numFmtId="0" fontId="45" fillId="24" borderId="38" xfId="135" applyFont="1" applyFill="1" applyBorder="1" applyAlignment="1">
      <alignment horizontal="left" vertical="center" wrapText="1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 2" xfId="255" xr:uid="{AF1748F6-8A43-418F-A5C6-02EA19D717BA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9" xr:uid="{492ED1F9-FE30-48E5-BFF9-A0472810F7D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6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25AB82F9-7733-4688-850B-137E274C818D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60" xr:uid="{285766A0-D48E-4AA5-9200-9C98759238F8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7" xr:uid="{2BCABFC5-1AC3-4FD7-9739-80175C04B2E9}"/>
    <cellStyle name="Normal 3 5" xfId="261" xr:uid="{BA6188CB-05B0-4480-BF83-AB15B2422BA9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CTA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/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>
        <row r="2">
          <cell r="A2">
            <v>0</v>
          </cell>
        </row>
      </sheetData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>
        <row r="2">
          <cell r="A2">
            <v>0</v>
          </cell>
        </row>
      </sheetData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>
        <row r="2">
          <cell r="A2">
            <v>0</v>
          </cell>
        </row>
      </sheetData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/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/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>
        <row r="2">
          <cell r="A2">
            <v>0</v>
          </cell>
        </row>
      </sheetData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>
        <row r="2">
          <cell r="A2">
            <v>0</v>
          </cell>
        </row>
      </sheetData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>
        <row r="2">
          <cell r="A2" t="str">
            <v>FORMULARIO N° 4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 t="str">
            <v>FORMULARIO N° 4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 refreshError="1"/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/>
      <sheetData sheetId="5490"/>
      <sheetData sheetId="5491"/>
      <sheetData sheetId="5492"/>
      <sheetData sheetId="5493"/>
      <sheetData sheetId="5494"/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/>
      <sheetData sheetId="5503"/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>
        <row r="2">
          <cell r="A2">
            <v>0</v>
          </cell>
        </row>
      </sheetData>
      <sheetData sheetId="5565" refreshError="1"/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 refreshError="1"/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/>
      <sheetData sheetId="5620"/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/>
      <sheetData sheetId="5625"/>
      <sheetData sheetId="5626"/>
      <sheetData sheetId="5627"/>
      <sheetData sheetId="5628"/>
      <sheetData sheetId="5629"/>
      <sheetData sheetId="5630"/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/>
      <sheetData sheetId="5644"/>
      <sheetData sheetId="5645"/>
      <sheetData sheetId="5646"/>
      <sheetData sheetId="5647"/>
      <sheetData sheetId="5648"/>
      <sheetData sheetId="5649"/>
      <sheetData sheetId="5650">
        <row r="2">
          <cell r="B2">
            <v>0</v>
          </cell>
        </row>
      </sheetData>
      <sheetData sheetId="5651">
        <row r="2">
          <cell r="B2">
            <v>0</v>
          </cell>
        </row>
      </sheetData>
      <sheetData sheetId="5652">
        <row r="2">
          <cell r="B2">
            <v>0</v>
          </cell>
        </row>
      </sheetData>
      <sheetData sheetId="5653">
        <row r="2">
          <cell r="B2">
            <v>0</v>
          </cell>
        </row>
      </sheetData>
      <sheetData sheetId="5654">
        <row r="2">
          <cell r="B2">
            <v>0</v>
          </cell>
        </row>
      </sheetData>
      <sheetData sheetId="5655"/>
      <sheetData sheetId="5656"/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/>
      <sheetData sheetId="5663"/>
      <sheetData sheetId="5664"/>
      <sheetData sheetId="5665"/>
      <sheetData sheetId="5666"/>
      <sheetData sheetId="5667"/>
      <sheetData sheetId="5668">
        <row r="2">
          <cell r="B2">
            <v>0</v>
          </cell>
        </row>
      </sheetData>
      <sheetData sheetId="5669">
        <row r="2">
          <cell r="B2">
            <v>0</v>
          </cell>
        </row>
      </sheetData>
      <sheetData sheetId="5670">
        <row r="2">
          <cell r="B2">
            <v>0</v>
          </cell>
        </row>
      </sheetData>
      <sheetData sheetId="5671"/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A2">
            <v>0</v>
          </cell>
        </row>
      </sheetData>
      <sheetData sheetId="5686"/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B2">
            <v>0</v>
          </cell>
        </row>
      </sheetData>
      <sheetData sheetId="5697"/>
      <sheetData sheetId="5698"/>
      <sheetData sheetId="5699"/>
      <sheetData sheetId="5700"/>
      <sheetData sheetId="5701"/>
      <sheetData sheetId="5702">
        <row r="2">
          <cell r="B2">
            <v>0</v>
          </cell>
        </row>
      </sheetData>
      <sheetData sheetId="5703">
        <row r="2">
          <cell r="B2">
            <v>0</v>
          </cell>
        </row>
      </sheetData>
      <sheetData sheetId="5704">
        <row r="2">
          <cell r="B2">
            <v>0</v>
          </cell>
        </row>
      </sheetData>
      <sheetData sheetId="5705"/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/>
      <sheetData sheetId="5715"/>
      <sheetData sheetId="5716"/>
      <sheetData sheetId="5717"/>
      <sheetData sheetId="5718"/>
      <sheetData sheetId="5719"/>
      <sheetData sheetId="5720"/>
      <sheetData sheetId="5721">
        <row r="2">
          <cell r="A2" t="str">
            <v>FORMULARIO N° 4</v>
          </cell>
        </row>
      </sheetData>
      <sheetData sheetId="5722">
        <row r="2">
          <cell r="A2" t="str">
            <v>FORMULARIO N° 4</v>
          </cell>
        </row>
      </sheetData>
      <sheetData sheetId="5723">
        <row r="2">
          <cell r="A2" t="str">
            <v>FORMULARIO N° 4</v>
          </cell>
        </row>
      </sheetData>
      <sheetData sheetId="5724">
        <row r="5">
          <cell r="A5" t="str">
            <v>OFERTA ECONÓMICA DETALLADA</v>
          </cell>
        </row>
      </sheetData>
      <sheetData sheetId="5725">
        <row r="5">
          <cell r="A5" t="str">
            <v>OFERTA ECONÓMICA DETALLADA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/>
      <sheetData sheetId="5734"/>
      <sheetData sheetId="5735"/>
      <sheetData sheetId="5736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43"/>
      <sheetData sheetId="5744"/>
      <sheetData sheetId="5745"/>
      <sheetData sheetId="5746"/>
      <sheetData sheetId="5747"/>
      <sheetData sheetId="5748"/>
      <sheetData sheetId="5749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>
        <row r="2">
          <cell r="B2" t="str">
            <v>Patrimonio
neto
personal</v>
          </cell>
        </row>
      </sheetData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/>
      <sheetData sheetId="586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2">
        <row r="5">
          <cell r="A5">
            <v>0</v>
          </cell>
        </row>
      </sheetData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[EST0798.XLS]__cceficiente_s_19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Res-Accide-10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>
        <row r="1">
          <cell r="A1" t="str">
            <v>ABRAZADERA DE SALIDA TIPO 1</v>
          </cell>
        </row>
      </sheetData>
      <sheetData sheetId="814"/>
      <sheetData sheetId="815">
        <row r="51">
          <cell r="D51">
            <v>698</v>
          </cell>
        </row>
      </sheetData>
      <sheetData sheetId="816"/>
      <sheetData sheetId="817"/>
      <sheetData sheetId="818">
        <row r="33">
          <cell r="C33">
            <v>0.77967625899280601</v>
          </cell>
        </row>
      </sheetData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>
        <row r="33">
          <cell r="C33">
            <v>0.77967625899280601</v>
          </cell>
        </row>
      </sheetData>
      <sheetData sheetId="829" refreshError="1"/>
      <sheetData sheetId="830" refreshError="1"/>
      <sheetData sheetId="831"/>
      <sheetData sheetId="832">
        <row r="2">
          <cell r="A2" t="str">
            <v>ACTA No</v>
          </cell>
        </row>
      </sheetData>
      <sheetData sheetId="833" refreshError="1"/>
      <sheetData sheetId="834"/>
      <sheetData sheetId="835"/>
      <sheetData sheetId="836">
        <row r="1">
          <cell r="B1" t="str">
            <v>CTO-102-2002</v>
          </cell>
        </row>
      </sheetData>
      <sheetData sheetId="837">
        <row r="5">
          <cell r="E5" t="str">
            <v>CANTIDAD</v>
          </cell>
        </row>
      </sheetData>
      <sheetData sheetId="838">
        <row r="5">
          <cell r="E5" t="str">
            <v>CANTIDAD</v>
          </cell>
        </row>
      </sheetData>
      <sheetData sheetId="839"/>
      <sheetData sheetId="840">
        <row r="50">
          <cell r="H50">
            <v>971</v>
          </cell>
        </row>
      </sheetData>
      <sheetData sheetId="841">
        <row r="50">
          <cell r="H50">
            <v>1192</v>
          </cell>
        </row>
      </sheetData>
      <sheetData sheetId="842"/>
      <sheetData sheetId="843"/>
      <sheetData sheetId="844">
        <row r="33">
          <cell r="C33">
            <v>0.77967625899280601</v>
          </cell>
        </row>
      </sheetData>
      <sheetData sheetId="845"/>
      <sheetData sheetId="846">
        <row r="4">
          <cell r="B4" t="str">
            <v xml:space="preserve"> Bisagra Pivotante </v>
          </cell>
        </row>
      </sheetData>
      <sheetData sheetId="847"/>
      <sheetData sheetId="848"/>
      <sheetData sheetId="849"/>
      <sheetData sheetId="850">
        <row r="1">
          <cell r="B1" t="str">
            <v>CTO-102-2002</v>
          </cell>
        </row>
      </sheetData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>
        <row r="4">
          <cell r="B4" t="str">
            <v xml:space="preserve"> Bisagra Pivotante </v>
          </cell>
        </row>
      </sheetData>
      <sheetData sheetId="865"/>
      <sheetData sheetId="866"/>
      <sheetData sheetId="867">
        <row r="4">
          <cell r="B4" t="str">
            <v xml:space="preserve"> Bisagra Pivotante </v>
          </cell>
        </row>
      </sheetData>
      <sheetData sheetId="868"/>
      <sheetData sheetId="869"/>
      <sheetData sheetId="870">
        <row r="4">
          <cell r="B4" t="str">
            <v xml:space="preserve"> Bisagra Pivotante </v>
          </cell>
        </row>
      </sheetData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>
        <row r="52">
          <cell r="H52">
            <v>117768</v>
          </cell>
        </row>
      </sheetData>
      <sheetData sheetId="886"/>
      <sheetData sheetId="887">
        <row r="33">
          <cell r="C33">
            <v>0.77967625899280601</v>
          </cell>
        </row>
      </sheetData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>
        <row r="8">
          <cell r="A8">
            <v>2.1</v>
          </cell>
        </row>
      </sheetData>
      <sheetData sheetId="2493">
        <row r="8">
          <cell r="A8">
            <v>3.1</v>
          </cell>
        </row>
      </sheetData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>
        <row r="3">
          <cell r="A3">
            <v>1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>
        <row r="1">
          <cell r="A1" t="str">
            <v>LISTADO DE INSUMOS GENERAL</v>
          </cell>
        </row>
      </sheetData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>
        <row r="1">
          <cell r="B1" t="str">
            <v>CTO-102-2002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>
        <row r="6">
          <cell r="A6" t="str">
            <v>TOPÓGRAFO</v>
          </cell>
        </row>
      </sheetData>
      <sheetData sheetId="4097">
        <row r="2">
          <cell r="A2" t="str">
            <v>ACTA No</v>
          </cell>
        </row>
      </sheetData>
      <sheetData sheetId="4098">
        <row r="2">
          <cell r="A2" t="str">
            <v>ACTA No</v>
          </cell>
        </row>
      </sheetData>
      <sheetData sheetId="4099"/>
      <sheetData sheetId="4100"/>
      <sheetData sheetId="4101">
        <row r="1">
          <cell r="A1" t="str">
            <v>LISTADO DE INSUMOS GENERAL</v>
          </cell>
        </row>
      </sheetData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/>
      <sheetData sheetId="6472"/>
      <sheetData sheetId="6473"/>
      <sheetData sheetId="6474"/>
      <sheetData sheetId="6475"/>
      <sheetData sheetId="6476" refreshError="1"/>
      <sheetData sheetId="6477" refreshError="1"/>
      <sheetData sheetId="6478"/>
      <sheetData sheetId="6479"/>
      <sheetData sheetId="6480"/>
      <sheetData sheetId="6481"/>
      <sheetData sheetId="6482"/>
      <sheetData sheetId="6483"/>
      <sheetData sheetId="6484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/>
      <sheetData sheetId="6647" refreshError="1"/>
      <sheetData sheetId="6648" refreshError="1"/>
      <sheetData sheetId="6649" refreshError="1"/>
      <sheetData sheetId="6650" refreshError="1"/>
      <sheetData sheetId="6651"/>
      <sheetData sheetId="6652"/>
      <sheetData sheetId="6653"/>
      <sheetData sheetId="6654"/>
      <sheetData sheetId="6655">
        <row r="33">
          <cell r="C33">
            <v>0.77967625899280601</v>
          </cell>
        </row>
      </sheetData>
      <sheetData sheetId="6656"/>
      <sheetData sheetId="6657"/>
      <sheetData sheetId="6658"/>
      <sheetData sheetId="6659">
        <row r="1">
          <cell r="A1" t="str">
            <v>Name</v>
          </cell>
        </row>
      </sheetData>
      <sheetData sheetId="6660"/>
      <sheetData sheetId="6661"/>
      <sheetData sheetId="6662">
        <row r="8">
          <cell r="A8">
            <v>2.1</v>
          </cell>
        </row>
      </sheetData>
      <sheetData sheetId="6663">
        <row r="8">
          <cell r="A8">
            <v>3.1</v>
          </cell>
        </row>
      </sheetData>
      <sheetData sheetId="6664"/>
      <sheetData sheetId="6665"/>
      <sheetData sheetId="6666"/>
      <sheetData sheetId="6667"/>
      <sheetData sheetId="6668"/>
      <sheetData sheetId="6669"/>
      <sheetData sheetId="6670"/>
      <sheetData sheetId="6671">
        <row r="47">
          <cell r="H47">
            <v>17098.051632633331</v>
          </cell>
        </row>
      </sheetData>
      <sheetData sheetId="6672">
        <row r="47">
          <cell r="H47">
            <v>13407.454219619998</v>
          </cell>
        </row>
      </sheetData>
      <sheetData sheetId="6673">
        <row r="47">
          <cell r="H47">
            <v>13178.048204541665</v>
          </cell>
        </row>
      </sheetData>
      <sheetData sheetId="6674">
        <row r="47">
          <cell r="H47">
            <v>17098.051632633331</v>
          </cell>
        </row>
      </sheetData>
      <sheetData sheetId="6675">
        <row r="47">
          <cell r="H47">
            <v>13407.454219619998</v>
          </cell>
        </row>
      </sheetData>
      <sheetData sheetId="6676">
        <row r="47">
          <cell r="H47">
            <v>13178.048204541665</v>
          </cell>
        </row>
      </sheetData>
      <sheetData sheetId="6677">
        <row r="47">
          <cell r="H47">
            <v>19729.199486104168</v>
          </cell>
        </row>
      </sheetData>
      <sheetData sheetId="6678">
        <row r="47">
          <cell r="H47">
            <v>38405.002915416662</v>
          </cell>
        </row>
      </sheetData>
      <sheetData sheetId="6679">
        <row r="47">
          <cell r="H47">
            <v>41159.979021230996</v>
          </cell>
        </row>
      </sheetData>
      <sheetData sheetId="6680">
        <row r="47">
          <cell r="H47">
            <v>16020</v>
          </cell>
        </row>
      </sheetData>
      <sheetData sheetId="6681">
        <row r="47">
          <cell r="H47">
            <v>11675</v>
          </cell>
        </row>
      </sheetData>
      <sheetData sheetId="6682">
        <row r="47">
          <cell r="H47">
            <v>382683.1643235588</v>
          </cell>
        </row>
      </sheetData>
      <sheetData sheetId="6683">
        <row r="47">
          <cell r="H47">
            <v>27108.482479999999</v>
          </cell>
        </row>
      </sheetData>
      <sheetData sheetId="6684">
        <row r="47">
          <cell r="H47">
            <v>18945.0351992</v>
          </cell>
        </row>
      </sheetData>
      <sheetData sheetId="6685">
        <row r="47">
          <cell r="H47">
            <v>88016.225274879995</v>
          </cell>
        </row>
      </sheetData>
      <sheetData sheetId="6686">
        <row r="47">
          <cell r="H47">
            <v>11296.680928966078</v>
          </cell>
        </row>
      </sheetData>
      <sheetData sheetId="6687">
        <row r="47">
          <cell r="H47">
            <v>19660.483631249997</v>
          </cell>
        </row>
      </sheetData>
      <sheetData sheetId="6688">
        <row r="47">
          <cell r="H47">
            <v>19660.483631249997</v>
          </cell>
        </row>
      </sheetData>
      <sheetData sheetId="6689">
        <row r="47">
          <cell r="H47">
            <v>19660.483631249997</v>
          </cell>
        </row>
      </sheetData>
      <sheetData sheetId="6690">
        <row r="47">
          <cell r="H47">
            <v>39947.116768272004</v>
          </cell>
        </row>
      </sheetData>
      <sheetData sheetId="6691">
        <row r="47">
          <cell r="H47">
            <v>37450.421970255004</v>
          </cell>
        </row>
      </sheetData>
      <sheetData sheetId="6692">
        <row r="47">
          <cell r="H47">
            <v>5631.4338221939006</v>
          </cell>
        </row>
      </sheetData>
      <sheetData sheetId="6693">
        <row r="47">
          <cell r="H47">
            <v>29691.867138751997</v>
          </cell>
        </row>
      </sheetData>
      <sheetData sheetId="6694">
        <row r="47">
          <cell r="H47">
            <v>10601.359883464</v>
          </cell>
        </row>
      </sheetData>
      <sheetData sheetId="6695">
        <row r="47">
          <cell r="H47">
            <v>16440.07876665</v>
          </cell>
        </row>
      </sheetData>
      <sheetData sheetId="6696">
        <row r="47">
          <cell r="H47">
            <v>7502.6541280530009</v>
          </cell>
        </row>
      </sheetData>
      <sheetData sheetId="6697">
        <row r="47">
          <cell r="H47">
            <v>63269.394041350002</v>
          </cell>
        </row>
      </sheetData>
      <sheetData sheetId="6698">
        <row r="47">
          <cell r="H47">
            <v>38708.912732384997</v>
          </cell>
        </row>
      </sheetData>
      <sheetData sheetId="6699">
        <row r="47">
          <cell r="H47">
            <v>30140.654422727453</v>
          </cell>
        </row>
      </sheetData>
      <sheetData sheetId="6700">
        <row r="47">
          <cell r="H47">
            <v>39628.094655192057</v>
          </cell>
        </row>
      </sheetData>
      <sheetData sheetId="6701">
        <row r="47">
          <cell r="H47">
            <v>38729.542446049003</v>
          </cell>
        </row>
      </sheetData>
      <sheetData sheetId="6702">
        <row r="47">
          <cell r="H47">
            <v>7116.936965586</v>
          </cell>
        </row>
      </sheetData>
      <sheetData sheetId="6703">
        <row r="47">
          <cell r="H47">
            <v>9391.2743470000005</v>
          </cell>
        </row>
      </sheetData>
      <sheetData sheetId="6704">
        <row r="47">
          <cell r="H47">
            <v>8500.0189065630984</v>
          </cell>
        </row>
      </sheetData>
      <sheetData sheetId="6705">
        <row r="47">
          <cell r="H47">
            <v>32499.094423904498</v>
          </cell>
        </row>
      </sheetData>
      <sheetData sheetId="6706">
        <row r="47">
          <cell r="H47">
            <v>51817.028777055006</v>
          </cell>
        </row>
      </sheetData>
      <sheetData sheetId="6707">
        <row r="47">
          <cell r="H47">
            <v>55430.1575333</v>
          </cell>
        </row>
      </sheetData>
      <sheetData sheetId="6708">
        <row r="47">
          <cell r="H47">
            <v>25786.003498499998</v>
          </cell>
        </row>
      </sheetData>
      <sheetData sheetId="6709">
        <row r="47">
          <cell r="H47">
            <v>21993.806973733335</v>
          </cell>
        </row>
      </sheetData>
      <sheetData sheetId="6710"/>
      <sheetData sheetId="6711"/>
      <sheetData sheetId="6712"/>
      <sheetData sheetId="6713">
        <row r="47">
          <cell r="H47">
            <v>21941.348275</v>
          </cell>
        </row>
      </sheetData>
      <sheetData sheetId="6714">
        <row r="47">
          <cell r="H47">
            <v>576269.26239999989</v>
          </cell>
        </row>
      </sheetData>
      <sheetData sheetId="6715">
        <row r="48">
          <cell r="H48">
            <v>640370.66537874995</v>
          </cell>
        </row>
      </sheetData>
      <sheetData sheetId="6716">
        <row r="47">
          <cell r="H47">
            <v>21941.348275</v>
          </cell>
        </row>
      </sheetData>
      <sheetData sheetId="6717">
        <row r="47">
          <cell r="H47">
            <v>576269.26239999989</v>
          </cell>
        </row>
      </sheetData>
      <sheetData sheetId="6718">
        <row r="47">
          <cell r="H47">
            <v>9078.6352040999991</v>
          </cell>
        </row>
      </sheetData>
      <sheetData sheetId="6719">
        <row r="49">
          <cell r="H49">
            <v>83961.133243064003</v>
          </cell>
        </row>
      </sheetData>
      <sheetData sheetId="6720">
        <row r="47">
          <cell r="H47">
            <v>14670.136122054002</v>
          </cell>
        </row>
      </sheetData>
      <sheetData sheetId="6721">
        <row r="47">
          <cell r="H47">
            <v>9078.6352040999991</v>
          </cell>
        </row>
      </sheetData>
      <sheetData sheetId="6722">
        <row r="51">
          <cell r="H51">
            <v>117309.4992738</v>
          </cell>
        </row>
      </sheetData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>
        <row r="7">
          <cell r="B7">
            <v>0.1</v>
          </cell>
        </row>
      </sheetData>
      <sheetData sheetId="7115">
        <row r="7">
          <cell r="B7">
            <v>0.1</v>
          </cell>
        </row>
      </sheetData>
      <sheetData sheetId="7116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>
        <row r="18">
          <cell r="B18" t="str">
            <v>Director de obra</v>
          </cell>
        </row>
      </sheetData>
      <sheetData sheetId="7280"/>
      <sheetData sheetId="7281"/>
      <sheetData sheetId="7282"/>
      <sheetData sheetId="7283">
        <row r="12">
          <cell r="A12" t="str">
            <v>Agua</v>
          </cell>
        </row>
      </sheetData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 refreshError="1"/>
      <sheetData sheetId="7396" refreshError="1"/>
      <sheetData sheetId="7397" refreshError="1"/>
      <sheetData sheetId="7398">
        <row r="1">
          <cell r="D1" t="str">
            <v xml:space="preserve">Supervendor CODE </v>
          </cell>
        </row>
      </sheetData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/>
      <sheetData sheetId="7407">
        <row r="1">
          <cell r="A1" t="str">
            <v>AMAZONAS</v>
          </cell>
        </row>
      </sheetData>
      <sheetData sheetId="7408"/>
      <sheetData sheetId="7409"/>
      <sheetData sheetId="7410"/>
      <sheetData sheetId="7411">
        <row r="15">
          <cell r="B15">
            <v>1</v>
          </cell>
        </row>
      </sheetData>
      <sheetData sheetId="7412" refreshError="1"/>
      <sheetData sheetId="7413"/>
      <sheetData sheetId="7414" refreshError="1"/>
      <sheetData sheetId="7415"/>
      <sheetData sheetId="7416"/>
      <sheetData sheetId="7417"/>
      <sheetData sheetId="7418" refreshError="1"/>
      <sheetData sheetId="7419">
        <row r="1">
          <cell r="D1" t="str">
            <v xml:space="preserve">Supervendor CODE </v>
          </cell>
        </row>
      </sheetData>
      <sheetData sheetId="7420"/>
      <sheetData sheetId="7421">
        <row r="1">
          <cell r="A1" t="str">
            <v>AMAZONAS</v>
          </cell>
        </row>
      </sheetData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 refreshError="1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/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/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/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 refreshError="1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 refreshError="1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 refreshError="1"/>
      <sheetData sheetId="12489"/>
      <sheetData sheetId="12490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 refreshError="1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 refreshError="1"/>
      <sheetData sheetId="13021" refreshError="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/>
      <sheetData sheetId="13208"/>
      <sheetData sheetId="13209"/>
      <sheetData sheetId="13210"/>
      <sheetData sheetId="132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/>
      <sheetData sheetId="557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INST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gp05"/>
      <sheetName val="GP06"/>
      <sheetName val="REQUISITOS INF INTERVENTORÍA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BAS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"/>
      <sheetName val="aCCIDENTES%2520DE%25201995%2520"/>
      <sheetName val="\Users\ANDRES FELIPE MUÑOZ\Down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 refreshError="1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HER"/>
      <sheetName val="MAT"/>
      <sheetName val="PER"/>
      <sheetName val="TRANS"/>
      <sheetName val="\MANTENIMIENTO%20RUTA%201001_MA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Macro1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izar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Sheet1"/>
      <sheetName val="UNITARIOS_GENERALES"/>
      <sheetName val="5__MODIFICATORIA"/>
      <sheetName val="Desmonte y Limpieza"/>
      <sheetName val="DATOS GRAFICOS"/>
      <sheetName val="7.12"/>
      <sheetName val="Tablas"/>
      <sheetName val="PRESUP. RESUMEN"/>
      <sheetName val="Hoja1"/>
      <sheetName val="Personalizar"/>
      <sheetName val="PRESUP"/>
      <sheetName val="BITACORA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U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1">
          <cell r="A1" t="str">
            <v>Empresa: CONSORCIO MUSEO DE ARTE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Análisis de precios"/>
      <sheetName val="Hoja1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>
        <row r="2">
          <cell r="A2" t="str">
            <v>INVÍAS - TERRITORIAL CORDOBA - GRUPO 3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>
        <row r="2">
          <cell r="A2" t="str">
            <v>INVÍAS - TERRITORIAL CORDOBA - GRUPO 3</v>
          </cell>
        </row>
      </sheetData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  <sheetName val="MANO DE OBRA"/>
      <sheetName val="MATERIALES"/>
      <sheetName val="TRANSPORTE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  <sheetName val="Acta%20No%204.xlsx"/>
      <sheetName val="[Acta No 4.xlsx]__cceficient_19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_Cronograma_descansos____Tra_19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  <sheetName val="[a  aaInformación]__cceficie_17"/>
      <sheetName val="[a  aaInformación]__cceficie_16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Poblacion"/>
      <sheetName val="SALARIOS"/>
      <sheetName val="APU NO PREVISTO"/>
      <sheetName val="PPTA (3)"/>
      <sheetName val="PPTA (2)"/>
      <sheetName val="PPTA"/>
      <sheetName val="Cuadr."/>
      <sheetName val="Hoja2"/>
      <sheetName val="mdo"/>
      <sheetName val="equip"/>
      <sheetName val="mat"/>
      <sheetName val="CIRCUITOS CODENSA"/>
      <sheetName val="ESTADO_VÍA-CRIT_TECNICO"/>
      <sheetName val="7.1.8.1.1"/>
      <sheetName val="ACTA MODIFICACIÓN CIVIL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>
        <row r="48">
          <cell r="E48">
            <v>0</v>
          </cell>
        </row>
      </sheetData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>
        <row r="48">
          <cell r="E48">
            <v>0</v>
          </cell>
        </row>
      </sheetData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>
        <row r="48">
          <cell r="E48">
            <v>0</v>
          </cell>
        </row>
      </sheetData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PROGR_2"/>
      <sheetName val="PROGR_3"/>
      <sheetName val="Cuadro p. Capital Vs estimado"/>
      <sheetName val="glvc"/>
      <sheetName val="Listas"/>
      <sheetName val="AASHTO"/>
      <sheetName val="INV"/>
      <sheetName val="TARIFA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O66"/>
  <sheetViews>
    <sheetView showGridLines="0" tabSelected="1" topLeftCell="B1" zoomScale="80" zoomScaleNormal="80" zoomScaleSheetLayoutView="80" zoomScalePageLayoutView="55" workbookViewId="0">
      <selection activeCell="C13" sqref="C13:K13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4" width="15.6640625" style="50" customWidth="1"/>
    <col min="15" max="15" width="13.44140625" style="1" bestFit="1" customWidth="1"/>
    <col min="16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 x14ac:dyDescent="0.3">
      <c r="A3" s="5"/>
      <c r="B3" s="9"/>
      <c r="C3" s="88" t="s">
        <v>33</v>
      </c>
      <c r="D3" s="88"/>
      <c r="E3" s="88"/>
      <c r="F3" s="88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31" t="s">
        <v>0</v>
      </c>
      <c r="D4" s="32" t="s">
        <v>34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90" t="s">
        <v>2</v>
      </c>
      <c r="D5" s="90"/>
      <c r="E5" s="90"/>
      <c r="F5" s="90"/>
      <c r="G5" s="90"/>
      <c r="H5" s="90"/>
      <c r="I5" s="90"/>
      <c r="J5" s="90"/>
      <c r="K5" s="90"/>
      <c r="L5" s="10"/>
      <c r="M5" s="5"/>
    </row>
    <row r="6" spans="1:15" ht="16.2" thickBot="1" x14ac:dyDescent="0.35">
      <c r="A6" s="5"/>
      <c r="B6" s="9"/>
      <c r="C6" s="89" t="s">
        <v>3</v>
      </c>
      <c r="D6" s="89"/>
      <c r="E6" s="89"/>
      <c r="F6" s="89"/>
      <c r="G6" s="89"/>
      <c r="H6" s="89"/>
      <c r="I6" s="89"/>
      <c r="J6" s="89"/>
      <c r="K6" s="89"/>
      <c r="L6" s="10"/>
      <c r="M6" s="5"/>
    </row>
    <row r="7" spans="1:15" s="17" customFormat="1" ht="15.6" x14ac:dyDescent="0.3">
      <c r="A7" s="16"/>
      <c r="B7" s="33"/>
      <c r="C7" s="95" t="s">
        <v>60</v>
      </c>
      <c r="D7" s="96"/>
      <c r="E7" s="96"/>
      <c r="F7" s="96"/>
      <c r="G7" s="96"/>
      <c r="H7" s="96"/>
      <c r="I7" s="96"/>
      <c r="J7" s="96"/>
      <c r="K7" s="97"/>
      <c r="L7" s="18"/>
      <c r="M7" s="16"/>
      <c r="N7" s="65"/>
    </row>
    <row r="8" spans="1:15" ht="16.2" thickBot="1" x14ac:dyDescent="0.35">
      <c r="A8" s="5"/>
      <c r="B8" s="34"/>
      <c r="C8" s="98"/>
      <c r="D8" s="99"/>
      <c r="E8" s="99"/>
      <c r="F8" s="99"/>
      <c r="G8" s="99"/>
      <c r="H8" s="99"/>
      <c r="I8" s="99"/>
      <c r="J8" s="99"/>
      <c r="K8" s="100"/>
      <c r="L8" s="10"/>
      <c r="M8" s="5"/>
    </row>
    <row r="9" spans="1:15" ht="15.6" x14ac:dyDescent="0.3">
      <c r="A9" s="5"/>
      <c r="B9" s="34"/>
      <c r="C9" s="101"/>
      <c r="D9" s="102"/>
      <c r="E9" s="102"/>
      <c r="F9" s="102"/>
      <c r="G9" s="102"/>
      <c r="H9" s="102"/>
      <c r="I9" s="102"/>
      <c r="J9" s="102"/>
      <c r="K9" s="103"/>
      <c r="L9" s="10"/>
      <c r="M9" s="5"/>
      <c r="N9" s="66"/>
    </row>
    <row r="10" spans="1:15" ht="16.2" thickBot="1" x14ac:dyDescent="0.35">
      <c r="A10" s="5"/>
      <c r="B10" s="9"/>
      <c r="C10" s="106" t="s">
        <v>27</v>
      </c>
      <c r="D10" s="107"/>
      <c r="E10" s="107"/>
      <c r="F10" s="107"/>
      <c r="G10" s="107"/>
      <c r="H10" s="107"/>
      <c r="I10" s="107"/>
      <c r="J10" s="107"/>
      <c r="K10" s="108"/>
      <c r="L10" s="10"/>
      <c r="M10" s="5"/>
    </row>
    <row r="11" spans="1:15" ht="30" customHeight="1" x14ac:dyDescent="0.3">
      <c r="A11" s="5"/>
      <c r="B11" s="9"/>
      <c r="C11" s="104" t="s">
        <v>4</v>
      </c>
      <c r="D11" s="93" t="s">
        <v>5</v>
      </c>
      <c r="E11" s="91" t="s">
        <v>6</v>
      </c>
      <c r="F11" s="92"/>
      <c r="G11" s="93" t="s">
        <v>7</v>
      </c>
      <c r="H11" s="93" t="s">
        <v>8</v>
      </c>
      <c r="I11" s="93" t="s">
        <v>9</v>
      </c>
      <c r="J11" s="109" t="s">
        <v>10</v>
      </c>
      <c r="K11" s="111" t="s">
        <v>11</v>
      </c>
      <c r="L11" s="10"/>
      <c r="M11" s="5"/>
    </row>
    <row r="12" spans="1:15" ht="30" customHeight="1" thickBot="1" x14ac:dyDescent="0.35">
      <c r="A12" s="5"/>
      <c r="B12" s="9"/>
      <c r="C12" s="105"/>
      <c r="D12" s="94"/>
      <c r="E12" s="19" t="s">
        <v>12</v>
      </c>
      <c r="F12" s="35" t="s">
        <v>13</v>
      </c>
      <c r="G12" s="94"/>
      <c r="H12" s="94"/>
      <c r="I12" s="94"/>
      <c r="J12" s="110"/>
      <c r="K12" s="112"/>
      <c r="L12" s="10"/>
      <c r="M12" s="5"/>
    </row>
    <row r="13" spans="1:15" s="57" customFormat="1" ht="29.4" customHeight="1" thickBot="1" x14ac:dyDescent="0.35">
      <c r="A13" s="54"/>
      <c r="B13" s="55"/>
      <c r="C13" s="130" t="s">
        <v>80</v>
      </c>
      <c r="D13" s="131"/>
      <c r="E13" s="131"/>
      <c r="F13" s="131"/>
      <c r="G13" s="131"/>
      <c r="H13" s="131"/>
      <c r="I13" s="131"/>
      <c r="J13" s="131"/>
      <c r="K13" s="132"/>
      <c r="L13" s="56"/>
      <c r="M13" s="54"/>
      <c r="N13" s="50"/>
    </row>
    <row r="14" spans="1:15" ht="15.6" x14ac:dyDescent="0.3">
      <c r="A14" s="5"/>
      <c r="B14" s="9"/>
      <c r="C14" s="58">
        <v>1</v>
      </c>
      <c r="D14" s="20">
        <v>1.1000000000000001</v>
      </c>
      <c r="E14" s="20"/>
      <c r="F14" s="20">
        <f>+D14</f>
        <v>1.1000000000000001</v>
      </c>
      <c r="G14" s="21" t="s">
        <v>48</v>
      </c>
      <c r="H14" s="20" t="s">
        <v>36</v>
      </c>
      <c r="I14" s="59">
        <f>+I18+I19</f>
        <v>3450</v>
      </c>
      <c r="J14" s="60">
        <v>26250</v>
      </c>
      <c r="K14" s="61">
        <v>90562500</v>
      </c>
      <c r="L14" s="10"/>
      <c r="M14" s="5"/>
      <c r="N14" s="69"/>
      <c r="O14" s="50"/>
    </row>
    <row r="15" spans="1:15" ht="15.6" x14ac:dyDescent="0.3">
      <c r="A15" s="5"/>
      <c r="B15" s="9"/>
      <c r="C15" s="58">
        <v>2</v>
      </c>
      <c r="D15" s="64">
        <v>1.2</v>
      </c>
      <c r="E15" s="20"/>
      <c r="F15" s="20">
        <f t="shared" ref="F15:F33" si="0">+D15</f>
        <v>1.2</v>
      </c>
      <c r="G15" s="21" t="s">
        <v>49</v>
      </c>
      <c r="H15" s="20" t="s">
        <v>36</v>
      </c>
      <c r="I15" s="59">
        <v>100</v>
      </c>
      <c r="J15" s="60">
        <v>45000</v>
      </c>
      <c r="K15" s="61">
        <v>4500000</v>
      </c>
      <c r="L15" s="10"/>
      <c r="M15" s="5"/>
      <c r="N15" s="69"/>
      <c r="O15" s="50"/>
    </row>
    <row r="16" spans="1:15" ht="15.6" x14ac:dyDescent="0.3">
      <c r="A16" s="5"/>
      <c r="B16" s="9"/>
      <c r="C16" s="58">
        <v>3</v>
      </c>
      <c r="D16" s="64">
        <v>1.3</v>
      </c>
      <c r="E16" s="20"/>
      <c r="F16" s="20">
        <f>+D16</f>
        <v>1.3</v>
      </c>
      <c r="G16" s="21" t="s">
        <v>55</v>
      </c>
      <c r="H16" s="20" t="s">
        <v>36</v>
      </c>
      <c r="I16" s="59">
        <v>100</v>
      </c>
      <c r="J16" s="60">
        <v>225000</v>
      </c>
      <c r="K16" s="61">
        <v>22500000</v>
      </c>
      <c r="L16" s="10"/>
      <c r="M16" s="5"/>
      <c r="N16" s="69"/>
      <c r="O16" s="50"/>
    </row>
    <row r="17" spans="1:15" ht="15.6" x14ac:dyDescent="0.3">
      <c r="A17" s="5"/>
      <c r="B17" s="9"/>
      <c r="C17" s="58">
        <v>4</v>
      </c>
      <c r="D17" s="64">
        <v>1.4</v>
      </c>
      <c r="E17" s="62"/>
      <c r="F17" s="20">
        <f t="shared" si="0"/>
        <v>1.4</v>
      </c>
      <c r="G17" s="21" t="s">
        <v>50</v>
      </c>
      <c r="H17" s="20" t="s">
        <v>36</v>
      </c>
      <c r="I17" s="59">
        <v>100</v>
      </c>
      <c r="J17" s="60">
        <v>42750</v>
      </c>
      <c r="K17" s="61">
        <v>4275000</v>
      </c>
      <c r="L17" s="10"/>
      <c r="M17" s="5"/>
      <c r="N17" s="69"/>
      <c r="O17" s="50"/>
    </row>
    <row r="18" spans="1:15" ht="15.6" x14ac:dyDescent="0.3">
      <c r="A18" s="5"/>
      <c r="B18" s="9"/>
      <c r="C18" s="58">
        <v>5</v>
      </c>
      <c r="D18" s="64">
        <v>1.5</v>
      </c>
      <c r="E18" s="20"/>
      <c r="F18" s="64">
        <f t="shared" si="0"/>
        <v>1.5</v>
      </c>
      <c r="G18" s="21" t="s">
        <v>51</v>
      </c>
      <c r="H18" s="20" t="s">
        <v>36</v>
      </c>
      <c r="I18" s="59">
        <v>1600</v>
      </c>
      <c r="J18" s="60">
        <v>71250</v>
      </c>
      <c r="K18" s="61">
        <v>114000000</v>
      </c>
      <c r="L18" s="10"/>
      <c r="M18" s="5"/>
      <c r="N18" s="69"/>
      <c r="O18" s="50"/>
    </row>
    <row r="19" spans="1:15" ht="15.6" x14ac:dyDescent="0.3">
      <c r="A19" s="5"/>
      <c r="B19" s="9"/>
      <c r="C19" s="58">
        <v>6</v>
      </c>
      <c r="D19" s="64">
        <v>1.6</v>
      </c>
      <c r="E19" s="62"/>
      <c r="F19" s="20">
        <f t="shared" si="0"/>
        <v>1.6</v>
      </c>
      <c r="G19" s="21" t="s">
        <v>52</v>
      </c>
      <c r="H19" s="20" t="s">
        <v>36</v>
      </c>
      <c r="I19" s="59">
        <v>1850</v>
      </c>
      <c r="J19" s="60">
        <v>89250</v>
      </c>
      <c r="K19" s="61">
        <v>165112500</v>
      </c>
      <c r="L19" s="10"/>
      <c r="M19" s="5"/>
      <c r="N19" s="69"/>
      <c r="O19" s="50"/>
    </row>
    <row r="20" spans="1:15" ht="15.6" x14ac:dyDescent="0.3">
      <c r="A20" s="5"/>
      <c r="B20" s="9"/>
      <c r="C20" s="58">
        <v>7</v>
      </c>
      <c r="D20" s="20">
        <v>1.7</v>
      </c>
      <c r="E20" s="20"/>
      <c r="F20" s="20">
        <f t="shared" si="0"/>
        <v>1.7</v>
      </c>
      <c r="G20" s="21" t="s">
        <v>62</v>
      </c>
      <c r="H20" s="20" t="s">
        <v>37</v>
      </c>
      <c r="I20" s="59">
        <v>10</v>
      </c>
      <c r="J20" s="60">
        <v>105000</v>
      </c>
      <c r="K20" s="61">
        <v>1050000</v>
      </c>
      <c r="L20" s="10"/>
      <c r="M20" s="5"/>
      <c r="N20" s="69"/>
    </row>
    <row r="21" spans="1:15" ht="15.6" x14ac:dyDescent="0.3">
      <c r="A21" s="5"/>
      <c r="B21" s="9"/>
      <c r="C21" s="58">
        <v>8</v>
      </c>
      <c r="D21" s="20">
        <v>1.8</v>
      </c>
      <c r="E21" s="20"/>
      <c r="F21" s="20">
        <f t="shared" si="0"/>
        <v>1.8</v>
      </c>
      <c r="G21" s="21" t="s">
        <v>63</v>
      </c>
      <c r="H21" s="20" t="s">
        <v>36</v>
      </c>
      <c r="I21" s="59">
        <v>250</v>
      </c>
      <c r="J21" s="60">
        <v>30000</v>
      </c>
      <c r="K21" s="61">
        <v>7500000</v>
      </c>
      <c r="L21" s="10"/>
      <c r="M21" s="5"/>
      <c r="N21" s="69"/>
    </row>
    <row r="22" spans="1:15" ht="27.6" x14ac:dyDescent="0.3">
      <c r="A22" s="5"/>
      <c r="B22" s="9"/>
      <c r="C22" s="58">
        <v>9</v>
      </c>
      <c r="D22" s="20">
        <v>1.9</v>
      </c>
      <c r="E22" s="20"/>
      <c r="F22" s="20">
        <f t="shared" si="0"/>
        <v>1.9</v>
      </c>
      <c r="G22" s="21" t="s">
        <v>64</v>
      </c>
      <c r="H22" s="20" t="s">
        <v>36</v>
      </c>
      <c r="I22" s="59">
        <v>50</v>
      </c>
      <c r="J22" s="60">
        <v>255000</v>
      </c>
      <c r="K22" s="61">
        <v>12750000</v>
      </c>
      <c r="L22" s="10"/>
      <c r="M22" s="5"/>
      <c r="N22" s="69"/>
    </row>
    <row r="23" spans="1:15" ht="15.6" x14ac:dyDescent="0.3">
      <c r="A23" s="5"/>
      <c r="B23" s="9"/>
      <c r="C23" s="58">
        <v>10</v>
      </c>
      <c r="D23" s="53">
        <v>1.1000000000000001</v>
      </c>
      <c r="E23" s="53"/>
      <c r="F23" s="53">
        <f t="shared" si="0"/>
        <v>1.1000000000000001</v>
      </c>
      <c r="G23" s="21" t="s">
        <v>69</v>
      </c>
      <c r="H23" s="20" t="s">
        <v>70</v>
      </c>
      <c r="I23" s="59">
        <v>60</v>
      </c>
      <c r="J23" s="60">
        <v>175500</v>
      </c>
      <c r="K23" s="61">
        <v>10530000</v>
      </c>
      <c r="L23" s="10"/>
      <c r="M23" s="5"/>
      <c r="N23" s="69"/>
    </row>
    <row r="24" spans="1:15" ht="15.6" x14ac:dyDescent="0.3">
      <c r="A24" s="5"/>
      <c r="B24" s="9"/>
      <c r="C24" s="58">
        <v>11</v>
      </c>
      <c r="D24" s="20">
        <v>1.1100000000000001</v>
      </c>
      <c r="E24" s="20"/>
      <c r="F24" s="20">
        <f t="shared" si="0"/>
        <v>1.1100000000000001</v>
      </c>
      <c r="G24" s="21" t="s">
        <v>71</v>
      </c>
      <c r="H24" s="20" t="s">
        <v>70</v>
      </c>
      <c r="I24" s="59">
        <v>60</v>
      </c>
      <c r="J24" s="60">
        <v>60000</v>
      </c>
      <c r="K24" s="61">
        <v>3600000</v>
      </c>
      <c r="L24" s="10"/>
      <c r="M24" s="5"/>
      <c r="N24" s="69"/>
    </row>
    <row r="25" spans="1:15" ht="15.6" x14ac:dyDescent="0.3">
      <c r="A25" s="5"/>
      <c r="B25" s="9"/>
      <c r="C25" s="58">
        <v>12</v>
      </c>
      <c r="D25" s="20">
        <v>1.1200000000000001</v>
      </c>
      <c r="E25" s="20"/>
      <c r="F25" s="20">
        <f t="shared" si="0"/>
        <v>1.1200000000000001</v>
      </c>
      <c r="G25" s="21" t="s">
        <v>72</v>
      </c>
      <c r="H25" s="20" t="s">
        <v>38</v>
      </c>
      <c r="I25" s="59">
        <v>60</v>
      </c>
      <c r="J25" s="60">
        <v>99000</v>
      </c>
      <c r="K25" s="61">
        <v>5940000</v>
      </c>
      <c r="L25" s="10"/>
      <c r="M25" s="5"/>
      <c r="N25" s="69"/>
    </row>
    <row r="26" spans="1:15" s="57" customFormat="1" ht="27.6" x14ac:dyDescent="0.3">
      <c r="A26" s="54"/>
      <c r="B26" s="55"/>
      <c r="C26" s="58">
        <v>13</v>
      </c>
      <c r="D26" s="20">
        <v>1.1299999999999999</v>
      </c>
      <c r="E26" s="20"/>
      <c r="F26" s="20">
        <f t="shared" si="0"/>
        <v>1.1299999999999999</v>
      </c>
      <c r="G26" s="21" t="s">
        <v>65</v>
      </c>
      <c r="H26" s="20" t="s">
        <v>66</v>
      </c>
      <c r="I26" s="59">
        <f>+I27*20</f>
        <v>1680</v>
      </c>
      <c r="J26" s="70">
        <v>80550</v>
      </c>
      <c r="K26" s="61">
        <v>135324000</v>
      </c>
      <c r="L26" s="56"/>
      <c r="M26" s="54"/>
      <c r="N26" s="69"/>
      <c r="O26" s="71"/>
    </row>
    <row r="27" spans="1:15" s="57" customFormat="1" ht="27.6" x14ac:dyDescent="0.3">
      <c r="A27" s="54"/>
      <c r="B27" s="55"/>
      <c r="C27" s="58">
        <v>14</v>
      </c>
      <c r="D27" s="20">
        <v>1.1399999999999999</v>
      </c>
      <c r="E27" s="20"/>
      <c r="F27" s="20">
        <f t="shared" si="0"/>
        <v>1.1399999999999999</v>
      </c>
      <c r="G27" s="21" t="s">
        <v>67</v>
      </c>
      <c r="H27" s="20" t="s">
        <v>36</v>
      </c>
      <c r="I27" s="59">
        <f>7*12</f>
        <v>84</v>
      </c>
      <c r="J27" s="70">
        <v>353400</v>
      </c>
      <c r="K27" s="61">
        <v>29685600</v>
      </c>
      <c r="L27" s="56"/>
      <c r="M27" s="54"/>
      <c r="N27" s="69"/>
      <c r="O27" s="71"/>
    </row>
    <row r="28" spans="1:15" ht="41.4" x14ac:dyDescent="0.3">
      <c r="A28" s="5"/>
      <c r="B28" s="9"/>
      <c r="C28" s="58">
        <v>15</v>
      </c>
      <c r="D28" s="20">
        <v>1.1499999999999999</v>
      </c>
      <c r="E28" s="20"/>
      <c r="F28" s="20">
        <f t="shared" si="0"/>
        <v>1.1499999999999999</v>
      </c>
      <c r="G28" s="21" t="s">
        <v>68</v>
      </c>
      <c r="H28" s="20" t="s">
        <v>37</v>
      </c>
      <c r="I28" s="59">
        <v>8</v>
      </c>
      <c r="J28" s="60">
        <v>1650000</v>
      </c>
      <c r="K28" s="61">
        <v>13200000</v>
      </c>
      <c r="L28" s="10"/>
      <c r="M28" s="5"/>
      <c r="N28" s="69"/>
    </row>
    <row r="29" spans="1:15" ht="55.2" x14ac:dyDescent="0.3">
      <c r="A29" s="5"/>
      <c r="B29" s="9"/>
      <c r="C29" s="58">
        <v>16</v>
      </c>
      <c r="D29" s="53">
        <v>1.1599999999999999</v>
      </c>
      <c r="E29" s="20"/>
      <c r="F29" s="20">
        <f t="shared" si="0"/>
        <v>1.1599999999999999</v>
      </c>
      <c r="G29" s="21" t="s">
        <v>53</v>
      </c>
      <c r="H29" s="20" t="s">
        <v>36</v>
      </c>
      <c r="I29" s="59">
        <v>100</v>
      </c>
      <c r="J29" s="60">
        <v>472500</v>
      </c>
      <c r="K29" s="61">
        <v>47250000</v>
      </c>
      <c r="L29" s="10"/>
      <c r="M29" s="5"/>
      <c r="N29" s="69"/>
      <c r="O29" s="50"/>
    </row>
    <row r="30" spans="1:15" ht="15.6" x14ac:dyDescent="0.3">
      <c r="A30" s="5"/>
      <c r="B30" s="9"/>
      <c r="C30" s="58">
        <v>17</v>
      </c>
      <c r="D30" s="53">
        <v>1.17</v>
      </c>
      <c r="E30" s="20"/>
      <c r="F30" s="20">
        <f t="shared" si="0"/>
        <v>1.17</v>
      </c>
      <c r="G30" s="21" t="s">
        <v>46</v>
      </c>
      <c r="H30" s="20" t="s">
        <v>37</v>
      </c>
      <c r="I30" s="59">
        <v>5</v>
      </c>
      <c r="J30" s="60">
        <v>525000</v>
      </c>
      <c r="K30" s="61">
        <v>2625000</v>
      </c>
      <c r="L30" s="10"/>
      <c r="M30" s="5"/>
      <c r="N30" s="69"/>
      <c r="O30" s="50"/>
    </row>
    <row r="31" spans="1:15" ht="15.6" x14ac:dyDescent="0.3">
      <c r="A31" s="5"/>
      <c r="B31" s="9"/>
      <c r="C31" s="58">
        <v>18</v>
      </c>
      <c r="D31" s="53">
        <v>1.18</v>
      </c>
      <c r="E31" s="20"/>
      <c r="F31" s="20">
        <f t="shared" si="0"/>
        <v>1.18</v>
      </c>
      <c r="G31" s="21" t="s">
        <v>47</v>
      </c>
      <c r="H31" s="20" t="s">
        <v>37</v>
      </c>
      <c r="I31" s="59">
        <v>5</v>
      </c>
      <c r="J31" s="60">
        <v>263250</v>
      </c>
      <c r="K31" s="61">
        <v>1316250</v>
      </c>
      <c r="L31" s="10"/>
      <c r="M31" s="5"/>
      <c r="N31" s="69"/>
      <c r="O31" s="50"/>
    </row>
    <row r="32" spans="1:15" ht="15.6" x14ac:dyDescent="0.3">
      <c r="A32" s="5"/>
      <c r="B32" s="9"/>
      <c r="C32" s="58">
        <v>19</v>
      </c>
      <c r="D32" s="53">
        <v>1.19</v>
      </c>
      <c r="E32" s="20"/>
      <c r="F32" s="20">
        <f t="shared" si="0"/>
        <v>1.19</v>
      </c>
      <c r="G32" s="21" t="s">
        <v>39</v>
      </c>
      <c r="H32" s="20" t="s">
        <v>36</v>
      </c>
      <c r="I32" s="59">
        <v>10</v>
      </c>
      <c r="J32" s="60">
        <v>173550</v>
      </c>
      <c r="K32" s="61">
        <v>1735500</v>
      </c>
      <c r="L32" s="10"/>
      <c r="M32" s="5"/>
      <c r="N32" s="69"/>
      <c r="O32" s="50"/>
    </row>
    <row r="33" spans="1:15" ht="15.6" x14ac:dyDescent="0.3">
      <c r="A33" s="5"/>
      <c r="B33" s="9"/>
      <c r="C33" s="58">
        <v>20</v>
      </c>
      <c r="D33" s="53">
        <v>1.2</v>
      </c>
      <c r="E33" s="20"/>
      <c r="F33" s="53">
        <f t="shared" si="0"/>
        <v>1.2</v>
      </c>
      <c r="G33" s="21" t="s">
        <v>54</v>
      </c>
      <c r="H33" s="20" t="s">
        <v>36</v>
      </c>
      <c r="I33" s="59">
        <v>30</v>
      </c>
      <c r="J33" s="60">
        <v>412800</v>
      </c>
      <c r="K33" s="61">
        <v>12384000</v>
      </c>
      <c r="L33" s="10"/>
      <c r="M33" s="5"/>
      <c r="N33" s="69"/>
      <c r="O33" s="50"/>
    </row>
    <row r="34" spans="1:15" ht="15.6" x14ac:dyDescent="0.3">
      <c r="A34" s="5"/>
      <c r="B34" s="9"/>
      <c r="C34" s="58">
        <v>21</v>
      </c>
      <c r="D34" s="53">
        <v>1.21</v>
      </c>
      <c r="E34" s="20"/>
      <c r="F34" s="20">
        <f t="shared" ref="F34:F47" si="1">+D34</f>
        <v>1.21</v>
      </c>
      <c r="G34" s="21" t="s">
        <v>56</v>
      </c>
      <c r="H34" s="20" t="s">
        <v>36</v>
      </c>
      <c r="I34" s="59">
        <v>600</v>
      </c>
      <c r="J34" s="60">
        <v>299475</v>
      </c>
      <c r="K34" s="61">
        <v>179685000</v>
      </c>
      <c r="L34" s="10"/>
      <c r="M34" s="5"/>
      <c r="N34" s="69"/>
      <c r="O34" s="50"/>
    </row>
    <row r="35" spans="1:15" ht="15.6" x14ac:dyDescent="0.3">
      <c r="A35" s="5"/>
      <c r="B35" s="9"/>
      <c r="C35" s="58">
        <v>22</v>
      </c>
      <c r="D35" s="53">
        <v>1.22</v>
      </c>
      <c r="E35" s="20"/>
      <c r="F35" s="20">
        <f t="shared" si="1"/>
        <v>1.22</v>
      </c>
      <c r="G35" s="21" t="s">
        <v>40</v>
      </c>
      <c r="H35" s="20" t="s">
        <v>36</v>
      </c>
      <c r="I35" s="59">
        <v>20</v>
      </c>
      <c r="J35" s="60">
        <v>1950000</v>
      </c>
      <c r="K35" s="61">
        <v>39000000</v>
      </c>
      <c r="L35" s="10"/>
      <c r="M35" s="5"/>
      <c r="N35" s="69"/>
      <c r="O35" s="50"/>
    </row>
    <row r="36" spans="1:15" ht="15.6" x14ac:dyDescent="0.3">
      <c r="A36" s="5"/>
      <c r="B36" s="9"/>
      <c r="C36" s="58">
        <v>23</v>
      </c>
      <c r="D36" s="53">
        <v>1.23</v>
      </c>
      <c r="E36" s="20"/>
      <c r="F36" s="53">
        <f t="shared" si="1"/>
        <v>1.23</v>
      </c>
      <c r="G36" s="21" t="s">
        <v>41</v>
      </c>
      <c r="H36" s="20" t="s">
        <v>36</v>
      </c>
      <c r="I36" s="59">
        <v>20</v>
      </c>
      <c r="J36" s="60">
        <v>1500000</v>
      </c>
      <c r="K36" s="61">
        <v>30000000</v>
      </c>
      <c r="L36" s="10"/>
      <c r="M36" s="5"/>
      <c r="N36" s="69"/>
      <c r="O36" s="50"/>
    </row>
    <row r="37" spans="1:15" ht="15.6" x14ac:dyDescent="0.3">
      <c r="A37" s="5"/>
      <c r="B37" s="9"/>
      <c r="C37" s="58">
        <v>24</v>
      </c>
      <c r="D37" s="53">
        <v>1.24</v>
      </c>
      <c r="E37" s="20"/>
      <c r="F37" s="20">
        <f t="shared" si="1"/>
        <v>1.24</v>
      </c>
      <c r="G37" s="21" t="s">
        <v>57</v>
      </c>
      <c r="H37" s="20" t="s">
        <v>36</v>
      </c>
      <c r="I37" s="59">
        <v>100</v>
      </c>
      <c r="J37" s="60">
        <v>20850</v>
      </c>
      <c r="K37" s="61">
        <v>2085000</v>
      </c>
      <c r="L37" s="10"/>
      <c r="M37" s="5"/>
      <c r="N37" s="69"/>
      <c r="O37" s="50"/>
    </row>
    <row r="38" spans="1:15" ht="27.6" x14ac:dyDescent="0.3">
      <c r="A38" s="5"/>
      <c r="B38" s="9"/>
      <c r="C38" s="58">
        <v>25</v>
      </c>
      <c r="D38" s="53">
        <v>1.25</v>
      </c>
      <c r="E38" s="20"/>
      <c r="F38" s="20">
        <f t="shared" si="1"/>
        <v>1.25</v>
      </c>
      <c r="G38" s="21" t="s">
        <v>58</v>
      </c>
      <c r="H38" s="20" t="s">
        <v>36</v>
      </c>
      <c r="I38" s="59">
        <v>800</v>
      </c>
      <c r="J38" s="60">
        <v>58350</v>
      </c>
      <c r="K38" s="61">
        <v>46680000</v>
      </c>
      <c r="L38" s="10"/>
      <c r="M38" s="5"/>
      <c r="N38" s="69"/>
      <c r="O38" s="50"/>
    </row>
    <row r="39" spans="1:15" ht="15.6" x14ac:dyDescent="0.3">
      <c r="A39" s="5"/>
      <c r="B39" s="9"/>
      <c r="C39" s="58">
        <v>26</v>
      </c>
      <c r="D39" s="53">
        <v>1.26</v>
      </c>
      <c r="E39" s="53"/>
      <c r="F39" s="53">
        <f t="shared" si="1"/>
        <v>1.26</v>
      </c>
      <c r="G39" s="21" t="s">
        <v>76</v>
      </c>
      <c r="H39" s="20" t="s">
        <v>38</v>
      </c>
      <c r="I39" s="59">
        <v>550</v>
      </c>
      <c r="J39" s="60">
        <v>60000</v>
      </c>
      <c r="K39" s="61">
        <v>33000000</v>
      </c>
      <c r="L39" s="10"/>
      <c r="M39" s="5"/>
      <c r="N39" s="69"/>
    </row>
    <row r="40" spans="1:15" ht="27.6" x14ac:dyDescent="0.3">
      <c r="A40" s="5"/>
      <c r="B40" s="9"/>
      <c r="C40" s="58">
        <v>27</v>
      </c>
      <c r="D40" s="20">
        <v>1.27</v>
      </c>
      <c r="E40" s="20"/>
      <c r="F40" s="20">
        <f t="shared" si="1"/>
        <v>1.27</v>
      </c>
      <c r="G40" s="21" t="s">
        <v>73</v>
      </c>
      <c r="H40" s="20" t="s">
        <v>37</v>
      </c>
      <c r="I40" s="59">
        <v>2</v>
      </c>
      <c r="J40" s="60">
        <v>75000000</v>
      </c>
      <c r="K40" s="61">
        <v>150000000</v>
      </c>
      <c r="L40" s="10"/>
      <c r="M40" s="5"/>
      <c r="N40" s="69"/>
    </row>
    <row r="41" spans="1:15" ht="15.6" x14ac:dyDescent="0.3">
      <c r="A41" s="5"/>
      <c r="B41" s="9"/>
      <c r="C41" s="58">
        <v>28</v>
      </c>
      <c r="D41" s="20">
        <v>1.28</v>
      </c>
      <c r="E41" s="20"/>
      <c r="F41" s="20">
        <f t="shared" si="1"/>
        <v>1.28</v>
      </c>
      <c r="G41" s="21" t="s">
        <v>74</v>
      </c>
      <c r="H41" s="20" t="s">
        <v>37</v>
      </c>
      <c r="I41" s="59">
        <v>2</v>
      </c>
      <c r="J41" s="60">
        <v>25000000</v>
      </c>
      <c r="K41" s="61">
        <v>50000000</v>
      </c>
      <c r="L41" s="10"/>
      <c r="M41" s="5"/>
      <c r="N41" s="69"/>
    </row>
    <row r="42" spans="1:15" ht="69" x14ac:dyDescent="0.3">
      <c r="A42" s="5"/>
      <c r="B42" s="9"/>
      <c r="C42" s="58">
        <v>29</v>
      </c>
      <c r="D42" s="20">
        <v>1.29</v>
      </c>
      <c r="E42" s="20"/>
      <c r="F42" s="20">
        <f t="shared" si="1"/>
        <v>1.29</v>
      </c>
      <c r="G42" s="21" t="s">
        <v>75</v>
      </c>
      <c r="H42" s="20" t="s">
        <v>38</v>
      </c>
      <c r="I42" s="59">
        <v>25</v>
      </c>
      <c r="J42" s="60">
        <v>1245000</v>
      </c>
      <c r="K42" s="61">
        <v>31125000</v>
      </c>
      <c r="L42" s="10"/>
      <c r="M42" s="5"/>
      <c r="N42" s="69"/>
    </row>
    <row r="43" spans="1:15" ht="15.6" x14ac:dyDescent="0.3">
      <c r="A43" s="5"/>
      <c r="B43" s="9"/>
      <c r="C43" s="58">
        <v>30</v>
      </c>
      <c r="D43" s="53">
        <v>1.3</v>
      </c>
      <c r="E43" s="20"/>
      <c r="F43" s="53">
        <f t="shared" si="1"/>
        <v>1.3</v>
      </c>
      <c r="G43" s="21" t="s">
        <v>43</v>
      </c>
      <c r="H43" s="20" t="s">
        <v>42</v>
      </c>
      <c r="I43" s="59">
        <v>100</v>
      </c>
      <c r="J43" s="60">
        <v>135000</v>
      </c>
      <c r="K43" s="61">
        <v>13500000</v>
      </c>
      <c r="L43" s="10"/>
      <c r="M43" s="5"/>
      <c r="N43" s="69"/>
      <c r="O43" s="50"/>
    </row>
    <row r="44" spans="1:15" ht="15.6" x14ac:dyDescent="0.3">
      <c r="A44" s="5"/>
      <c r="B44" s="9"/>
      <c r="C44" s="58">
        <v>31</v>
      </c>
      <c r="D44" s="53">
        <v>1.31</v>
      </c>
      <c r="E44" s="20"/>
      <c r="F44" s="20">
        <f t="shared" si="1"/>
        <v>1.31</v>
      </c>
      <c r="G44" s="21" t="s">
        <v>44</v>
      </c>
      <c r="H44" s="20" t="s">
        <v>42</v>
      </c>
      <c r="I44" s="59">
        <v>100</v>
      </c>
      <c r="J44" s="60">
        <v>135000</v>
      </c>
      <c r="K44" s="61">
        <v>13500000</v>
      </c>
      <c r="L44" s="10"/>
      <c r="M44" s="5"/>
      <c r="N44" s="69"/>
      <c r="O44" s="50"/>
    </row>
    <row r="45" spans="1:15" ht="27.6" x14ac:dyDescent="0.3">
      <c r="A45" s="5"/>
      <c r="B45" s="9"/>
      <c r="C45" s="58">
        <v>32</v>
      </c>
      <c r="D45" s="53">
        <v>1.32</v>
      </c>
      <c r="E45" s="20"/>
      <c r="F45" s="20">
        <f t="shared" si="1"/>
        <v>1.32</v>
      </c>
      <c r="G45" s="21" t="s">
        <v>45</v>
      </c>
      <c r="H45" s="20" t="s">
        <v>42</v>
      </c>
      <c r="I45" s="59">
        <v>100</v>
      </c>
      <c r="J45" s="60">
        <v>135000</v>
      </c>
      <c r="K45" s="61">
        <v>13500000</v>
      </c>
      <c r="L45" s="10"/>
      <c r="M45" s="5"/>
      <c r="N45" s="69"/>
      <c r="O45" s="50"/>
    </row>
    <row r="46" spans="1:15" ht="27.6" x14ac:dyDescent="0.3">
      <c r="A46" s="5"/>
      <c r="B46" s="9"/>
      <c r="C46" s="58">
        <v>33</v>
      </c>
      <c r="D46" s="53">
        <v>1.33</v>
      </c>
      <c r="E46" s="20"/>
      <c r="F46" s="53">
        <f t="shared" ref="F46" si="2">+D46</f>
        <v>1.33</v>
      </c>
      <c r="G46" s="21" t="s">
        <v>61</v>
      </c>
      <c r="H46" s="20" t="s">
        <v>37</v>
      </c>
      <c r="I46" s="59">
        <v>5</v>
      </c>
      <c r="J46" s="60">
        <v>390000</v>
      </c>
      <c r="K46" s="61">
        <v>1950000</v>
      </c>
      <c r="L46" s="10"/>
      <c r="M46" s="5"/>
      <c r="N46" s="69"/>
      <c r="O46" s="50"/>
    </row>
    <row r="47" spans="1:15" ht="27.6" x14ac:dyDescent="0.3">
      <c r="A47" s="5"/>
      <c r="B47" s="9"/>
      <c r="C47" s="58">
        <v>34</v>
      </c>
      <c r="D47" s="53">
        <v>1.34</v>
      </c>
      <c r="E47" s="20"/>
      <c r="F47" s="20">
        <f t="shared" si="1"/>
        <v>1.34</v>
      </c>
      <c r="G47" s="21" t="s">
        <v>59</v>
      </c>
      <c r="H47" s="20" t="s">
        <v>37</v>
      </c>
      <c r="I47" s="59">
        <v>5</v>
      </c>
      <c r="J47" s="60">
        <v>795000</v>
      </c>
      <c r="K47" s="61">
        <v>3975000</v>
      </c>
      <c r="L47" s="10"/>
      <c r="M47" s="5"/>
      <c r="N47" s="69"/>
      <c r="O47" s="50"/>
    </row>
    <row r="48" spans="1:15" ht="16.2" thickBot="1" x14ac:dyDescent="0.35">
      <c r="A48" s="5"/>
      <c r="B48" s="9"/>
      <c r="C48" s="58">
        <v>35</v>
      </c>
      <c r="D48" s="53">
        <v>1.35</v>
      </c>
      <c r="E48" s="20"/>
      <c r="F48" s="20">
        <f t="shared" ref="F48" si="3">+D48</f>
        <v>1.35</v>
      </c>
      <c r="G48" s="21" t="s">
        <v>78</v>
      </c>
      <c r="H48" s="20" t="s">
        <v>77</v>
      </c>
      <c r="I48" s="59">
        <v>1</v>
      </c>
      <c r="J48" s="60">
        <v>206159650</v>
      </c>
      <c r="K48" s="61">
        <v>206159650</v>
      </c>
      <c r="L48" s="10"/>
      <c r="M48" s="5"/>
      <c r="N48" s="69"/>
      <c r="O48" s="50"/>
    </row>
    <row r="49" spans="1:14" s="3" customFormat="1" ht="16.2" thickBot="1" x14ac:dyDescent="0.35">
      <c r="A49" s="11"/>
      <c r="B49" s="12"/>
      <c r="C49" s="116" t="s">
        <v>31</v>
      </c>
      <c r="D49" s="117"/>
      <c r="E49" s="117"/>
      <c r="F49" s="117"/>
      <c r="G49" s="117"/>
      <c r="H49" s="117"/>
      <c r="I49" s="117"/>
      <c r="J49" s="118"/>
      <c r="K49" s="46">
        <v>1500000000</v>
      </c>
      <c r="L49" s="13"/>
      <c r="M49" s="11"/>
      <c r="N49" s="72"/>
    </row>
    <row r="50" spans="1:14" s="3" customFormat="1" ht="16.2" thickBot="1" x14ac:dyDescent="0.35">
      <c r="A50" s="11"/>
      <c r="B50" s="12"/>
      <c r="C50" s="22"/>
      <c r="D50" s="22"/>
      <c r="E50" s="22"/>
      <c r="F50" s="22"/>
      <c r="G50" s="22"/>
      <c r="H50" s="22"/>
      <c r="I50" s="22"/>
      <c r="J50" s="22"/>
      <c r="K50" s="23"/>
      <c r="L50" s="13"/>
      <c r="M50" s="11"/>
      <c r="N50" s="67"/>
    </row>
    <row r="51" spans="1:14" s="3" customFormat="1" ht="30" customHeight="1" x14ac:dyDescent="0.3">
      <c r="A51" s="11"/>
      <c r="B51" s="12"/>
      <c r="C51" s="24"/>
      <c r="D51" s="25"/>
      <c r="E51" s="24"/>
      <c r="F51" s="24"/>
      <c r="G51" s="125" t="s">
        <v>29</v>
      </c>
      <c r="H51" s="126"/>
      <c r="I51" s="126"/>
      <c r="J51" s="127"/>
      <c r="K51" s="47">
        <v>1250000000</v>
      </c>
      <c r="L51" s="13"/>
      <c r="M51" s="11"/>
      <c r="N51" s="67"/>
    </row>
    <row r="52" spans="1:14" s="3" customFormat="1" ht="30" customHeight="1" x14ac:dyDescent="0.3">
      <c r="A52" s="11"/>
      <c r="B52" s="12"/>
      <c r="C52" s="24"/>
      <c r="D52" s="25"/>
      <c r="E52" s="24"/>
      <c r="F52" s="24"/>
      <c r="G52" s="113" t="s">
        <v>19</v>
      </c>
      <c r="H52" s="114"/>
      <c r="I52" s="114"/>
      <c r="J52" s="115"/>
      <c r="K52" s="48">
        <v>175000000.00000003</v>
      </c>
      <c r="L52" s="13"/>
      <c r="M52" s="11"/>
      <c r="N52" s="67"/>
    </row>
    <row r="53" spans="1:14" s="3" customFormat="1" ht="30" customHeight="1" x14ac:dyDescent="0.3">
      <c r="A53" s="11"/>
      <c r="B53" s="12"/>
      <c r="C53" s="24"/>
      <c r="D53" s="26"/>
      <c r="E53" s="26"/>
      <c r="F53" s="26"/>
      <c r="G53" s="113" t="s">
        <v>28</v>
      </c>
      <c r="H53" s="114"/>
      <c r="I53" s="114"/>
      <c r="J53" s="115"/>
      <c r="K53" s="48">
        <v>12500000</v>
      </c>
      <c r="L53" s="13"/>
      <c r="M53" s="11"/>
      <c r="N53" s="67"/>
    </row>
    <row r="54" spans="1:14" s="3" customFormat="1" ht="30" customHeight="1" x14ac:dyDescent="0.3">
      <c r="A54" s="11"/>
      <c r="B54" s="12"/>
      <c r="C54" s="24"/>
      <c r="D54" s="26"/>
      <c r="E54" s="26"/>
      <c r="F54" s="26"/>
      <c r="G54" s="113" t="s">
        <v>26</v>
      </c>
      <c r="H54" s="114"/>
      <c r="I54" s="114"/>
      <c r="J54" s="115"/>
      <c r="K54" s="48">
        <v>62500000</v>
      </c>
      <c r="L54" s="13"/>
      <c r="M54" s="11"/>
      <c r="N54" s="67"/>
    </row>
    <row r="55" spans="1:14" s="3" customFormat="1" ht="30" customHeight="1" thickBot="1" x14ac:dyDescent="0.35">
      <c r="A55" s="11"/>
      <c r="B55" s="12"/>
      <c r="C55" s="24"/>
      <c r="D55" s="25"/>
      <c r="E55" s="24"/>
      <c r="F55" s="24"/>
      <c r="G55" s="113" t="s">
        <v>30</v>
      </c>
      <c r="H55" s="114"/>
      <c r="I55" s="114"/>
      <c r="J55" s="115"/>
      <c r="K55" s="48">
        <v>0</v>
      </c>
      <c r="L55" s="13"/>
      <c r="M55" s="11"/>
      <c r="N55" s="67"/>
    </row>
    <row r="56" spans="1:14" s="3" customFormat="1" ht="30" customHeight="1" thickBot="1" x14ac:dyDescent="0.35">
      <c r="A56" s="11"/>
      <c r="B56" s="12"/>
      <c r="C56" s="24"/>
      <c r="D56" s="25"/>
      <c r="E56" s="24"/>
      <c r="F56" s="24"/>
      <c r="G56" s="122" t="s">
        <v>14</v>
      </c>
      <c r="H56" s="123"/>
      <c r="I56" s="123"/>
      <c r="J56" s="124"/>
      <c r="K56" s="49">
        <v>1500000000</v>
      </c>
      <c r="L56" s="13"/>
      <c r="M56" s="11"/>
      <c r="N56" s="67"/>
    </row>
    <row r="57" spans="1:14" s="3" customFormat="1" ht="16.2" thickBot="1" x14ac:dyDescent="0.35">
      <c r="A57" s="11"/>
      <c r="B57" s="12"/>
      <c r="C57" s="24"/>
      <c r="D57" s="25"/>
      <c r="E57" s="25"/>
      <c r="F57" s="25"/>
      <c r="G57" s="24"/>
      <c r="H57" s="24"/>
      <c r="I57" s="27"/>
      <c r="J57" s="28"/>
      <c r="K57" s="29"/>
      <c r="L57" s="13"/>
      <c r="M57" s="11"/>
      <c r="N57" s="67"/>
    </row>
    <row r="58" spans="1:14" s="3" customFormat="1" ht="15.6" x14ac:dyDescent="0.3">
      <c r="A58" s="11"/>
      <c r="B58" s="12"/>
      <c r="C58" s="30"/>
      <c r="D58" s="120"/>
      <c r="E58" s="120"/>
      <c r="F58" s="120"/>
      <c r="G58" s="120"/>
      <c r="H58" s="120"/>
      <c r="I58" s="120"/>
      <c r="J58" s="120"/>
      <c r="K58" s="121"/>
      <c r="L58" s="14"/>
      <c r="M58" s="11"/>
      <c r="N58" s="67"/>
    </row>
    <row r="59" spans="1:14" s="3" customFormat="1" ht="46.2" customHeight="1" x14ac:dyDescent="0.3">
      <c r="A59" s="11"/>
      <c r="B59" s="12"/>
      <c r="C59" s="80" t="s">
        <v>15</v>
      </c>
      <c r="D59" s="81"/>
      <c r="E59" s="81"/>
      <c r="F59" s="81"/>
      <c r="G59" s="81"/>
      <c r="H59" s="119" t="s">
        <v>16</v>
      </c>
      <c r="I59" s="119"/>
      <c r="J59" s="119"/>
      <c r="K59" s="43" t="s">
        <v>17</v>
      </c>
      <c r="L59" s="15"/>
      <c r="M59" s="11"/>
      <c r="N59" s="67"/>
    </row>
    <row r="60" spans="1:14" s="3" customFormat="1" ht="37.799999999999997" customHeight="1" x14ac:dyDescent="0.3">
      <c r="A60" s="11"/>
      <c r="B60" s="12"/>
      <c r="C60" s="80" t="s">
        <v>18</v>
      </c>
      <c r="D60" s="81"/>
      <c r="E60" s="81"/>
      <c r="F60" s="81"/>
      <c r="G60" s="81"/>
      <c r="H60" s="85" t="s">
        <v>19</v>
      </c>
      <c r="I60" s="85"/>
      <c r="J60" s="44" t="s">
        <v>20</v>
      </c>
      <c r="K60" s="45">
        <v>0.14000000000000001</v>
      </c>
      <c r="L60" s="15"/>
      <c r="M60" s="11"/>
      <c r="N60" s="67"/>
    </row>
    <row r="61" spans="1:14" s="3" customFormat="1" ht="37.799999999999997" customHeight="1" x14ac:dyDescent="0.3">
      <c r="A61" s="11"/>
      <c r="B61" s="12"/>
      <c r="C61" s="80" t="s">
        <v>21</v>
      </c>
      <c r="D61" s="81"/>
      <c r="E61" s="81"/>
      <c r="F61" s="81"/>
      <c r="G61" s="81"/>
      <c r="H61" s="82" t="s">
        <v>28</v>
      </c>
      <c r="I61" s="83"/>
      <c r="J61" s="44" t="s">
        <v>22</v>
      </c>
      <c r="K61" s="45">
        <v>0.01</v>
      </c>
      <c r="L61" s="15"/>
      <c r="M61" s="11"/>
      <c r="N61" s="67"/>
    </row>
    <row r="62" spans="1:14" s="4" customFormat="1" ht="37.799999999999997" customHeight="1" x14ac:dyDescent="0.3">
      <c r="A62" s="11"/>
      <c r="B62" s="12"/>
      <c r="C62" s="80" t="s">
        <v>79</v>
      </c>
      <c r="D62" s="81"/>
      <c r="E62" s="81"/>
      <c r="F62" s="81"/>
      <c r="G62" s="81"/>
      <c r="H62" s="84" t="s">
        <v>26</v>
      </c>
      <c r="I62" s="85"/>
      <c r="J62" s="44" t="s">
        <v>23</v>
      </c>
      <c r="K62" s="45">
        <v>0.05</v>
      </c>
      <c r="L62" s="13"/>
      <c r="M62" s="11"/>
      <c r="N62" s="68"/>
    </row>
    <row r="63" spans="1:14" ht="57" customHeight="1" x14ac:dyDescent="0.3">
      <c r="A63" s="5"/>
      <c r="B63" s="9"/>
      <c r="C63" s="73"/>
      <c r="D63" s="74"/>
      <c r="E63" s="74"/>
      <c r="F63" s="74"/>
      <c r="G63" s="75"/>
      <c r="H63" s="85" t="s">
        <v>24</v>
      </c>
      <c r="I63" s="85"/>
      <c r="J63" s="44" t="s">
        <v>25</v>
      </c>
      <c r="K63" s="45">
        <v>0.2</v>
      </c>
      <c r="L63" s="10"/>
      <c r="M63" s="5"/>
    </row>
    <row r="64" spans="1:14" ht="16.2" thickBot="1" x14ac:dyDescent="0.35">
      <c r="A64" s="5"/>
      <c r="B64" s="9"/>
      <c r="C64" s="76"/>
      <c r="D64" s="77"/>
      <c r="E64" s="77"/>
      <c r="F64" s="77"/>
      <c r="G64" s="78"/>
      <c r="H64" s="86"/>
      <c r="I64" s="86"/>
      <c r="J64" s="86"/>
      <c r="K64" s="87"/>
      <c r="L64" s="10"/>
      <c r="M64" s="5"/>
    </row>
    <row r="65" spans="1:13" ht="16.2" thickBot="1" x14ac:dyDescent="0.35">
      <c r="A65" s="5"/>
      <c r="B65" s="38"/>
      <c r="C65" s="39"/>
      <c r="D65" s="39"/>
      <c r="E65" s="40"/>
      <c r="F65" s="39"/>
      <c r="G65" s="41"/>
      <c r="H65" s="39"/>
      <c r="I65" s="39"/>
      <c r="J65" s="39"/>
      <c r="K65" s="39"/>
      <c r="L65" s="42"/>
      <c r="M65" s="5"/>
    </row>
    <row r="66" spans="1:13" ht="16.2" thickTop="1" x14ac:dyDescent="0.3">
      <c r="A66" s="5"/>
      <c r="B66" s="5"/>
      <c r="C66" s="5"/>
      <c r="D66" s="5"/>
      <c r="E66" s="6"/>
      <c r="F66" s="5"/>
      <c r="G66" s="5"/>
      <c r="H66" s="5"/>
      <c r="I66" s="5"/>
      <c r="J66" s="5"/>
      <c r="K66" s="5"/>
      <c r="L66" s="5"/>
      <c r="M66" s="5"/>
    </row>
  </sheetData>
  <mergeCells count="33">
    <mergeCell ref="C13:K13"/>
    <mergeCell ref="G53:J53"/>
    <mergeCell ref="C49:J49"/>
    <mergeCell ref="G54:J54"/>
    <mergeCell ref="C60:G60"/>
    <mergeCell ref="C59:G59"/>
    <mergeCell ref="H59:J59"/>
    <mergeCell ref="H60:I60"/>
    <mergeCell ref="D58:K58"/>
    <mergeCell ref="G56:J56"/>
    <mergeCell ref="G51:J51"/>
    <mergeCell ref="G55:J55"/>
    <mergeCell ref="G52:J52"/>
    <mergeCell ref="C3:F3"/>
    <mergeCell ref="C6:K6"/>
    <mergeCell ref="C5:K5"/>
    <mergeCell ref="E11:F11"/>
    <mergeCell ref="H11:H12"/>
    <mergeCell ref="C7:K8"/>
    <mergeCell ref="C9:K9"/>
    <mergeCell ref="C11:C12"/>
    <mergeCell ref="C10:K10"/>
    <mergeCell ref="D11:D12"/>
    <mergeCell ref="I11:I12"/>
    <mergeCell ref="J11:J12"/>
    <mergeCell ref="G11:G12"/>
    <mergeCell ref="K11:K12"/>
    <mergeCell ref="C61:G61"/>
    <mergeCell ref="H61:I61"/>
    <mergeCell ref="H62:I62"/>
    <mergeCell ref="H63:I63"/>
    <mergeCell ref="H64:K64"/>
    <mergeCell ref="C62:G62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4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A9274-A5C3-4F1E-A2BF-BDE2D1D494AE}">
  <sheetPr>
    <pageSetUpPr fitToPage="1"/>
  </sheetPr>
  <dimension ref="A1:O68"/>
  <sheetViews>
    <sheetView showGridLines="0" topLeftCell="A3" zoomScale="80" zoomScaleNormal="80" zoomScaleSheetLayoutView="80" zoomScalePageLayoutView="55" workbookViewId="0">
      <selection activeCell="D18" sqref="D18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 x14ac:dyDescent="0.3">
      <c r="A3" s="5"/>
      <c r="B3" s="9"/>
      <c r="C3" s="88" t="s">
        <v>33</v>
      </c>
      <c r="D3" s="88"/>
      <c r="E3" s="88"/>
      <c r="F3" s="88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31" t="s">
        <v>0</v>
      </c>
      <c r="D4" s="32" t="s">
        <v>34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90" t="s">
        <v>2</v>
      </c>
      <c r="D5" s="90"/>
      <c r="E5" s="90"/>
      <c r="F5" s="90"/>
      <c r="G5" s="90"/>
      <c r="H5" s="90"/>
      <c r="I5" s="90"/>
      <c r="J5" s="90"/>
      <c r="K5" s="90"/>
      <c r="L5" s="10"/>
      <c r="M5" s="5"/>
    </row>
    <row r="6" spans="1:15" ht="16.2" thickBot="1" x14ac:dyDescent="0.35">
      <c r="A6" s="5"/>
      <c r="B6" s="9"/>
      <c r="C6" s="89" t="s">
        <v>32</v>
      </c>
      <c r="D6" s="89"/>
      <c r="E6" s="89"/>
      <c r="F6" s="89"/>
      <c r="G6" s="89"/>
      <c r="H6" s="89"/>
      <c r="I6" s="89"/>
      <c r="J6" s="89"/>
      <c r="K6" s="89"/>
      <c r="L6" s="10"/>
      <c r="M6" s="5"/>
    </row>
    <row r="7" spans="1:15" s="17" customFormat="1" ht="15.6" customHeight="1" x14ac:dyDescent="0.3">
      <c r="A7" s="16"/>
      <c r="B7" s="33"/>
      <c r="C7" s="95" t="s">
        <v>60</v>
      </c>
      <c r="D7" s="96"/>
      <c r="E7" s="96"/>
      <c r="F7" s="96"/>
      <c r="G7" s="96"/>
      <c r="H7" s="96"/>
      <c r="I7" s="96"/>
      <c r="J7" s="96"/>
      <c r="K7" s="97"/>
      <c r="L7" s="18"/>
      <c r="M7" s="16"/>
    </row>
    <row r="8" spans="1:15" ht="16.2" thickBot="1" x14ac:dyDescent="0.35">
      <c r="A8" s="5"/>
      <c r="B8" s="34"/>
      <c r="C8" s="98"/>
      <c r="D8" s="99"/>
      <c r="E8" s="99"/>
      <c r="F8" s="99"/>
      <c r="G8" s="99"/>
      <c r="H8" s="99"/>
      <c r="I8" s="99"/>
      <c r="J8" s="99"/>
      <c r="K8" s="100"/>
      <c r="L8" s="10"/>
      <c r="M8" s="5"/>
    </row>
    <row r="9" spans="1:15" ht="15.6" x14ac:dyDescent="0.3">
      <c r="A9" s="5"/>
      <c r="B9" s="34"/>
      <c r="C9" s="101"/>
      <c r="D9" s="102"/>
      <c r="E9" s="102"/>
      <c r="F9" s="102"/>
      <c r="G9" s="102"/>
      <c r="H9" s="102"/>
      <c r="I9" s="102"/>
      <c r="J9" s="102"/>
      <c r="K9" s="103"/>
      <c r="L9" s="10"/>
      <c r="M9" s="5"/>
    </row>
    <row r="10" spans="1:15" ht="16.2" thickBot="1" x14ac:dyDescent="0.35">
      <c r="A10" s="5"/>
      <c r="B10" s="9"/>
      <c r="C10" s="106" t="s">
        <v>27</v>
      </c>
      <c r="D10" s="107"/>
      <c r="E10" s="107"/>
      <c r="F10" s="107"/>
      <c r="G10" s="107"/>
      <c r="H10" s="107"/>
      <c r="I10" s="107"/>
      <c r="J10" s="107"/>
      <c r="K10" s="108"/>
      <c r="L10" s="10"/>
      <c r="M10" s="5"/>
    </row>
    <row r="11" spans="1:15" ht="30" customHeight="1" x14ac:dyDescent="0.3">
      <c r="A11" s="5"/>
      <c r="B11" s="9"/>
      <c r="C11" s="104" t="s">
        <v>4</v>
      </c>
      <c r="D11" s="93" t="s">
        <v>5</v>
      </c>
      <c r="E11" s="91" t="s">
        <v>6</v>
      </c>
      <c r="F11" s="92"/>
      <c r="G11" s="93" t="s">
        <v>7</v>
      </c>
      <c r="H11" s="93" t="s">
        <v>8</v>
      </c>
      <c r="I11" s="93" t="s">
        <v>9</v>
      </c>
      <c r="J11" s="109" t="s">
        <v>10</v>
      </c>
      <c r="K11" s="111" t="s">
        <v>11</v>
      </c>
      <c r="L11" s="10"/>
      <c r="M11" s="5"/>
    </row>
    <row r="12" spans="1:15" ht="30" customHeight="1" thickBot="1" x14ac:dyDescent="0.35">
      <c r="A12" s="5"/>
      <c r="B12" s="9"/>
      <c r="C12" s="105"/>
      <c r="D12" s="94"/>
      <c r="E12" s="19" t="s">
        <v>12</v>
      </c>
      <c r="F12" s="35" t="s">
        <v>13</v>
      </c>
      <c r="G12" s="94"/>
      <c r="H12" s="94"/>
      <c r="I12" s="94"/>
      <c r="J12" s="110"/>
      <c r="K12" s="112"/>
      <c r="L12" s="10"/>
      <c r="M12" s="5"/>
    </row>
    <row r="13" spans="1:15" s="57" customFormat="1" ht="30.6" customHeight="1" thickBot="1" x14ac:dyDescent="0.35">
      <c r="A13" s="54"/>
      <c r="B13" s="55"/>
      <c r="C13" s="130" t="s">
        <v>80</v>
      </c>
      <c r="D13" s="131"/>
      <c r="E13" s="131"/>
      <c r="F13" s="131"/>
      <c r="G13" s="131"/>
      <c r="H13" s="131"/>
      <c r="I13" s="131"/>
      <c r="J13" s="131"/>
      <c r="K13" s="132"/>
      <c r="L13" s="56"/>
      <c r="M13" s="54"/>
    </row>
    <row r="14" spans="1:15" ht="15.6" x14ac:dyDescent="0.3">
      <c r="A14" s="5"/>
      <c r="B14" s="9"/>
      <c r="C14" s="58">
        <v>1</v>
      </c>
      <c r="D14" s="20">
        <v>1.1000000000000001</v>
      </c>
      <c r="E14" s="20"/>
      <c r="F14" s="20">
        <f>+D14</f>
        <v>1.1000000000000001</v>
      </c>
      <c r="G14" s="21" t="s">
        <v>48</v>
      </c>
      <c r="H14" s="20" t="s">
        <v>36</v>
      </c>
      <c r="I14" s="59">
        <f>+I18+I19</f>
        <v>3450</v>
      </c>
      <c r="J14" s="60"/>
      <c r="K14" s="61"/>
      <c r="L14" s="10"/>
      <c r="M14" s="5"/>
      <c r="N14" s="69"/>
      <c r="O14" s="50"/>
    </row>
    <row r="15" spans="1:15" ht="15.6" x14ac:dyDescent="0.3">
      <c r="A15" s="5"/>
      <c r="B15" s="9"/>
      <c r="C15" s="58">
        <v>2</v>
      </c>
      <c r="D15" s="64">
        <v>1.2</v>
      </c>
      <c r="E15" s="20"/>
      <c r="F15" s="20">
        <f t="shared" ref="F15:F48" si="0">+D15</f>
        <v>1.2</v>
      </c>
      <c r="G15" s="21" t="s">
        <v>49</v>
      </c>
      <c r="H15" s="20" t="s">
        <v>36</v>
      </c>
      <c r="I15" s="59">
        <v>100</v>
      </c>
      <c r="J15" s="60"/>
      <c r="K15" s="61"/>
      <c r="L15" s="10"/>
      <c r="M15" s="5"/>
      <c r="N15" s="69"/>
      <c r="O15" s="50"/>
    </row>
    <row r="16" spans="1:15" ht="15.6" x14ac:dyDescent="0.3">
      <c r="A16" s="5"/>
      <c r="B16" s="9"/>
      <c r="C16" s="58">
        <v>3</v>
      </c>
      <c r="D16" s="64">
        <v>1.3</v>
      </c>
      <c r="E16" s="20"/>
      <c r="F16" s="20">
        <f>+D16</f>
        <v>1.3</v>
      </c>
      <c r="G16" s="21" t="s">
        <v>55</v>
      </c>
      <c r="H16" s="20" t="s">
        <v>36</v>
      </c>
      <c r="I16" s="59">
        <v>100</v>
      </c>
      <c r="J16" s="60"/>
      <c r="K16" s="61"/>
      <c r="L16" s="10"/>
      <c r="M16" s="5"/>
      <c r="N16" s="69"/>
      <c r="O16" s="50"/>
    </row>
    <row r="17" spans="1:15" ht="15.6" x14ac:dyDescent="0.3">
      <c r="A17" s="5"/>
      <c r="B17" s="9"/>
      <c r="C17" s="58">
        <v>4</v>
      </c>
      <c r="D17" s="64">
        <v>1.4</v>
      </c>
      <c r="E17" s="62"/>
      <c r="F17" s="20">
        <f t="shared" si="0"/>
        <v>1.4</v>
      </c>
      <c r="G17" s="21" t="s">
        <v>50</v>
      </c>
      <c r="H17" s="20" t="s">
        <v>36</v>
      </c>
      <c r="I17" s="59">
        <v>100</v>
      </c>
      <c r="J17" s="60"/>
      <c r="K17" s="61"/>
      <c r="L17" s="10"/>
      <c r="M17" s="5"/>
      <c r="N17" s="69"/>
      <c r="O17" s="50"/>
    </row>
    <row r="18" spans="1:15" ht="15.6" x14ac:dyDescent="0.3">
      <c r="A18" s="5"/>
      <c r="B18" s="9"/>
      <c r="C18" s="58">
        <v>5</v>
      </c>
      <c r="D18" s="64">
        <v>1.5</v>
      </c>
      <c r="E18" s="20"/>
      <c r="F18" s="64">
        <f t="shared" si="0"/>
        <v>1.5</v>
      </c>
      <c r="G18" s="21" t="s">
        <v>51</v>
      </c>
      <c r="H18" s="20" t="s">
        <v>36</v>
      </c>
      <c r="I18" s="59">
        <v>1600</v>
      </c>
      <c r="J18" s="60"/>
      <c r="K18" s="61"/>
      <c r="L18" s="10"/>
      <c r="M18" s="5"/>
      <c r="N18" s="69"/>
      <c r="O18" s="50"/>
    </row>
    <row r="19" spans="1:15" ht="15.6" x14ac:dyDescent="0.3">
      <c r="A19" s="5"/>
      <c r="B19" s="9"/>
      <c r="C19" s="58">
        <v>6</v>
      </c>
      <c r="D19" s="64">
        <v>1.6</v>
      </c>
      <c r="E19" s="62"/>
      <c r="F19" s="20">
        <f t="shared" si="0"/>
        <v>1.6</v>
      </c>
      <c r="G19" s="21" t="s">
        <v>52</v>
      </c>
      <c r="H19" s="20" t="s">
        <v>36</v>
      </c>
      <c r="I19" s="59">
        <v>1850</v>
      </c>
      <c r="J19" s="60"/>
      <c r="K19" s="61"/>
      <c r="L19" s="10"/>
      <c r="M19" s="5"/>
      <c r="N19" s="69"/>
      <c r="O19" s="50"/>
    </row>
    <row r="20" spans="1:15" ht="15.6" x14ac:dyDescent="0.3">
      <c r="A20" s="5"/>
      <c r="B20" s="9"/>
      <c r="C20" s="58">
        <v>7</v>
      </c>
      <c r="D20" s="20">
        <v>1.7</v>
      </c>
      <c r="E20" s="20"/>
      <c r="F20" s="20">
        <f t="shared" si="0"/>
        <v>1.7</v>
      </c>
      <c r="G20" s="21" t="s">
        <v>62</v>
      </c>
      <c r="H20" s="20" t="s">
        <v>37</v>
      </c>
      <c r="I20" s="59">
        <v>10</v>
      </c>
      <c r="J20" s="60"/>
      <c r="K20" s="61"/>
      <c r="L20" s="10"/>
      <c r="M20" s="5"/>
      <c r="N20" s="69"/>
    </row>
    <row r="21" spans="1:15" ht="15.6" x14ac:dyDescent="0.3">
      <c r="A21" s="5"/>
      <c r="B21" s="9"/>
      <c r="C21" s="58">
        <v>8</v>
      </c>
      <c r="D21" s="20">
        <v>1.8</v>
      </c>
      <c r="E21" s="20"/>
      <c r="F21" s="20">
        <f t="shared" si="0"/>
        <v>1.8</v>
      </c>
      <c r="G21" s="21" t="s">
        <v>63</v>
      </c>
      <c r="H21" s="20" t="s">
        <v>36</v>
      </c>
      <c r="I21" s="59">
        <v>250</v>
      </c>
      <c r="J21" s="60"/>
      <c r="K21" s="61"/>
      <c r="L21" s="10"/>
      <c r="M21" s="5"/>
      <c r="N21" s="69"/>
    </row>
    <row r="22" spans="1:15" ht="27.6" x14ac:dyDescent="0.3">
      <c r="A22" s="5"/>
      <c r="B22" s="9"/>
      <c r="C22" s="58">
        <v>9</v>
      </c>
      <c r="D22" s="20">
        <v>1.9</v>
      </c>
      <c r="E22" s="20"/>
      <c r="F22" s="20">
        <f t="shared" si="0"/>
        <v>1.9</v>
      </c>
      <c r="G22" s="21" t="s">
        <v>64</v>
      </c>
      <c r="H22" s="20" t="s">
        <v>36</v>
      </c>
      <c r="I22" s="59">
        <v>50</v>
      </c>
      <c r="J22" s="60"/>
      <c r="K22" s="61"/>
      <c r="L22" s="10"/>
      <c r="M22" s="5"/>
      <c r="N22" s="69"/>
    </row>
    <row r="23" spans="1:15" ht="15.6" x14ac:dyDescent="0.3">
      <c r="A23" s="5"/>
      <c r="B23" s="9"/>
      <c r="C23" s="58">
        <v>10</v>
      </c>
      <c r="D23" s="53">
        <v>1.1000000000000001</v>
      </c>
      <c r="E23" s="53"/>
      <c r="F23" s="53">
        <f t="shared" si="0"/>
        <v>1.1000000000000001</v>
      </c>
      <c r="G23" s="21" t="s">
        <v>69</v>
      </c>
      <c r="H23" s="20" t="s">
        <v>70</v>
      </c>
      <c r="I23" s="59">
        <v>60</v>
      </c>
      <c r="J23" s="60"/>
      <c r="K23" s="61"/>
      <c r="L23" s="10"/>
      <c r="M23" s="5"/>
      <c r="N23" s="69"/>
    </row>
    <row r="24" spans="1:15" ht="15.6" x14ac:dyDescent="0.3">
      <c r="A24" s="5"/>
      <c r="B24" s="9"/>
      <c r="C24" s="58">
        <v>11</v>
      </c>
      <c r="D24" s="20">
        <v>1.1100000000000001</v>
      </c>
      <c r="E24" s="20"/>
      <c r="F24" s="20">
        <f t="shared" si="0"/>
        <v>1.1100000000000001</v>
      </c>
      <c r="G24" s="21" t="s">
        <v>71</v>
      </c>
      <c r="H24" s="20" t="s">
        <v>70</v>
      </c>
      <c r="I24" s="59">
        <v>60</v>
      </c>
      <c r="J24" s="60"/>
      <c r="K24" s="61"/>
      <c r="L24" s="10"/>
      <c r="M24" s="5"/>
      <c r="N24" s="69"/>
    </row>
    <row r="25" spans="1:15" ht="15.6" x14ac:dyDescent="0.3">
      <c r="A25" s="5"/>
      <c r="B25" s="9"/>
      <c r="C25" s="58">
        <v>12</v>
      </c>
      <c r="D25" s="20">
        <v>1.1200000000000001</v>
      </c>
      <c r="E25" s="20"/>
      <c r="F25" s="20">
        <f t="shared" si="0"/>
        <v>1.1200000000000001</v>
      </c>
      <c r="G25" s="21" t="s">
        <v>72</v>
      </c>
      <c r="H25" s="20" t="s">
        <v>38</v>
      </c>
      <c r="I25" s="59">
        <v>60</v>
      </c>
      <c r="J25" s="60"/>
      <c r="K25" s="61"/>
      <c r="L25" s="10"/>
      <c r="M25" s="5"/>
      <c r="N25" s="69"/>
    </row>
    <row r="26" spans="1:15" s="57" customFormat="1" ht="27.6" x14ac:dyDescent="0.3">
      <c r="A26" s="54"/>
      <c r="B26" s="55"/>
      <c r="C26" s="58">
        <v>13</v>
      </c>
      <c r="D26" s="20">
        <v>1.1299999999999999</v>
      </c>
      <c r="E26" s="20"/>
      <c r="F26" s="20">
        <f t="shared" si="0"/>
        <v>1.1299999999999999</v>
      </c>
      <c r="G26" s="21" t="s">
        <v>65</v>
      </c>
      <c r="H26" s="20" t="s">
        <v>66</v>
      </c>
      <c r="I26" s="59">
        <f>+I27*20</f>
        <v>1680</v>
      </c>
      <c r="J26" s="70"/>
      <c r="K26" s="61"/>
      <c r="L26" s="56"/>
      <c r="M26" s="54"/>
      <c r="N26" s="69"/>
      <c r="O26" s="71"/>
    </row>
    <row r="27" spans="1:15" s="57" customFormat="1" ht="27.6" x14ac:dyDescent="0.3">
      <c r="A27" s="54"/>
      <c r="B27" s="55"/>
      <c r="C27" s="58">
        <v>14</v>
      </c>
      <c r="D27" s="20">
        <v>1.1399999999999999</v>
      </c>
      <c r="E27" s="20"/>
      <c r="F27" s="20">
        <f t="shared" si="0"/>
        <v>1.1399999999999999</v>
      </c>
      <c r="G27" s="21" t="s">
        <v>67</v>
      </c>
      <c r="H27" s="20" t="s">
        <v>36</v>
      </c>
      <c r="I27" s="59">
        <f>7*12</f>
        <v>84</v>
      </c>
      <c r="J27" s="70"/>
      <c r="K27" s="61"/>
      <c r="L27" s="56"/>
      <c r="M27" s="54"/>
      <c r="N27" s="69"/>
      <c r="O27" s="71"/>
    </row>
    <row r="28" spans="1:15" ht="41.4" x14ac:dyDescent="0.3">
      <c r="A28" s="5"/>
      <c r="B28" s="9"/>
      <c r="C28" s="58">
        <v>15</v>
      </c>
      <c r="D28" s="20">
        <v>1.1499999999999999</v>
      </c>
      <c r="E28" s="20"/>
      <c r="F28" s="20">
        <f t="shared" si="0"/>
        <v>1.1499999999999999</v>
      </c>
      <c r="G28" s="21" t="s">
        <v>68</v>
      </c>
      <c r="H28" s="20" t="s">
        <v>37</v>
      </c>
      <c r="I28" s="59">
        <v>8</v>
      </c>
      <c r="J28" s="60"/>
      <c r="K28" s="61"/>
      <c r="L28" s="10"/>
      <c r="M28" s="5"/>
      <c r="N28" s="69"/>
    </row>
    <row r="29" spans="1:15" ht="55.2" x14ac:dyDescent="0.3">
      <c r="A29" s="5"/>
      <c r="B29" s="9"/>
      <c r="C29" s="58">
        <v>16</v>
      </c>
      <c r="D29" s="53">
        <v>1.1599999999999999</v>
      </c>
      <c r="E29" s="20"/>
      <c r="F29" s="20">
        <f t="shared" si="0"/>
        <v>1.1599999999999999</v>
      </c>
      <c r="G29" s="21" t="s">
        <v>53</v>
      </c>
      <c r="H29" s="20" t="s">
        <v>36</v>
      </c>
      <c r="I29" s="59">
        <v>100</v>
      </c>
      <c r="J29" s="60"/>
      <c r="K29" s="61"/>
      <c r="L29" s="10"/>
      <c r="M29" s="5"/>
      <c r="N29" s="69"/>
      <c r="O29" s="50"/>
    </row>
    <row r="30" spans="1:15" ht="15.6" x14ac:dyDescent="0.3">
      <c r="A30" s="5"/>
      <c r="B30" s="9"/>
      <c r="C30" s="58">
        <v>17</v>
      </c>
      <c r="D30" s="53">
        <v>1.17</v>
      </c>
      <c r="E30" s="20"/>
      <c r="F30" s="20">
        <f t="shared" si="0"/>
        <v>1.17</v>
      </c>
      <c r="G30" s="21" t="s">
        <v>46</v>
      </c>
      <c r="H30" s="20" t="s">
        <v>37</v>
      </c>
      <c r="I30" s="59">
        <v>5</v>
      </c>
      <c r="J30" s="60"/>
      <c r="K30" s="61"/>
      <c r="L30" s="10"/>
      <c r="M30" s="5"/>
      <c r="N30" s="69"/>
      <c r="O30" s="50"/>
    </row>
    <row r="31" spans="1:15" ht="15.6" x14ac:dyDescent="0.3">
      <c r="A31" s="5"/>
      <c r="B31" s="9"/>
      <c r="C31" s="58">
        <v>18</v>
      </c>
      <c r="D31" s="53">
        <v>1.18</v>
      </c>
      <c r="E31" s="20"/>
      <c r="F31" s="20">
        <f t="shared" si="0"/>
        <v>1.18</v>
      </c>
      <c r="G31" s="21" t="s">
        <v>47</v>
      </c>
      <c r="H31" s="20" t="s">
        <v>37</v>
      </c>
      <c r="I31" s="59">
        <v>5</v>
      </c>
      <c r="J31" s="60"/>
      <c r="K31" s="61"/>
      <c r="L31" s="10"/>
      <c r="M31" s="5"/>
      <c r="N31" s="69"/>
      <c r="O31" s="50"/>
    </row>
    <row r="32" spans="1:15" ht="15.6" x14ac:dyDescent="0.3">
      <c r="A32" s="5"/>
      <c r="B32" s="9"/>
      <c r="C32" s="58">
        <v>19</v>
      </c>
      <c r="D32" s="53">
        <v>1.19</v>
      </c>
      <c r="E32" s="20"/>
      <c r="F32" s="20">
        <f t="shared" si="0"/>
        <v>1.19</v>
      </c>
      <c r="G32" s="21" t="s">
        <v>39</v>
      </c>
      <c r="H32" s="20" t="s">
        <v>36</v>
      </c>
      <c r="I32" s="59">
        <v>10</v>
      </c>
      <c r="J32" s="60"/>
      <c r="K32" s="61"/>
      <c r="L32" s="10"/>
      <c r="M32" s="5"/>
      <c r="N32" s="69"/>
      <c r="O32" s="50"/>
    </row>
    <row r="33" spans="1:15" ht="15.6" x14ac:dyDescent="0.3">
      <c r="A33" s="5"/>
      <c r="B33" s="9"/>
      <c r="C33" s="58">
        <v>20</v>
      </c>
      <c r="D33" s="53">
        <v>1.2</v>
      </c>
      <c r="E33" s="20"/>
      <c r="F33" s="53">
        <f t="shared" si="0"/>
        <v>1.2</v>
      </c>
      <c r="G33" s="21" t="s">
        <v>54</v>
      </c>
      <c r="H33" s="20" t="s">
        <v>36</v>
      </c>
      <c r="I33" s="59">
        <v>30</v>
      </c>
      <c r="J33" s="60"/>
      <c r="K33" s="61"/>
      <c r="L33" s="10"/>
      <c r="M33" s="5"/>
      <c r="N33" s="69"/>
      <c r="O33" s="50"/>
    </row>
    <row r="34" spans="1:15" ht="15.6" x14ac:dyDescent="0.3">
      <c r="A34" s="5"/>
      <c r="B34" s="9"/>
      <c r="C34" s="58">
        <v>21</v>
      </c>
      <c r="D34" s="53">
        <v>1.21</v>
      </c>
      <c r="E34" s="20"/>
      <c r="F34" s="20">
        <f t="shared" si="0"/>
        <v>1.21</v>
      </c>
      <c r="G34" s="21" t="s">
        <v>56</v>
      </c>
      <c r="H34" s="20" t="s">
        <v>36</v>
      </c>
      <c r="I34" s="59">
        <v>600</v>
      </c>
      <c r="J34" s="60"/>
      <c r="K34" s="61"/>
      <c r="L34" s="10"/>
      <c r="M34" s="5"/>
      <c r="N34" s="69"/>
      <c r="O34" s="50"/>
    </row>
    <row r="35" spans="1:15" ht="15.6" x14ac:dyDescent="0.3">
      <c r="A35" s="5"/>
      <c r="B35" s="9"/>
      <c r="C35" s="58">
        <v>22</v>
      </c>
      <c r="D35" s="53">
        <v>1.22</v>
      </c>
      <c r="E35" s="20"/>
      <c r="F35" s="20">
        <f t="shared" si="0"/>
        <v>1.22</v>
      </c>
      <c r="G35" s="21" t="s">
        <v>40</v>
      </c>
      <c r="H35" s="20" t="s">
        <v>36</v>
      </c>
      <c r="I35" s="59">
        <v>20</v>
      </c>
      <c r="J35" s="60"/>
      <c r="K35" s="61"/>
      <c r="L35" s="10"/>
      <c r="M35" s="5"/>
      <c r="N35" s="69"/>
      <c r="O35" s="50"/>
    </row>
    <row r="36" spans="1:15" ht="15.6" x14ac:dyDescent="0.3">
      <c r="A36" s="5"/>
      <c r="B36" s="9"/>
      <c r="C36" s="58">
        <v>23</v>
      </c>
      <c r="D36" s="53">
        <v>1.23</v>
      </c>
      <c r="E36" s="20"/>
      <c r="F36" s="53">
        <f t="shared" si="0"/>
        <v>1.23</v>
      </c>
      <c r="G36" s="21" t="s">
        <v>41</v>
      </c>
      <c r="H36" s="20" t="s">
        <v>36</v>
      </c>
      <c r="I36" s="59">
        <v>20</v>
      </c>
      <c r="J36" s="60"/>
      <c r="K36" s="61"/>
      <c r="L36" s="10"/>
      <c r="M36" s="5"/>
      <c r="N36" s="69"/>
      <c r="O36" s="50"/>
    </row>
    <row r="37" spans="1:15" ht="15.6" x14ac:dyDescent="0.3">
      <c r="A37" s="5"/>
      <c r="B37" s="9"/>
      <c r="C37" s="58">
        <v>24</v>
      </c>
      <c r="D37" s="53">
        <v>1.24</v>
      </c>
      <c r="E37" s="20"/>
      <c r="F37" s="20">
        <f t="shared" si="0"/>
        <v>1.24</v>
      </c>
      <c r="G37" s="21" t="s">
        <v>57</v>
      </c>
      <c r="H37" s="20" t="s">
        <v>36</v>
      </c>
      <c r="I37" s="59">
        <v>100</v>
      </c>
      <c r="J37" s="60"/>
      <c r="K37" s="61"/>
      <c r="L37" s="10"/>
      <c r="M37" s="5"/>
      <c r="N37" s="69"/>
      <c r="O37" s="50"/>
    </row>
    <row r="38" spans="1:15" ht="27.6" x14ac:dyDescent="0.3">
      <c r="A38" s="5"/>
      <c r="B38" s="9"/>
      <c r="C38" s="58">
        <v>25</v>
      </c>
      <c r="D38" s="53">
        <v>1.25</v>
      </c>
      <c r="E38" s="20"/>
      <c r="F38" s="20">
        <f t="shared" si="0"/>
        <v>1.25</v>
      </c>
      <c r="G38" s="21" t="s">
        <v>58</v>
      </c>
      <c r="H38" s="20" t="s">
        <v>36</v>
      </c>
      <c r="I38" s="59">
        <v>800</v>
      </c>
      <c r="J38" s="60"/>
      <c r="K38" s="61"/>
      <c r="L38" s="10"/>
      <c r="M38" s="5"/>
      <c r="N38" s="69"/>
      <c r="O38" s="50"/>
    </row>
    <row r="39" spans="1:15" ht="15.6" x14ac:dyDescent="0.3">
      <c r="A39" s="5"/>
      <c r="B39" s="9"/>
      <c r="C39" s="58">
        <v>26</v>
      </c>
      <c r="D39" s="53">
        <v>1.26</v>
      </c>
      <c r="E39" s="53"/>
      <c r="F39" s="53">
        <f t="shared" si="0"/>
        <v>1.26</v>
      </c>
      <c r="G39" s="21" t="s">
        <v>76</v>
      </c>
      <c r="H39" s="20" t="s">
        <v>38</v>
      </c>
      <c r="I39" s="59">
        <v>550</v>
      </c>
      <c r="J39" s="60"/>
      <c r="K39" s="61"/>
      <c r="L39" s="10"/>
      <c r="M39" s="5"/>
      <c r="N39" s="69"/>
    </row>
    <row r="40" spans="1:15" ht="27.6" x14ac:dyDescent="0.3">
      <c r="A40" s="5"/>
      <c r="B40" s="9"/>
      <c r="C40" s="58">
        <v>27</v>
      </c>
      <c r="D40" s="20">
        <v>1.27</v>
      </c>
      <c r="E40" s="20"/>
      <c r="F40" s="20">
        <f t="shared" si="0"/>
        <v>1.27</v>
      </c>
      <c r="G40" s="21" t="s">
        <v>73</v>
      </c>
      <c r="H40" s="20" t="s">
        <v>37</v>
      </c>
      <c r="I40" s="59">
        <v>2</v>
      </c>
      <c r="J40" s="60"/>
      <c r="K40" s="61"/>
      <c r="L40" s="10"/>
      <c r="M40" s="5"/>
      <c r="N40" s="69"/>
    </row>
    <row r="41" spans="1:15" ht="15.6" x14ac:dyDescent="0.3">
      <c r="A41" s="5"/>
      <c r="B41" s="9"/>
      <c r="C41" s="58">
        <v>28</v>
      </c>
      <c r="D41" s="20">
        <v>1.28</v>
      </c>
      <c r="E41" s="20"/>
      <c r="F41" s="20">
        <f t="shared" si="0"/>
        <v>1.28</v>
      </c>
      <c r="G41" s="21" t="s">
        <v>74</v>
      </c>
      <c r="H41" s="20" t="s">
        <v>37</v>
      </c>
      <c r="I41" s="59">
        <v>2</v>
      </c>
      <c r="J41" s="60"/>
      <c r="K41" s="61"/>
      <c r="L41" s="10"/>
      <c r="M41" s="5"/>
      <c r="N41" s="69"/>
    </row>
    <row r="42" spans="1:15" ht="69" x14ac:dyDescent="0.3">
      <c r="A42" s="5"/>
      <c r="B42" s="9"/>
      <c r="C42" s="58">
        <v>29</v>
      </c>
      <c r="D42" s="20">
        <v>1.29</v>
      </c>
      <c r="E42" s="20"/>
      <c r="F42" s="20">
        <f t="shared" si="0"/>
        <v>1.29</v>
      </c>
      <c r="G42" s="21" t="s">
        <v>75</v>
      </c>
      <c r="H42" s="20" t="s">
        <v>38</v>
      </c>
      <c r="I42" s="59">
        <v>25</v>
      </c>
      <c r="J42" s="60"/>
      <c r="K42" s="61"/>
      <c r="L42" s="10"/>
      <c r="M42" s="5"/>
      <c r="N42" s="69"/>
    </row>
    <row r="43" spans="1:15" ht="15.6" x14ac:dyDescent="0.3">
      <c r="A43" s="5"/>
      <c r="B43" s="9"/>
      <c r="C43" s="58">
        <v>30</v>
      </c>
      <c r="D43" s="53">
        <v>1.3</v>
      </c>
      <c r="E43" s="20"/>
      <c r="F43" s="53">
        <f t="shared" si="0"/>
        <v>1.3</v>
      </c>
      <c r="G43" s="21" t="s">
        <v>43</v>
      </c>
      <c r="H43" s="20" t="s">
        <v>42</v>
      </c>
      <c r="I43" s="59">
        <v>100</v>
      </c>
      <c r="J43" s="60"/>
      <c r="K43" s="61"/>
      <c r="L43" s="10"/>
      <c r="M43" s="5"/>
      <c r="N43" s="69"/>
      <c r="O43" s="50"/>
    </row>
    <row r="44" spans="1:15" ht="15.6" x14ac:dyDescent="0.3">
      <c r="A44" s="5"/>
      <c r="B44" s="9"/>
      <c r="C44" s="58">
        <v>31</v>
      </c>
      <c r="D44" s="53">
        <v>1.31</v>
      </c>
      <c r="E44" s="20"/>
      <c r="F44" s="20">
        <f t="shared" si="0"/>
        <v>1.31</v>
      </c>
      <c r="G44" s="21" t="s">
        <v>44</v>
      </c>
      <c r="H44" s="20" t="s">
        <v>42</v>
      </c>
      <c r="I44" s="59">
        <v>100</v>
      </c>
      <c r="J44" s="60"/>
      <c r="K44" s="61"/>
      <c r="L44" s="10"/>
      <c r="M44" s="5"/>
      <c r="N44" s="69"/>
      <c r="O44" s="50"/>
    </row>
    <row r="45" spans="1:15" ht="27.6" x14ac:dyDescent="0.3">
      <c r="A45" s="5"/>
      <c r="B45" s="9"/>
      <c r="C45" s="58">
        <v>32</v>
      </c>
      <c r="D45" s="53">
        <v>1.32</v>
      </c>
      <c r="E45" s="20"/>
      <c r="F45" s="20">
        <f t="shared" si="0"/>
        <v>1.32</v>
      </c>
      <c r="G45" s="21" t="s">
        <v>45</v>
      </c>
      <c r="H45" s="20" t="s">
        <v>42</v>
      </c>
      <c r="I45" s="59">
        <v>100</v>
      </c>
      <c r="J45" s="60"/>
      <c r="K45" s="61"/>
      <c r="L45" s="10"/>
      <c r="M45" s="5"/>
      <c r="N45" s="69"/>
      <c r="O45" s="50"/>
    </row>
    <row r="46" spans="1:15" ht="27.6" x14ac:dyDescent="0.3">
      <c r="A46" s="5"/>
      <c r="B46" s="9"/>
      <c r="C46" s="58">
        <v>33</v>
      </c>
      <c r="D46" s="53">
        <v>1.33</v>
      </c>
      <c r="E46" s="20"/>
      <c r="F46" s="53">
        <f t="shared" si="0"/>
        <v>1.33</v>
      </c>
      <c r="G46" s="21" t="s">
        <v>61</v>
      </c>
      <c r="H46" s="20" t="s">
        <v>37</v>
      </c>
      <c r="I46" s="59">
        <v>5</v>
      </c>
      <c r="J46" s="60"/>
      <c r="K46" s="61"/>
      <c r="L46" s="10"/>
      <c r="M46" s="5"/>
      <c r="N46" s="69"/>
      <c r="O46" s="50"/>
    </row>
    <row r="47" spans="1:15" ht="27.6" x14ac:dyDescent="0.3">
      <c r="A47" s="5"/>
      <c r="B47" s="9"/>
      <c r="C47" s="58">
        <v>34</v>
      </c>
      <c r="D47" s="53">
        <v>1.34</v>
      </c>
      <c r="E47" s="20"/>
      <c r="F47" s="20">
        <f t="shared" si="0"/>
        <v>1.34</v>
      </c>
      <c r="G47" s="21" t="s">
        <v>59</v>
      </c>
      <c r="H47" s="20" t="s">
        <v>37</v>
      </c>
      <c r="I47" s="59">
        <v>5</v>
      </c>
      <c r="J47" s="60"/>
      <c r="K47" s="61"/>
      <c r="L47" s="10"/>
      <c r="M47" s="5"/>
      <c r="N47" s="69"/>
      <c r="O47" s="50"/>
    </row>
    <row r="48" spans="1:15" ht="16.2" thickBot="1" x14ac:dyDescent="0.35">
      <c r="A48" s="5"/>
      <c r="B48" s="9"/>
      <c r="C48" s="58">
        <v>35</v>
      </c>
      <c r="D48" s="53">
        <v>1.35</v>
      </c>
      <c r="E48" s="20"/>
      <c r="F48" s="20">
        <f t="shared" si="0"/>
        <v>1.35</v>
      </c>
      <c r="G48" s="21" t="s">
        <v>78</v>
      </c>
      <c r="H48" s="20" t="s">
        <v>77</v>
      </c>
      <c r="I48" s="59">
        <v>1</v>
      </c>
      <c r="J48" s="60"/>
      <c r="K48" s="61"/>
      <c r="L48" s="10"/>
      <c r="M48" s="5"/>
      <c r="N48" s="69"/>
      <c r="O48" s="50"/>
    </row>
    <row r="49" spans="1:15" s="3" customFormat="1" ht="16.2" thickBot="1" x14ac:dyDescent="0.35">
      <c r="A49" s="11"/>
      <c r="B49" s="12"/>
      <c r="C49" s="116" t="s">
        <v>31</v>
      </c>
      <c r="D49" s="117"/>
      <c r="E49" s="117"/>
      <c r="F49" s="117"/>
      <c r="G49" s="117"/>
      <c r="H49" s="117"/>
      <c r="I49" s="117"/>
      <c r="J49" s="118"/>
      <c r="K49" s="46"/>
      <c r="L49" s="13"/>
      <c r="M49" s="11"/>
      <c r="N49" s="63"/>
      <c r="O49" s="67"/>
    </row>
    <row r="50" spans="1:15" s="3" customFormat="1" ht="16.2" thickBot="1" x14ac:dyDescent="0.35">
      <c r="A50" s="11"/>
      <c r="B50" s="12"/>
      <c r="C50" s="22"/>
      <c r="D50" s="22"/>
      <c r="E50" s="22"/>
      <c r="F50" s="22"/>
      <c r="G50" s="22"/>
      <c r="H50" s="22"/>
      <c r="I50" s="22"/>
      <c r="J50" s="22"/>
      <c r="K50" s="23"/>
      <c r="L50" s="13"/>
      <c r="M50" s="11"/>
      <c r="O50" s="67"/>
    </row>
    <row r="51" spans="1:15" s="3" customFormat="1" ht="30" customHeight="1" x14ac:dyDescent="0.3">
      <c r="A51" s="11"/>
      <c r="B51" s="12"/>
      <c r="C51" s="24"/>
      <c r="D51" s="25"/>
      <c r="E51" s="24"/>
      <c r="F51" s="24"/>
      <c r="G51" s="125" t="s">
        <v>29</v>
      </c>
      <c r="H51" s="126"/>
      <c r="I51" s="126"/>
      <c r="J51" s="127"/>
      <c r="K51" s="47"/>
      <c r="L51" s="13"/>
      <c r="M51" s="11"/>
      <c r="O51" s="67"/>
    </row>
    <row r="52" spans="1:15" s="3" customFormat="1" ht="30" customHeight="1" x14ac:dyDescent="0.3">
      <c r="A52" s="11"/>
      <c r="B52" s="12"/>
      <c r="C52" s="24"/>
      <c r="D52" s="25"/>
      <c r="E52" s="24"/>
      <c r="F52" s="24"/>
      <c r="G52" s="113" t="s">
        <v>19</v>
      </c>
      <c r="H52" s="114"/>
      <c r="I52" s="114"/>
      <c r="J52" s="115"/>
      <c r="K52" s="48"/>
      <c r="L52" s="13"/>
      <c r="M52" s="11"/>
      <c r="O52" s="67"/>
    </row>
    <row r="53" spans="1:15" s="3" customFormat="1" ht="30" customHeight="1" x14ac:dyDescent="0.3">
      <c r="A53" s="11"/>
      <c r="B53" s="12"/>
      <c r="C53" s="24"/>
      <c r="D53" s="26"/>
      <c r="E53" s="26"/>
      <c r="F53" s="26"/>
      <c r="G53" s="113" t="s">
        <v>28</v>
      </c>
      <c r="H53" s="114"/>
      <c r="I53" s="114"/>
      <c r="J53" s="115"/>
      <c r="K53" s="48"/>
      <c r="L53" s="13"/>
      <c r="M53" s="11"/>
      <c r="O53" s="67"/>
    </row>
    <row r="54" spans="1:15" s="3" customFormat="1" ht="30" customHeight="1" x14ac:dyDescent="0.3">
      <c r="A54" s="11"/>
      <c r="B54" s="12"/>
      <c r="C54" s="24"/>
      <c r="D54" s="26"/>
      <c r="E54" s="26"/>
      <c r="F54" s="26"/>
      <c r="G54" s="113" t="s">
        <v>26</v>
      </c>
      <c r="H54" s="114"/>
      <c r="I54" s="114"/>
      <c r="J54" s="115"/>
      <c r="K54" s="48"/>
      <c r="L54" s="13"/>
      <c r="M54" s="11"/>
      <c r="O54" s="67"/>
    </row>
    <row r="55" spans="1:15" s="3" customFormat="1" ht="30" customHeight="1" thickBot="1" x14ac:dyDescent="0.35">
      <c r="A55" s="11"/>
      <c r="B55" s="12"/>
      <c r="C55" s="24"/>
      <c r="D55" s="25"/>
      <c r="E55" s="24"/>
      <c r="F55" s="24"/>
      <c r="G55" s="113" t="s">
        <v>30</v>
      </c>
      <c r="H55" s="114"/>
      <c r="I55" s="114"/>
      <c r="J55" s="115"/>
      <c r="K55" s="48"/>
      <c r="L55" s="13"/>
      <c r="M55" s="11"/>
      <c r="O55" s="67"/>
    </row>
    <row r="56" spans="1:15" s="3" customFormat="1" ht="30" customHeight="1" thickBot="1" x14ac:dyDescent="0.35">
      <c r="A56" s="11"/>
      <c r="B56" s="12"/>
      <c r="C56" s="24"/>
      <c r="D56" s="25"/>
      <c r="E56" s="24"/>
      <c r="F56" s="24"/>
      <c r="G56" s="122" t="s">
        <v>14</v>
      </c>
      <c r="H56" s="123"/>
      <c r="I56" s="123"/>
      <c r="J56" s="124"/>
      <c r="K56" s="49"/>
      <c r="L56" s="13"/>
      <c r="M56" s="11"/>
      <c r="O56" s="67"/>
    </row>
    <row r="57" spans="1:15" s="3" customFormat="1" ht="16.2" thickBot="1" x14ac:dyDescent="0.35">
      <c r="A57" s="11"/>
      <c r="B57" s="12"/>
      <c r="C57" s="24"/>
      <c r="D57" s="25"/>
      <c r="E57" s="25"/>
      <c r="F57" s="25"/>
      <c r="G57" s="24"/>
      <c r="H57" s="24"/>
      <c r="I57" s="27"/>
      <c r="J57" s="28"/>
      <c r="K57" s="29"/>
      <c r="L57" s="13"/>
      <c r="M57" s="11"/>
    </row>
    <row r="58" spans="1:15" s="3" customFormat="1" ht="16.2" thickBot="1" x14ac:dyDescent="0.35">
      <c r="A58" s="11"/>
      <c r="B58" s="12"/>
      <c r="C58" s="30"/>
      <c r="D58" s="120"/>
      <c r="E58" s="120"/>
      <c r="F58" s="120"/>
      <c r="G58" s="120"/>
      <c r="H58" s="120"/>
      <c r="I58" s="120"/>
      <c r="J58" s="120"/>
      <c r="K58" s="121"/>
      <c r="L58" s="14"/>
      <c r="M58" s="11"/>
    </row>
    <row r="59" spans="1:15" s="3" customFormat="1" ht="46.2" customHeight="1" x14ac:dyDescent="0.3">
      <c r="A59" s="11"/>
      <c r="B59" s="12"/>
      <c r="C59" s="80" t="s">
        <v>15</v>
      </c>
      <c r="D59" s="81"/>
      <c r="E59" s="81"/>
      <c r="F59" s="81"/>
      <c r="G59" s="81"/>
      <c r="H59" s="119" t="s">
        <v>16</v>
      </c>
      <c r="I59" s="119"/>
      <c r="J59" s="119"/>
      <c r="K59" s="43" t="s">
        <v>17</v>
      </c>
      <c r="L59" s="15"/>
      <c r="M59" s="11"/>
    </row>
    <row r="60" spans="1:15" s="3" customFormat="1" ht="34.799999999999997" customHeight="1" x14ac:dyDescent="0.3">
      <c r="A60" s="11"/>
      <c r="B60" s="12"/>
      <c r="C60" s="80" t="s">
        <v>18</v>
      </c>
      <c r="D60" s="81"/>
      <c r="E60" s="81"/>
      <c r="F60" s="81"/>
      <c r="G60" s="81"/>
      <c r="H60" s="85" t="s">
        <v>19</v>
      </c>
      <c r="I60" s="85"/>
      <c r="J60" s="44" t="s">
        <v>20</v>
      </c>
      <c r="K60" s="79"/>
      <c r="L60" s="15"/>
      <c r="M60" s="11"/>
    </row>
    <row r="61" spans="1:15" s="3" customFormat="1" ht="34.799999999999997" customHeight="1" x14ac:dyDescent="0.3">
      <c r="A61" s="11"/>
      <c r="B61" s="12"/>
      <c r="C61" s="80" t="s">
        <v>21</v>
      </c>
      <c r="D61" s="81"/>
      <c r="E61" s="81"/>
      <c r="F61" s="81"/>
      <c r="G61" s="81"/>
      <c r="H61" s="82" t="s">
        <v>28</v>
      </c>
      <c r="I61" s="83"/>
      <c r="J61" s="44" t="s">
        <v>22</v>
      </c>
      <c r="K61" s="79"/>
      <c r="L61" s="15"/>
      <c r="M61" s="11"/>
    </row>
    <row r="62" spans="1:15" s="4" customFormat="1" ht="34.799999999999997" customHeight="1" x14ac:dyDescent="0.3">
      <c r="A62" s="11"/>
      <c r="B62" s="12"/>
      <c r="C62" s="80" t="s">
        <v>79</v>
      </c>
      <c r="D62" s="81"/>
      <c r="E62" s="81"/>
      <c r="F62" s="81"/>
      <c r="G62" s="81"/>
      <c r="H62" s="84" t="s">
        <v>26</v>
      </c>
      <c r="I62" s="85"/>
      <c r="J62" s="44" t="s">
        <v>23</v>
      </c>
      <c r="K62" s="79"/>
      <c r="L62" s="13"/>
      <c r="M62" s="11"/>
    </row>
    <row r="63" spans="1:15" ht="57" customHeight="1" x14ac:dyDescent="0.3">
      <c r="A63" s="5"/>
      <c r="B63" s="9"/>
      <c r="C63" s="73"/>
      <c r="D63" s="74"/>
      <c r="E63" s="74"/>
      <c r="F63" s="74"/>
      <c r="G63" s="75"/>
      <c r="H63" s="85" t="s">
        <v>24</v>
      </c>
      <c r="I63" s="85"/>
      <c r="J63" s="44" t="s">
        <v>25</v>
      </c>
      <c r="K63" s="79"/>
      <c r="L63" s="10"/>
      <c r="M63" s="5"/>
    </row>
    <row r="64" spans="1:15" ht="16.2" thickBot="1" x14ac:dyDescent="0.35">
      <c r="A64" s="5"/>
      <c r="B64" s="9"/>
      <c r="C64" s="76"/>
      <c r="D64" s="77"/>
      <c r="E64" s="77"/>
      <c r="F64" s="77"/>
      <c r="G64" s="78"/>
      <c r="H64" s="86"/>
      <c r="I64" s="86"/>
      <c r="J64" s="86"/>
      <c r="K64" s="87"/>
      <c r="L64" s="10"/>
      <c r="M64" s="5"/>
    </row>
    <row r="65" spans="1:13" ht="76.2" customHeight="1" x14ac:dyDescent="0.3">
      <c r="A65" s="5"/>
      <c r="B65" s="9"/>
      <c r="C65" s="51"/>
      <c r="D65" s="52"/>
      <c r="E65" s="52"/>
      <c r="F65" s="51"/>
      <c r="G65" s="128"/>
      <c r="H65" s="128"/>
      <c r="I65" s="128"/>
      <c r="J65" s="51"/>
      <c r="K65" s="51"/>
      <c r="L65" s="10"/>
      <c r="M65" s="5"/>
    </row>
    <row r="66" spans="1:13" ht="47.25" customHeight="1" x14ac:dyDescent="0.3">
      <c r="A66" s="5"/>
      <c r="B66" s="9"/>
      <c r="C66" s="52"/>
      <c r="D66" s="52"/>
      <c r="E66" s="52"/>
      <c r="F66" s="52"/>
      <c r="G66" s="129" t="s">
        <v>35</v>
      </c>
      <c r="H66" s="129"/>
      <c r="I66" s="129"/>
      <c r="J66" s="52"/>
      <c r="K66" s="52"/>
      <c r="L66" s="10"/>
      <c r="M66" s="5"/>
    </row>
    <row r="67" spans="1:13" ht="16.2" thickBot="1" x14ac:dyDescent="0.35">
      <c r="A67" s="5"/>
      <c r="B67" s="38"/>
      <c r="C67" s="39"/>
      <c r="D67" s="39"/>
      <c r="E67" s="40"/>
      <c r="F67" s="39"/>
      <c r="G67" s="41"/>
      <c r="H67" s="39"/>
      <c r="I67" s="39"/>
      <c r="J67" s="39"/>
      <c r="K67" s="39"/>
      <c r="L67" s="42"/>
      <c r="M67" s="5"/>
    </row>
    <row r="68" spans="1:13" ht="16.2" thickTop="1" x14ac:dyDescent="0.3">
      <c r="A68" s="5"/>
      <c r="B68" s="5"/>
      <c r="C68" s="5"/>
      <c r="D68" s="5"/>
      <c r="E68" s="6"/>
      <c r="F68" s="5"/>
      <c r="G68" s="5"/>
      <c r="H68" s="5"/>
      <c r="I68" s="5"/>
      <c r="J68" s="5"/>
      <c r="K68" s="5"/>
      <c r="L68" s="5"/>
      <c r="M68" s="5"/>
    </row>
  </sheetData>
  <mergeCells count="35">
    <mergeCell ref="C13:K13"/>
    <mergeCell ref="G65:I65"/>
    <mergeCell ref="G66:I66"/>
    <mergeCell ref="H64:K64"/>
    <mergeCell ref="C60:G60"/>
    <mergeCell ref="H60:I60"/>
    <mergeCell ref="C61:G61"/>
    <mergeCell ref="H61:I61"/>
    <mergeCell ref="H62:I62"/>
    <mergeCell ref="H63:I63"/>
    <mergeCell ref="C62:G62"/>
    <mergeCell ref="D58:K58"/>
    <mergeCell ref="C59:G59"/>
    <mergeCell ref="H59:J59"/>
    <mergeCell ref="C49:J49"/>
    <mergeCell ref="G51:J51"/>
    <mergeCell ref="G52:J52"/>
    <mergeCell ref="G53:J53"/>
    <mergeCell ref="G54:J54"/>
    <mergeCell ref="G55:J55"/>
    <mergeCell ref="G56:J56"/>
    <mergeCell ref="K11:K12"/>
    <mergeCell ref="C11:C12"/>
    <mergeCell ref="D11:D12"/>
    <mergeCell ref="E11:F11"/>
    <mergeCell ref="G11:G12"/>
    <mergeCell ref="H11:H12"/>
    <mergeCell ref="I11:I12"/>
    <mergeCell ref="J11:J12"/>
    <mergeCell ref="C10:K10"/>
    <mergeCell ref="C3:F3"/>
    <mergeCell ref="C5:K5"/>
    <mergeCell ref="C6:K6"/>
    <mergeCell ref="C7:K8"/>
    <mergeCell ref="C9:K9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(Entidad)</vt:lpstr>
      <vt:lpstr>PROPUESTA ECONOMICA(Proponente)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2025-03-31T07:16:41Z</cp:lastPrinted>
  <dcterms:created xsi:type="dcterms:W3CDTF">2006-06-27T16:47:25Z</dcterms:created>
  <dcterms:modified xsi:type="dcterms:W3CDTF">2026-06-30T21:18:43Z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