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Infraestructura02\Desktop\2026 INFRAESTRUCTURA\20. PLACA HUELLA YERBABUENAL\ajustados\"/>
    </mc:Choice>
  </mc:AlternateContent>
  <xr:revisionPtr revIDLastSave="0" documentId="13_ncr:1_{36013D31-0E50-4F17-9BCE-07F47B86D47F}" xr6:coauthVersionLast="45" xr6:coauthVersionMax="47" xr10:uidLastSave="{00000000-0000-0000-0000-000000000000}"/>
  <bookViews>
    <workbookView xWindow="-120" yWindow="-120" windowWidth="29040" windowHeight="15720" xr2:uid="{00000000-000D-0000-FFFF-FFFF00000000}"/>
  </bookViews>
  <sheets>
    <sheet name="Desglose" sheetId="1" r:id="rId1"/>
    <sheet name="ADMINISTRACIÓN" sheetId="4" r:id="rId2"/>
    <sheet name="MEMORIAS" sheetId="3" r:id="rId3"/>
    <sheet name="Análisis de precios unitarios" sheetId="2"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[11]Tablas!#REF!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[11]Tablas!#REF!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[11]Tablas!#REF!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[11]Tablas!#REF!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'[15]Paral. 1'!$E:$E</definedName>
    <definedName name="____Pa2">'[15]Paral. 2'!$E:$E</definedName>
    <definedName name="____Pa3">'[15]Paral. 3'!$E:$E</definedName>
    <definedName name="____Pa4">[15]Paral.4!$E:$E</definedName>
    <definedName name="____PJ50">#REF!</definedName>
    <definedName name="____pj51">#REF!</definedName>
    <definedName name="____Po2">[16]REAJUSTESACTA1PROVI!#REF!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[6]INV!$A$12:$D$15</definedName>
    <definedName name="____SBC3">[6]INV!$F$12:$I$15</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hidden="1">{"via1",#N/A,TRUE,"general";"via2",#N/A,TRUE,"general";"via3",#N/A,TRUE,"general"}</definedName>
    <definedName name="____VIT1">[11]Tablas!#REF!</definedName>
    <definedName name="____VPR1">[11]Tablas!#REF!</definedName>
    <definedName name="____VPR2">#REF!</definedName>
    <definedName name="____VRP1">[11]Tablas!#REF!</definedName>
    <definedName name="____VSM1">[11]Tablas!#REF!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2">[17]Sábana!#REF!</definedName>
    <definedName name="___Adi3">[17]Sábana!#REF!</definedName>
    <definedName name="___AFC1">[6]INV!$A$25:$D$28</definedName>
    <definedName name="___AFC3">[6]INV!$F$25:$I$28</definedName>
    <definedName name="___AFC5">[6]INV!$K$25:$N$28</definedName>
    <definedName name="___Alt1">[17]Sábana!#REF!</definedName>
    <definedName name="___Alt2">[17]Sábana!#REF!</definedName>
    <definedName name="___Alt3">[17]Sábana!#REF!</definedName>
    <definedName name="___ane7">[18]!_xlbgnm.ane7</definedName>
    <definedName name="___ane8">[18]!_xlbgnm.ane8</definedName>
    <definedName name="___Atp2">[19]EMPRESA!$F$22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pm2">[17]Sábana!#REF!</definedName>
    <definedName name="___Epm3">[17]Sábana!#REF!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[17]Sábana!#REF!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[11]Tablas!#REF!</definedName>
    <definedName name="___IyC1">[17]Sábana!#REF!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[8]INST!#REF!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B1">[17]Sábana!#REF!</definedName>
    <definedName name="___MB2">[17]Sábana!#REF!</definedName>
    <definedName name="___MB3">[17]Sábana!#REF!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[11]Tablas!#REF!</definedName>
    <definedName name="___OCI1">[11]Tablas!#REF!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'[20]Paral. 1'!$E:$E</definedName>
    <definedName name="___Pa2">'[20]Paral. 2'!$E:$E</definedName>
    <definedName name="___Pa3">'[20]Paral. 3'!$E:$E</definedName>
    <definedName name="___Pa4">[20]Paral.4!$E:$E</definedName>
    <definedName name="___PJ50">#REF!</definedName>
    <definedName name="___pj51">#REF!</definedName>
    <definedName name="___Po2">[16]REAJUSTESACTA1PROVI!#REF!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ed1">[17]Sábana!#REF!</definedName>
    <definedName name="___Red2">[17]Sábana!#REF!</definedName>
    <definedName name="___Red3">[17]Sábana!#REF!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[6]INV!$A$12:$D$15</definedName>
    <definedName name="___SBC3">[6]INV!$F$12:$I$15</definedName>
    <definedName name="___SBC5">[6]INV!$K$12:$N$15</definedName>
    <definedName name="___Sum3">[17]Sábana!#REF!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[17]Sábana!#REF!</definedName>
    <definedName name="___Tra2">[17]Sábana!#REF!</definedName>
    <definedName name="___Tra3">[17]Sábana!#REF!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hidden="1">{"via1",#N/A,TRUE,"general";"via2",#N/A,TRUE,"general";"via3",#N/A,TRUE,"general"}</definedName>
    <definedName name="___VIT1">[11]Tablas!#REF!</definedName>
    <definedName name="___VPR1">[11]Tablas!#REF!</definedName>
    <definedName name="___VPR2">#REF!</definedName>
    <definedName name="___VRP1">[11]Tablas!#REF!</definedName>
    <definedName name="___VSM1">[11]Tablas!#REF!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[21]G.G!#REF!</definedName>
    <definedName name="__1234" hidden="1">[21]G.G!#REF!</definedName>
    <definedName name="__123Graph_A" hidden="1">#REF!</definedName>
    <definedName name="__123Graph_AGraph2" hidden="1">[21]G.G!#REF!</definedName>
    <definedName name="__123Graph_B" hidden="1">#REF!</definedName>
    <definedName name="__123Graph_X" hidden="1">[21]G.G!#REF!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2">[17]Sábana!#REF!</definedName>
    <definedName name="__Adi3">[17]Sábana!#REF!</definedName>
    <definedName name="__AFC1">[6]INV!$A$25:$D$28</definedName>
    <definedName name="__AFC3">[6]INV!$F$25:$I$28</definedName>
    <definedName name="__AFC5">[6]INV!$K$25:$N$28</definedName>
    <definedName name="__aiu2">[22]AIU!$J$105</definedName>
    <definedName name="__Alt1">[17]Sábana!#REF!</definedName>
    <definedName name="__Alt2">[17]Sábana!#REF!</definedName>
    <definedName name="__Alt3">[17]Sábana!#REF!</definedName>
    <definedName name="__ane7">[13]!_xlbgnm.ane7</definedName>
    <definedName name="__ane8">[13]!_xlbgnm.ane8</definedName>
    <definedName name="__Atp2">[23]EMPRESA!$F$22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pm2">[17]Sábana!#REF!</definedName>
    <definedName name="__Epm3">[17]Sábana!#REF!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[17]Sábana!#REF!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yC1">[17]Sábana!#REF!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[24]INST!#REF!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B1">[17]Sábana!#REF!</definedName>
    <definedName name="__MB2">[17]Sábana!#REF!</definedName>
    <definedName name="__MB3">[17]Sábana!#REF!</definedName>
    <definedName name="__mun2">[25]PESOS!#REF!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'[26]Paral. 1'!$E$1:$E$65536</definedName>
    <definedName name="__Pa2">'[26]Paral. 2'!$E$1:$E$65536</definedName>
    <definedName name="__Pa3">'[26]Paral. 3'!$E$1:$E$65536</definedName>
    <definedName name="__Pa4">[26]Paral.4!$E$1:$E$65536</definedName>
    <definedName name="__PJ50">#REF!</definedName>
    <definedName name="__pj51">#REF!</definedName>
    <definedName name="__Po2">[16]REAJUSTESACTA1PROVI!#REF!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d1">[17]Sábana!#REF!</definedName>
    <definedName name="__Red2">[17]Sábana!#REF!</definedName>
    <definedName name="__Red3">[17]Sábana!#REF!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um3">[17]Sábana!#REF!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ra1">[17]Sábana!#REF!</definedName>
    <definedName name="__Tra2">[17]Sábana!#REF!</definedName>
    <definedName name="__Tra3">[17]Sábana!#REF!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[21]G.G!#REF!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#N/A</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H12">[27]BASE!$D$218</definedName>
    <definedName name="_Adi2">[17]Sábana!#REF!</definedName>
    <definedName name="_Adi3">[17]Sábana!#REF!</definedName>
    <definedName name="_ADM12">[27]BASE!$D$219</definedName>
    <definedName name="_ADM2">#REF!</definedName>
    <definedName name="_ADM4">[27]BASE!$D$120</definedName>
    <definedName name="_AFC1">[6]INV!$A$25:$D$28</definedName>
    <definedName name="_AFC3">[6]INV!$F$25:$I$28</definedName>
    <definedName name="_AFC5">[6]INV!$K$25:$N$28</definedName>
    <definedName name="_AIU1">#REF!</definedName>
    <definedName name="_AIU2">[28]BASE!$C$5</definedName>
    <definedName name="_ALM1">#REF!</definedName>
    <definedName name="_Alt1">[17]Sábana!#REF!</definedName>
    <definedName name="_Alt2">[17]Sábana!#REF!</definedName>
    <definedName name="_Alt3">[17]Sábana!#REF!</definedName>
    <definedName name="_AND1">#REF!</definedName>
    <definedName name="_ane7">[13]!_xlbgnm.ane7</definedName>
    <definedName name="_ane8">[13]!_xlbgnm.ane8</definedName>
    <definedName name="_APU221">#REF!</definedName>
    <definedName name="_APU465">[29]!absc</definedName>
    <definedName name="_Atp2">[23]EMPRESA!$F$22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[27]BASE!$D$270</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BLO20">[27]BASE!$D$56</definedName>
    <definedName name="_C2254JH">#REF!</definedName>
    <definedName name="_C2256JH">#REF!</definedName>
    <definedName name="_C452JH">#REF!</definedName>
    <definedName name="_C903L">#REF!</definedName>
    <definedName name="_C908J">#REF!</definedName>
    <definedName name="_CAC1">[6]INV!$A$19:$D$22</definedName>
    <definedName name="_CAC3">[6]INV!$F$19:$I$22</definedName>
    <definedName name="_CAC5">[6]INV!$K$19:$N$22</definedName>
    <definedName name="_CAN28">[27]BASE!$D$315</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[27]BASE!$D$253</definedName>
    <definedName name="_dasd" hidden="1">'[30]46W9'!#REF!</definedName>
    <definedName name="_DCI1">[11]Tablas!#REF!</definedName>
    <definedName name="_DDS1">[11]Tablas!#REF!</definedName>
    <definedName name="_DGO1">[11]Tablas!#REF!</definedName>
    <definedName name="_DGP1">[11]Tablas!#REF!</definedName>
    <definedName name="_DIJ1">[11]Tablas!#REF!</definedName>
    <definedName name="_Dist_Bin" hidden="1">[31]MPC3I4!$A$2040:$DD$3161</definedName>
    <definedName name="_Dist_Values" hidden="1">[31]MPC3I4!$2552:$3906</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pm2">[17]Sábana!#REF!</definedName>
    <definedName name="_Epm3">[17]Sábana!#REF!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hidden="1">[32]Presupuesto_Via_distribuidora!$A$9:$H$344</definedName>
    <definedName name="_FOR1">#REF!</definedName>
    <definedName name="_FS01">[0]!ERR</definedName>
    <definedName name="_FYB02">#REF!</definedName>
    <definedName name="_FYB03">#REF!</definedName>
    <definedName name="_FYB04">#REF!</definedName>
    <definedName name="_FYB08">#REF!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IyC1">[17]Sábana!#REF!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[33]INST!#REF!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[27]BASE!$D$64</definedName>
    <definedName name="_LAC18">#REF!</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B1">[17]Sábana!#REF!</definedName>
    <definedName name="_MB2">[17]Sábana!#REF!</definedName>
    <definedName name="_MB3">[17]Sábana!#REF!</definedName>
    <definedName name="_MOD1">#REF!</definedName>
    <definedName name="_mun2">[25]PESOS!#REF!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rse_Out" hidden="1">'[3]7422CW00'!#REF!</definedName>
    <definedName name="_PJ50">#REF!</definedName>
    <definedName name="_pj51">#REF!</definedName>
    <definedName name="_pl1">'[34]Gabinetes ctrol, prot. y med. '!#REF!</definedName>
    <definedName name="_pl2">'[34]Gabinetes ctrol, prot. y med. '!#REF!</definedName>
    <definedName name="_Po2">[16]REAJUSTESACTA1PROVI!#REF!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C1">"Rectángulo 31"</definedName>
    <definedName name="_Red1">[17]Sábana!#REF!</definedName>
    <definedName name="_Red2">[17]Sábana!#REF!</definedName>
    <definedName name="_Red3">[17]Sábana!#REF!</definedName>
    <definedName name="_ref4">#REF!</definedName>
    <definedName name="_REP21">#REF!</definedName>
    <definedName name="_REP42">#REF!</definedName>
    <definedName name="_REP43">[35]BASE!$D$136</definedName>
    <definedName name="_RES6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T106">#REF!</definedName>
    <definedName name="_ST126">#REF!</definedName>
    <definedName name="_ST146">#REF!</definedName>
    <definedName name="_ST186">#REF!</definedName>
    <definedName name="_ST206">#REF!</definedName>
    <definedName name="_ST86">#REF!</definedName>
    <definedName name="_SUM1">#REF!</definedName>
    <definedName name="_SUM2">#REF!</definedName>
    <definedName name="_Sum3">[17]Sábana!#REF!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P44">[27]BASE!$D$103</definedName>
    <definedName name="_TES44">#REF!</definedName>
    <definedName name="_TES64">#REF!</definedName>
    <definedName name="_TES66">#REF!</definedName>
    <definedName name="_THF1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[36]BASE!#REF!</definedName>
    <definedName name="_TPE12">#REF!</definedName>
    <definedName name="_TPE1331">[36]BASE!#REF!</definedName>
    <definedName name="_TPE1701">#REF!</definedName>
    <definedName name="_TPE1702">[36]BASE!#REF!</definedName>
    <definedName name="_TPE1703">[36]BASE!#REF!</definedName>
    <definedName name="_TPE1704">[36]BASE!#REF!</definedName>
    <definedName name="_TPE1706">[36]BASE!#REF!</definedName>
    <definedName name="_TPE1708">[36]BASE!#REF!</definedName>
    <definedName name="_TPE1710">[36]BASE!#REF!</definedName>
    <definedName name="_TPE1735">[36]BASE!#REF!</definedName>
    <definedName name="_TPE1763">[36]BASE!#REF!</definedName>
    <definedName name="_TPE1790">[36]BASE!#REF!</definedName>
    <definedName name="_TPF12">[27]BASE!$D$217</definedName>
    <definedName name="_TR114">#REF!</definedName>
    <definedName name="_Tra1">[17]Sábana!#REF!</definedName>
    <definedName name="_Tra2">[17]Sábana!#REF!</definedName>
    <definedName name="_Tra3">[17]Sábana!#REF!</definedName>
    <definedName name="_TUZ22">[27]BASE!#REF!</definedName>
    <definedName name="_TUZ36">[27]BASE!#REF!</definedName>
    <definedName name="_TZ2110">[27]BASE!$D$79</definedName>
    <definedName name="_TZ2112">#REF!</definedName>
    <definedName name="_TZ212">#REF!</definedName>
    <definedName name="_TZ213">#REF!</definedName>
    <definedName name="_TZ214">[27]BASE!$D$76</definedName>
    <definedName name="_TZ216">[27]BASE!$D$77</definedName>
    <definedName name="_TZ218">#REF!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3">[27]BASE!#REF!</definedName>
    <definedName name="_TZ324">[27]BASE!#REF!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'[37]DUB-823'!#REF!</definedName>
    <definedName name="A.PVC">'[38]factores A.N.'!$M$7:$M$33</definedName>
    <definedName name="A_1">#REF!</definedName>
    <definedName name="A_impresión_IM">#REF!</definedName>
    <definedName name="A_IMPRESIÚN_IM">#REF!</definedName>
    <definedName name="A0">#REF!</definedName>
    <definedName name="a1..056">#REF!</definedName>
    <definedName name="A18A200">[39]ESPEC!#REF!</definedName>
    <definedName name="A1S">#REF!</definedName>
    <definedName name="A1XO56">#REF!</definedName>
    <definedName name="a2a" hidden="1">{"TAB1",#N/A,TRUE,"GENERAL";"TAB2",#N/A,TRUE,"GENERAL";"TAB3",#N/A,TRUE,"GENERAL";"TAB4",#N/A,TRUE,"GENERAL";"TAB5",#N/A,TRUE,"GENERAL"}</definedName>
    <definedName name="A2S">#REF!</definedName>
    <definedName name="A40LI">[27]BASE!$D$22</definedName>
    <definedName name="A60FI">[27]BASE!$D$21</definedName>
    <definedName name="aa">[0]!ERR</definedName>
    <definedName name="AAA">[0]!ERR</definedName>
    <definedName name="aaaa" hidden="1">{#N/A,#N/A,FALSE,"GRAFICO";#N/A,#N/A,FALSE,"CAJA (2)";#N/A,#N/A,FALSE,"TERCEROS-PROMEDIO";#N/A,#N/A,FALSE,"CAJA";#N/A,#N/A,FALSE,"INGRESOS1995-2003";#N/A,#N/A,FALSE,"GASTOS1995-2003"}</definedName>
    <definedName name="aaaaa">'[40]AC2-AG96'!#REF!</definedName>
    <definedName name="aaaaaa">[41]otros!$C$5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[42]!absc</definedName>
    <definedName name="ac">#REF!</definedName>
    <definedName name="AccessDatabase" hidden="1">"C:\C-314\VOLUMENES\volfin4.mdb"</definedName>
    <definedName name="ACER">#REF!</definedName>
    <definedName name="Acero_pdr60">'[43]LISTADO '!$F$7</definedName>
    <definedName name="ACOM">#REF!</definedName>
    <definedName name="ACOND">[27]BASE!$D$215</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ividades">#REF!</definedName>
    <definedName name="ACTV">#REF!</definedName>
    <definedName name="acumulado">'[44]Reservas de Petróleo'!$A$2,'[44]Reservas de Petróleo'!$A$1,'[44]Reservas de Petróleo'!$D$4,'[44]Reservas de Petróleo'!$E$1:$E$65536</definedName>
    <definedName name="ACwvu.TAB1." hidden="1">[32]Presupuesto_Via_distribuidora!#REF!</definedName>
    <definedName name="ACwvu.TAB2." hidden="1">[32]Presupuesto_Via_distribuidora!#REF!</definedName>
    <definedName name="ACwvu.TAB3." hidden="1">[32]Presupuesto_Via_distribuidora!#REF!</definedName>
    <definedName name="ACwvu.TAB4." hidden="1">[32]Presupuesto_Via_distribuidora!#REF!</definedName>
    <definedName name="ACwvu.TAB5." hidden="1">[32]Presupuesto_Via_distribuidora!#REF!</definedName>
    <definedName name="ad">#REF!</definedName>
    <definedName name="Adaptador_pvc_1">'[43]LISTADO '!$F$56</definedName>
    <definedName name="Adaptador_pvc_1_2">'[43]LISTADO '!$F$54</definedName>
    <definedName name="Adaptador_pvc_2">'[43]LISTADO '!$F$49</definedName>
    <definedName name="adasd">#REF!</definedName>
    <definedName name="ADFE">[45]!ERR</definedName>
    <definedName name="ADFGSDB" hidden="1">{"via1",#N/A,TRUE,"general";"via2",#N/A,TRUE,"general";"via3",#N/A,TRUE,"general"}</definedName>
    <definedName name="ADM">[41]otros!$C$2</definedName>
    <definedName name="administrador">[46]Informacion!$B$15</definedName>
    <definedName name="ADMM">#REF!</definedName>
    <definedName name="ADMON">#REF!</definedName>
    <definedName name="ADMON1">#REF!</definedName>
    <definedName name="adoc1">[42]!absc</definedName>
    <definedName name="ADOC125">[47]!absc</definedName>
    <definedName name="adoq">[48]!absc</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[45]!ERR</definedName>
    <definedName name="Af">#REF!</definedName>
    <definedName name="afdsw" hidden="1">{"TAB1",#N/A,TRUE,"GENERAL";"TAB2",#N/A,TRUE,"GENERAL";"TAB3",#N/A,TRUE,"GENERAL";"TAB4",#N/A,TRUE,"GENERAL";"TAB5",#N/A,TRUE,"GENERAL"}</definedName>
    <definedName name="Ag">#REF!</definedName>
    <definedName name="agdsgg" hidden="1">{"via1",#N/A,TRUE,"general";"via2",#N/A,TRUE,"general";"via3",#N/A,TRUE,"general"}</definedName>
    <definedName name="AGRICOLA">[49]PRES.AGRI!$B$1:$N$35</definedName>
    <definedName name="AGUA">[27]BASE!$D$340</definedName>
    <definedName name="Ah">#REF!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izal">'[50]AJIZAL 3335'!$A$7:$J$142</definedName>
    <definedName name="AjustDelAIU">#REF!</definedName>
    <definedName name="Ak">#REF!</definedName>
    <definedName name="alam">#REF!</definedName>
    <definedName name="Alambre_N_12">'[43]LISTADO '!$F$61</definedName>
    <definedName name="Alambre_N_14">'[43]LISTADO '!$F$62</definedName>
    <definedName name="ALANR">[27]BASE!$D$20</definedName>
    <definedName name="alc">[51]!absc</definedName>
    <definedName name="AlcanceProyecto">#REF!</definedName>
    <definedName name="ALM">#REF!</definedName>
    <definedName name="Almacenista">#REF!</definedName>
    <definedName name="ALPUA">[27]BASE!$D$244</definedName>
    <definedName name="ALTO">[52]Tabla!$A$1:$A$5</definedName>
    <definedName name="Am">#REF!</definedName>
    <definedName name="Amount">#REF!</definedName>
    <definedName name="An">#REF!</definedName>
    <definedName name="Analyst" hidden="1">#REF!</definedName>
    <definedName name="ANCLAJE">'[53]MC SF GAVIONES'!#REF!</definedName>
    <definedName name="AND">#REF!</definedName>
    <definedName name="ANDAM">[27]BASE!$D$320</definedName>
    <definedName name="Andamios">'[43]LISTADO '!$L$7</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[54]COMPARATIVO!#REF!</definedName>
    <definedName name="anexo8">#REF!</definedName>
    <definedName name="anexo9">#REF!</definedName>
    <definedName name="anexů7">#REF!</definedName>
    <definedName name="anscount" hidden="1">10</definedName>
    <definedName name="Antic">[55]BASES!$B$33</definedName>
    <definedName name="ANTICIPO">[56]BASES!$B$33</definedName>
    <definedName name="Anticorrosivo">'[43]LISTADO '!$F$96</definedName>
    <definedName name="ANTRA">#REF!</definedName>
    <definedName name="Añ">#REF!</definedName>
    <definedName name="AÑO">[41]PRESUPUESTO!$D$13</definedName>
    <definedName name="AÑOWUIE">'[57]Res-Accide-10'!$R$2:$R$7</definedName>
    <definedName name="Ao">#REF!</definedName>
    <definedName name="Ap">#REF!</definedName>
    <definedName name="apaiy">#REF!</definedName>
    <definedName name="APELLIDOS">#REF!</definedName>
    <definedName name="API">#REF!</definedName>
    <definedName name="APU">[58]!absc</definedName>
    <definedName name="APU_AUX">#REF!</definedName>
    <definedName name="APU_AUXILIARES">'[59]APU AUXILIARES'!$A:$G</definedName>
    <definedName name="APU_directos">#REF!</definedName>
    <definedName name="APU221.1">#REF!</definedName>
    <definedName name="APU221.2">#REF!</definedName>
    <definedName name="APUS">#REF!</definedName>
    <definedName name="aq">[0]!ERR</definedName>
    <definedName name="aqaq" hidden="1">{"TAB1",#N/A,TRUE,"GENERAL";"TAB2",#N/A,TRUE,"GENERAL";"TAB3",#N/A,TRUE,"GENERAL";"TAB4",#N/A,TRUE,"GENERAL";"TAB5",#N/A,TRUE,"GENERAL"}</definedName>
    <definedName name="AQW">#REF!</definedName>
    <definedName name="Ar">#REF!</definedName>
    <definedName name="ARANA">#REF!</definedName>
    <definedName name="ARANCEL">#REF!</definedName>
    <definedName name="AREA">#REF!</definedName>
    <definedName name="Área_de_Cantidades">#REF!</definedName>
    <definedName name="_xlnm.Extract">#REF!</definedName>
    <definedName name="_xlnm.Print_Area" localSheetId="2">MEMORIAS!$A$1:$H$145</definedName>
    <definedName name="_xlnm.Print_Area">#REF!</definedName>
    <definedName name="AreaLimpiar">'[60]Info-Portaf'!$N$4,'[60]Info-Portaf'!$C$10:$AE$24,'[60]Info-Portaf'!$C$26:$AE$28,'[60]Info-Portaf'!$C$31:$AE$40,'[60]Info-Portaf'!$C$41:$H$41,'[60]Info-Portaf'!$C$42:$AE$51,'[60]Info-Portaf'!$C$53:$AE$54,'[60]Info-Portaf'!$C$57:$AE$57,'[60]Info-Portaf'!$C$59:$AE$59,'[60]Info-Portaf'!$B$10:$B$61</definedName>
    <definedName name="Areatotal">#REF!</definedName>
    <definedName name="Aref">#REF!</definedName>
    <definedName name="ARELC">[61]BASE!$D$68</definedName>
    <definedName name="ARELF">#REF!</definedName>
    <definedName name="ARENA">[62]MATERIALES!$D$2</definedName>
    <definedName name="ARENC">[27]BASE!$D$53</definedName>
    <definedName name="ARENI">#REF!</definedName>
    <definedName name="ARENP">[27]BASE!$D$51</definedName>
    <definedName name="arg" hidden="1">[63]MI!#REF!</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s">[0]!ERR</definedName>
    <definedName name="AS2DocOpenMode" hidden="1">"AS2DocumentEdit"</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#REF!</definedName>
    <definedName name="Atp">[10]EMPRESA!$F$20</definedName>
    <definedName name="Au">#REF!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_TRANSP">#REF!</definedName>
    <definedName name="AuxAlim">'[10]DATOS CONTRATO'!$E$18</definedName>
    <definedName name="auxalimentacion">[64]CONTRATO!$E$18</definedName>
    <definedName name="AuxCom">'[10]DATOS CONTRATO'!$I$16</definedName>
    <definedName name="auxcomisariato">[64]CONTRATO!$I$16</definedName>
    <definedName name="AuxDot">'[10]DATOS CONTRATO'!$I$17</definedName>
    <definedName name="auxdotacion">[64]CONTRATO!$I$17</definedName>
    <definedName name="AuxHab">'[10]DATOS CONTRATO'!$E$17</definedName>
    <definedName name="auxhabi">[65]CONTRATO!$E$17</definedName>
    <definedName name="auxhabitacion">[64]CONTRATO!$E$17</definedName>
    <definedName name="auxtransporte">[64]CONTRATO!$E$16</definedName>
    <definedName name="aVANCE___0">#N/A</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#REF!</definedName>
    <definedName name="AYUDA">[27]BASE!$D$10</definedName>
    <definedName name="ayudante">'[43]M.O.'!$F$18</definedName>
    <definedName name="AYUDR">[27]BASE!$D$11</definedName>
    <definedName name="azaz" hidden="1">{"TAB1",#N/A,TRUE,"GENERAL";"TAB2",#N/A,TRUE,"GENERAL";"TAB3",#N/A,TRUE,"GENERAL";"TAB4",#N/A,TRUE,"GENERAL";"TAB5",#N/A,TRUE,"GENERAL"}</definedName>
    <definedName name="B" hidden="1">{"via1",#N/A,TRUE,"general";"via2",#N/A,TRUE,"general";"via3",#N/A,TRUE,"general"}</definedName>
    <definedName name="B.T1">#REF!</definedName>
    <definedName name="B_T1">#REF!</definedName>
    <definedName name="Ba">#REF!</definedName>
    <definedName name="Bajo_L">[52]Tabla!$A$1:$A$5</definedName>
    <definedName name="Base">#REF!</definedName>
    <definedName name="Base_datos_IM">#REF!</definedName>
    <definedName name="base1">#REF!</definedName>
    <definedName name="base2">#REF!</definedName>
    <definedName name="basedatos">[66]Hoja1!$A$4:$BZ$55</definedName>
    <definedName name="_xlnm.Database">#REF!</definedName>
    <definedName name="BaseDeDatos1">#REF!</definedName>
    <definedName name="BASEG">#REF!</definedName>
    <definedName name="basep">[67]PRESUPUESTAL!$A$4:$P$190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_2">[68]FACTORES!#REF!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#REF!</definedName>
    <definedName name="BHT_F">#REF!</definedName>
    <definedName name="bi">#REF!</definedName>
    <definedName name="BISCO">#REF!</definedName>
    <definedName name="Bk">#REF!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'[69]Ejecutado%'!#REF!</definedName>
    <definedName name="blEjecutadoPorcen">'[69]Ejecutado$'!$D$1:$CE$45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N4">'[43]LISTADO '!$F$10</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'[69]Programado$'!$I$1:$CK$45</definedName>
    <definedName name="blReferenciaInforme">#REF!</definedName>
    <definedName name="Bm">#REF!</definedName>
    <definedName name="bn">#REF!</definedName>
    <definedName name="BOMBA">[27]BASE!$D$323</definedName>
    <definedName name="Bombas">#REF!</definedName>
    <definedName name="BONO">#REF!</definedName>
    <definedName name="BORDER1">[70]steel!#REF!</definedName>
    <definedName name="BORDET">#REF!</definedName>
    <definedName name="BORSHE">'[3]7422CW00'!#REF!</definedName>
    <definedName name="BORSUM">'[3]7422CW00'!#REF!</definedName>
    <definedName name="BOTAD">[27]BASE!$D$331</definedName>
    <definedName name="BOTADA">#REF!</definedName>
    <definedName name="BOTES">[27]BASE!$D$335</definedName>
    <definedName name="boxes">#REF!</definedName>
    <definedName name="BQ">#REF!</definedName>
    <definedName name="br" hidden="1">{"TAB1",#N/A,TRUE,"GENERAL";"TAB2",#N/A,TRUE,"GENERAL";"TAB3",#N/A,TRUE,"GENERAL";"TAB4",#N/A,TRUE,"GENERAL";"TAB5",#N/A,TRUE,"GENERAL"}</definedName>
    <definedName name="BREAKER">#REF!</definedName>
    <definedName name="Breaker_20_amp">'[43]LISTADO '!$F$67</definedName>
    <definedName name="BREAKERS">#REF!</definedName>
    <definedName name="Breakers_Switches">#REF!</definedName>
    <definedName name="Breakers_y_Switches">#REF!</definedName>
    <definedName name="BROCH">#REF!</definedName>
    <definedName name="BS_Data_Col" hidden="1">#REF!</definedName>
    <definedName name="bsb" hidden="1">{"via1",#N/A,TRUE,"general";"via2",#N/A,TRUE,"general";"via3",#N/A,TRUE,"general"}</definedName>
    <definedName name="BSOL64">[27]BASE!$D$122</definedName>
    <definedName name="BSpb" hidden="1">#REF!</definedName>
    <definedName name="bspoi" hidden="1">{"TAB1",#N/A,TRUE,"GENERAL";"TAB2",#N/A,TRUE,"GENERAL";"TAB3",#N/A,TRUE,"GENERAL";"TAB4",#N/A,TRUE,"GENERAL";"TAB5",#N/A,TRUE,"GENERAL"}</definedName>
    <definedName name="BSW">[71]medelo!$D$37</definedName>
    <definedName name="bt" hidden="1">{"via1",#N/A,TRUE,"general";"via2",#N/A,TRUE,"general";"via3",#N/A,TRUE,"general"}</definedName>
    <definedName name="BTYJHTR" hidden="1">{"TAB1",#N/A,TRUE,"GENERAL";"TAB2",#N/A,TRUE,"GENERAL";"TAB3",#N/A,TRUE,"GENERAL";"TAB4",#N/A,TRUE,"GENERAL";"TAB5",#N/A,TRUE,"GENERAL"}</definedName>
    <definedName name="BuiltIn_Print_Area">'[72]Form5 _Pág_ 1'!#REF!</definedName>
    <definedName name="BuiltIn_Print_Area___0">'[72]Form5 _Pág_ 2'!#REF!</definedName>
    <definedName name="BuiltIn_Print_Area___0___0">#REF!</definedName>
    <definedName name="BuiltIn_Print_Area___0___0___0">#REF!</definedName>
    <definedName name="BuiltIn_Print_Titles">#REF!</definedName>
    <definedName name="BULLDOZ">#REF!</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LOM">#REF!</definedName>
    <definedName name="C_min">[73]D_AWG!$H$40</definedName>
    <definedName name="CA">#REF!</definedName>
    <definedName name="caa">#REF!</definedName>
    <definedName name="CAB">[74]Cab!$E$4:$X$28</definedName>
    <definedName name="CABAL">[27]BASE!$D$257</definedName>
    <definedName name="Caballete_thermo">'[43]LISTADO '!$F$103</definedName>
    <definedName name="Cable_cobre_N_2_thwn">'[43]LISTADO '!$F$57</definedName>
    <definedName name="Cable_cobre_N_6">'[43]LISTADO '!$F$59</definedName>
    <definedName name="Cable_N_2_desnudo">'[43]LISTADO '!$F$41</definedName>
    <definedName name="Cable_n_8">'[43]LISTADO '!$F$109</definedName>
    <definedName name="Cableado">#REF!</definedName>
    <definedName name="CADENA">#REF!</definedName>
    <definedName name="Caja">#REF!</definedName>
    <definedName name="CAJAC">#REF!</definedName>
    <definedName name="Cajas_2_4">'[43]LISTADO '!$F$79</definedName>
    <definedName name="Cajas_octogonales">'[43]LISTADO '!$F$78</definedName>
    <definedName name="CAJAV">[27]BASE!$D$296</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M_CAIDA">#REF!</definedName>
    <definedName name="Camion_600">'[43]LISTADO '!$L$13</definedName>
    <definedName name="CAMPO">#REF!</definedName>
    <definedName name="CANAL">#REF!</definedName>
    <definedName name="CANAL6">[27]BASE!$D$264</definedName>
    <definedName name="CANGU">[27]BASE!$D$308</definedName>
    <definedName name="CANT">#REF!</definedName>
    <definedName name="Cant.20deJulio">'[75]20 de Julio'!$E$11:$E$148</definedName>
    <definedName name="Cant.Casaloma">[75]Casaloma!$G$13:$G$208</definedName>
    <definedName name="Cant.Huertas">[75]Huertas!$E$5:$E$200</definedName>
    <definedName name="Cant.LosPinos">'[75]Pinos 4-8 '!$G$13:$G$208</definedName>
    <definedName name="Cant.LosPinos4.7">'[75]Pinos 4-7'!$E$5:$E$200</definedName>
    <definedName name="Cant.MiradorPrim">'[75]Mirad. de la Prim.'!$G$13:$G$208</definedName>
    <definedName name="Cant.Paraiso">[75]Paraiso!$G$8:$G$203</definedName>
    <definedName name="Cant.PorvenirEstancia">'[75]Porv. de la Est.'!$E$5:$E$200</definedName>
    <definedName name="Cant.RinconPorvenir">'[75]Rincon Porv.'!$E$5:$E$200</definedName>
    <definedName name="Cant.SanIsidro">'[75]San Isidro'!$G$13:$G$208</definedName>
    <definedName name="Cant.SantaInes">'[75]Sta Ines'!$D$6:$D$201</definedName>
    <definedName name="Cant.SanVicente">'[75]San Vicente'!$G$13:$G$208</definedName>
    <definedName name="Cant.Uval">[75]Uval!$D$4:$D$199</definedName>
    <definedName name="cantidad">'[76]TRAMO 03'!$F:$F,'[76]TRAMO 03'!$I:$I,'[76]TRAMO 03'!$K:$K,'[76]TRAMO 03'!#REF!,'[76]TRAMO 03'!#REF!,'[76]TRAMO 03'!#REF!,'[76]TRAMO 03'!#REF!,'[76]TRAMO 03'!#REF!,'[76]TRAMO 03'!#REF!,'[76]TRAMO 03'!#REF!,'[76]TRAMO 03'!#REF!,'[76]TRAMO 03'!#REF!,'[76]TRAMO 03'!#REF!,'[76]TRAMO 03'!#REF!,'[76]TRAMO 03'!#REF!,'[76]TRAMO 03'!#REF!</definedName>
    <definedName name="Cantidades">#REF!</definedName>
    <definedName name="CAP">#REF!</definedName>
    <definedName name="CAPAC._HSE">#REF!</definedName>
    <definedName name="Capacete_2">'[43]LISTADO '!$F$80</definedName>
    <definedName name="Capitalpb" hidden="1">#REF!</definedName>
    <definedName name="CapitalStructure" hidden="1">#REF!</definedName>
    <definedName name="CARGA">#REF!</definedName>
    <definedName name="CARGAD">#REF!</definedName>
    <definedName name="CARGADOR">[62]EQUIPO!$D$10</definedName>
    <definedName name="CARGOS">#REF!</definedName>
    <definedName name="CARGUER">[77]BASE!$D$392</definedName>
    <definedName name="carlos">MODULO10.auto_abrir</definedName>
    <definedName name="CARRTA">#REF!</definedName>
    <definedName name="Casa">[78]Hoja1!$A$4:$F$211</definedName>
    <definedName name="Cashpb" hidden="1">#REF!</definedName>
    <definedName name="CASQ">[79]FACTORES!#REF!</definedName>
    <definedName name="CB">#REF!</definedName>
    <definedName name="CBLES">#REF!</definedName>
    <definedName name="CBLES1">#REF!</definedName>
    <definedName name="CBRDISEÑO">[80]SECTORIZACIÓN!$A$12:$G$20</definedName>
    <definedName name="CBWorkbookPriority" hidden="1">-1602700874</definedName>
    <definedName name="CC">[81]Personalizar!$G$22:$G$25</definedName>
    <definedName name="cccc">#REF!</definedName>
    <definedName name="ccccc" hidden="1">{"TAB1",#N/A,TRUE,"GENERAL";"TAB2",#N/A,TRUE,"GENERAL";"TAB3",#N/A,TRUE,"GENERAL";"TAB4",#N/A,TRUE,"GENERAL";"TAB5",#N/A,TRUE,"GENERAL"}</definedName>
    <definedName name="CCCCCC">'[82]A. P. U.'!#REF!</definedName>
    <definedName name="CCT">#REF!</definedName>
    <definedName name="ccto210">#REF!</definedName>
    <definedName name="cd">[83]Hoja1!$C$81</definedName>
    <definedName name="cd___0">#N/A</definedName>
    <definedName name="CD454JH">[27]BASE!$D$201</definedName>
    <definedName name="cdcdc" hidden="1">{"via1",#N/A,TRUE,"general";"via2",#N/A,TRUE,"general";"via3",#N/A,TRUE,"general"}</definedName>
    <definedName name="CDctrl">[55]CDItem!$G$8</definedName>
    <definedName name="CDE">#REF!</definedName>
    <definedName name="cdfgrtfd" hidden="1">#REF!</definedName>
    <definedName name="Ce">#REF!</definedName>
    <definedName name="ceerf" hidden="1">{"TAB1",#N/A,TRUE,"GENERAL";"TAB2",#N/A,TRUE,"GENERAL";"TAB3",#N/A,TRUE,"GENERAL";"TAB4",#N/A,TRUE,"GENERAL";"TAB5",#N/A,TRUE,"GENERAL"}</definedName>
    <definedName name="Celador">#REF!</definedName>
    <definedName name="CEMEG">[27]BASE!$D$55</definedName>
    <definedName name="CEMENTO">[84]Insum!$A$3:$H$63</definedName>
    <definedName name="centro" hidden="1">{#N/A,#N/A,FALSE,"GRAFICO";#N/A,#N/A,FALSE,"CAJA (2)";#N/A,#N/A,FALSE,"TERCEROS-PROMEDIO";#N/A,#N/A,FALSE,"CAJA";#N/A,#N/A,FALSE,"INGRESOS1995-2003";#N/A,#N/A,FALSE,"GASTOS1995-2003"}</definedName>
    <definedName name="Cf">#REF!</definedName>
    <definedName name="C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nge_in_Cash" hidden="1">#REF!</definedName>
    <definedName name="CHAPA">[27]BASE!$D$249</definedName>
    <definedName name="Check_to_Cash" hidden="1">#REF!</definedName>
    <definedName name="CHK_PU">'[3]7422CW00'!#REF!</definedName>
    <definedName name="CHP">#REF!</definedName>
    <definedName name="Ci">#REF!</definedName>
    <definedName name="CILIND">[85]TUBERIA!$AE$10:$AE$14</definedName>
    <definedName name="Cinta_Schotch_super_33">'[43]LISTADO '!$F$64</definedName>
    <definedName name="Cinta_scotch_23">'[43]LISTADO '!$F$65</definedName>
    <definedName name="CIRCUITOS">[86]Circuitos!$C$2:$C$891</definedName>
    <definedName name="CISNEROS">#REF!</definedName>
    <definedName name="Ciudad">'[87]FIRMAS y DATOS'!$F:$F</definedName>
    <definedName name="Cj">#REF!</definedName>
    <definedName name="cjsa" hidden="1">#REF!</definedName>
    <definedName name="Ck">#REF!</definedName>
    <definedName name="CL">#REF!</definedName>
    <definedName name="CLAVO">[27]BASE!$D$69</definedName>
    <definedName name="Cll">#REF!</definedName>
    <definedName name="Cm">#REF!</definedName>
    <definedName name="cmf">[88]Hoja1!$C$27</definedName>
    <definedName name="CMIBLE">#REF!</definedName>
    <definedName name="CMIBLE1">#REF!</definedName>
    <definedName name="CMMOA">[89]BASE!$D$455</definedName>
    <definedName name="Cn">#REF!</definedName>
    <definedName name="Cñ">#REF!</definedName>
    <definedName name="Co">#REF!</definedName>
    <definedName name="CO22JH">#REF!</definedName>
    <definedName name="CO23JH">#REF!</definedName>
    <definedName name="CO456JH">[27]BASE!$D$203</definedName>
    <definedName name="CO458JH">[61]BASE!$D$329</definedName>
    <definedName name="CO45S2">#REF!</definedName>
    <definedName name="CO45S3">#REF!</definedName>
    <definedName name="CO45S4">#REF!</definedName>
    <definedName name="CO45S6">#REF!</definedName>
    <definedName name="CO902JH">#REF!</definedName>
    <definedName name="CO903JH">#REF!</definedName>
    <definedName name="CO904JH">[27]BASE!$D$196</definedName>
    <definedName name="CO906JH">[27]BASE!$D$197</definedName>
    <definedName name="CO908JH">[61]BASE!$D$328</definedName>
    <definedName name="CO90S2">#REF!</definedName>
    <definedName name="CO90S3">#REF!</definedName>
    <definedName name="CO90S4">[27]BASE!$D$130</definedName>
    <definedName name="CO90S6">#REF!</definedName>
    <definedName name="CO910JH">#REF!</definedName>
    <definedName name="CobroSuspencion">"Elipse 8"</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ÓDIGOS_EQUIPOS">'[59]INSUMOS EQUIPOS'!$A$8:$A$107</definedName>
    <definedName name="CÓDIGOS_MANO_DE_OBRA">'[59]INSUMOS MANO DE OBRA'!$A$8:$A$63</definedName>
    <definedName name="CÓDIGOS_SERVICIOS">'[59]INSUMOS SERVICIOS'!$A$12:$A$53</definedName>
    <definedName name="CÓDIGOS_TRANSPORTES">'[59]INSUMOS TRANSPORTES'!$A$8:$A$47</definedName>
    <definedName name="CODOS">#REF!</definedName>
    <definedName name="cogvsiruj">[54]COMPARATIVO!#REF!</definedName>
    <definedName name="COLON">#REF!</definedName>
    <definedName name="ColTap">'[26]Coloc. e Interc. Tapones'!$E$1:$E$65536</definedName>
    <definedName name="Com">'[64]LIQUIDA-NOMINA'!$AL$4</definedName>
    <definedName name="COM.LIM">#REF!</definedName>
    <definedName name="COMIDA">#REF!</definedName>
    <definedName name="COMN1">[90]BASE!#REF!</definedName>
    <definedName name="COMP">#REF!</definedName>
    <definedName name="COMPR">#REF!</definedName>
    <definedName name="COMPRESOR">[62]EQUIPO!$D$5</definedName>
    <definedName name="Compresores">#REF!</definedName>
    <definedName name="CON.FUN">#REF!</definedName>
    <definedName name="CON.LIM">#REF!</definedName>
    <definedName name="CON.POZ">#REF!</definedName>
    <definedName name="CON.TUB">[68]TUBERIA!#REF!</definedName>
    <definedName name="CONC">#REF!</definedName>
    <definedName name="Conc3">[17]Sábana!#REF!</definedName>
    <definedName name="Concor1">[17]Sábana!#REF!</definedName>
    <definedName name="CONCRETO">#REF!</definedName>
    <definedName name="Concreto_3000_PSI">'[43]Apu Basicos'!$F$40</definedName>
    <definedName name="CONCRETO_F.C_4">#REF!</definedName>
    <definedName name="concreto_FC_2.2">#REF!</definedName>
    <definedName name="CONM1">[27]BASE!$D$309</definedName>
    <definedName name="CONM2">[27]BASE!$D$310</definedName>
    <definedName name="CONMI">[90]BASE!#REF!</definedName>
    <definedName name="CONMX">#REF!</definedName>
    <definedName name="ConseqCat">0</definedName>
    <definedName name="ConseqForMitRisk">3</definedName>
    <definedName name="Consultor">'[91]Datos básicos'!$B$2</definedName>
    <definedName name="CONT">'[92]DATOS CONTRATO'!$G$13</definedName>
    <definedName name="Contratante">'[10]DATOS CONTRATO'!$E$6</definedName>
    <definedName name="CONTRATO">[64]CONTRATO!$E$8</definedName>
    <definedName name="COPIA">[0]!ERR</definedName>
    <definedName name="COPIA1">#REF!</definedName>
    <definedName name="COPIA2">#REF!</definedName>
    <definedName name="copiao4">[0]!ERR</definedName>
    <definedName name="copiar">[93]Sheet1!$AC$68</definedName>
    <definedName name="corri">[0]!ERR</definedName>
    <definedName name="Corriente">[74]AMPACITY!$B$6:$I$28</definedName>
    <definedName name="CORTA">[27]BASE!$D$319</definedName>
    <definedName name="COSTO_FRENTE">[94]BITACORA!$E$1:$E$65536</definedName>
    <definedName name="costo2" hidden="1">#REF!</definedName>
    <definedName name="COSTODIRECTO">#REF!</definedName>
    <definedName name="COSTOS">[95]TARIFAS!$A$1:$F$52</definedName>
    <definedName name="cota">'[96]Base de Diseño'!$A$1:$D$290</definedName>
    <definedName name="COTAS">[97]Hoja3!$A$5:$B$154</definedName>
    <definedName name="COYLL">[27]BASE!#REF!</definedName>
    <definedName name="CP453L">#REF!</definedName>
    <definedName name="CP903L">#REF!</definedName>
    <definedName name="CP904L">[98]BASE!$D$421</definedName>
    <definedName name="Cq">#REF!</definedName>
    <definedName name="Cr">#REF!</definedName>
    <definedName name="CR22JH">#REF!</definedName>
    <definedName name="CR42JH">#REF!</definedName>
    <definedName name="CR44JH">#REF!</definedName>
    <definedName name="CR66JH">[27]BASE!$D$178</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[99]civ_roma!$C$803:$G$804</definedName>
    <definedName name="_xlnm.Criteria">'[100]Cuadro6. Cump'!#REF!</definedName>
    <definedName name="Criterios_IM">'[3]7422CW00'!#REF!</definedName>
    <definedName name="Criticidad">[101]Tabla!$A$1:$A$5</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S_AVG_SIZE">#REF!</definedName>
    <definedName name="CS_WELDING">#REF!</definedName>
    <definedName name="CSIKA">[27]BASE!$D$231</definedName>
    <definedName name="Ct">#REF!</definedName>
    <definedName name="CT110K">[102]PRELIM!$B$311</definedName>
    <definedName name="CT110KG">[27]BASE!$D$36</definedName>
    <definedName name="CT140K">[102]PRELIM!$B$329</definedName>
    <definedName name="CT140KG">[27]BASE!$D$35</definedName>
    <definedName name="CT180K">[102]PRELIM!$B$346</definedName>
    <definedName name="CT180KG">#REF!</definedName>
    <definedName name="CT210K">[102]PRELIM!$B$363</definedName>
    <definedName name="CT210KG">[27]BASE!$D$33</definedName>
    <definedName name="CT245K">[102]PRELIM!$B$380</definedName>
    <definedName name="CT245KG">[27]BASE!$D$32</definedName>
    <definedName name="CTA">#REF!</definedName>
    <definedName name="CTC140KG">[27]BASE!$D$37</definedName>
    <definedName name="CTE">#REF!</definedName>
    <definedName name="CTR">'[3]7422CW00'!#REF!</definedName>
    <definedName name="CTRPAG">'[3]7422CW00'!#REF!</definedName>
    <definedName name="Cu">#REF!</definedName>
    <definedName name="Cuadro">#REF!</definedName>
    <definedName name="CUAL">[0]!ERR</definedName>
    <definedName name="CUBS">#REF!</definedName>
    <definedName name="cUCA">#REF!</definedName>
    <definedName name="CUE">#REF!</definedName>
    <definedName name="CUER">#REF!</definedName>
    <definedName name="CUERDA">#REF!</definedName>
    <definedName name="CUNET" hidden="1">{"via1",#N/A,TRUE,"general";"via2",#N/A,TRUE,"general";"via3",#N/A,TRUE,"general"}</definedName>
    <definedName name="Curvas_1_2">'[43]LISTADO '!$F$88</definedName>
    <definedName name="Curvas_2">'[43]LISTADO '!$F$91</definedName>
    <definedName name="Customize">[81]!Customize</definedName>
    <definedName name="cv">#REF!</definedName>
    <definedName name="CVa">'[26]Cambio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#REF!</definedName>
    <definedName name="CYLL2">[27]BASE!$D$220</definedName>
    <definedName name="CYLL3">#REF!</definedName>
    <definedName name="CYLL4">#REF!</definedName>
    <definedName name="CYLL6">#REF!</definedName>
    <definedName name="d" hidden="1">{"TAB1",#N/A,TRUE,"GENERAL";"TAB2",#N/A,TRUE,"GENERAL";"TAB3",#N/A,TRUE,"GENERAL";"TAB4",#N/A,TRUE,"GENERAL";"TAB5",#N/A,TRUE,"GENERAL"}</definedName>
    <definedName name="D_1">#REF!</definedName>
    <definedName name="D_EXT">#REF!</definedName>
    <definedName name="D_INT">#REF!</definedName>
    <definedName name="d_PH">[73]D_AWG!$V$37</definedName>
    <definedName name="D1S">#REF!</definedName>
    <definedName name="D2S">#REF!</definedName>
    <definedName name="D6.PVC">'[38]factores A.N.'!$N$8:$N$33</definedName>
    <definedName name="D61S">#REF!</definedName>
    <definedName name="D62S">#REF!</definedName>
    <definedName name="D6R">#REF!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'[37]GPI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[99]civ_roma!$C$9:$G$799</definedName>
    <definedName name="DATO1">'[103]46'!$D$3:$CK$429</definedName>
    <definedName name="datos">#REF!</definedName>
    <definedName name="Datos_G1">#REF!</definedName>
    <definedName name="Datos_G2">#REF!</definedName>
    <definedName name="Datos_SW_G1">#REF!</definedName>
    <definedName name="Datos_SW_G2">#REF!</definedName>
    <definedName name="datos1">'[104]Base de Diseño'!$A$1:$D$204</definedName>
    <definedName name="DBASE1">#REF!</definedName>
    <definedName name="DBASE2">#REF!</definedName>
    <definedName name="DBASE3">#REF!</definedName>
    <definedName name="dbb">'[34]Gabinetes ctrol, prot. y med. '!#REF!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'[105]Pta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[79]FACTORES!#REF!</definedName>
    <definedName name="De_6">#REF!</definedName>
    <definedName name="De_8">#REF!</definedName>
    <definedName name="Dealpb" hidden="1">#REF!</definedName>
    <definedName name="decisión">'[87]FIRMAS y DATOS'!$M$1:$M$2</definedName>
    <definedName name="deded" hidden="1">{"TAB1",#N/A,TRUE,"GENERAL";"TAB2",#N/A,TRUE,"GENERAL";"TAB3",#N/A,TRUE,"GENERAL";"TAB4",#N/A,TRUE,"GENERAL";"TAB5",#N/A,TRUE,"GENERAL"}</definedName>
    <definedName name="defd" hidden="1">{"via1",#N/A,TRUE,"general";"via2",#N/A,TRUE,"general";"via3",#N/A,TRUE,"general"}</definedName>
    <definedName name="Deflexión">'[106]Coficiente de Pérdidas'!$A$2:$B$10</definedName>
    <definedName name="dem.pav">'[38]factores A.N.'!$E$15:$E$306</definedName>
    <definedName name="demanto">#REF!</definedName>
    <definedName name="demolicion">#REF!</definedName>
    <definedName name="DEMOLICIÓN">'[107]BASE-LISTAS'!$B$24:$B$29</definedName>
    <definedName name="den_1a">[73]D_AWG!$N$26</definedName>
    <definedName name="den_2da">[73]D_AWG!$N$27</definedName>
    <definedName name="den_aisl">[73]D_AWG!$O$35</definedName>
    <definedName name="den_ch">[73]D_AWG!$AA$47</definedName>
    <definedName name="den_cond">[73]D_AWG!$D$29</definedName>
    <definedName name="DENSIDAD">#REF!</definedName>
    <definedName name="DEP_VPR_GRM">#REF!</definedName>
    <definedName name="DEP_VPR_GRN">#REF!</definedName>
    <definedName name="DEP_VPR_GRS">#REF!</definedName>
    <definedName name="DEP_VPR_GTP">#REF!</definedName>
    <definedName name="DEP_VPR_NA">#REF!</definedName>
    <definedName name="DEPEND">[101]Tabla!$B$1:$B$397</definedName>
    <definedName name="DEPENDENCIA">[101]Tabla!$B$1:$B$397</definedName>
    <definedName name="DEPENDENCIAS">[101]Tabla!$B$1:$B$397</definedName>
    <definedName name="DepreciationPB" hidden="1">#REF!</definedName>
    <definedName name="DER">[108]DIST!$C$7:$D$2942</definedName>
    <definedName name="DERFE">#REF!</definedName>
    <definedName name="desarrolladas">'[44]Reservas de Petróleo'!$A$2,'[44]Reservas de Petróleo'!$A$1,'[44]Reservas de Petróleo'!$D$4,'[44]Reservas de Petróleo'!$F$1:$F$65536</definedName>
    <definedName name="DESCUNMI">#REF!</definedName>
    <definedName name="DESFRE" hidden="1">{#N/A,#N/A,FALSE,"GRAFICO";#N/A,#N/A,FALSE,"CAJA (2)";#N/A,#N/A,FALSE,"TERCEROS-PROMEDIO";#N/A,#N/A,FALSE,"CAJA";#N/A,#N/A,FALSE,"INGRESOS1995-2003";#N/A,#N/A,FALSE,"GASTOS1995-2003"}</definedName>
    <definedName name="DEST_ART">[70]steel!#REF!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[109]Cronograma!#REF!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nl">#REF!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[81]Personalizar!$E$22</definedName>
    <definedName name="dflt2">[81]Personalizar!$E$23</definedName>
    <definedName name="dflt3">[81]Personalizar!$D$24</definedName>
    <definedName name="dflt4">[81]Personalizar!$E$26</definedName>
    <definedName name="dflt5">[81]Personalizar!$E$27</definedName>
    <definedName name="dflt6">[81]Personalizar!$D$28</definedName>
    <definedName name="dflt7">[81]Personalizar!$G$27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p">'[34]Gabinetes ctrol, prot. y med. '!#REF!</definedName>
    <definedName name="DIA">[41]PRESUPUESTO!$B$13</definedName>
    <definedName name="DIA_LABOR_XMES">#REF!</definedName>
    <definedName name="DIAME">#REF!</definedName>
    <definedName name="Diámetro">#REF!</definedName>
    <definedName name="diámetroft">#REF!</definedName>
    <definedName name="diametros">#REF!</definedName>
    <definedName name="DiametrosCodos">'[110]L codos'!$B$2:$V$2</definedName>
    <definedName name="diferencia">'[111]MEDIA GEOMETRICA'!$J$8,'[111]MEDIA GEOMETRICA'!$N$8,'[111]MEDIA GEOMETRICA'!$R$8,'[111]MEDIA GEOMETRICA'!$V$8,'[111]MEDIA GEOMETRICA'!$Z$8,'[111]MEDIA GEOMETRICA'!$AD$8,'[111]MEDIA GEOMETRICA'!$AH$8,'[111]MEDIA GEOMETRICA'!$AL$8,'[111]MEDIA GEOMETRICA'!#REF!,'[111]MEDIA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[64]EMPRESA!$F$14</definedName>
    <definedName name="DIRECCIÓN">'[87]FIRMAS y DATOS'!$E:$E</definedName>
    <definedName name="display_area_2">#REF!</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MxUS">#REF!</definedName>
    <definedName name="do">#REF!</definedName>
    <definedName name="dolar">#REF!</definedName>
    <definedName name="DOLLAR">[112]CÁLCULOS!$H$34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'[34]Gabinetes ctrol, prot. y med. '!#REF!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r">'[34]Gabinetes ctrol, prot. y med. '!#REF!</definedName>
    <definedName name="dry" hidden="1">{"via1",#N/A,TRUE,"general";"via2",#N/A,TRUE,"general";"via3",#N/A,TRUE,"general"}</definedName>
    <definedName name="DS">[109]Cronograma!#REF!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[113]EMPRESA!$I$25</definedName>
    <definedName name="DsctoPension">[113]EMPRESA!$I$23</definedName>
    <definedName name="DsctoSalud">[113]EMPRESA!$I$24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UCTO">[114]CONDUIT!#REF!</definedName>
    <definedName name="dxfgg" hidden="1">{"via1",#N/A,TRUE,"general";"via2",#N/A,TRUE,"general";"via3",#N/A,TRUE,"general"}</definedName>
    <definedName name="DZ.Main" hidden="1">#REF!</definedName>
    <definedName name="E">#REF!</definedName>
    <definedName name="e3e33" hidden="1">{"via1",#N/A,TRUE,"general";"via2",#N/A,TRUE,"general";"via3",#N/A,TRUE,"general"}</definedName>
    <definedName name="ea">[45]!ERR</definedName>
    <definedName name="Ebitda" hidden="1">{#N/A,#N/A,FALSE,"GRAFICO";#N/A,#N/A,FALSE,"CAJA (2)";#N/A,#N/A,FALSE,"TERCEROS-PROMEDIO";#N/A,#N/A,FALSE,"CAJA";#N/A,#N/A,FALSE,"INGRESOS1995-2003";#N/A,#N/A,FALSE,"GASTOS1995-2003"}</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 hidden="1">#REF!</definedName>
    <definedName name="eeedfr" hidden="1">{"TAB1",#N/A,TRUE,"GENERAL";"TAB2",#N/A,TRUE,"GENERAL";"TAB3",#N/A,TRUE,"GENERAL";"TAB4",#N/A,TRUE,"GENERAL";"TAB5",#N/A,TRUE,"GENERAL"}</definedName>
    <definedName name="EEEEEEEEEEEEEEEEEEEEEE" hidden="1">#REF!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[41]PRESUPUESTO!$E$7</definedName>
    <definedName name="Ejecutivo">'[115]Info Ejec'!$A$1:$AV$153</definedName>
    <definedName name="Elec1">[17]Sábana!#REF!</definedName>
    <definedName name="Elec2">[17]Sábana!#REF!</definedName>
    <definedName name="Elec3">[17]Sábana!#REF!</definedName>
    <definedName name="Elect1">[17]Sábana!#REF!</definedName>
    <definedName name="Electricista">'[43]M.O.'!$F$13</definedName>
    <definedName name="ELIMINACIONPROYC">#REF!</definedName>
    <definedName name="emanto">#REF!</definedName>
    <definedName name="eme">[0]!ERR</definedName>
    <definedName name="EMPLEADO">#REF!</definedName>
    <definedName name="Empresa">[64]EMPRESA!$F$6</definedName>
    <definedName name="EMULSION">#REF!</definedName>
    <definedName name="Enchape_pisopared_baño">'[43]LISTADO '!$F$29</definedName>
    <definedName name="End_Bal">#REF!</definedName>
    <definedName name="ene">#REF!</definedName>
    <definedName name="Ene_C">[116]ENE!$A$35:$H$52</definedName>
    <definedName name="EneFeb">'[117]Ene-Feb'!$A$12:$H$34</definedName>
    <definedName name="Ensayos">#REF!</definedName>
    <definedName name="ENT.A1">'[118]CANT.5921'!#REF!</definedName>
    <definedName name="ENT.ESP">'[118]CANT.5921'!#REF!</definedName>
    <definedName name="ENTIB">#REF!</definedName>
    <definedName name="ENTIBADO">[119]TUBERIA!#REF!</definedName>
    <definedName name="ENTIDADES">[59]ENTIDADES!$A$6:$A$130</definedName>
    <definedName name="ENTRADASP">#REF!</definedName>
    <definedName name="EPECIALIDAD_SIDOE">[12]Tablas!#REF!</definedName>
    <definedName name="EQUI">[120]EQUIPO!$B$2:$B$36</definedName>
    <definedName name="equipo">[121]Equipo!$A$7:$A$65536</definedName>
    <definedName name="EQUIPO_1">[120]EQUIPO!$B$2:$D$36</definedName>
    <definedName name="Equipo_de_topografia">'[43]LISTADO '!$L$9</definedName>
    <definedName name="EQUIPO1">#REF!</definedName>
    <definedName name="Equipos">#REF!</definedName>
    <definedName name="EQUIPOS1">#REF!</definedName>
    <definedName name="eqw" hidden="1">{"via1",#N/A,TRUE,"general";"via2",#N/A,TRUE,"general";"via3",#N/A,TRUE,"general"}</definedName>
    <definedName name="ERE_ART">[70]steel!$B$8:$B$47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ENARIO" hidden="1">{#N/A,#N/A,FALSE,"GRAFICO";#N/A,#N/A,FALSE,"CAJA (2)";#N/A,#N/A,FALSE,"TERCEROS-PROMEDIO";#N/A,#N/A,FALSE,"CAJA";#N/A,#N/A,FALSE,"INGRESOS1995-2003";#N/A,#N/A,FALSE,"GASTOS1995-2003"}</definedName>
    <definedName name="ESE">#REF!</definedName>
    <definedName name="ESP_PAV">#REF!</definedName>
    <definedName name="Esp_PC">[73]D_AWG!$S$36</definedName>
    <definedName name="ESP1S">#REF!</definedName>
    <definedName name="ESP2S">#REF!</definedName>
    <definedName name="ESPE">#REF!</definedName>
    <definedName name="ESPECIFICACION">#REF!</definedName>
    <definedName name="Especificación">#REF!</definedName>
    <definedName name="ESPESOR">#REF!</definedName>
    <definedName name="ESPR">#REF!</definedName>
    <definedName name="ESTA">#REF!</definedName>
    <definedName name="ESTAC">[27]BASE!$D$242</definedName>
    <definedName name="ESTACION">#REF!</definedName>
    <definedName name="ESTADO_ACUEDUCTO">#REF!</definedName>
    <definedName name="ESTADO_ALCANTARILLADO">#REF!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hidden="1">{#N/A,#N/A,FALSE,"GRAFICO";#N/A,#N/A,FALSE,"CAJA (2)";#N/A,#N/A,FALSE,"TERCEROS-PROMEDIO";#N/A,#N/A,FALSE,"CAJA";#N/A,#N/A,FALSE,"INGRESOS1995-2003";#N/A,#N/A,FALSE,"GASTOS1995-2003"}</definedName>
    <definedName name="ESTRU">[122]Estructura!$C$7:$E$2570</definedName>
    <definedName name="ESTRUCTURA" hidden="1">{#N/A,#N/A,TRUE,"INGENIERIA";#N/A,#N/A,TRUE,"COMPRAS";#N/A,#N/A,TRUE,"DIRECCION";#N/A,#N/A,TRUE,"RESUMEN"}</definedName>
    <definedName name="ESTRUCTURAS">[123]Hoja3!$B$7:$B$15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rvar">[124]Hoja2!$A$1:$B$114</definedName>
    <definedName name="EXCAV_1">#REF!</definedName>
    <definedName name="EXCAV_2">#REF!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[37]SKJ452!#REF!</definedName>
    <definedName name="Excel_BuiltIn_Print_Titles_11">[37]ITA878!#REF!</definedName>
    <definedName name="Excel_BuiltIn_Print_Titles_12">'[37]AEA-944'!#REF!</definedName>
    <definedName name="Excel_BuiltIn_Print_Titles_13">'[37]DUB-823'!#REF!</definedName>
    <definedName name="Excel_BuiltIn_Print_Titles_14">'[37]GPI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[37]XXJ617!#REF!</definedName>
    <definedName name="Excel_BuiltIn_Print_Titles_2_1">#REF!</definedName>
    <definedName name="Excel_BuiltIn_Print_Titles_20">#REF!</definedName>
    <definedName name="Excel_BuiltIn_Print_Titles_21">[37]SNG_855!#REF!</definedName>
    <definedName name="Excel_BuiltIn_Print_Titles_23">#REF!</definedName>
    <definedName name="Excel_BuiltIn_Print_Titles_3">#REF!</definedName>
    <definedName name="Excel_BuiltIn_Print_Titles_4">'[125]COSTOS CAMPAMENTO'!#REF!</definedName>
    <definedName name="Excel_BuiltIn_Print_Titles_5">'[37]VEA 374'!#REF!</definedName>
    <definedName name="Excel_BuiltIn_Print_Titles_5_XX">'[37]VEA 374'!#REF!</definedName>
    <definedName name="Excel_BuiltIn_Print_Titles_6">#REF!</definedName>
    <definedName name="Excel_BuiltIn_Print_Titles_7">[37]HFB024!#REF!</definedName>
    <definedName name="Excel_BuiltIn_Print_Titles_8">#REF!</definedName>
    <definedName name="Excel_BuiltIn_Print_Titles_9">[37]PAJ825!#REF!</definedName>
    <definedName name="EXCROC">'[126]Análisis de precios'!$H$52</definedName>
    <definedName name="Executivepb" hidden="1">#REF!</definedName>
    <definedName name="ExtensionCoordinador">#REF!</definedName>
    <definedName name="Extra_Pay">#REF!</definedName>
    <definedName name="Extracción_IM">#REF!</definedName>
    <definedName name="Extras">'[64]LIQUIDA-NOMINA'!$AH$4</definedName>
    <definedName name="F._INGRESO">#REF!</definedName>
    <definedName name="F._RETIRO">#REF!</definedName>
    <definedName name="F.L">#REF!</definedName>
    <definedName name="FAC" hidden="1">#REF!</definedName>
    <definedName name="Facilidades">#REF!</definedName>
    <definedName name="FACT">#REF!</definedName>
    <definedName name="FACT_PRESTACION">#REF!</definedName>
    <definedName name="factor">#REF!</definedName>
    <definedName name="Factor_1.55">#REF!</definedName>
    <definedName name="FACTOR_PRESTACIONAL">'[59]FACTOR PRESTACIONAL'!$A$7:$BE$32</definedName>
    <definedName name="Factor1.55">#REF!</definedName>
    <definedName name="Factor2.1">#REF!</definedName>
    <definedName name="Factpb" hidden="1">#REF!</definedName>
    <definedName name="Factpb2" hidden="1">#REF!</definedName>
    <definedName name="FACTURADO">'[127]Itemes Renovación'!#REF!</definedName>
    <definedName name="FareWellStmnt">[81]!FareWellStmnt</definedName>
    <definedName name="FaseProyecto">#REF!</definedName>
    <definedName name="Fax">'[87]FIRMAS y DATOS'!$D:$D</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[116]FEB!$A$12:$H$33</definedName>
    <definedName name="Feb_C">[116]FEB!$A$35:$H$51</definedName>
    <definedName name="Fecha">[128]Tablas!$B$1:$B$65536</definedName>
    <definedName name="FECHA_CORTE">'[129]FECHAS DE CORTE'!$B$4:$B$74</definedName>
    <definedName name="FECHA_TERMINACION_CONTRATO">'[129]Informacion General'!$B$23</definedName>
    <definedName name="FechaInicio">[64]CONTRATO!$E$10</definedName>
    <definedName name="FechaTermina">[64]CONTRATO!$E$11</definedName>
    <definedName name="FechaTerminacion">#REF!</definedName>
    <definedName name="fer">'[57]Res-Accide-10'!#REF!</definedName>
    <definedName name="ferfer" hidden="1">{"via1",#N/A,TRUE,"general";"via2",#N/A,TRUE,"general";"via3",#N/A,TRUE,"general"}</definedName>
    <definedName name="Festivos">'[130]días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'[131]7422CW00'!#REF!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ELT">[27]BASE!$D$256</definedName>
    <definedName name="fijamix">'[43]LISTADO '!$F$110</definedName>
    <definedName name="Fil_Fechas">#REF!</definedName>
    <definedName name="fill1" hidden="1">#REF!</definedName>
    <definedName name="FILTRANTES">'[132]Base de Diseño'!#REF!</definedName>
    <definedName name="FILTROS">#REF!</definedName>
    <definedName name="Fin_de_semana">'[130]días habiles 2015'!$M$1:$M$2</definedName>
    <definedName name="FINANCIACION">[0]!ERR</definedName>
    <definedName name="Financialpb" hidden="1">#REF!</definedName>
    <definedName name="Financialpb2" hidden="1">#REF!</definedName>
    <definedName name="FinePrint">[81]!FinePrint</definedName>
    <definedName name="firma">'[87]FIRMAS y DATOS'!$A:$A</definedName>
    <definedName name="FM">1.18</definedName>
    <definedName name="FM_INTERVENTORÍA">#REF!</definedName>
    <definedName name="fnic">[88]Hoja1!$C$13</definedName>
    <definedName name="FO">1.32</definedName>
    <definedName name="FORDESCR">'[3]7422CW00'!#REF!</definedName>
    <definedName name="FORM_C3">[133]Hoja1!$A$33:$N$51</definedName>
    <definedName name="FORM3">[27]BASE!$D$322</definedName>
    <definedName name="FORMA">#REF!</definedName>
    <definedName name="Formaletas">'[43]LISTADO '!$L$5</definedName>
    <definedName name="FORMATO_5">#REF!</definedName>
    <definedName name="FORMH">[27]BASE!$D$321</definedName>
    <definedName name="FORMM">#REF!</definedName>
    <definedName name="FORMOLT">'[3]7422CW00'!#REF!</definedName>
    <definedName name="formularioCantidades">#REF!</definedName>
    <definedName name="FORSHE">'[3]7422CW00'!#REF!</definedName>
    <definedName name="FORUNMIS">'[3]7422CW00'!#REF!</definedName>
    <definedName name="FPrestacional">[134]PlanCero!$D$8+[134]PlanCero!$D$9</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#REF!</definedName>
    <definedName name="GAJ">#REF!</definedName>
    <definedName name="GAS">[12]Tablas!#REF!</definedName>
    <definedName name="Gastos" hidden="1">{#N/A,#N/A,FALSE,"GRAFICO";#N/A,#N/A,FALSE,"CAJA (2)";#N/A,#N/A,FALSE,"TERCEROS-PROMEDIO";#N/A,#N/A,FALSE,"CAJA";#N/A,#N/A,FALSE,"INGRESOS1995-2003";#N/A,#N/A,FALSE,"GASTOS1995-2003"}</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[11]Tablas!#REF!</definedName>
    <definedName name="GCI">[12]Tablas!#REF!</definedName>
    <definedName name="GCN">[12]Tablas!#REF!</definedName>
    <definedName name="GCP">[12]Tablas!#REF!</definedName>
    <definedName name="Gd">#REF!</definedName>
    <definedName name="GDN">[12]Tablas!#REF!</definedName>
    <definedName name="GDR">[12]Tablas!#REF!</definedName>
    <definedName name="gdt" hidden="1">{"TAB1",#N/A,TRUE,"GENERAL";"TAB2",#N/A,TRUE,"GENERAL";"TAB3",#N/A,TRUE,"GENERAL";"TAB4",#N/A,TRUE,"GENERAL";"TAB5",#N/A,TRUE,"GENERAL"}</definedName>
    <definedName name="Ge">#REF!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[64]EMPRESA!$F$12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'[131]7422CW00'!#REF!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mvsa">'[34]Gabinetes ctrol, prot. y med. '!#REF!</definedName>
    <definedName name="GOR">#REF!</definedName>
    <definedName name="GOT">[12]Tablas!#REF!</definedName>
    <definedName name="GPO">[12]Tablas!#REF!</definedName>
    <definedName name="GPR">[12]Tablas!#REF!</definedName>
    <definedName name="GP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[27]BASE!$D$272</definedName>
    <definedName name="GRAP">[27]BASE!$D$243</definedName>
    <definedName name="GRAV2">#REF!</definedName>
    <definedName name="GRAV3">[61]BASE!$D$64</definedName>
    <definedName name="GRAV4">[135]BASE!$D$63</definedName>
    <definedName name="GRAVILLA">[62]MATERIALES!$D$3</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[88]Hoja1!$F$6</definedName>
    <definedName name="grupo4">[88]Hoja1!$F$7</definedName>
    <definedName name="grupo5">[88]Hoja1!$F$10</definedName>
    <definedName name="grupo6">[88]Hoja1!$F$11</definedName>
    <definedName name="grupo7">[88]Hoja1!$F$12</definedName>
    <definedName name="grupo8">[88]Hoja1!$F$13</definedName>
    <definedName name="grupo9">[88]Hoja1!$F$14</definedName>
    <definedName name="GSDG" hidden="1">{"TAB1",#N/A,TRUE,"GENERAL";"TAB2",#N/A,TRUE,"GENERAL";"TAB3",#N/A,TRUE,"GENERAL";"TAB4",#N/A,TRUE,"GENERAL";"TAB5",#N/A,TRUE,"GENERAL"}</definedName>
    <definedName name="gsfsf" hidden="1">{"via1",#N/A,TRUE,"general";"via2",#N/A,TRUE,"general";"via3",#N/A,TRUE,"general"}</definedName>
    <definedName name="GT">[136]BASE!$C$4:$H$255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Gv">#REF!</definedName>
    <definedName name="Gw">#REF!</definedName>
    <definedName name="h">#REF!</definedName>
    <definedName name="h.EXC">#REF!</definedName>
    <definedName name="h.LOM">#REF!</definedName>
    <definedName name="H.LOMO">[137]TUBERIA!$S$10:$S$14</definedName>
    <definedName name="h.POZ">#REF!</definedName>
    <definedName name="H_pump">#REF!</definedName>
    <definedName name="h9h" hidden="1">{"via1",#N/A,TRUE,"general";"via2",#N/A,TRUE,"general";"via3",#N/A,TRUE,"general"}</definedName>
    <definedName name="Ha">#REF!</definedName>
    <definedName name="HABITANTES">#REF!</definedName>
    <definedName name="HACER">#REF!</definedName>
    <definedName name="Hazards">#REF!</definedName>
    <definedName name="Hb">#REF!</definedName>
    <definedName name="hbfdhrw" hidden="1">{"TAB1",#N/A,TRUE,"GENERAL";"TAB2",#N/A,TRUE,"GENERAL";"TAB3",#N/A,TRUE,"GENERAL";"TAB4",#N/A,TRUE,"GENERAL";"TAB5",#N/A,TRUE,"GENERAL"}</definedName>
    <definedName name="HC78MH">[27]BASE!$D$24</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[88]Datos!$D$8</definedName>
    <definedName name="hen">[88]Datos!$D$9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'[26]Interc de Hidr.'!$E$1:$E$65536</definedName>
    <definedName name="HIDE1">[70]steel!$F$7:$J$7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M">#REF!</definedName>
    <definedName name="HM3EB">#REF!</definedName>
    <definedName name="HM3JH">#REF!</definedName>
    <definedName name="HMHF3">[27]BASE!#REF!</definedName>
    <definedName name="hn" hidden="1">{"TAB1",#N/A,TRUE,"GENERAL";"TAB2",#N/A,TRUE,"GENERAL";"TAB3",#N/A,TRUE,"GENERAL";"TAB4",#N/A,TRUE,"GENERAL";"TAB5",#N/A,TRUE,"GENERAL"}</definedName>
    <definedName name="hn.ConvertZero1" hidden="1">[138]LTM!$G$461:$J$461,[138]LTM!$G$463:$J$464,[138]LTM!$G$468:$J$469,[138]LTM!$G$473:$J$475,[138]LTM!$G$480:$J$480,[138]LTM!$G$484:$J$485,[138]LTM!$G$490:$J$490,[138]LTM!$G$514:$J$518,[138]LTM!$G$525:$J$526,[138]LTM!$G$532:$J$537</definedName>
    <definedName name="hn.ConvertZero2" hidden="1">[138]LTM!$G$560:$J$560,[138]LTM!$H$590:$J$591,[138]LTM!$H$614:$J$614,[138]LTM!$H$635:$J$636,[138]LTM!$G$676:$J$680,[138]LTM!$G$686:$J$686,[138]LTM!$G$688:$J$694,[138]LTM!$G$681:$J$682</definedName>
    <definedName name="hn.ConvertZero3" hidden="1">[138]LTM!$G$699:$J$706,[138]LTM!$G$710:$J$714,[138]LTM!$G$717:$J$734,[138]LTM!$G$738:$J$738,[138]LTM!$G$745:$J$751</definedName>
    <definedName name="hn.ConvertZero4" hidden="1">[138]LTM!$G$840:$J$840,[138]LTM!$H$1266:$J$1266,[138]LTM!$G$1267:$J$1267,[138]LTM!$G$1454:$J$1461,[138]LTM!$J$1462,[138]LTM!$J$1463,[138]LTM!$G$1468:$J$1469,[138]LTM!$L$1469:$N$1469</definedName>
    <definedName name="hn.ConvertZeroUnhide1" hidden="1">[138]LTM!$G$1469:$J$1469,[138]LTM!$L$1469:$N$1469,[138]LTM!$H$1266:$J$1266</definedName>
    <definedName name="hn.Delete015" hidden="1">'[138]CREDIT STATS'!$B$9:$K$11,'[138]CREDIT STATS'!$O$11:$X$14,'[138]CREDIT STATS'!$B$25:$K$30,'[138]CREDIT STATS'!$O$25:$X$26</definedName>
    <definedName name="hn.DZ_MultByFXRates" hidden="1">[138]DropZone!$B$2:$I$118,[138]DropZone!$B$120:$I$132,[138]DropZone!$B$134:$I$136,[138]DropZone!$B$138:$I$146</definedName>
    <definedName name="hn.ExtDb" hidden="1">FALSE</definedName>
    <definedName name="hn.LTM_MultByFXRates" hidden="1">[138]LTM!$G$461:$N$477,[138]LTM!$G$480:$N$539,[138]LTM!$G$548:$N$667,[138]LTM!$G$676:$N$1266,[138]LTM!$G$1454:$N$1461,[138]LTM!$G$1463:$N$1465,[138]LTM!$G$1468:$N$1469</definedName>
    <definedName name="hn.ModelType" hidden="1">"DEAL"</definedName>
    <definedName name="hn.ModelVersion" hidden="1">1</definedName>
    <definedName name="hn.MultbyFXRates" hidden="1">[138]LTM!$G$461:$N$477,[138]LTM!$G$480:$N$539,[138]LTM!$G$548:$N$667,[138]LTM!$G$676:$N$1266,[138]LTM!$G$1454:$N$1461,[138]LTM!$G$1463:$N$1465,[138]LTM!$G$1468:$N$1469</definedName>
    <definedName name="hn.MultByFXRates1" hidden="1">[138]LTM!$G$461:$G$477,[138]LTM!$G$480:$G$539,[138]LTM!$G$548:$G$562,[138]LTM!$G$676:$G$840,[138]LTM!$G$1454:$G$1469</definedName>
    <definedName name="hn.MultByFXRates2" hidden="1">[138]LTM!$H$461:$H$477,[138]LTM!$H$480:$H$539,[138]LTM!$H$548:$H$667,[138]LTM!$H$676:$H$1266,[138]LTM!$H$1454:$H$1469</definedName>
    <definedName name="hn.MultByFXRates3" hidden="1">[138]LTM!$I$461:$I$477,[138]LTM!$I$480:$I$539,[138]LTM!$I$548:$I$667,[138]LTM!$I$676:$I$1266,[138]LTM!$I$1454:$I$1469</definedName>
    <definedName name="hn.MultbyFxrates4" hidden="1">[138]LTM!$J$461:$J$477,[138]LTM!$J$480:$J$539,[138]LTM!$J$548:$J$668,[138]LTM!$J$676:$J$1266,[138]LTM!$J$1454:$J$1461,[138]LTM!$J$1463:$J$1465,[138]LTM!$J$1468</definedName>
    <definedName name="hn.multbyfxrates5" hidden="1">[138]LTM!$L$461:$L$477,[138]LTM!$L$480:$L$539,[138]LTM!$L$548:$L$562,[138]LTM!$L$676:$L$840,[138]LTM!$L$1454:$L$1469</definedName>
    <definedName name="hn.multbyfxrates6" hidden="1">[138]LTM!$M$461:$M$477,[138]LTM!$M$480:$M$539,[138]LTM!$M$548:$M$668,[138]LTM!$M$676:$M$1266,[138]LTM!$M$1454:$M$1469</definedName>
    <definedName name="hn.multbyfxrates7" hidden="1">[138]LTM!$N$461:$N$477,[138]LTM!$N$480:$N$539,[138]LTM!$N$548:$N$667,[138]LTM!$N$676:$N$1266,[138]LTM!$N$1454:$N$1469</definedName>
    <definedName name="hn.MultByFXRatesBot1" hidden="1">[138]LTM!$G$676:$G$682,[138]LTM!$G$686,[138]LTM!$G$688:$G$694,[138]LTM!$G$699:$G$706,[138]LTM!$G$710:$G$714,[138]LTM!$G$717:$G$734,[138]LTM!$G$738,[138]LTM!$G$738,[138]LTM!$G$745:$G$751,[138]LTM!$G$840,[138]LTM!$G$1454:$G$1461,[138]LTM!$G$1468:$G$1469</definedName>
    <definedName name="hn.MultByFXRatesBot2" hidden="1">[138]LTM!$H$676:$H$682,[138]LTM!$H$686,[138]LTM!$H$688:$H$694,[138]LTM!$H$699:$H$706,[138]LTM!$H$710:$H$714,[138]LTM!$H$717:$H$734,[138]LTM!$H$738,[138]LTM!$H$745:$H$751,[138]LTM!$H$840,[138]LTM!$H$1266,[138]LTM!$H$1454:$H$1461,[138]LTM!$H$1468:$H$1469</definedName>
    <definedName name="hn.MultByFXRatesBot3" hidden="1">[138]LTM!$I$676:$I$682,[138]LTM!$I$686,[138]LTM!$I$688:$I$694,[138]LTM!$I$699:$I$706,[138]LTM!$I$710:$I$714,[138]LTM!$I$717:$I$734,[138]LTM!$I$738,[138]LTM!$I$745:$I$751,[138]LTM!$I$840,[138]LTM!$I$1266,[138]LTM!$I$1454:$I$1461,[138]LTM!$I$1468:$I$1469</definedName>
    <definedName name="hn.MultByFXRatesBot4" hidden="1">[138]LTM!$J$676:$J$682,[138]LTM!$J$686,[138]LTM!$J$688:$J$694,[138]LTM!$J$699:$J$706,[138]LTM!$J$710:$J$714,[138]LTM!$J$717:$J$734,[138]LTM!$J$738,[138]LTM!$J$745:$J$751,[138]LTM!$J$840,[138]LTM!$J$1266,[138]LTM!$J$1454:$J$1461,[138]LTM!$J$1463:$J$1465,[138]LTM!$J$1468</definedName>
    <definedName name="hn.MultByFXRatesBot5" hidden="1">[138]LTM!$L$676:$L$682,[138]LTM!$L$686,[138]LTM!$L$688:$L$694,[138]LTM!$L$699:$L$706,[138]LTM!$L$710:$L$714,[138]LTM!$L$717:$L$734,[138]LTM!$L$738,[138]LTM!$L$745:$L$751,[138]LTM!$L$837:$L$838,[138]LTM!$L$1454:$L$1458,[138]LTM!$L$1468:$L$1469</definedName>
    <definedName name="hn.MultByFXRatesBot6" hidden="1">[138]LTM!$M$676:$M$682,[138]LTM!$M$686,[138]LTM!$M$688:$M$694,[138]LTM!$M$699:$M$706,[138]LTM!$M$710:$M$714,[138]LTM!$M$717:$M$734,[138]LTM!$M$738,[138]LTM!$M$745:$M$751,[138]LTM!$M$837:$M$838,[138]LTM!$M$1454:$M$1458,[138]LTM!$M$1468:$M$1469</definedName>
    <definedName name="hn.MultByFXRatesBot7" hidden="1">[138]LTM!$N$676:$N$682,[138]LTM!$N$686,[138]LTM!$N$688:$N$694,[138]LTM!$N$699:$N$706,[138]LTM!$N$710:$N$714,[138]LTM!$N$717:$N$734,[138]LTM!$N$738,[138]LTM!$N$745:$N$751,[138]LTM!$N$837:$N$838,[138]LTM!$N$1454:$N$1458,[138]LTM!$N$1468:$N$1469</definedName>
    <definedName name="hn.MultByFXRatesTop1" hidden="1">[138]LTM!$G$461,[138]LTM!$G$463:$G$464,[138]LTM!$G$468:$G$469,[138]LTM!$G$473:$G$475,[138]LTM!$G$480,[138]LTM!$G$484:$G$485,[138]LTM!$G$490:$G$509,[138]LTM!$G$512,[138]LTM!$G$514:$G$518,[138]LTM!$G$525:$G$526,[138]LTM!$G$532:$G$537,[138]LTM!$G$560</definedName>
    <definedName name="hn.MultByFXRatesTop2" hidden="1">[138]LTM!$H$461,[138]LTM!$H$463:$H$464,[138]LTM!$H$468:$H$469,[138]LTM!$H$473:$H$475,[138]LTM!$H$480,[138]LTM!$H$484:$H$485,[138]LTM!$H$490:$H$509,[138]LTM!$H$512,[138]LTM!$H$514:$H$518,[138]LTM!$H$525:$H$526,[138]LTM!$H$532:$H$537,[138]LTM!$H$560,[138]LTM!$H$590:$H$591,[138]LTM!$H$614:$H$631,[138]LTM!$H$635:$H$636</definedName>
    <definedName name="hn.MultByFXRatesTop3" hidden="1">[138]LTM!$I$461,[138]LTM!$I$463:$I$464,[138]LTM!$I$468:$I$469,[138]LTM!$I$473:$I$475,[138]LTM!$I$480,[138]LTM!$I$484:$I$485,[138]LTM!$I$490:$I$509,[138]LTM!$I$512,[138]LTM!$I$514:$I$518,[138]LTM!$I$525:$I$526,[138]LTM!$I$532:$I$537,[138]LTM!$I$560,[138]LTM!$I$590:$I$591,[138]LTM!$I$614:$I$631,[138]LTM!$I$635:$I$636</definedName>
    <definedName name="hn.MultByFXRatesTop4" hidden="1">[138]LTM!$J$461,[138]LTM!$J$463:$J$464,[138]LTM!$J$468:$J$469,[138]LTM!$J$473:$J$475,[138]LTM!$J$480,[138]LTM!$J$484:$J$485,[138]LTM!$J$490:$J$509,[138]LTM!$J$512,[138]LTM!$J$514:$J$518,[138]LTM!$J$525:$J$526,[138]LTM!$J$532:$J$537,[138]LTM!$J$560,[138]LTM!$J$590:$J$591,[138]LTM!$J$614:$J$631,[138]LTM!$J$635:$J$636</definedName>
    <definedName name="hn.MultByFXRatesTop5" hidden="1">[138]LTM!$L$461,[138]LTM!$L$463:$L$464,[138]LTM!$L$468:$L$469,[138]LTM!$L$473:$L$475,[138]LTM!$L$480,[138]LTM!$L$484:$L$485,[138]LTM!$L$490:$L$509,[138]LTM!$L$512,[138]LTM!$L$514:$L$518,[138]LTM!$L$525:$L$526,[138]LTM!$L$532:$L$537,[138]LTM!$L$560</definedName>
    <definedName name="hn.MultByFXRatesTop6" hidden="1">[138]LTM!$M$461,[138]LTM!$M$463:$M$464,[138]LTM!$M$468:$M$469,[138]LTM!$M$473:$M$475,[138]LTM!$M$480,[138]LTM!$M$484:$M$485,[138]LTM!$M$490:$M$509,[138]LTM!$M$512,[138]LTM!$M$514:$M$518,[138]LTM!$M$525:$M$526,[138]LTM!$M$532:$M$537,[138]LTM!$M$560,[138]LTM!$M$590:$M$591,[138]LTM!$M$614:$M$631,[138]LTM!$M$635:$M$636</definedName>
    <definedName name="hn.MultByFXRatesTop7" hidden="1">[138]LTM!$N$461,[138]LTM!$N$463:$N$464,[138]LTM!$N$468:$N$469,[138]LTM!$N$473:$N$475,[138]LTM!$N$480,[138]LTM!$N$484:$N$485,[138]LTM!$N$490:$N$509,[138]LTM!$N$512,[138]LTM!$N$514:$N$518,[138]LTM!$N$525:$N$526,[138]LTM!$N$532:$N$537,[138]LTM!$N$560,[138]LTM!$N$590:$N$591,[138]LTM!$N$614:$N$631,[138]LTM!$N$635:$N$636</definedName>
    <definedName name="hn.NoUpload" hidden="1">0</definedName>
    <definedName name="hn.YearLabel" hidden="1">#REF!</definedName>
    <definedName name="hoha" hidden="1">{"PYGT",#N/A,FALSE,"PYG";"ACTIT",#N/A,FALSE,"BCE_GRAL-ACTIVO";"PASIT",#N/A,FALSE,"BCE_GRAL-PASIVO-PATRIM";"CAJAT",#N/A,FALSE,"CAJA"}</definedName>
    <definedName name="HOJA1">#REF!</definedName>
    <definedName name="horat">'[26]Itemes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[88]Datos!$D$7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75MH">[27]BASE!$D$23</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21b55">#REF!</definedName>
    <definedName name="i8i" hidden="1">{"TAB1",#N/A,TRUE,"GENERAL";"TAB2",#N/A,TRUE,"GENERAL";"TAB3",#N/A,TRUE,"GENERAL";"TAB4",#N/A,TRUE,"GENERAL";"TAB5",#N/A,TRUE,"GENERAL"}</definedName>
    <definedName name="ic">[88]Hoja1!$C$17</definedName>
    <definedName name="icbf">[88]Hoja1!$C$15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'[82]A. P. U.'!#REF!</definedName>
    <definedName name="Ig">#REF!</definedName>
    <definedName name="ignacio">#REF!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'[139]1'!$N$41</definedName>
    <definedName name="IMP">[41]otros!$C$3</definedName>
    <definedName name="Impacto">#REF!</definedName>
    <definedName name="IMPRESSION">#REF!</definedName>
    <definedName name="IMPREVISTOS">'[62]Formulario N° 4'!$F$130</definedName>
    <definedName name="IMPRI">#REF!</definedName>
    <definedName name="Imprima">#REF!</definedName>
    <definedName name="imprimir">#REF!</definedName>
    <definedName name="IMPTOS">#REF!</definedName>
    <definedName name="IMPTOS1">#REF!</definedName>
    <definedName name="INC">#REF!</definedName>
    <definedName name="Incomepb" hidden="1">#REF!</definedName>
    <definedName name="INCR._PRODC.">#REF!</definedName>
    <definedName name="INDICE">#REF!</definedName>
    <definedName name="inf">#REF!</definedName>
    <definedName name="INFORME">[140]TABLAS!$A$1:$A$65536</definedName>
    <definedName name="Informe_semanal">#REF!</definedName>
    <definedName name="INGENIERIA1" hidden="1">#REF!</definedName>
    <definedName name="INGENIERIA11" hidden="1">#REF!</definedName>
    <definedName name="Ingeniero">#REF!</definedName>
    <definedName name="iniciales">'[44]Reservas de Petróleo'!$A$2,'[44]Reservas de Petróleo'!$A$1,'[44]Reservas de Petróleo'!$D$4,'[44]Reservas de Petróleo'!$D$1:$D$65536</definedName>
    <definedName name="Inicio">[55]BASES!$E$26</definedName>
    <definedName name="INPU">#REF!</definedName>
    <definedName name="INPUT">'[3]7422CW00'!#REF!</definedName>
    <definedName name="instalador_hidrosanitario">'[43]M.O.'!$F$19</definedName>
    <definedName name="INSU">[141]INSUMOS!$A$1:$E$65536</definedName>
    <definedName name="INSUMO">#REF!</definedName>
    <definedName name="Insumos_auxiliares">[142]Insumos!#REF!</definedName>
    <definedName name="Insumos_basicos">#REF!</definedName>
    <definedName name="INSUMOS_ENSAYOS">#REF!</definedName>
    <definedName name="INSUMOS_EQUIPOS">'[59]INSUMOS EQUIPOS'!$A$1:$D$107</definedName>
    <definedName name="INSUMOS_MANO_DE_OBRA">'[59]INSUMOS MANO DE OBRA'!$A$1:$I$63</definedName>
    <definedName name="INSUMOS_MATERIALES">'[59]INSUMOS MATERIALES'!$A$1:$D$528</definedName>
    <definedName name="INSUMOS_SERVICIOS">'[59]INSUMOS SERVICIOS'!$A$1:$D$53</definedName>
    <definedName name="INSUMOS_TRANSPORTES">'[59]INSUMOS TRANSPORTES'!$A$1:$D$47</definedName>
    <definedName name="INSUMOS2">#REF!</definedName>
    <definedName name="Int">#REF!</definedName>
    <definedName name="InTap">[26]Interc.tapones!$E$1:$E$65536</definedName>
    <definedName name="INTER">[123]Hoja3!$F$7:$F$9</definedName>
    <definedName name="Intercambiadores">#REF!</definedName>
    <definedName name="Interest_Rate">#REF!</definedName>
    <definedName name="INTERMEDIA_I">#REF!</definedName>
    <definedName name="Interruptor_sencillo">'[43]LISTADO '!$F$81</definedName>
    <definedName name="INTERv">[135]BASE!$C$5</definedName>
    <definedName name="Interventor">[64]CONTRATO!$E$12</definedName>
    <definedName name="INTERVENTORÍA">#REF!</definedName>
    <definedName name="IntVal">'[26]Interc.válv.'!$E$1:$E$65536</definedName>
    <definedName name="INV_11">'[143]PR 1'!$A$2:$N$655</definedName>
    <definedName name="INV_Payments">[81]!INV_Payments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'[64]LIQUIDA-NOMINA'!$AT$4</definedName>
    <definedName name="issafp">[88]Hoja1!$C$19</definedName>
    <definedName name="isscs">[88]Hoja1!$C$21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[88]Hoja1!$C$20</definedName>
    <definedName name="ITEM">[136]BASE!$C$4:$H$255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_DEF">#REF!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IZQ">[108]DIST!$G$7:$H$2413</definedName>
    <definedName name="j" hidden="1">{"TAB1",#N/A,TRUE,"GENERAL";"TAB2",#N/A,TRUE,"GENERAL";"TAB3",#N/A,TRUE,"GENERAL";"TAB4",#N/A,TRUE,"GENERAL";"TAB5",#N/A,TRUE,"GENERAL"}</definedName>
    <definedName name="Ja">#REF!</definedName>
    <definedName name="Jb">#REF!</definedName>
    <definedName name="Jc">#REF!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[32]Presupuesto_Via_distribuidora!#REF!</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klj" hidden="1">#REF!</definedName>
    <definedName name="JOHNNY">[0]!ERR</definedName>
    <definedName name="Jornal">'[144]Mano de Obra'!$A$2:$A$22</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'[117]Jul-Ago'!$A$12:$H$29</definedName>
    <definedName name="JulAgo_C">'[145]Jul-Ago'!$A$30:$H$45</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 hidden="1">#REF!</definedName>
    <definedName name="krtrk" hidden="1">{"via1",#N/A,TRUE,"general";"via2",#N/A,TRUE,"general";"via3",#N/A,TRUE,"general"}</definedName>
    <definedName name="ks">#REF!</definedName>
    <definedName name="ksogtk">#REF!</definedName>
    <definedName name="KU">#REF!</definedName>
    <definedName name="kuyhgb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F">#REF!</definedName>
    <definedName name="lame" hidden="1">#REF!</definedName>
    <definedName name="Lamparas_2_48">'[43]LISTADO '!$F$107</definedName>
    <definedName name="LANODO">#REF!</definedName>
    <definedName name="LANODOFT">#REF!</definedName>
    <definedName name="LARGUE">[77]BASE!$D$394</definedName>
    <definedName name="Last_Row">#N/A</definedName>
    <definedName name="Lavaplatos">'[43]LISTADO '!$F$32</definedName>
    <definedName name="lb">#REF!</definedName>
    <definedName name="ld">#REF!</definedName>
    <definedName name="Le">#REF!</definedName>
    <definedName name="LECHOS">#REF!</definedName>
    <definedName name="lechosdos">#REF!</definedName>
    <definedName name="Left_Header" hidden="1">#REF!</definedName>
    <definedName name="Lf">#REF!</definedName>
    <definedName name="Lh">#REF!</definedName>
    <definedName name="Li">#REF!</definedName>
    <definedName name="Libro1_Hoja1_Lista">[146]LISTADO!#REF!</definedName>
    <definedName name="LICITACION">#REF!</definedName>
    <definedName name="Limatesa_thermo">'[43]LISTADO '!$F$104</definedName>
    <definedName name="limcount" hidden="1">1</definedName>
    <definedName name="LIMPIO">#REF!</definedName>
    <definedName name="LINEA">[147]CONT_ADI!#REF!</definedName>
    <definedName name="LisaCodSAO">#REF!</definedName>
    <definedName name="Listacanti">#REF!</definedName>
    <definedName name="ListaCantidad">#REF!</definedName>
    <definedName name="Listado">#REF!</definedName>
    <definedName name="listado_equipo">[148]Equipo!$C$4:$C$47</definedName>
    <definedName name="listado_mano_de_obra">'[148]M. de O.'!$C$4:$C$9</definedName>
    <definedName name="listado_materiales">[148]Materiales!$C$4:$C$135</definedName>
    <definedName name="listado_transporte">[148]Transporte!$C$4:$C$19</definedName>
    <definedName name="Listado1">#REF!</definedName>
    <definedName name="ListaItem">#REF!</definedName>
    <definedName name="ListaUni">[149]TOTALES!$D$7:$D$654</definedName>
    <definedName name="LISTON">[77]BASE!$D$395</definedName>
    <definedName name="Liston_2_4">'[43]LISTADO '!$F$12</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C12">#REF!</definedName>
    <definedName name="llam">#REF!</definedName>
    <definedName name="LLAP12">#REF!</definedName>
    <definedName name="LLL">[150]tub!$C$1:$J$39</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o">#REF!</definedName>
    <definedName name="Loan_Amount">#REF!</definedName>
    <definedName name="Loan_Start">#REF!</definedName>
    <definedName name="Loan_Years">#REF!</definedName>
    <definedName name="LOCA">[42]!absc</definedName>
    <definedName name="LOCA1">[58]!absc</definedName>
    <definedName name="LOCALIZACION_Y_REPLANTEO">#REF!</definedName>
    <definedName name="LOGO">[0]!ERR</definedName>
    <definedName name="lolol" hidden="1">{"TAB1",#N/A,TRUE,"GENERAL";"TAB2",#N/A,TRUE,"GENERAL";"TAB3",#N/A,TRUE,"GENERAL";"TAB4",#N/A,TRUE,"GENERAL";"TAB5",#N/A,TRUE,"GENERAL"}</definedName>
    <definedName name="LONG">#REF!</definedName>
    <definedName name="long_1_n1">#REF!</definedName>
    <definedName name="long_1_n1_i">#REF!</definedName>
    <definedName name="long_2_n1">#REF!</definedName>
    <definedName name="long_2_n1_i">#REF!</definedName>
    <definedName name="long_3_n1">#REF!</definedName>
    <definedName name="long_3_n1_i">#REF!</definedName>
    <definedName name="long_4_n1">#REF!</definedName>
    <definedName name="long_4_n1_i">#REF!</definedName>
    <definedName name="long_5_n1">#REF!</definedName>
    <definedName name="long_5_n1_i">#REF!</definedName>
    <definedName name="long_6_n1">#REF!</definedName>
    <definedName name="long_7_n1">#REF!</definedName>
    <definedName name="long_asv_n1">#REF!</definedName>
    <definedName name="long_c1">[151]COLUMNAS!$M1</definedName>
    <definedName name="long_c2">[151]COLUMNAS!$P1</definedName>
    <definedName name="long_c3">[151]COLUMNAS!$S1</definedName>
    <definedName name="long_c4">[151]COLUMNAS!$V1</definedName>
    <definedName name="long_c5">[151]COLUMNAS!$Y1</definedName>
    <definedName name="long_vf_1">#REF!</definedName>
    <definedName name="long_vf_2">#REF!</definedName>
    <definedName name="long_vf_3">#REF!</definedName>
    <definedName name="long_vf_4">#REF!</definedName>
    <definedName name="longi_1">#REF!</definedName>
    <definedName name="longi_1_c">#REF!</definedName>
    <definedName name="longi_1_vf">'[152]V-F Y LOSA DE PISO '!$M1</definedName>
    <definedName name="longi_1vp">'[151]V-F Y LOSA DE PISO'!$M1</definedName>
    <definedName name="longi_2">#REF!</definedName>
    <definedName name="longi_2_c">#REF!</definedName>
    <definedName name="longi_2_vf">'[152]V-F Y LOSA DE PISO '!$P1</definedName>
    <definedName name="longi_2vp">'[151]V-F Y LOSA DE PISO'!$P1</definedName>
    <definedName name="longi_3">#REF!</definedName>
    <definedName name="longi_3_c">#REF!</definedName>
    <definedName name="longi_3_vf">'[152]V-F Y LOSA DE PISO '!$S1</definedName>
    <definedName name="longi_3vp">'[151]V-F Y LOSA DE PISO'!$S1</definedName>
    <definedName name="longi_4">#REF!</definedName>
    <definedName name="longi_4_c">#REF!</definedName>
    <definedName name="longi_4_vf">'[152]V-F Y LOSA DE PISO '!$V1</definedName>
    <definedName name="longi_4vp">'[151]V-F Y LOSA DE PISO'!$V1</definedName>
    <definedName name="longi_5">[152]PILAS!$Y1</definedName>
    <definedName name="longi_5_c">#REF!</definedName>
    <definedName name="longi_v11">'[151]VIGAS Y LOSA N-2'!$M1</definedName>
    <definedName name="longi_v12">'[151]VIGAS Y LOSA N-2'!$P1</definedName>
    <definedName name="longi_v13">'[151]VIGAS Y LOSA N-2'!$S1</definedName>
    <definedName name="longi_v14">'[151]VIGAS Y LOSA N-2'!$V1</definedName>
    <definedName name="longi_v15">'[151]VIGAS Y LOSA N-2'!$Y1</definedName>
    <definedName name="longi_v16">'[151]VIGAS Y LOSA N-2'!$AB1</definedName>
    <definedName name="longi_v21">'[153]VIGAS Y LOSAS N-2'!$M1</definedName>
    <definedName name="longi_v22">'[153]VIGAS Y LOSAS N-2'!$P1</definedName>
    <definedName name="longi_v23">'[153]VIGAS Y LOSAS N-2'!$S1</definedName>
    <definedName name="longi_v24">'[153]VIGAS Y LOSAS N-2'!$V1</definedName>
    <definedName name="longi_v25">'[153]VIGAS Y LOSAS N-2'!$Y1</definedName>
    <definedName name="longi_v26">'[153]VIGAS Y LOSAS N-2'!$AB1</definedName>
    <definedName name="Longitud">#REF!</definedName>
    <definedName name="Longitud1">#REF!</definedName>
    <definedName name="Longitud2">#REF!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RI">[27]BASE!$D$213</definedName>
    <definedName name="lucy" hidden="1">{"TAB1",#N/A,TRUE,"GENERAL";"TAB2",#N/A,TRUE,"GENERAL";"TAB3",#N/A,TRUE,"GENERAL";"TAB4",#N/A,TRUE,"GENERAL";"TAB5",#N/A,TRUE,"GENERAL"}</definedName>
    <definedName name="lun">'[57]Res-Accide-10'!#REF!</definedName>
    <definedName name="LUPVC">[27]BASE!$D$70</definedName>
    <definedName name="lv">#REF!</definedName>
    <definedName name="Lz">#REF!</definedName>
    <definedName name="m">#REF!</definedName>
    <definedName name="M120K">#REF!</definedName>
    <definedName name="M240K">[27]BASE!$D$39</definedName>
    <definedName name="M280K">[27]BASE!$D$38</definedName>
    <definedName name="MA">'[57]Res-Accide-10'!#REF!</definedName>
    <definedName name="mac">#REF!</definedName>
    <definedName name="MACR">#REF!</definedName>
    <definedName name="MACRDEL">'[3]7422CW00'!#REF!</definedName>
    <definedName name="Macroactividad">#REF!</definedName>
    <definedName name="MADCJ">[27]BASE!$D$269</definedName>
    <definedName name="Maestro">'[43]M.O.'!$F$16</definedName>
    <definedName name="mafdsf" hidden="1">{"via1",#N/A,TRUE,"general";"via2",#N/A,TRUE,"general";"via3",#N/A,TRUE,"general"}</definedName>
    <definedName name="MANO_OBRA">#REF!</definedName>
    <definedName name="MANTO">[77]BASE!$D$401</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[84]Insum!$A$68:$H$98</definedName>
    <definedName name="mar">'[57]Res-Accide-10'!#REF!</definedName>
    <definedName name="Mar_C">[116]MAR!$A$35:$H$51</definedName>
    <definedName name="MARABA">[27]BASE!$D$248</definedName>
    <definedName name="MarAbr">'[117]Mar-Abr'!$A$12:$H$34</definedName>
    <definedName name="MARAVILLA" hidden="1">{"PRES REHAB ARM-PER POR ITEMS  KM A KM",#N/A,TRUE,"Rehabilitacion Arm-Per"}</definedName>
    <definedName name="MARCO_H">#REF!</definedName>
    <definedName name="marina">'[154]Informe Semanal 1'!#REF!</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hidden="1">{"via1",#N/A,TRUE,"general";"via2",#N/A,TRUE,"general";"via3",#N/A,TRUE,"general"}</definedName>
    <definedName name="MAT">#REF!</definedName>
    <definedName name="MATER">[120]MATERIAL!$B$3:$B$580</definedName>
    <definedName name="MATERIAL">'[155]TABLA MATERIALES'!$A$3:$D$654</definedName>
    <definedName name="Material_seleccionado">'[43]LISTADO '!$F$11</definedName>
    <definedName name="materiales">[121]materiales!$A$7:$A$1317</definedName>
    <definedName name="materiales1">#REF!</definedName>
    <definedName name="MaterialTub">#REF!</definedName>
    <definedName name="MATPR">[27]BASE!$D$49</definedName>
    <definedName name="MATRIZ">#REF!</definedName>
    <definedName name="MATRIZ_DE_DATOS">#REF!</definedName>
    <definedName name="MayJun">'[117]May-Jun'!$A$12:$H$32</definedName>
    <definedName name="MayJun_C">'[145]May-Jun'!$A$33:$H$52</definedName>
    <definedName name="Mb">#REF!</definedName>
    <definedName name="MC4CM">#REF!</definedName>
    <definedName name="mcb">'[34]Gabinetes ctrol, prot. y med. '!#REF!</definedName>
    <definedName name="mcbb">'[34]Gabinetes ctrol, prot. y med. '!#REF!</definedName>
    <definedName name="MCCs">#REF!</definedName>
    <definedName name="mdd" hidden="1">{"via1",#N/A,TRUE,"general";"via2",#N/A,TRUE,"general";"via3",#N/A,TRUE,"general"}</definedName>
    <definedName name="mediah_reposo_comida">'[156]CCP,LEYES, Y DEC.'!#REF!</definedName>
    <definedName name="MEDID">#REF!</definedName>
    <definedName name="meg" hidden="1">{"TAB1",#N/A,TRUE,"GENERAL";"TAB2",#N/A,TRUE,"GENERAL";"TAB3",#N/A,TRUE,"GENERAL";"TAB4",#N/A,TRUE,"GENERAL";"TAB5",#N/A,TRUE,"GENERAL"}</definedName>
    <definedName name="MEMORIAS">#REF!</definedName>
    <definedName name="MEMORIAS2">#REF!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[41]PRESUPUESTO!$C$13</definedName>
    <definedName name="MesCotiz">'[10]LIQ-NOM'!$H$3</definedName>
    <definedName name="MesCotizacion">'[64]LIQUIDA-NOMINA'!$H$3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20K">[102]PRELIM!$B$427</definedName>
    <definedName name="MO240K">[102]PRELIM!$B$412</definedName>
    <definedName name="MO280K">[102]PRELIM!$B$397</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ENC">[27]BASE!$D$17</definedName>
    <definedName name="MOIHF">[27]BASE!$D$15</definedName>
    <definedName name="MONEDA">[157]Tablas!$AO$6:$AO$7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[27]BASE!$D$13</definedName>
    <definedName name="Mora">[10]EMPRESA!$I$29</definedName>
    <definedName name="MORON">#REF!</definedName>
    <definedName name="mortero">[45]!ERR</definedName>
    <definedName name="Mortero_1_3">'[43]Apu Basicos'!$F$74</definedName>
    <definedName name="MOTON">#REF!</definedName>
    <definedName name="MOTOP">[27]BASE!$D$12</definedName>
    <definedName name="MOVOL">#REF!</definedName>
    <definedName name="MRLART">[2]STRSUMM0!#REF!</definedName>
    <definedName name="MRSUPDET">[70]steel!#REF!</definedName>
    <definedName name="Mtz_Avance">#REF!</definedName>
    <definedName name="Mv">#REF!</definedName>
    <definedName name="n" hidden="1">{"via1",#N/A,TRUE,"general";"via2",#N/A,TRUE,"general";"via3",#N/A,TRUE,"general"}</definedName>
    <definedName name="N_metal">[73]D_AWG!$C$25</definedName>
    <definedName name="Na">#REF!</definedName>
    <definedName name="Nada">[81]!Nada</definedName>
    <definedName name="Nafta_2">'[158] ASR+Nafta'!$K$19:$AS$19</definedName>
    <definedName name="Nafta2">'[158] ASR+Nafta'!$K$19:$AS$19</definedName>
    <definedName name="Nafta3">'[158]Todos+Nafta'!$K$19:$AS$19</definedName>
    <definedName name="Nb">#REF!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it">[64]EMPRESA!$F$8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copias">'[87]FIRMAS y DATOS'!$N$1:$N$6</definedName>
    <definedName name="No_desarrolladas">'[44]Reservas de Petróleo'!$A$2,'[44]Reservas de Petróleo'!$A$1,'[44]Reservas de Petróleo'!$D$4,'[44]Reservas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Dic">'[117]Nov-Dic'!$A$12:$H$34</definedName>
    <definedName name="NPAGE">[2]STRSUMM0!#REF!</definedName>
    <definedName name="NUEVO">#REF!</definedName>
    <definedName name="num_1">#REF!</definedName>
    <definedName name="num_1_c">#REF!</definedName>
    <definedName name="num_1_n1">#REF!</definedName>
    <definedName name="num_1_n1_i">#REF!</definedName>
    <definedName name="num_1_vf">'[152]V-F Y LOSA DE PISO '!$K1</definedName>
    <definedName name="num_1vp">'[151]V-F Y LOSA DE PISO'!$K1</definedName>
    <definedName name="num_2">#REF!</definedName>
    <definedName name="num_2_c">#REF!</definedName>
    <definedName name="num_2_n1">#REF!</definedName>
    <definedName name="num_2_n1_i">#REF!</definedName>
    <definedName name="num_2_vf">'[152]V-F Y LOSA DE PISO '!$N1</definedName>
    <definedName name="num_2vp">'[151]V-F Y LOSA DE PISO'!$N1</definedName>
    <definedName name="num_3">#REF!</definedName>
    <definedName name="num_3_c">#REF!</definedName>
    <definedName name="num_3_n1">#REF!</definedName>
    <definedName name="num_3_n1_i">#REF!</definedName>
    <definedName name="num_3_vf">'[152]V-F Y LOSA DE PISO '!$Q1</definedName>
    <definedName name="num_3vp">'[151]V-F Y LOSA DE PISO'!$Q1</definedName>
    <definedName name="num_4">#REF!</definedName>
    <definedName name="num_4_c">#REF!</definedName>
    <definedName name="num_4_n1">#REF!</definedName>
    <definedName name="num_4_n1_i">#REF!</definedName>
    <definedName name="num_4_vf">'[152]V-F Y LOSA DE PISO '!$T1</definedName>
    <definedName name="num_4vp">'[151]V-F Y LOSA DE PISO'!$T1</definedName>
    <definedName name="num_5">[152]PILAS!$W1</definedName>
    <definedName name="num_5_c">#REF!</definedName>
    <definedName name="num_5_n1">#REF!</definedName>
    <definedName name="num_5_n1_i">#REF!</definedName>
    <definedName name="num_6_n1">#REF!</definedName>
    <definedName name="num_7_n1">#REF!</definedName>
    <definedName name="num_asv_n1">#REF!</definedName>
    <definedName name="num_c1">[151]COLUMNAS!$K1</definedName>
    <definedName name="num_c2">[151]COLUMNAS!$N1</definedName>
    <definedName name="num_c3">[151]COLUMNAS!$Q1</definedName>
    <definedName name="num_c4">[151]COLUMNAS!$V1</definedName>
    <definedName name="num_c5">[151]COLUMNAS!$W1</definedName>
    <definedName name="Num_Pmt_Per_Year">#REF!</definedName>
    <definedName name="num_v11">'[151]VIGAS Y LOSA N-2'!$K1</definedName>
    <definedName name="num_v12">'[151]VIGAS Y LOSA N-2'!$N1</definedName>
    <definedName name="num_v13">'[151]VIGAS Y LOSA N-2'!$Q1</definedName>
    <definedName name="num_v14">'[151]VIGAS Y LOSA N-2'!$T1</definedName>
    <definedName name="num_v15">'[151]VIGAS Y LOSA N-2'!$W1</definedName>
    <definedName name="num_v16">'[151]VIGAS Y LOSA N-2'!$Z1</definedName>
    <definedName name="num_v21">'[153]VIGAS Y LOSAS N-2'!$K1</definedName>
    <definedName name="num_v22">'[153]VIGAS Y LOSAS N-2'!$N1</definedName>
    <definedName name="num_v23">'[153]VIGAS Y LOSAS N-2'!$Q1</definedName>
    <definedName name="num_v24">'[153]VIGAS Y LOSAS N-2'!$T1</definedName>
    <definedName name="num_v25">'[153]VIGAS Y LOSAS N-2'!$W1</definedName>
    <definedName name="num_v26">'[153]VIGAS Y LOSAS N-2'!$Z1</definedName>
    <definedName name="num_vf_1">#REF!</definedName>
    <definedName name="num_vf_2">#REF!</definedName>
    <definedName name="num_vf_3">#REF!</definedName>
    <definedName name="num_vf_4">#REF!</definedName>
    <definedName name="Number_of_Payments">MATCH(0.01,End_Bal,-1)+1</definedName>
    <definedName name="nxn" hidden="1">{"via1",#N/A,TRUE,"general";"via2",#N/A,TRUE,"general";"via3",#N/A,TRUE,"general"}</definedName>
    <definedName name="ÑL">#REF!</definedName>
    <definedName name="ÑÑ">[45]!ERR</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[41]PRESUPUESTO!$C$10</definedName>
    <definedName name="ObjetivoProyecto">#REF!</definedName>
    <definedName name="Objeto">'[91]Datos básicos'!$B$4</definedName>
    <definedName name="Obra">#REF!</definedName>
    <definedName name="obras" hidden="1">#REF!</definedName>
    <definedName name="obras1">DATE(YEAR([159]!Loan_Start),MONTH([159]!Loan_Start)+Payment_Number,DAY([159]!Loan_Start))</definedName>
    <definedName name="obras11" hidden="1">#REF!</definedName>
    <definedName name="obras111">DATE(YEAR([160]!Loan_Start),MONTH([160]!Loan_Start)+Payment_Number,DAY([160]!Loan_Start))</definedName>
    <definedName name="OBS_Data_Col" hidden="1">#REF!</definedName>
    <definedName name="OBSERV">#REF!</definedName>
    <definedName name="Øc">#REF!</definedName>
    <definedName name="Øcab">#REF!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Øf">#REF!</definedName>
    <definedName name="OFICI">[27]BASE!$D$9</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[121]otros!$A$6:$A$1235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hidden="1">{"via1",#N/A,TRUE,"general";"via2",#N/A,TRUE,"general";"via3",#N/A,TRUE,"general"}</definedName>
    <definedName name="P150X240">#REF!</definedName>
    <definedName name="P80X200">[27]BASE!$D$246</definedName>
    <definedName name="P90X200">[27]BASE!$D$245</definedName>
    <definedName name="Pa">#REF!</definedName>
    <definedName name="PA14X">#REF!</definedName>
    <definedName name="Paec1">[17]Sábana!#REF!</definedName>
    <definedName name="Paec2">[17]Sábana!#REF!</definedName>
    <definedName name="Paec3">[17]Sábana!#REF!</definedName>
    <definedName name="Page____1____of____2">#REF!</definedName>
    <definedName name="Pant_NC">[73]T_Cu_ASTM!$T$8:$AJ$33</definedName>
    <definedName name="PAPA">#REF!</definedName>
    <definedName name="Parametro_Peso">[94]Tablas!$A$1:$A$65536</definedName>
    <definedName name="PAROUE_CENTENARIO_MUNICIPIO_DE_TAURAMENA">#REF!</definedName>
    <definedName name="particulares1" hidden="1">{#N/A,#N/A,FALSE,"Aging Summary";#N/A,#N/A,FALSE,"Ratio Analysis";#N/A,#N/A,FALSE,"Test 120 Day Accts";#N/A,#N/A,FALSE,"Tickmarks"}</definedName>
    <definedName name="Pay_Date">#REF!</definedName>
    <definedName name="Pay_Num">#REF!</definedName>
    <definedName name="Payment_Date">DATE(YEAR(Loan_Start),MONTH(Loan_Start)+Payment_Number,DAY(Loan_Start))</definedName>
    <definedName name="Payment_Date1">DATE(YEAR([160]!Loan_Start),MONTH([160]!Loan_Start)+Payment_Number,DAY([160]!Loan_Start))</definedName>
    <definedName name="Payment_Needed">"Pago necesario"</definedName>
    <definedName name="Pb">#REF!</definedName>
    <definedName name="Pc">#REF!</definedName>
    <definedName name="Pd">#REF!</definedName>
    <definedName name="Pe">#REF!</definedName>
    <definedName name="Pega_plus">'[43]LISTADO '!$F$27</definedName>
    <definedName name="Pegante_PVC">'[43]LISTADO '!$F$19</definedName>
    <definedName name="PEGCO">[27]BASE!$D$268</definedName>
    <definedName name="PEPE">[0]!ERR</definedName>
    <definedName name="PER_PAV">#REF!</definedName>
    <definedName name="Pér1">[17]Sábana!#REF!</definedName>
    <definedName name="Periodo">[66]Hoja1!$C$1</definedName>
    <definedName name="PeriodoPago">'[64]LIQUIDA-NOMINA'!$C$4</definedName>
    <definedName name="PeriodoRepago">#REF!</definedName>
    <definedName name="PeriodoRepagoCCP">#REF!</definedName>
    <definedName name="PERNO">[27]BASE!$D$232</definedName>
    <definedName name="phed">[88]Hoja1!$C$4</definedName>
    <definedName name="phen">[88]Hoja1!$C$5</definedName>
    <definedName name="PIE4A6">#REF!</definedName>
    <definedName name="PIECR">#REF!</definedName>
    <definedName name="PIEDR">[27]BASE!$D$50</definedName>
    <definedName name="PINBAR">[27]BASE!$D$250</definedName>
    <definedName name="Pindis">#REF!</definedName>
    <definedName name="pint">'[131]7422CW00'!#REF!</definedName>
    <definedName name="Pintor">'[43]M.O.'!$F$17</definedName>
    <definedName name="pintura">'[131]7422CW00'!#REF!</definedName>
    <definedName name="Pintura_exteriores">'[43]LISTADO '!$F$95</definedName>
    <definedName name="pintyura">[161]STRSUMM0!#REF!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ST">[27]BASE!$D$229</definedName>
    <definedName name="Platinas">#REF!</definedName>
    <definedName name="Plazo">[55]BASES!$E$27</definedName>
    <definedName name="PlazoAIU">#REF!</definedName>
    <definedName name="PLPLUNN" hidden="1">{"TAB1",#N/A,TRUE,"GENERAL";"TAB2",#N/A,TRUE,"GENERAL";"TAB3",#N/A,TRUE,"GENERAL";"TAB4",#N/A,TRUE,"GENERAL";"TAB5",#N/A,TRUE,"GENERAL"}</definedName>
    <definedName name="PLUG" hidden="1">#REF!</definedName>
    <definedName name="PMP">#REF!</definedName>
    <definedName name="POCETAS">#REF!</definedName>
    <definedName name="POIUP" hidden="1">{"via1",#N/A,TRUE,"general";"via2",#N/A,TRUE,"general";"via3",#N/A,TRUE,"general"}</definedName>
    <definedName name="POLINOMIAL1">[162]CANALETA9!#REF!</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[56]BASES!$E$26</definedName>
    <definedName name="Porcentaje">#REF!</definedName>
    <definedName name="PORCENTAJE1">#REF!</definedName>
    <definedName name="PORTADA2">'[163]Hoja 1 '!#REF!</definedName>
    <definedName name="POSICION_PRESUP">[11]Tablas!#REF!</definedName>
    <definedName name="POSICIONES">#REF!</definedName>
    <definedName name="pouig" hidden="1">{"via1",#N/A,TRUE,"general";"via2",#N/A,TRUE,"general";"via3",#N/A,TRUE,"general"}</definedName>
    <definedName name="POZ">#REF!</definedName>
    <definedName name="POZO">[94]Tablas!$C$1:$C$65536</definedName>
    <definedName name="POZO1.2">#REF!</definedName>
    <definedName name="POZOS">#REF!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Benef">#REF!</definedName>
    <definedName name="PPtoNorte">#REF!</definedName>
    <definedName name="pqroj" hidden="1">{"via1",#N/A,TRUE,"general";"via2",#N/A,TRUE,"general";"via3",#N/A,TRUE,"general"}</definedName>
    <definedName name="Pr">[71]medelo!$D$46</definedName>
    <definedName name="PRE">#REF!</definedName>
    <definedName name="Precio">#REF!</definedName>
    <definedName name="precio2">#REF!</definedName>
    <definedName name="PrecioS">#REF!</definedName>
    <definedName name="PRES.AGRI">#REF!</definedName>
    <definedName name="PRESIPISTO">#REF!</definedName>
    <definedName name="PREST">#REF!</definedName>
    <definedName name="presta">[164]BASE!$D$8</definedName>
    <definedName name="Prestaciones">[165]Datos!$B$14</definedName>
    <definedName name="PRESUP.">#REF!</definedName>
    <definedName name="PRESUPUESTO">[59]PRESUPUESTO!$A:$I</definedName>
    <definedName name="PRIMER" hidden="1">{"via1",#N/A,TRUE,"general";"via2",#N/A,TRUE,"general";"via3",#N/A,TRUE,"general"}</definedName>
    <definedName name="PRIMERO">'[154]Informe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[88]Hoja1!$C$3</definedName>
    <definedName name="prnf">[88]Hoja1!$C$6</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ic">[55]BASES!$B$31</definedName>
    <definedName name="PROG" hidden="1">#REF!</definedName>
    <definedName name="PROGDES">#REF!</definedName>
    <definedName name="Programa">#REF!</definedName>
    <definedName name="programainv">[0]!ERR</definedName>
    <definedName name="Proponente">#REF!</definedName>
    <definedName name="PRUEBA">[166]!absc</definedName>
    <definedName name="prueba1">[166]!absc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#REF!</definedName>
    <definedName name="ptope" hidden="1">{"TAB1",#N/A,TRUE,"GENERAL";"TAB2",#N/A,TRUE,"GENERAL";"TAB3",#N/A,TRUE,"GENERAL";"TAB4",#N/A,TRUE,"GENERAL";"TAB5",#N/A,TRUE,"GENERAL"}</definedName>
    <definedName name="ptopes" hidden="1">{"via1",#N/A,TRUE,"general";"via2",#N/A,TRUE,"general";"via3",#N/A,TRUE,"general"}</definedName>
    <definedName name="PUNTI">[27]BASE!$D$230</definedName>
    <definedName name="PURGA">'[167]RECT-1,05 x 0,75'!$A$3:$I$49</definedName>
    <definedName name="PW">#REF!</definedName>
    <definedName name="Pwf">'[168]ORITO 02 '!$A$12</definedName>
    <definedName name="Pwf_actual">'[168]ORITO 02 '!$E$6</definedName>
    <definedName name="Pwf_i">[71]medelo!$A$66:$A$83</definedName>
    <definedName name="Pwf_min">'[168]ORITO 02 '!$E$8</definedName>
    <definedName name="Pwfd">#REF!</definedName>
    <definedName name="Q">#REF!</definedName>
    <definedName name="Q__m³_s">'[169]CUADRO PLANO V1'!#REF!</definedName>
    <definedName name="Q_actual">'[168]ORITO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[71]medelo!$B$63</definedName>
    <definedName name="QQ">[45]!ERR</definedName>
    <definedName name="qqqqqw" hidden="1">{"via1",#N/A,TRUE,"general";"via2",#N/A,TRUE,"general";"via3",#N/A,TRUE,"general"}</definedName>
    <definedName name="QS">#REF!</definedName>
    <definedName name="Qt">'[168]ORITO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#REF!</definedName>
    <definedName name="raa">'[34]Gabinetes ctrol, prot. y med. '!#REF!</definedName>
    <definedName name="rack">'[34]Gabinetes ctrol, prot. y med. '!#REF!</definedName>
    <definedName name="RACK1">#REF!</definedName>
    <definedName name="racks">'[34]Gabinetes ctrol, prot. y med. '!#REF!</definedName>
    <definedName name="RANGO_FECHA">#REF!</definedName>
    <definedName name="Rates">#REF!</definedName>
    <definedName name="Rb">#REF!</definedName>
    <definedName name="RC_DESC_APU">IF(LEN([170]INSUMOS!$C1)=2,VLOOKUP([170]INSUMOS!$C1,'[171]10-Presupuesto'!$D:$CL,2,0),IF([170]INSUMOS!$A1="",IF([170]INSUMOS!$C1="",IF([170]INSUMOS!$A1048576="","",RC_DIRECTO_APU),""),RC_DESCRIPCION_APU))</definedName>
    <definedName name="RC_DESCRIPCION_APU">IF(ISERROR(SEARCH("-",[170]INSUMOS!$C1,3)),RC_INSUMO,RC_ITEM)</definedName>
    <definedName name="RC_DIRECTO_APU">"COSTO DIRECTO:  "&amp;TEXT(ROUNDUP(SUMIF([170]INSUMOS!$A:$A,[170]INSUMOS!$A1048576,[170]INSUMOS!$I:$I)/2,0),"$#,##0")&amp;" / "&amp;VLOOKUP([170]INSUMOS!$A1048576,'[171]10-Presupuesto'!$D:$F,3,0)</definedName>
    <definedName name="RC_INSUMO">IF([170]INSUMOS!$J1="",VLOOKUP([170]INSUMOS!$C1,[171]Ins!$D:$E,2,0),VLOOKUP([170]INSUMOS!$C1,[171]Ins!$D:$E,2,0)&amp;" - "&amp;[170]INSUMOS!$J1)</definedName>
    <definedName name="RC_ITEM">VLOOKUP([170]INSUMOS!$C1,'[171]10-Presupuesto'!$D:$CK,2,0)</definedName>
    <definedName name="RC_PROYECTO">[171]Parametros!$B$1</definedName>
    <definedName name="RC_VR_UN_APU">IF([170]INSUMOS!$A1048576="","",IF(LEN([170]INSUMOS!$C1)=9,SUMIF([170]INSUMOS!$A:$A,[170]INSUMOS!$C1,[170]INSUMOS!$I:$I)/2,IF([170]INSUMOS!$C1="","",IF(ISERROR(SEARCH("-",[170]INSUMOS!$C1,3)),VLOOKUP([170]INSUMOS!$C1,[171]Ins!$D:$J,7,0),""))))</definedName>
    <definedName name="RD">#REF!</definedName>
    <definedName name="rdq">#REF!</definedName>
    <definedName name="Re">#REF!</definedName>
    <definedName name="Reactores">#REF!</definedName>
    <definedName name="Recall_2">'[158] ASR+Nafta'!$E$9:$E$21</definedName>
    <definedName name="Recall_3">'[158]Todos+Nafta'!$E$9:$E$21</definedName>
    <definedName name="Recorder">#REF!</definedName>
    <definedName name="recursos">[172]RECURSOS!$A$8:$A$204</definedName>
    <definedName name="rege" hidden="1">{"TAB1",#N/A,TRUE,"GENERAL";"TAB2",#N/A,TRUE,"GENERAL";"TAB3",#N/A,TRUE,"GENERAL";"TAB4",#N/A,TRUE,"GENERAL";"TAB5",#N/A,TRUE,"GENERAL"}</definedName>
    <definedName name="REGIMEN_CONTRAT">[157]Tablas!$M$6:$M$8</definedName>
    <definedName name="REGIONAL">[157]Tablas!$I$6:$I$10</definedName>
    <definedName name="RegistroCoordinador">#REF!</definedName>
    <definedName name="Registros_de_Asistencia">[173]Registros_de_Asistencia!$A$1:$E$29</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JILLA">#REF!</definedName>
    <definedName name="rell">#REF!</definedName>
    <definedName name="remanentes">'[44]Reservas de Petróleo'!$A$2,'[44]Reservas de Petróleo'!$A$1,'[44]Reservas de Petróleo'!$D$4,'[44]Reservas de Petróleo'!$H$1:$H$65536</definedName>
    <definedName name="rendimiento">#REF!</definedName>
    <definedName name="RENDIMIENTO____CARGA">#REF!</definedName>
    <definedName name="REP.PAV">'[38]factores A.N.'!$F$15:$F$69</definedName>
    <definedName name="Reprelegal">'[87]FIRMAS y DATOS'!$B:$B</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_cond">[73]D_AWG!$G$29</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[55]BASES!$E$31</definedName>
    <definedName name="RETRO">[27]BASE!$D$307</definedName>
    <definedName name="Retroexcavadora_pc_40">'[43]LISTADO '!$L$12</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'[174]Tabla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D">[175]Ingenieria!#REF!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#REF!</definedName>
    <definedName name="Rm">#REF!</definedName>
    <definedName name="Rmm">#REF!</definedName>
    <definedName name="Rn">#REF!</definedName>
    <definedName name="rnf">[88]Datos!$D$12</definedName>
    <definedName name="Rñ">#REF!</definedName>
    <definedName name="Ro">#REF!,#REF!,#REF!</definedName>
    <definedName name="ROBERTO">[176]Presupuesto!$B$5:$I$30</definedName>
    <definedName name="ROBRTO">[176]Presupuesto!$B$5:$I$31</definedName>
    <definedName name="Rows2Unhide" hidden="1">#REF!</definedName>
    <definedName name="royalphalumi">[177]datosluminariasRoyAlPHa!$A$1:$A$65536</definedName>
    <definedName name="Rp">#REF!</definedName>
    <definedName name="Rq">#REF!</definedName>
    <definedName name="rr">[0]!ERR</definedName>
    <definedName name="rrr" hidden="1">{"via1",#N/A,TRUE,"general";"via2",#N/A,TRUE,"general";"via3",#N/A,TRUE,"general"}</definedName>
    <definedName name="rrrr">'[178]Form5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[0]!ERR</definedName>
    <definedName name="Sa">#REF!</definedName>
    <definedName name="saa" hidden="1">{"via1",#N/A,TRUE,"general";"via2",#N/A,TRUE,"general";"via3",#N/A,TRUE,"general"}</definedName>
    <definedName name="Sabaneta">'[50]SABANETA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[55]BASES!$E$41</definedName>
    <definedName name="SAOG7">#REF!</definedName>
    <definedName name="SAOG7OCTUBRE">#REF!</definedName>
    <definedName name="Sb">#REF!</definedName>
    <definedName name="sbgfbgdr" hidden="1">{"via1",#N/A,TRUE,"general";"via2",#N/A,TRUE,"general";"via3",#N/A,TRUE,"general"}</definedName>
    <definedName name="SBS">#REF!</definedName>
    <definedName name="Sc">#REF!</definedName>
    <definedName name="scft">'[34]Gabinetes ctrol, prot. y med. '!#REF!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t">'[34]Gabinetes ctrol, prot. y med. '!#REF!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D">#REF!</definedName>
    <definedName name="sdsdfh" hidden="1">{"via1",#N/A,TRUE,"general";"via2",#N/A,TRUE,"general";"via3",#N/A,TRUE,"general"}</definedName>
    <definedName name="sdsdfsdff" hidden="1">{#N/A,#N/A,TRUE,"1842CWN0"}</definedName>
    <definedName name="SDSDSD">#REF!</definedName>
    <definedName name="Se">#REF!</definedName>
    <definedName name="seccion1">#REF!</definedName>
    <definedName name="seccion2">#REF!</definedName>
    <definedName name="SECTOR">#REF!</definedName>
    <definedName name="selalternativas">[179]Listado!$S$2:$S$3</definedName>
    <definedName name="SEMANA_C3">#REF!</definedName>
    <definedName name="sena">[88]Hoja1!$C$14</definedName>
    <definedName name="sencount" hidden="1">1</definedName>
    <definedName name="SepOct">'[117]Sep-Oct'!$A$12:$H$30</definedName>
    <definedName name="SepOct_C">'[145]Sep-Oct'!$A$31:$H$45</definedName>
    <definedName name="septico">#REF!</definedName>
    <definedName name="SERO">[0]!ERR</definedName>
    <definedName name="setrj" hidden="1">{"via1",#N/A,TRUE,"general";"via2",#N/A,TRUE,"general";"via3",#N/A,TRUE,"general"}</definedName>
    <definedName name="sett" hidden="1">{"via1",#N/A,TRUE,"general";"via2",#N/A,TRUE,"general";"via3",#N/A,TRUE,"general"}</definedName>
    <definedName name="sf">[88]Hoja1!$C$12</definedName>
    <definedName name="sfasf" hidden="1">{"TAB1",#N/A,TRUE,"GENERAL";"TAB2",#N/A,TRUE,"GENERAL";"TAB3",#N/A,TRUE,"GENERAL";"TAB4",#N/A,TRUE,"GENERAL";"TAB5",#N/A,TRUE,"GENERAL"}</definedName>
    <definedName name="sfb">'[34]Gabinetes ctrol, prot. y med. '!#REF!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AGR">#REF!</definedName>
    <definedName name="Sh">#REF!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1+(0.15+0.16*0.05)</definedName>
    <definedName name="SHARED_FORMULA_1153">#N/A</definedName>
    <definedName name="SHARED_FORMULA_1154">#N/A</definedName>
    <definedName name="SHARED_FORMULA_1155">1+(0+0.16*0.03)</definedName>
    <definedName name="SHARED_FORMULA_1156">#N/A</definedName>
    <definedName name="SHARED_FORMULA_1157">#N/A</definedName>
    <definedName name="SHARED_FORMULA_1158">1+(0.18+0.16*0.05)</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1+(0.15+0.16*0.05)</definedName>
    <definedName name="SHARED_FORMULA_1166">#N/A</definedName>
    <definedName name="SHARED_FORMULA_1167">1+(0+0.16*0.03)</definedName>
    <definedName name="SHARED_FORMULA_1168">#N/A</definedName>
    <definedName name="SHARED_FORMULA_1169">1+(0.18+0.16*0.05)</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1+(0.15+0.16*0.05)</definedName>
    <definedName name="SHARED_FORMULA_1203">#N/A</definedName>
    <definedName name="SHARED_FORMULA_1204">#N/A</definedName>
    <definedName name="SHARED_FORMULA_1205">1+(0+0.16*0.03)</definedName>
    <definedName name="SHARED_FORMULA_1206">#N/A</definedName>
    <definedName name="SHARED_FORMULA_1207">#N/A</definedName>
    <definedName name="SHARED_FORMULA_1208">1+(0.18+0.16*0.05)</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1+(0.15+0.16*0.05)</definedName>
    <definedName name="SHARED_FORMULA_1216">#N/A</definedName>
    <definedName name="SHARED_FORMULA_1217">1+(0+0.16*0.03)</definedName>
    <definedName name="SHARED_FORMULA_1218">#N/A</definedName>
    <definedName name="SHARED_FORMULA_1219">1+(0.18+0.16*0.05)</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1+(0.15+0.16*0.05)</definedName>
    <definedName name="SHARED_FORMULA_929">#N/A</definedName>
    <definedName name="SHARED_FORMULA_93">#N/A</definedName>
    <definedName name="SHARED_FORMULA_930">1+(0+0.16*0.03)</definedName>
    <definedName name="SHARED_FORMULA_931">#N/A</definedName>
    <definedName name="SHARED_FORMULA_932">1+(0.18+0.16*0.05)</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1+(0.15+0.16*0.05)</definedName>
    <definedName name="SHARED_FORMULA_959">#N/A</definedName>
    <definedName name="SHARED_FORMULA_96">#N/A</definedName>
    <definedName name="SHARED_FORMULA_960">1+(0+0.16*0.03)</definedName>
    <definedName name="SHARED_FORMULA_961">#N/A</definedName>
    <definedName name="SHARED_FORMULA_962">#N/A</definedName>
    <definedName name="SHARED_FORMULA_963">1+(0.18+0.16*0.05)</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1+(0.15+0.16*0.05)</definedName>
    <definedName name="SHARED_FORMULA_981">#N/A</definedName>
    <definedName name="SHARED_FORMULA_982">1+(0+0.16*0.03)</definedName>
    <definedName name="SHARED_FORMULA_983">#N/A</definedName>
    <definedName name="SHARED_FORMULA_984">1+(0.18+0.16*0.05)</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[70]steel!#REF!</definedName>
    <definedName name="SHEET">'[3]7422CW00'!#REF!</definedName>
    <definedName name="SHEET_KP">[70]steel!$C$7:$L$47</definedName>
    <definedName name="SHEET_MR">[70]steel!$C$7:$J$47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#REF!</definedName>
    <definedName name="sin">'[34]Gabinetes ctrol, prot. y med. '!#REF!</definedName>
    <definedName name="SINGOLO">'[3]7422CW00'!#REF!</definedName>
    <definedName name="SISISIS">[0]!ERR</definedName>
    <definedName name="SLPVC">[27]BASE!$D$214</definedName>
    <definedName name="Smlv">'[10]DATOS CONTRATO'!$I$9</definedName>
    <definedName name="smlv01">[64]CONTRATO!$I$9</definedName>
    <definedName name="smlv2001">[64]CONTRATO!$H$9</definedName>
    <definedName name="SMML">'[111]ASPECTOS TECNICOS'!$O$12:$P$32</definedName>
    <definedName name="SMMLV">#REF!</definedName>
    <definedName name="SN">[10]EMPRESA!$G$29</definedName>
    <definedName name="SOFT">#REF!</definedName>
    <definedName name="SOLD._4_">#REF!</definedName>
    <definedName name="SOLD._6_">#REF!</definedName>
    <definedName name="SOLD._8_">#REF!</definedName>
    <definedName name="SOLDA">#REF!</definedName>
    <definedName name="Soldadura_cawell">'[43]LISTADO '!$F$94</definedName>
    <definedName name="srwrwr" hidden="1">{"TAB1",#N/A,TRUE,"GENERAL";"TAB2",#N/A,TRUE,"GENERAL";"TAB3",#N/A,TRUE,"GENERAL";"TAB4",#N/A,TRUE,"GENERAL";"TAB5",#N/A,TRUE,"GENERAL"}</definedName>
    <definedName name="SS">#REF!</definedName>
    <definedName name="SS_AVG_SIZE">#REF!</definedName>
    <definedName name="SS_WELDING">#REF!</definedName>
    <definedName name="ssa">[88]Hoja1!$C$25</definedName>
    <definedName name="ssh">[88]Hoja1!$C$24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'[180]PxQ Cantidades'!#REF!</definedName>
    <definedName name="STONU">'[3]7422CW00'!#REF!</definedName>
    <definedName name="STRESS_RELIEVIN">#REF!</definedName>
    <definedName name="STSUMM">'[3]7422CW00'!#REF!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A">#REF!</definedName>
    <definedName name="SUBSUELO">#REF!</definedName>
    <definedName name="Subtotal">#REF!</definedName>
    <definedName name="SUELDO">#REF!</definedName>
    <definedName name="Sum">'[174]Tabla 1.1'!#REF!</definedName>
    <definedName name="suma">[83]Hoja1!$F$60</definedName>
    <definedName name="SUMIN">[27]BASE!$D$251</definedName>
    <definedName name="Summary">#REF!</definedName>
    <definedName name="SUP_ART">[70]steel!#REF!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[94]Tablas!$H$1:$H$65536</definedName>
    <definedName name="SUPERFICIE">#REF!</definedName>
    <definedName name="Supervía" hidden="1">{#N/A,#N/A,TRUE,"0001";#N/A,#N/A,TRUE,"0002";#N/A,#N/A,TRUE,"0003";#N/A,#N/A,TRUE,"0004";#N/A,#N/A,TRUE,"0005";#N/A,#N/A,TRUE,"0006";#N/A,#N/A,TRUE,"0007";#N/A,#N/A,TRUE,"0008";#N/A,#N/A,TRUE,"0009";#N/A,#N/A,TRUE,"0010"}</definedName>
    <definedName name="sw">[0]!ERR</definedName>
    <definedName name="swsw" hidden="1">{"via1",#N/A,TRUE,"general";"via2",#N/A,TRUE,"general";"via3",#N/A,TRUE,"general"}</definedName>
    <definedName name="swsw3" hidden="1">{"TAB1",#N/A,TRUE,"GENERAL";"TAB2",#N/A,TRUE,"GENERAL";"TAB3",#N/A,TRUE,"GENERAL";"TAB4",#N/A,TRUE,"GENERAL";"TAB5",#N/A,TRUE,"GENERAL"}</definedName>
    <definedName name="Swvu.TAB1." hidden="1">[32]Presupuesto_Via_distribuidora!#REF!</definedName>
    <definedName name="Swvu.TAB2." hidden="1">[32]Presupuesto_Via_distribuidora!#REF!</definedName>
    <definedName name="Swvu.TAB3." hidden="1">[32]Presupuesto_Via_distribuidora!#REF!</definedName>
    <definedName name="Swvu.TAB4." hidden="1">[32]Presupuesto_Via_distribuidora!#REF!</definedName>
    <definedName name="Swvu.TAB5." hidden="1">[32]Presupuesto_Via_distribuidora!#REF!</definedName>
    <definedName name="t">[29]!absc</definedName>
    <definedName name="T.1">#REF!</definedName>
    <definedName name="T.1_POZ">[181]TUBERIA!$AB$10:$AB$84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'[38]factores A.N.'!$H$15:$H$306</definedName>
    <definedName name="T___2_.3_FC_2.2">#REF!</definedName>
    <definedName name="t_1">Scheduled_Payment+Extra_Payment</definedName>
    <definedName name="T_RMG">[73]D_AWG!$D$51:$E$54</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'[38]factores A.N.'!$H$8:$H$33</definedName>
    <definedName name="T1_FC1_9">'[38]factores A.N.'!$J$8:$J$33</definedName>
    <definedName name="T1_FC2.2">[182]FACTORES!$M$8:$M$23</definedName>
    <definedName name="T11SF15">#REF!</definedName>
    <definedName name="T11SF19">#REF!</definedName>
    <definedName name="T12SF15">#REF!</definedName>
    <definedName name="T12SF19">#REF!</definedName>
    <definedName name="T1RF15">#REF!</definedName>
    <definedName name="T1RF19">#REF!</definedName>
    <definedName name="T2.PVC">'[38]factores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'[38]factores A.N.'!$I$8:$I$33</definedName>
    <definedName name="T2_FC1_9">'[38]factores A.N.'!$K$8:$K$33</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hidden="1">{"TAB1",#N/A,TRUE,"GENERAL";"TAB2",#N/A,TRUE,"GENERAL";"TAB3",#N/A,TRUE,"GENERAL";"TAB4",#N/A,TRUE,"GENERAL";"TAB5",#N/A,TRUE,"GENERAL"}</definedName>
    <definedName name="T62JH">#REF!</definedName>
    <definedName name="T63JH">#REF!</definedName>
    <definedName name="T64JH">#REF!</definedName>
    <definedName name="T66JH">[27]BASE!$D$163</definedName>
    <definedName name="T82JH">#REF!</definedName>
    <definedName name="T83JH">#REF!</definedName>
    <definedName name="T84JH">#REF!</definedName>
    <definedName name="T88EB">#REF!</definedName>
    <definedName name="T88EL">#REF!</definedName>
    <definedName name="Ta">#REF!</definedName>
    <definedName name="TAB_FECHA">[94]Tablas!$B$1:$B$65536</definedName>
    <definedName name="TabBL">'[110]L codos'!$A$3:$V$10</definedName>
    <definedName name="TabCIM">[132]Hoja2!$A$5:$I$38</definedName>
    <definedName name="TABLA">#REF!</definedName>
    <definedName name="tabla1">[183]Hoja3!$B$4:$F$28</definedName>
    <definedName name="TABLEKP">'[3]7422CW00'!#REF!</definedName>
    <definedName name="TABLEPRI">#REF!</definedName>
    <definedName name="TABLERO_4_CIRCUITOS">'[43]LISTADO '!$F$108</definedName>
    <definedName name="TABLILLA">[77]BASE!$D$396</definedName>
    <definedName name="Tablon_gres">'[43]LISTADO '!$F$28</definedName>
    <definedName name="TACOM">[27]BASE!$D$316</definedName>
    <definedName name="TACOM1">[184]BASE!$D$306</definedName>
    <definedName name="TACOR">[27]BASE!$D$314</definedName>
    <definedName name="Tambores">#REF!</definedName>
    <definedName name="Tanques">#REF!</definedName>
    <definedName name="TAPAM">#REF!</definedName>
    <definedName name="TAREAS_INICIALES">#REF!</definedName>
    <definedName name="TARIFA">#REF!</definedName>
    <definedName name="TarifaPension">[64]EMPRESA!$F$24</definedName>
    <definedName name="TARIFAS">[185]TARIFAS!$A$1:$F$52</definedName>
    <definedName name="TARIFAS1">[186]TARIFAS!$A$1:$F$119</definedName>
    <definedName name="TarifaSalud">[64]EMPRESA!$F$26</definedName>
    <definedName name="Tasa">#REF!</definedName>
    <definedName name="TASA_DE_CAMBIO">#REF!</definedName>
    <definedName name="Tasa1">'[187]Bases 2A'!$C$20</definedName>
    <definedName name="TasaCCP">#REF!</definedName>
    <definedName name="TASP2">#REF!</definedName>
    <definedName name="TASP3">#REF!</definedName>
    <definedName name="TASP4">#REF!</definedName>
    <definedName name="Tax">#REF!</definedName>
    <definedName name="Taxpb" hidden="1">#REF!</definedName>
    <definedName name="Tb">#REF!</definedName>
    <definedName name="TB_EVENTOS_OTS_ANUAL">#REF!</definedName>
    <definedName name="tc">#REF!</definedName>
    <definedName name="Td">#REF!</definedName>
    <definedName name="tdy" hidden="1">{"TAB1",#N/A,TRUE,"GENERAL";"TAB2",#N/A,TRUE,"GENERAL";"TAB3",#N/A,TRUE,"GENERAL";"TAB4",#N/A,TRUE,"GENERAL";"TAB5",#N/A,TRUE,"GENERAL"}</definedName>
    <definedName name="Te">#REF!</definedName>
    <definedName name="TECHINT_INTERNATIONAL_CONSTRUCTION">"CP03"</definedName>
    <definedName name="Teja_thermoacustica">'[43]LISTADO '!$F$102</definedName>
    <definedName name="TEJAB">[27]BASE!$D$65</definedName>
    <definedName name="TEJAJ">#REF!</definedName>
    <definedName name="telefono">[64]EMPRESA!$F$16</definedName>
    <definedName name="Teléfono">'[87]FIRMAS y DATOS'!$C:$C</definedName>
    <definedName name="TELEP">[27]BASE!$D$313</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[41]PRESUPUESTO!$I$7</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ALV">#REF!</definedName>
    <definedName name="TGB">#REF!</definedName>
    <definedName name="TGRASA">#REF!</definedName>
    <definedName name="TH">#REF!</definedName>
    <definedName name="TH10J">#REF!</definedName>
    <definedName name="thdh" hidden="1">{"TAB1",#N/A,TRUE,"GENERAL";"TAB2",#N/A,TRUE,"GENERAL";"TAB3",#N/A,TRUE,"GENERAL";"TAB4",#N/A,TRUE,"GENERAL";"TAB5",#N/A,TRUE,"GENERAL"}</definedName>
    <definedName name="THF6JH">#REF!</definedName>
    <definedName name="THF6RO">[27]BASE!$D$190</definedName>
    <definedName name="THF8JH">#REF!</definedName>
    <definedName name="THP">#REF!</definedName>
    <definedName name="thtj" hidden="1">{"via1",#N/A,TRUE,"general";"via2",#N/A,TRUE,"general";"via3",#N/A,TRUE,"general"}</definedName>
    <definedName name="Ti">#REF!</definedName>
    <definedName name="TIEMPO">[56]BASES!$E$27</definedName>
    <definedName name="TIPO">#REF!</definedName>
    <definedName name="TIPO_GRUPO">#REF!</definedName>
    <definedName name="TipoGC">[157]Tablas!$U$6:$U$15</definedName>
    <definedName name="TipoNeces">[157]Tablas!$Q$6:$Q$8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j">#REF!</definedName>
    <definedName name="tk">'[10]DATOS CONTRATO'!$E$18</definedName>
    <definedName name="TK_1" hidden="1">[33]INST!#REF!</definedName>
    <definedName name="TKSLCI07">[10]EMPRESA!$F$22</definedName>
    <definedName name="tld">[88]Datos!$D$14</definedName>
    <definedName name="Tll">#REF!</definedName>
    <definedName name="Tm">#REF!</definedName>
    <definedName name="Tn">#REF!</definedName>
    <definedName name="TNOV10">#REF!</definedName>
    <definedName name="TNOV12">[27]BASE!$D$147</definedName>
    <definedName name="TNOV16">#REF!</definedName>
    <definedName name="TNOV18">#REF!</definedName>
    <definedName name="TNOV20">#REF!</definedName>
    <definedName name="TNOV6">#REF!</definedName>
    <definedName name="TNOV8">[27]BASE!$D$145</definedName>
    <definedName name="Tñ">#REF!</definedName>
    <definedName name="To">#REF!</definedName>
    <definedName name="Toma_corriente_dobles_polo_tierra">'[43]LISTADO '!$F$76</definedName>
    <definedName name="TopEncargado">#REF!</definedName>
    <definedName name="TOPGENER">#REF!</definedName>
    <definedName name="TOPGENER1">#REF!</definedName>
    <definedName name="TOPMENU">#REF!</definedName>
    <definedName name="Topografo">'[43]M.O.'!$F$21</definedName>
    <definedName name="TORNI">[27]BASE!$D$265</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'[64]NOMINA 1'!$N$38</definedName>
    <definedName name="TOTALHH">#REF!</definedName>
    <definedName name="TOTALHH1">#REF!</definedName>
    <definedName name="TotalOpti">#REF!</definedName>
    <definedName name="TOTALOPTIM">[188]Hoja2!$E$11:$E$704</definedName>
    <definedName name="TOTALOPTIMIZACION">[188]Hoja2!$E$11:$E$704</definedName>
    <definedName name="TOTALREPOS">[188]Hoja2!$E$11:$E$704</definedName>
    <definedName name="TOTALREPOSICION">[188]Hoja2!$E$11:$E$704</definedName>
    <definedName name="TotalVacaciones">'[64]NOMINA 1'!$N$37</definedName>
    <definedName name="TotAuxAlim">'[10]NOMINA-1'!$E$37</definedName>
    <definedName name="TotAuxAlimentacion">'[64]NOMINA 1'!$E$38</definedName>
    <definedName name="TotAuxCom">'[10]NOMINA-1'!$E$39</definedName>
    <definedName name="TotAuxComi">'[64]NOMINA 1'!$E$40</definedName>
    <definedName name="TotAuxDotacion">'[64]NOMINA 1'!$E$41</definedName>
    <definedName name="TotAuxHab">'[64]NOMINA 1'!$E$37</definedName>
    <definedName name="TotAuxTransporte">'[64]NOMINA 1'!$E$39</definedName>
    <definedName name="TotBasico">'[64]NOMINA 1'!$E$35</definedName>
    <definedName name="TotCom">'[10]NOMINA-1'!$E$41</definedName>
    <definedName name="TotComision">'[64]NOMINA 1'!$E$42</definedName>
    <definedName name="TotExtras">'[64]NOMINA 1'!$E$36</definedName>
    <definedName name="TotIntercesantias">'[64]NOMINA 1'!$N$39</definedName>
    <definedName name="TotPrimaServicios">'[64]NOMINA 1'!$N$36</definedName>
    <definedName name="TotPrimaServicos">'[64]NOMINA 1'!$N$36</definedName>
    <definedName name="TotPrimaVacaciones">'[64]NOMINA 1'!$N$41</definedName>
    <definedName name="TotPrimConv">'[10]NOMINA-1'!$N$39</definedName>
    <definedName name="TotPrimConvencional">'[64]NOMINA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PVCME">#REF!</definedName>
    <definedName name="TPVCP1">#REF!</definedName>
    <definedName name="TPVCS3">[27]BASE!#REF!</definedName>
    <definedName name="TPVCS4">#REF!</definedName>
    <definedName name="Tq">#REF!</definedName>
    <definedName name="tr" hidden="1">{"TAB1",#N/A,TRUE,"GENERAL";"TAB2",#N/A,TRUE,"GENERAL";"TAB3",#N/A,TRUE,"GENERAL";"TAB4",#N/A,TRUE,"GENERAL";"TAB5",#N/A,TRUE,"GENERAL"}</definedName>
    <definedName name="TrainSpec">#REF!</definedName>
    <definedName name="TRAMO">#REF!</definedName>
    <definedName name="TRANA">[27]BASE!#REF!</definedName>
    <definedName name="TRANAG">[27]BASE!$D$336</definedName>
    <definedName name="TRANAR">[27]BASE!$D$332</definedName>
    <definedName name="TRANS">[27]BASE!$D$333</definedName>
    <definedName name="Transmisores">#REF!</definedName>
    <definedName name="TRANSPORI" hidden="1">{#N/A,#N/A,TRUE,"INGENIERIA";#N/A,#N/A,TRUE,"COMPRAS";#N/A,#N/A,TRUE,"DIRECCION";#N/A,#N/A,TRUE,"RESUMEN"}</definedName>
    <definedName name="Transporte">'[10]DATOS CONTRATO'!$E$16</definedName>
    <definedName name="TRANSPORTE_">#REF!</definedName>
    <definedName name="TRAT">[189]desmonte!$E$48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TM">#REF!</definedName>
    <definedName name="TRITU">[27]BASE!$D$54</definedName>
    <definedName name="trjfgjh" hidden="1">{"via1",#N/A,TRUE,"general";"via2",#N/A,TRUE,"general";"via3",#N/A,TRUE,"general"}</definedName>
    <definedName name="TRM">[190]Tablas!$B$2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AC12">#REF!</definedName>
    <definedName name="TUAC14">[191]BASE!$D$271</definedName>
    <definedName name="TUAC4">[191]BASE!$D$268</definedName>
    <definedName name="TUAC6">[191]BASE!$D$269</definedName>
    <definedName name="TUBERIA" hidden="1">#REF!</definedName>
    <definedName name="Tubería">#REF!</definedName>
    <definedName name="Tuberia_1_2_pvc">'[43]LISTADO '!$F$21</definedName>
    <definedName name="TUBERIA1" hidden="1">#REF!</definedName>
    <definedName name="TUBNE">#REF!</definedName>
    <definedName name="Tubo_galvanizado_2">'[43]LISTADO '!$F$47</definedName>
    <definedName name="Tubo_pvc_1">'[43]LISTADO '!$F$51</definedName>
    <definedName name="Tubo_pvc_2">'[43]LISTADO '!$F$50</definedName>
    <definedName name="TUBS2">#REF!</definedName>
    <definedName name="TUBS3">[27]BASE!$D$124</definedName>
    <definedName name="TUBS4">[27]BASE!$D$125</definedName>
    <definedName name="TUBS6">[27]BASE!$D$126</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'[156]CCP,LEYES, Y DEC.'!#REF!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s">'[34]Gabinetes ctrol, prot. y med. '!#REF!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[27]BASE!$D$233</definedName>
    <definedName name="uat">'[34]Gabinetes ctrol, prot. y med. '!#REF!</definedName>
    <definedName name="Ub">#REF!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PRI">#REF!</definedName>
    <definedName name="und">[27]BASE!#REF!</definedName>
    <definedName name="UNIDAD_TRANSPORTE">#REF!</definedName>
    <definedName name="Unidades">[192]Presup_Cancha!$J$14:$J$18</definedName>
    <definedName name="UNION_Z">#REF!</definedName>
    <definedName name="UNIT">'[193]Lista APU'!$A$3:$D$479</definedName>
    <definedName name="UNITARIO">[194]Unitarios!$A$3:$D$13</definedName>
    <definedName name="Unitarios">#REF!</definedName>
    <definedName name="unj" hidden="1">[24]INST!#REF!</definedName>
    <definedName name="uno">[0]!ERR</definedName>
    <definedName name="UNOV30">[27]BASE!$D$104</definedName>
    <definedName name="UNOV36">[27]BASE!$D$105</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2">#REF!</definedName>
    <definedName name="UREP3">#REF!</definedName>
    <definedName name="UREP4">#REF!</definedName>
    <definedName name="UREP6">#REF!</definedName>
    <definedName name="uriel">[0]!ERR</definedName>
    <definedName name="uryur" hidden="1">{"TAB1",#N/A,TRUE,"GENERAL";"TAB2",#N/A,TRUE,"GENERAL";"TAB3",#N/A,TRUE,"GENERAL";"TAB4",#N/A,TRUE,"GENERAL";"TAB5",#N/A,TRUE,"GENERAL"}</definedName>
    <definedName name="Us">#REF!</definedName>
    <definedName name="USxCOL">#REF!</definedName>
    <definedName name="ut">'[139]1'!$N$42</definedName>
    <definedName name="util">'[195]Resumen APU'!$E$74</definedName>
    <definedName name="UTILIDAD">'[62]Formulario N° 4'!$F$131</definedName>
    <definedName name="UTL">[41]otros!$C$4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Cto">[196]CONTRATO!$E$9</definedName>
    <definedName name="ValorEjecutado">#REF!</definedName>
    <definedName name="Valorepm1">[17]Sábana!$I$17:$I$115,[17]Sábana!#REF!,[17]Sábana!#REF!</definedName>
    <definedName name="ValorProyecto">#REF!</definedName>
    <definedName name="ValorRecursosComprometidos">#REF!</definedName>
    <definedName name="Values_Entered">IF(Loan_Amount*Interest_Rate*Loan_Years*Loan_Start&gt;0,1,0)</definedName>
    <definedName name="VALVULA">'[167]RECT-1,05 x 0,75'!$A$3</definedName>
    <definedName name="Válvulas">#REF!</definedName>
    <definedName name="vaquita" hidden="1">{"PRES REHAB ARM-PER POR ITEMS  KM A KM",#N/A,TRUE,"Rehabilitacion Arm-Per"}</definedName>
    <definedName name="Var">[26]Varios.!$E$1:$E$65536</definedName>
    <definedName name="Var_Inflación">'[197]Simulación Inf.'!$A$3</definedName>
    <definedName name="VARIACION1">#REF!</definedName>
    <definedName name="Varilla_cooperwell_24">'[43]LISTADO '!$F$42</definedName>
    <definedName name="Varios">#REF!</definedName>
    <definedName name="Vb">#REF!</definedName>
    <definedName name="VBOL2">[27]BASE!$D$294</definedName>
    <definedName name="VBOL4">[27]BASE!$D$295</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[27]BASE!$D$285</definedName>
    <definedName name="VCEL4">#REF!</definedName>
    <definedName name="VCEL6">[27]BASE!$D$283</definedName>
    <definedName name="VCEL8">[27]BASE!#REF!</definedName>
    <definedName name="VCELA2">#REF!</definedName>
    <definedName name="VCELA3">#REF!</definedName>
    <definedName name="VCELA4">#REF!</definedName>
    <definedName name="VCELA6">#REF!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1">'[198]Mes a Mes'!$J$95</definedName>
    <definedName name="VentaAiu">#REF!</definedName>
    <definedName name="VENTI">[27]BASE!$D$258</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'[131]7422CW00'!#REF!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#REF!</definedName>
    <definedName name="VIAJE">[27]BASE!$D$334</definedName>
    <definedName name="VIBGA">[27]BASE!$D$311</definedName>
    <definedName name="VIBRADOR">[62]EQUIPO!$D$27</definedName>
    <definedName name="VIBRCOM">#REF!</definedName>
    <definedName name="VIBRE">[27]BASE!$D$312</definedName>
    <definedName name="Vibrocompactor">'[43]LISTADO '!$L$6</definedName>
    <definedName name="VICEP_DIRECC">[157]Tablas!$A$6:$A$26</definedName>
    <definedName name="VIDRI">[27]BASE!$D$259</definedName>
    <definedName name="VigenciaDolares">#REF!</definedName>
    <definedName name="VigenciaPesos">#REF!</definedName>
    <definedName name="VIGFUTURA">[157]Tablas!$J$6:$J$8</definedName>
    <definedName name="viscosidad">#REF!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[81]Personalizar!$E$15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PVC2">#REF!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[45]!ERR</definedName>
    <definedName name="WAGE_RATE">#REF!</definedName>
    <definedName name="Wage0100">#REF!</definedName>
    <definedName name="Wage0200">#REF!</definedName>
    <definedName name="WBS">'[199]2004'!#REF!</definedName>
    <definedName name="Wcut">#REF!</definedName>
    <definedName name="WD">#REF!</definedName>
    <definedName name="WDD" hidden="1">{#N/A,#N/A,FALSE,"orthoflow";#N/A,#N/A,FALSE,"Miscelaneos";#N/A,#N/A,FALSE,"Instrumentacio";#N/A,#N/A,FALSE,"Electrico";#N/A,#N/A,FALSE,"Valv. Seguridad"}</definedName>
    <definedName name="WDFSDF">'[57]Res-Accide-10'!#REF!</definedName>
    <definedName name="wedw">#REF!</definedName>
    <definedName name="WEFWE">'[57]Res-Accide-10'!#REF!</definedName>
    <definedName name="WER">'[57]Res-Accide-10'!$S$2:$S$7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'[57]Res-Accide-10'!#REF!</definedName>
    <definedName name="WQ">#REF!</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ERWEER">'[125]COSTOS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[200]!absc</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yz" hidden="1">#REF!</definedName>
    <definedName name="XZS" hidden="1">#REF!</definedName>
    <definedName name="XZXZV" hidden="1">{"via1",#N/A,TRUE,"general";"via2",#N/A,TRUE,"general";"via3",#N/A,TRUE,"general"}</definedName>
    <definedName name="Y">[42]!absc</definedName>
    <definedName name="Y22EL">#REF!</definedName>
    <definedName name="Y44EL">#REF!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YO">'[201]AISLAMIENTO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[63]MI!#REF!</definedName>
    <definedName name="z">#REF!</definedName>
    <definedName name="Z_026CD6D7_F7CA_4BE8_B625_9A1778CFA739_.wvu.FilterData" hidden="1">[32]Presupuesto_Via_distribuidora!$A$9:$H$344</definedName>
    <definedName name="Z_026CD6D7_F7CA_4BE8_B625_9A1778CFA739_.wvu.PrintArea" hidden="1">[32]Presupuesto_Via_distribuidora!$A$390:$I$602</definedName>
    <definedName name="Z_026CD6D7_F7CA_4BE8_B625_9A1778CFA739_.wvu.PrintTitles" hidden="1">[32]Presupuesto_Via_distribuidora!$A$380:$IV$389</definedName>
    <definedName name="Z_05670E35_1347_49D9_AD91_AA9A31A4EF61_.wvu.FilterData" hidden="1">[32]Presupuesto_Via_distribuidora!$A$9:$H$344</definedName>
    <definedName name="Z_05670E35_1347_49D9_AD91_AA9A31A4EF61_.wvu.PrintArea" hidden="1">[32]Presupuesto_Via_distribuidora!$C$1:$H$344</definedName>
    <definedName name="Z_05670E35_1347_49D9_AD91_AA9A31A4EF61_.wvu.PrintTitles" hidden="1">[32]Presupuesto_Via_distribuidora!$A$2:$IV$8</definedName>
    <definedName name="Z_086A872D_15DF_436A_8459_CE22F6819FF4_.wvu.Rows" hidden="1">[30]Presentacion!#REF!</definedName>
    <definedName name="Z_0890F28A_A8C8_451C_A3E6_C3AFDD239B64_.wvu.FilterData" hidden="1">[32]Presupuesto_Via_distribuidora!$A$9:$H$344</definedName>
    <definedName name="Z_0890F28A_A8C8_451C_A3E6_C3AFDD239B64_.wvu.PrintArea" hidden="1">[32]Presupuesto_Via_distribuidora!$A$392:$I$604</definedName>
    <definedName name="Z_0890F28A_A8C8_451C_A3E6_C3AFDD239B64_.wvu.PrintTitles" hidden="1">[32]Presupuesto_Via_distribuidora!$A$382:$IV$391</definedName>
    <definedName name="Z_0A4C2D72_EA87_11DA_B6F6_00609720E0A1_.wvu.FilterData" hidden="1">[32]Presupuesto_Via_distribuidora!$A$9:$H$344</definedName>
    <definedName name="Z_0A4C2D72_EA87_11DA_B6F6_00609720E0A1_.wvu.PrintArea" hidden="1">[32]Presupuesto_Via_distribuidora!$A$10:$I$164</definedName>
    <definedName name="Z_0A4C2D72_EA87_11DA_B6F6_00609720E0A1_.wvu.PrintTitles" hidden="1">[32]Presupuesto_Via_distribuidora!$A$1:$IV$9</definedName>
    <definedName name="Z_0A4C2D73_EA87_11DA_B6F6_00609720E0A1_.wvu.FilterData" hidden="1">[32]Presupuesto_Via_distribuidora!$A$9:$H$344</definedName>
    <definedName name="Z_0A4C2D73_EA87_11DA_B6F6_00609720E0A1_.wvu.PrintArea" hidden="1">[32]Presupuesto_Via_distribuidora!$A$176:$I$193</definedName>
    <definedName name="Z_0A4C2D73_EA87_11DA_B6F6_00609720E0A1_.wvu.PrintTitles" hidden="1">[32]Presupuesto_Via_distribuidora!#REF!</definedName>
    <definedName name="Z_0A4C2D74_EA87_11DA_B6F6_00609720E0A1_.wvu.FilterData" hidden="1">[32]Presupuesto_Via_distribuidora!$A$9:$H$344</definedName>
    <definedName name="Z_0A4C2D74_EA87_11DA_B6F6_00609720E0A1_.wvu.PrintArea" hidden="1">[32]Presupuesto_Via_distribuidora!$A$342:$I$541</definedName>
    <definedName name="Z_0A4C2D74_EA87_11DA_B6F6_00609720E0A1_.wvu.PrintTitles" hidden="1">[32]Presupuesto_Via_distribuidora!#REF!</definedName>
    <definedName name="Z_0A4C2D75_EA87_11DA_B6F6_00609720E0A1_.wvu.FilterData" hidden="1">[32]Presupuesto_Via_distribuidora!$A$9:$H$344</definedName>
    <definedName name="Z_0A4C2D75_EA87_11DA_B6F6_00609720E0A1_.wvu.PrintArea" hidden="1">[32]Presupuesto_Via_distribuidora!$A$557:$I$825</definedName>
    <definedName name="Z_0A4C2D75_EA87_11DA_B6F6_00609720E0A1_.wvu.PrintTitles" hidden="1">[32]Presupuesto_Via_distribuidora!$A$547:$IV$556</definedName>
    <definedName name="Z_0A4C2D76_EA87_11DA_B6F6_00609720E0A1_.wvu.FilterData" hidden="1">[32]Presupuesto_Via_distribuidora!$A$9:$H$344</definedName>
    <definedName name="Z_0A4C2D76_EA87_11DA_B6F6_00609720E0A1_.wvu.PrintArea" hidden="1">[32]Presupuesto_Via_distribuidora!$A$839:$I$1037</definedName>
    <definedName name="Z_0A4C2D76_EA87_11DA_B6F6_00609720E0A1_.wvu.PrintTitles" hidden="1">[32]Presupuesto_Via_distribuidora!$A$829:$IV$838</definedName>
    <definedName name="Z_0E0DE1F8_394A_4093_8E74_B2A631A3A88C_.wvu.FilterData" hidden="1">[32]Presupuesto_Via_distribuidora!$A$9:$H$344</definedName>
    <definedName name="Z_0E0DE1F8_394A_4093_8E74_B2A631A3A88C_.wvu.PrintArea" hidden="1">[32]Presupuesto_Via_distribuidora!$A$620:$I$888</definedName>
    <definedName name="Z_0E0DE1F8_394A_4093_8E74_B2A631A3A88C_.wvu.PrintTitles" hidden="1">[32]Presupuesto_Via_distribuidora!$A$610:$IV$619</definedName>
    <definedName name="Z_18C710ED_70CF_48D0_92F5_038A88335068_.wvu.FilterData" hidden="1">[32]Presupuesto_Via_distribuidora!$A$9:$H$344</definedName>
    <definedName name="Z_18C710ED_70CF_48D0_92F5_038A88335068_.wvu.PrintArea" hidden="1">[32]Presupuesto_Via_distribuidora!$C$1:$H$344</definedName>
    <definedName name="Z_18C710ED_70CF_48D0_92F5_038A88335068_.wvu.PrintTitles" hidden="1">[32]Presupuesto_Via_distribuidora!$A$2:$IV$8</definedName>
    <definedName name="Z_378D82E8_FE69_4712_AE73_9D578C4190DE_.wvu.FilterData" hidden="1">[32]Presupuesto_Via_distribuidora!$A$9:$H$344</definedName>
    <definedName name="Z_378D82E8_FE69_4712_AE73_9D578C4190DE_.wvu.PrintArea" hidden="1">[32]Presupuesto_Via_distribuidora!$C$1:$H$344</definedName>
    <definedName name="Z_378D82E8_FE69_4712_AE73_9D578C4190DE_.wvu.PrintTitles" hidden="1">[32]Presupuesto_Via_distribuidora!$A$2:$IV$8</definedName>
    <definedName name="Z_381FCF61_DF95_4756_B103_A1118DFFDE02_.wvu.FilterData" hidden="1">[32]Presupuesto_Via_distribuidora!$A$9:$H$344</definedName>
    <definedName name="Z_381FCF61_DF95_4756_B103_A1118DFFDE02_.wvu.PrintArea" hidden="1">[32]Presupuesto_Via_distribuidora!$C$1:$H$344</definedName>
    <definedName name="Z_381FCF61_DF95_4756_B103_A1118DFFDE02_.wvu.PrintTitles" hidden="1">[32]Presupuesto_Via_distribuidora!$A$2:$IV$8</definedName>
    <definedName name="Z_3B3C0CA1_2A9C_45FD_9823_50B200F6C0D1_.wvu.FilterData" hidden="1">[32]Presupuesto_Via_distribuidora!$A$9:$H$344</definedName>
    <definedName name="Z_3B3C0CA1_2A9C_45FD_9823_50B200F6C0D1_.wvu.PrintArea" hidden="1">[32]Presupuesto_Via_distribuidora!$C$1:$H$344</definedName>
    <definedName name="Z_3B3C0CA1_2A9C_45FD_9823_50B200F6C0D1_.wvu.PrintTitles" hidden="1">[32]Presupuesto_Via_distribuidora!$A$2:$IV$8</definedName>
    <definedName name="Z_3E9430E5_6A83_435B_9E47_1B8F7E18D67C_.wvu.FilterData" hidden="1">[32]Presupuesto_Via_distribuidora!$A$9:$H$344</definedName>
    <definedName name="Z_3E9430E5_6A83_435B_9E47_1B8F7E18D67C_.wvu.PrintArea" hidden="1">[32]Presupuesto_Via_distribuidora!$C$1:$H$344</definedName>
    <definedName name="Z_3E9430E5_6A83_435B_9E47_1B8F7E18D67C_.wvu.PrintTitles" hidden="1">[32]Presupuesto_Via_distribuidora!$A$2:$IV$8</definedName>
    <definedName name="Z_4A14CB5C_2287_4F6E_9A65_22F0A4D81D81_.wvu.FilterData" hidden="1">[32]Presupuesto_Via_distribuidora!$A$9:$H$344</definedName>
    <definedName name="Z_4A14CB5C_2287_4F6E_9A65_22F0A4D81D81_.wvu.PrintArea" hidden="1">[32]Presupuesto_Via_distribuidora!$C$1:$H$344</definedName>
    <definedName name="Z_4A14CB5C_2287_4F6E_9A65_22F0A4D81D81_.wvu.PrintTitles" hidden="1">[32]Presupuesto_Via_distribuidora!$A$2:$IV$8</definedName>
    <definedName name="Z_4BBC24C4_A093_4EC9_8AFF_49C6F602CC39_.wvu.FilterData" hidden="1">[32]Presupuesto_Via_distribuidora!$A$9:$H$344</definedName>
    <definedName name="Z_4BBC24C4_A093_4EC9_8AFF_49C6F602CC39_.wvu.PrintArea" hidden="1">[32]Presupuesto_Via_distribuidora!$C$1:$H$344</definedName>
    <definedName name="Z_4BBC24C4_A093_4EC9_8AFF_49C6F602CC39_.wvu.PrintTitles" hidden="1">[32]Presupuesto_Via_distribuidora!$A$2:$IV$8</definedName>
    <definedName name="Z_504A8F9D_2C46_439E_975A_DF1C1FA56E7B_.wvu.FilterData" hidden="1">[32]Presupuesto_Via_distribuidora!$A$9:$H$344</definedName>
    <definedName name="Z_504A8F9D_2C46_439E_975A_DF1C1FA56E7B_.wvu.PrintArea" hidden="1">[32]Presupuesto_Via_distribuidora!$C$1:$H$344</definedName>
    <definedName name="Z_504A8F9D_2C46_439E_975A_DF1C1FA56E7B_.wvu.PrintTitles" hidden="1">[32]Presupuesto_Via_distribuidora!$A$2:$IV$8</definedName>
    <definedName name="Z_653348E7_CDAD_4F62_A236_641A4BB6425A_.wvu.FilterData" hidden="1">[32]Presupuesto_Via_distribuidora!$A$9:$H$344</definedName>
    <definedName name="Z_653348E7_CDAD_4F62_A236_641A4BB6425A_.wvu.PrintArea" hidden="1">[32]Presupuesto_Via_distribuidora!$A$221:$I$375</definedName>
    <definedName name="Z_653348E7_CDAD_4F62_A236_641A4BB6425A_.wvu.PrintTitles" hidden="1">[32]Presupuesto_Via_distribuidora!$A$211:$IV$220</definedName>
    <definedName name="Z_68C48519_C8C2_4287_96F6_0F561F815CE8_.wvu.FilterData" hidden="1">[32]Presupuesto_Via_distribuidora!$A$9:$H$344</definedName>
    <definedName name="Z_68C48519_C8C2_4287_96F6_0F561F815CE8_.wvu.PrintArea" hidden="1">[32]Presupuesto_Via_distribuidora!$C$1:$H$344</definedName>
    <definedName name="Z_68C48519_C8C2_4287_96F6_0F561F815CE8_.wvu.PrintTitles" hidden="1">[32]Presupuesto_Via_distribuidora!$A$2:$IV$8</definedName>
    <definedName name="Z_6BA141F2_E104_11DA_B6F6_00609720E0A1_.wvu.FilterData" hidden="1">[32]Presupuesto_Via_distribuidora!$A$9:$H$344</definedName>
    <definedName name="Z_6BA141F2_E104_11DA_B6F6_00609720E0A1_.wvu.PrintArea" hidden="1">[32]Presupuesto_Via_distribuidora!$A$10:$I$164</definedName>
    <definedName name="Z_6BA141F2_E104_11DA_B6F6_00609720E0A1_.wvu.PrintTitles" hidden="1">[32]Presupuesto_Via_distribuidora!$A$1:$IV$9</definedName>
    <definedName name="Z_6BA141F3_E104_11DA_B6F6_00609720E0A1_.wvu.FilterData" hidden="1">[32]Presupuesto_Via_distribuidora!$A$9:$H$344</definedName>
    <definedName name="Z_6BA141F3_E104_11DA_B6F6_00609720E0A1_.wvu.PrintArea" hidden="1">[32]Presupuesto_Via_distribuidora!$A$176:$I$193</definedName>
    <definedName name="Z_6BA141F3_E104_11DA_B6F6_00609720E0A1_.wvu.PrintTitles" hidden="1">[32]Presupuesto_Via_distribuidora!#REF!</definedName>
    <definedName name="Z_6BA141F4_E104_11DA_B6F6_00609720E0A1_.wvu.FilterData" hidden="1">[32]Presupuesto_Via_distribuidora!$A$9:$H$344</definedName>
    <definedName name="Z_6BA141F4_E104_11DA_B6F6_00609720E0A1_.wvu.PrintArea" hidden="1">[32]Presupuesto_Via_distribuidora!$A$342:$I$541</definedName>
    <definedName name="Z_6BA141F4_E104_11DA_B6F6_00609720E0A1_.wvu.PrintTitles" hidden="1">[32]Presupuesto_Via_distribuidora!#REF!</definedName>
    <definedName name="Z_6BA141F5_E104_11DA_B6F6_00609720E0A1_.wvu.FilterData" hidden="1">[32]Presupuesto_Via_distribuidora!$A$9:$H$344</definedName>
    <definedName name="Z_6BA141F5_E104_11DA_B6F6_00609720E0A1_.wvu.PrintArea" hidden="1">[32]Presupuesto_Via_distribuidora!$A$557:$I$825</definedName>
    <definedName name="Z_6BA141F5_E104_11DA_B6F6_00609720E0A1_.wvu.PrintTitles" hidden="1">[32]Presupuesto_Via_distribuidora!$A$547:$IV$556</definedName>
    <definedName name="Z_6BA141F6_E104_11DA_B6F6_00609720E0A1_.wvu.FilterData" hidden="1">[32]Presupuesto_Via_distribuidora!$A$9:$H$344</definedName>
    <definedName name="Z_6BA141F6_E104_11DA_B6F6_00609720E0A1_.wvu.PrintArea" hidden="1">[32]Presupuesto_Via_distribuidora!$A$839:$I$1037</definedName>
    <definedName name="Z_6BA141F6_E104_11DA_B6F6_00609720E0A1_.wvu.PrintTitles" hidden="1">[32]Presupuesto_Via_distribuidora!$A$829:$IV$838</definedName>
    <definedName name="Z_726673D2_C579_4EF3_83C7_45DC3792EA6A_.wvu.FilterData" hidden="1">[32]Presupuesto_Via_distribuidora!$A$9:$H$344</definedName>
    <definedName name="Z_726673D2_C579_4EF3_83C7_45DC3792EA6A_.wvu.PrintArea" hidden="1">[32]Presupuesto_Via_distribuidora!$A$10:$I$208</definedName>
    <definedName name="Z_726673D2_C579_4EF3_83C7_45DC3792EA6A_.wvu.PrintTitles" hidden="1">[32]Presupuesto_Via_distribuidora!$A$1:$IV$9</definedName>
    <definedName name="Z_729969D8_DFDA_47B9_ADA2_E05CF62B3DEF_.wvu.FilterData" hidden="1">[32]Presupuesto_Via_distribuidora!$A$9:$H$344</definedName>
    <definedName name="Z_729969D8_DFDA_47B9_ADA2_E05CF62B3DEF_.wvu.PrintArea" hidden="1">[32]Presupuesto_Via_distribuidora!$A$618:$I$886</definedName>
    <definedName name="Z_729969D8_DFDA_47B9_ADA2_E05CF62B3DEF_.wvu.PrintTitles" hidden="1">[32]Presupuesto_Via_distribuidora!$A$608:$IV$617</definedName>
    <definedName name="Z_75EDDC88_CA8C_4671_911D_25D74F37EC47_.wvu.FilterData" hidden="1">[32]Presupuesto_Via_distribuidora!$A$9:$H$344</definedName>
    <definedName name="Z_75EDDC88_CA8C_4671_911D_25D74F37EC47_.wvu.PrintArea" hidden="1">[32]Presupuesto_Via_distribuidora!$A$902:$I$1100</definedName>
    <definedName name="Z_75EDDC88_CA8C_4671_911D_25D74F37EC47_.wvu.PrintTitles" hidden="1">[32]Presupuesto_Via_distribuidora!$A$892:$IV$901</definedName>
    <definedName name="Z_80573755_2D8B_4158_BD3A_CC331B950748_.wvu.FilterData" hidden="1">[32]Presupuesto_Via_distribuidora!$A$9:$H$344</definedName>
    <definedName name="Z_80573755_2D8B_4158_BD3A_CC331B950748_.wvu.PrintArea" hidden="1">[32]Presupuesto_Via_distribuidora!$A$221:$I$375</definedName>
    <definedName name="Z_80573755_2D8B_4158_BD3A_CC331B950748_.wvu.PrintTitles" hidden="1">[32]Presupuesto_Via_distribuidora!$A$211:$IV$220</definedName>
    <definedName name="Z_9C7B0D6D_4DDE_4C72_B23F_2E183F63ECB1_.wvu.FilterData" hidden="1">[32]Presupuesto_Via_distribuidora!$A$9:$H$344</definedName>
    <definedName name="Z_9C7B0D6D_4DDE_4C72_B23F_2E183F63ECB1_.wvu.PrintArea" hidden="1">[32]Presupuesto_Via_distribuidora!$C$1:$H$344</definedName>
    <definedName name="Z_9C7B0D6D_4DDE_4C72_B23F_2E183F63ECB1_.wvu.PrintTitles" hidden="1">[32]Presupuesto_Via_distribuidora!$A$2:$IV$8</definedName>
    <definedName name="Z_9C8B6436_249F_426A_96DC_EEE5E7CB7D1B_.wvu.FilterData" hidden="1">[32]Presupuesto_Via_distribuidora!$A$9:$H$344</definedName>
    <definedName name="Z_9C8B6436_249F_426A_96DC_EEE5E7CB7D1B_.wvu.PrintArea" hidden="1">[32]Presupuesto_Via_distribuidora!$C$1:$H$344</definedName>
    <definedName name="Z_9C8B6436_249F_426A_96DC_EEE5E7CB7D1B_.wvu.PrintTitles" hidden="1">[32]Presupuesto_Via_distribuidora!$A$2:$IV$8</definedName>
    <definedName name="Z_9FCFD0D5_270B_4F36_B422_02EF7A3700B8_.wvu.FilterData" hidden="1">[32]Presupuesto_Via_distribuidora!$A$9:$H$344</definedName>
    <definedName name="Z_9FCFD0D5_270B_4F36_B422_02EF7A3700B8_.wvu.PrintArea" hidden="1">[32]Presupuesto_Via_distribuidora!$A$390:$I$602</definedName>
    <definedName name="Z_9FCFD0D5_270B_4F36_B422_02EF7A3700B8_.wvu.PrintTitles" hidden="1">[32]Presupuesto_Via_distribuidora!$A$380:$IV$389</definedName>
    <definedName name="Z_9FE8FF3F_4486_44D6_9AFB_43CC5B824BF9_.wvu.FilterData" hidden="1">[32]Presupuesto_Via_distribuidora!$A$9:$H$344</definedName>
    <definedName name="Z_9FE8FF3F_4486_44D6_9AFB_43CC5B824BF9_.wvu.PrintArea" hidden="1">[32]Presupuesto_Via_distribuidora!$C$1:$H$344</definedName>
    <definedName name="Z_9FE8FF3F_4486_44D6_9AFB_43CC5B824BF9_.wvu.PrintTitles" hidden="1">[32]Presupuesto_Via_distribuidora!$A$2:$IV$8</definedName>
    <definedName name="Z_A3DE26BA_CF48_4654_9BE9_FAEB3C301C95_.wvu.FilterData" hidden="1">[32]Presupuesto_Via_distribuidora!$A$9:$H$344</definedName>
    <definedName name="Z_A3DE26BA_CF48_4654_9BE9_FAEB3C301C95_.wvu.PrintArea" hidden="1">[32]Presupuesto_Via_distribuidora!$A$221:$I$377</definedName>
    <definedName name="Z_A3DE26BA_CF48_4654_9BE9_FAEB3C301C95_.wvu.PrintTitles" hidden="1">[32]Presupuesto_Via_distribuidora!$A$211:$IV$220</definedName>
    <definedName name="Z_AAA1DD33_F1E3_423A_B1F2_E8567F4D95A5_.wvu.FilterData" hidden="1">[32]Presupuesto_Via_distribuidora!$A$9:$H$344</definedName>
    <definedName name="Z_AAA1DD33_F1E3_423A_B1F2_E8567F4D95A5_.wvu.PrintArea" hidden="1">[32]Presupuesto_Via_distribuidora!$A$900:$I$1098</definedName>
    <definedName name="Z_AAA1DD33_F1E3_423A_B1F2_E8567F4D95A5_.wvu.PrintTitles" hidden="1">[32]Presupuesto_Via_distribuidora!$A$890:$IV$899</definedName>
    <definedName name="Z_B4899972_EBDC_11DA_B6F6_00609720E0A1_.wvu.FilterData" hidden="1">[32]Presupuesto_Via_distribuidora!$A$9:$H$344</definedName>
    <definedName name="Z_B4899972_EBDC_11DA_B6F6_00609720E0A1_.wvu.PrintArea" hidden="1">[32]Presupuesto_Via_distribuidora!$A$10:$I$164</definedName>
    <definedName name="Z_B4899972_EBDC_11DA_B6F6_00609720E0A1_.wvu.PrintTitles" hidden="1">[32]Presupuesto_Via_distribuidora!$A$1:$IV$9</definedName>
    <definedName name="Z_B4899973_EBDC_11DA_B6F6_00609720E0A1_.wvu.FilterData" hidden="1">[32]Presupuesto_Via_distribuidora!$A$9:$H$344</definedName>
    <definedName name="Z_B4899973_EBDC_11DA_B6F6_00609720E0A1_.wvu.PrintArea" hidden="1">[32]Presupuesto_Via_distribuidora!$A$176:$I$193</definedName>
    <definedName name="Z_B4899973_EBDC_11DA_B6F6_00609720E0A1_.wvu.PrintTitles" hidden="1">[32]Presupuesto_Via_distribuidora!#REF!</definedName>
    <definedName name="Z_B4899974_EBDC_11DA_B6F6_00609720E0A1_.wvu.FilterData" hidden="1">[32]Presupuesto_Via_distribuidora!$A$9:$H$344</definedName>
    <definedName name="Z_B4899974_EBDC_11DA_B6F6_00609720E0A1_.wvu.PrintArea" hidden="1">[32]Presupuesto_Via_distribuidora!$A$342:$I$541</definedName>
    <definedName name="Z_B4899974_EBDC_11DA_B6F6_00609720E0A1_.wvu.PrintTitles" hidden="1">[32]Presupuesto_Via_distribuidora!#REF!</definedName>
    <definedName name="Z_B4899975_EBDC_11DA_B6F6_00609720E0A1_.wvu.FilterData" hidden="1">[32]Presupuesto_Via_distribuidora!$A$9:$H$344</definedName>
    <definedName name="Z_B4899975_EBDC_11DA_B6F6_00609720E0A1_.wvu.PrintArea" hidden="1">[32]Presupuesto_Via_distribuidora!$A$557:$I$825</definedName>
    <definedName name="Z_B4899975_EBDC_11DA_B6F6_00609720E0A1_.wvu.PrintTitles" hidden="1">[32]Presupuesto_Via_distribuidora!$A$547:$IV$556</definedName>
    <definedName name="Z_B4899976_EBDC_11DA_B6F6_00609720E0A1_.wvu.FilterData" hidden="1">[32]Presupuesto_Via_distribuidora!$A$9:$H$344</definedName>
    <definedName name="Z_B4899976_EBDC_11DA_B6F6_00609720E0A1_.wvu.PrintArea" hidden="1">[32]Presupuesto_Via_distribuidora!$A$839:$I$1037</definedName>
    <definedName name="Z_B4899976_EBDC_11DA_B6F6_00609720E0A1_.wvu.PrintTitles" hidden="1">[32]Presupuesto_Via_distribuidora!$A$829:$IV$838</definedName>
    <definedName name="Z_C24E6469_C4CC_430B_8814_72DD019DF2C8_.wvu.FilterData" hidden="1">[32]Presupuesto_Via_distribuidora!$A$9:$H$344</definedName>
    <definedName name="Z_C24E6469_C4CC_430B_8814_72DD019DF2C8_.wvu.PrintArea" hidden="1">[32]Presupuesto_Via_distribuidora!$A$900:$I$1098</definedName>
    <definedName name="Z_C24E6469_C4CC_430B_8814_72DD019DF2C8_.wvu.PrintTitles" hidden="1">[32]Presupuesto_Via_distribuidora!$A$890:$IV$899</definedName>
    <definedName name="Z_CA61CA57_E7CE_4A4D_974A_F3124BCA2797_.wvu.FilterData" hidden="1">[32]Presupuesto_Via_distribuidora!$A$9:$H$344</definedName>
    <definedName name="Z_CA61CA57_E7CE_4A4D_974A_F3124BCA2797_.wvu.PrintArea" hidden="1">[32]Presupuesto_Via_distribuidora!$A$618:$I$886</definedName>
    <definedName name="Z_CA61CA57_E7CE_4A4D_974A_F3124BCA2797_.wvu.PrintTitles" hidden="1">[32]Presupuesto_Via_distribuidora!$A$608:$IV$617</definedName>
    <definedName name="Z_D55C8B2E_861A_459E_9D09_3AF38A1DE99E_.wvu.Rows" hidden="1">[30]Presentacion!#REF!</definedName>
    <definedName name="Z_DA4D5A8F_12FA_42F5_A8BB_526600E97433_.wvu.FilterData" hidden="1">[32]Presupuesto_Via_distribuidora!$A$9:$H$344</definedName>
    <definedName name="Z_DA4D5A8F_12FA_42F5_A8BB_526600E97433_.wvu.PrintArea" hidden="1">[32]Presupuesto_Via_distribuidora!$C$1:$H$344</definedName>
    <definedName name="Z_DA4D5A8F_12FA_42F5_A8BB_526600E97433_.wvu.PrintTitles" hidden="1">[32]Presupuesto_Via_distribuidora!$A$2:$IV$8</definedName>
    <definedName name="Z_DFB4C5EB_A8D3_475E_B627_EA98F95F9220_.wvu.FilterData" hidden="1">[32]Presupuesto_Via_distribuidora!$A$9:$H$344</definedName>
    <definedName name="Z_DFB4C5EB_A8D3_475E_B627_EA98F95F9220_.wvu.PrintArea" hidden="1">[32]Presupuesto_Via_distribuidora!$A$10:$I$208</definedName>
    <definedName name="Z_DFB4C5EB_A8D3_475E_B627_EA98F95F9220_.wvu.PrintTitles" hidden="1">[32]Presupuesto_Via_distribuidora!$A$1:$IV$9</definedName>
    <definedName name="Z_F2B990A1_57B3_4766_8C3D_4D3A5265BAEF_.wvu.FilterData" hidden="1">[32]Presupuesto_Via_distribuidora!$A$9:$H$344</definedName>
    <definedName name="Z_F2B990A1_57B3_4766_8C3D_4D3A5265BAEF_.wvu.PrintArea" hidden="1">[32]Presupuesto_Via_distribuidora!$C$1:$H$344</definedName>
    <definedName name="Z_F2B990A1_57B3_4766_8C3D_4D3A5265BAEF_.wvu.PrintTitles" hidden="1">[32]Presupuesto_Via_distribuidora!$A$2:$IV$8</definedName>
    <definedName name="Z_F540D718_D9AA_403F_AE49_60D937FD77E5_.wvu.Rows" hidden="1">[30]Presentacion!#REF!</definedName>
    <definedName name="Z_F9482E1F_92B8_43D8_949A_7DDCF2E63A19_.wvu.FilterData" hidden="1">[32]Presupuesto_Via_distribuidora!$A$9:$H$344</definedName>
    <definedName name="Z_F9482E1F_92B8_43D8_949A_7DDCF2E63A19_.wvu.PrintArea" hidden="1">[32]Presupuesto_Via_distribuidora!$A$10:$I$208</definedName>
    <definedName name="Z_F9482E1F_92B8_43D8_949A_7DDCF2E63A19_.wvu.PrintTitles" hidden="1">[32]Presupuesto_Via_distribuidora!$A$1:$IV$9</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orra" hidden="1">{"'Parámetros'!$A$3:$C$3"}</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'[82]A. P. U.'!#REF!</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1" i="4" l="1"/>
  <c r="C10" i="4"/>
  <c r="F10" i="4"/>
  <c r="F22" i="4"/>
  <c r="C21" i="4"/>
  <c r="C20" i="4"/>
  <c r="F20" i="4"/>
  <c r="F11" i="4"/>
  <c r="H135" i="3"/>
  <c r="B134" i="3"/>
  <c r="H121" i="3"/>
  <c r="B120" i="3"/>
  <c r="H102" i="3"/>
  <c r="B101" i="3"/>
  <c r="H88" i="3"/>
  <c r="B87" i="3"/>
  <c r="B73" i="3"/>
  <c r="H74" i="3"/>
  <c r="H60" i="3"/>
  <c r="B59" i="3"/>
  <c r="H46" i="3"/>
  <c r="B45" i="3"/>
  <c r="H32" i="3"/>
  <c r="B31" i="3"/>
  <c r="H18" i="3"/>
  <c r="B17" i="3"/>
  <c r="H4" i="3"/>
  <c r="B3" i="3"/>
  <c r="F144" i="3"/>
  <c r="F143" i="3"/>
  <c r="F142" i="3"/>
  <c r="F137" i="3"/>
  <c r="H133" i="3"/>
  <c r="G133" i="3"/>
  <c r="B132" i="3"/>
  <c r="F130" i="3"/>
  <c r="F129" i="3"/>
  <c r="F128" i="3"/>
  <c r="B123" i="3"/>
  <c r="F123" i="3"/>
  <c r="F131" i="3" s="1"/>
  <c r="G121" i="3" s="1"/>
  <c r="D13" i="1" s="1"/>
  <c r="F13" i="1" s="1"/>
  <c r="H119" i="3"/>
  <c r="G119" i="3"/>
  <c r="B118" i="3"/>
  <c r="E116" i="3"/>
  <c r="F116" i="3"/>
  <c r="B108" i="3"/>
  <c r="C111" i="3" s="1"/>
  <c r="F111" i="3" s="1"/>
  <c r="F108" i="3"/>
  <c r="B104" i="3"/>
  <c r="C105" i="3" s="1"/>
  <c r="F105" i="3" s="1"/>
  <c r="H100" i="3"/>
  <c r="G100" i="3"/>
  <c r="B99" i="3"/>
  <c r="F97" i="3"/>
  <c r="F96" i="3"/>
  <c r="F95" i="3"/>
  <c r="B91" i="3"/>
  <c r="F91" i="3"/>
  <c r="B90" i="3"/>
  <c r="F90" i="3"/>
  <c r="F98" i="3" s="1"/>
  <c r="G88" i="3" s="1"/>
  <c r="D11" i="1" s="1"/>
  <c r="F11" i="1" s="1"/>
  <c r="H86" i="3"/>
  <c r="G86" i="3"/>
  <c r="B85" i="3"/>
  <c r="F83" i="3"/>
  <c r="F82" i="3"/>
  <c r="F81" i="3"/>
  <c r="B77" i="3"/>
  <c r="F77" i="3"/>
  <c r="F76" i="3"/>
  <c r="H72" i="3"/>
  <c r="G72" i="3"/>
  <c r="B71" i="3"/>
  <c r="F69" i="3"/>
  <c r="F68" i="3"/>
  <c r="F67" i="3"/>
  <c r="B62" i="3"/>
  <c r="F62" i="3"/>
  <c r="F70" i="3"/>
  <c r="G60" i="3"/>
  <c r="D9" i="1" s="1"/>
  <c r="F9" i="1" s="1"/>
  <c r="H58" i="3"/>
  <c r="G58" i="3"/>
  <c r="B57" i="3"/>
  <c r="F55" i="3"/>
  <c r="F54" i="3"/>
  <c r="F53" i="3"/>
  <c r="B48" i="3"/>
  <c r="F48" i="3" s="1"/>
  <c r="F56" i="3" s="1"/>
  <c r="G46" i="3" s="1"/>
  <c r="D7" i="1" s="1"/>
  <c r="F7" i="1" s="1"/>
  <c r="H44" i="3"/>
  <c r="G44" i="3"/>
  <c r="B43" i="3"/>
  <c r="F41" i="3"/>
  <c r="F40" i="3"/>
  <c r="F39" i="3"/>
  <c r="B34" i="3"/>
  <c r="F34" i="3"/>
  <c r="F42" i="3"/>
  <c r="G32" i="3"/>
  <c r="D6" i="1"/>
  <c r="H30" i="3"/>
  <c r="G30" i="3"/>
  <c r="B29" i="3"/>
  <c r="F27" i="3"/>
  <c r="F26" i="3"/>
  <c r="F25" i="3"/>
  <c r="F20" i="3"/>
  <c r="H16" i="3"/>
  <c r="G16" i="3"/>
  <c r="B15" i="3"/>
  <c r="F13" i="3"/>
  <c r="F12" i="3"/>
  <c r="F11" i="3"/>
  <c r="F6" i="3"/>
  <c r="H2" i="3"/>
  <c r="G2" i="3"/>
  <c r="B1" i="3"/>
  <c r="F21" i="4"/>
  <c r="F28" i="3"/>
  <c r="G18" i="3"/>
  <c r="D5" i="1"/>
  <c r="F5" i="1" s="1"/>
  <c r="F14" i="3"/>
  <c r="G4" i="3"/>
  <c r="D3" i="1"/>
  <c r="F3" i="1" s="1"/>
  <c r="F145" i="3"/>
  <c r="C109" i="3"/>
  <c r="F109" i="3" s="1"/>
  <c r="G135" i="3"/>
  <c r="D15" i="1"/>
  <c r="F15" i="1" s="1"/>
  <c r="F272" i="2"/>
  <c r="F273" i="2"/>
  <c r="F274" i="2"/>
  <c r="F278" i="2"/>
  <c r="F279" i="2"/>
  <c r="F280" i="2"/>
  <c r="F283" i="2"/>
  <c r="F284" i="2"/>
  <c r="F285" i="2"/>
  <c r="F286" i="2"/>
  <c r="F287" i="2"/>
  <c r="F288" i="2"/>
  <c r="F289" i="2"/>
  <c r="F290" i="2"/>
  <c r="F291" i="2"/>
  <c r="F292" i="2"/>
  <c r="F293" i="2"/>
  <c r="F297" i="2"/>
  <c r="F300" i="2"/>
  <c r="E15" i="1"/>
  <c r="F236" i="2"/>
  <c r="F237" i="2"/>
  <c r="F238" i="2"/>
  <c r="F242" i="2"/>
  <c r="F243" i="2"/>
  <c r="F244" i="2"/>
  <c r="F247" i="2"/>
  <c r="F248" i="2"/>
  <c r="F249" i="2"/>
  <c r="F250" i="2"/>
  <c r="F251" i="2"/>
  <c r="F252" i="2"/>
  <c r="F253" i="2"/>
  <c r="F254" i="2"/>
  <c r="F255" i="2"/>
  <c r="F259" i="2"/>
  <c r="F260" i="2"/>
  <c r="F263" i="2"/>
  <c r="E13" i="1"/>
  <c r="F210" i="2"/>
  <c r="F211" i="2"/>
  <c r="F215" i="2"/>
  <c r="F218" i="2"/>
  <c r="F219" i="2"/>
  <c r="F220" i="2"/>
  <c r="F224" i="2"/>
  <c r="F227" i="2"/>
  <c r="E12" i="1"/>
  <c r="F177" i="2"/>
  <c r="F178" i="2"/>
  <c r="F179" i="2"/>
  <c r="F183" i="2"/>
  <c r="F184" i="2"/>
  <c r="F185" i="2"/>
  <c r="F188" i="2"/>
  <c r="F189" i="2"/>
  <c r="F190" i="2"/>
  <c r="F191" i="2"/>
  <c r="F192" i="2"/>
  <c r="F193" i="2"/>
  <c r="F197" i="2"/>
  <c r="F198" i="2"/>
  <c r="F201" i="2"/>
  <c r="E11" i="1"/>
  <c r="F140" i="2"/>
  <c r="F141" i="2"/>
  <c r="F142" i="2"/>
  <c r="F146" i="2"/>
  <c r="F147" i="2"/>
  <c r="F148" i="2"/>
  <c r="F151" i="2"/>
  <c r="F152" i="2"/>
  <c r="F153" i="2"/>
  <c r="F154" i="2"/>
  <c r="F155" i="2"/>
  <c r="F156" i="2"/>
  <c r="F157" i="2"/>
  <c r="F158" i="2"/>
  <c r="F159" i="2"/>
  <c r="F163" i="2"/>
  <c r="F164" i="2"/>
  <c r="F165" i="2"/>
  <c r="F168" i="2"/>
  <c r="E10" i="1"/>
  <c r="F103" i="2"/>
  <c r="F104" i="2"/>
  <c r="F105" i="2"/>
  <c r="F109" i="2"/>
  <c r="F110" i="2"/>
  <c r="F111" i="2"/>
  <c r="F114" i="2"/>
  <c r="F115" i="2"/>
  <c r="F116" i="2"/>
  <c r="F117" i="2"/>
  <c r="F118" i="2"/>
  <c r="F119" i="2"/>
  <c r="F120" i="2"/>
  <c r="F121" i="2"/>
  <c r="F122" i="2"/>
  <c r="F126" i="2"/>
  <c r="F127" i="2"/>
  <c r="F128" i="2"/>
  <c r="F131" i="2"/>
  <c r="E9" i="1"/>
  <c r="F82" i="2"/>
  <c r="F83" i="2"/>
  <c r="F87" i="2"/>
  <c r="F88" i="2"/>
  <c r="F92" i="2"/>
  <c r="F95" i="2"/>
  <c r="E7" i="1"/>
  <c r="F57" i="2"/>
  <c r="F58" i="2"/>
  <c r="F62" i="2"/>
  <c r="F63" i="2"/>
  <c r="F67" i="2"/>
  <c r="F68" i="2"/>
  <c r="F69" i="2"/>
  <c r="F70" i="2"/>
  <c r="F73" i="2"/>
  <c r="E6" i="1"/>
  <c r="F35" i="2"/>
  <c r="F36" i="2"/>
  <c r="F40" i="2"/>
  <c r="F41" i="2"/>
  <c r="F45" i="2"/>
  <c r="F48" i="2"/>
  <c r="E5" i="1"/>
  <c r="F7" i="2"/>
  <c r="F8" i="2"/>
  <c r="F12" i="2"/>
  <c r="F13" i="2"/>
  <c r="F16" i="2"/>
  <c r="F17" i="2"/>
  <c r="F18" i="2"/>
  <c r="F19" i="2"/>
  <c r="F23" i="2"/>
  <c r="F26" i="2"/>
  <c r="E3" i="1"/>
  <c r="F104" i="3" l="1"/>
  <c r="C110" i="3"/>
  <c r="F110" i="3" s="1"/>
  <c r="C106" i="3"/>
  <c r="F106" i="3" s="1"/>
  <c r="E113" i="3"/>
  <c r="F6" i="1"/>
  <c r="E78" i="3" l="1"/>
  <c r="F78" i="3" s="1"/>
  <c r="F84" i="3" s="1"/>
  <c r="G74" i="3" s="1"/>
  <c r="D10" i="1" s="1"/>
  <c r="F10" i="1" s="1"/>
  <c r="C114" i="3"/>
  <c r="F114" i="3" s="1"/>
  <c r="F113" i="3"/>
  <c r="F117" i="3" l="1"/>
  <c r="G102" i="3" s="1"/>
  <c r="D12" i="1" s="1"/>
  <c r="F12" i="1" s="1"/>
  <c r="F16" i="1"/>
  <c r="F5" i="4" s="1"/>
  <c r="B6" i="4" l="1"/>
  <c r="F6" i="4"/>
  <c r="F7" i="4"/>
  <c r="D13" i="4"/>
  <c r="F13" i="4"/>
  <c r="D14" i="4"/>
  <c r="F14" i="4"/>
  <c r="D15" i="4"/>
  <c r="F15" i="4"/>
  <c r="D16" i="4"/>
  <c r="F16" i="4"/>
  <c r="D17" i="4"/>
  <c r="F17" i="4"/>
  <c r="D18" i="4"/>
  <c r="F18" i="4"/>
  <c r="F23" i="4"/>
  <c r="F24" i="4"/>
  <c r="F28" i="4"/>
  <c r="E17" i="1"/>
  <c r="F17" i="1"/>
  <c r="F19" i="1"/>
  <c r="F20" i="1"/>
</calcChain>
</file>

<file path=xl/sharedStrings.xml><?xml version="1.0" encoding="utf-8"?>
<sst xmlns="http://schemas.openxmlformats.org/spreadsheetml/2006/main" count="774" uniqueCount="189">
  <si>
    <t>CÓDIGO</t>
  </si>
  <si>
    <t>DESCRIPCIÓN</t>
  </si>
  <si>
    <t>UNIDAD</t>
  </si>
  <si>
    <t>CANTIDAD</t>
  </si>
  <si>
    <t>COSTO PESO</t>
  </si>
  <si>
    <t>TOTAL PESO</t>
  </si>
  <si>
    <t>1</t>
  </si>
  <si>
    <t>PRELIMINARES</t>
  </si>
  <si>
    <t/>
  </si>
  <si>
    <t>1.01</t>
  </si>
  <si>
    <t>Localización, trazado y replanteo del proyecto. Se utilizará equipo de precisión, personal experto. Se hará con la frecuencia que lo indique la interventoria. incluye demarcación con pintura, línea de trazado, corte de piso, libretas, planos.</t>
  </si>
  <si>
    <t>Día</t>
  </si>
  <si>
    <t>TOTAL 1</t>
  </si>
  <si>
    <t>2</t>
  </si>
  <si>
    <t>MOVIMIENTOS DE TIERRA</t>
  </si>
  <si>
    <t>2.01</t>
  </si>
  <si>
    <t>Conformación y compactación de la calzada existente manual</t>
  </si>
  <si>
    <t>m2</t>
  </si>
  <si>
    <t>2.02</t>
  </si>
  <si>
    <t>Excavación mecanica en material heterogéneo, bajo cualquier grado de humedad, medido in situ, incluye botada.</t>
  </si>
  <si>
    <t>M3</t>
  </si>
  <si>
    <t>2.03</t>
  </si>
  <si>
    <t>Lleno compactado con material del sitio manual</t>
  </si>
  <si>
    <t>Km</t>
  </si>
  <si>
    <t>TOTAL 2</t>
  </si>
  <si>
    <t>3</t>
  </si>
  <si>
    <t>CONSTRUCCIÓN DE VÍA</t>
  </si>
  <si>
    <t>3.01</t>
  </si>
  <si>
    <t>Placa Huellas (par) en concreto de 20,7 Mpa (3000 psi) e = 0,15 m a c/u = 0,90 m.</t>
  </si>
  <si>
    <t>M</t>
  </si>
  <si>
    <t>3.02</t>
  </si>
  <si>
    <t>Concreto de 20,7 Mpa (3000 psi) (producción), Para sobre anchos</t>
  </si>
  <si>
    <t>3.03</t>
  </si>
  <si>
    <t>Concreto ciclópeo (producción)</t>
  </si>
  <si>
    <t>3.04</t>
  </si>
  <si>
    <t>Suministro Acero de Fy=4200 (4,200 Kg/Cm²), para cunetas (Según Diseño) Incluye Figurado y Colocación.</t>
  </si>
  <si>
    <t>Kg</t>
  </si>
  <si>
    <t>3.05</t>
  </si>
  <si>
    <t>Construcción de cunetas de 0,7m de ancho y 0,15m de espesor. Concreto preparado en obra de 21 MPa.. Incluye suministro, transporte e instalación del concreto,  mano de obra, vibrado, protección y curado, para estructuras de acuerdo con las diferentes dimensiones establecidas en los planos y diseños. El acero de refuerzo se paga en su item respectivo.</t>
  </si>
  <si>
    <t>TOTAL 3</t>
  </si>
  <si>
    <t>4</t>
  </si>
  <si>
    <t>OBRAS DE DRENAJE</t>
  </si>
  <si>
    <t>4.01</t>
  </si>
  <si>
    <t>Zanja colectora en concreto de 20,7 Mpa a = 0,60 e = 0,10 h = 0,30 m</t>
  </si>
  <si>
    <t>TOTAL</t>
  </si>
  <si>
    <t>TOTAL 5</t>
  </si>
  <si>
    <t>COSTO DIRECTO</t>
  </si>
  <si>
    <t>SUBTOTAL</t>
  </si>
  <si>
    <t xml:space="preserve">PRECIO </t>
  </si>
  <si>
    <t xml:space="preserve">TOTAL </t>
  </si>
  <si>
    <t>1 - Mano de Obra</t>
  </si>
  <si>
    <t>MOB010</t>
  </si>
  <si>
    <t>Comisión topografía (topógrafo + Cadenero 1 + 2 Cadeneros 2)</t>
  </si>
  <si>
    <t>2 - Equipos</t>
  </si>
  <si>
    <t>1 - % Mano de Obra</t>
  </si>
  <si>
    <t>Herramienta menor</t>
  </si>
  <si>
    <t>%</t>
  </si>
  <si>
    <t>EQU011</t>
  </si>
  <si>
    <t>Equipo completo de topografía</t>
  </si>
  <si>
    <t>3 - Materiales</t>
  </si>
  <si>
    <t>MAT,116</t>
  </si>
  <si>
    <t>Cuartón de sajo 2" x 4" x 2,9 m</t>
  </si>
  <si>
    <t>MAT,222</t>
  </si>
  <si>
    <t>Listón sajo de 5 x 3 cm x 2,5 m (varilla)</t>
  </si>
  <si>
    <t>MAT,334</t>
  </si>
  <si>
    <t>Puntilla de 3"</t>
  </si>
  <si>
    <t>Lb</t>
  </si>
  <si>
    <t>5 - Otros</t>
  </si>
  <si>
    <t>2 - % Mano de Obra</t>
  </si>
  <si>
    <t>Acarreo interno</t>
  </si>
  <si>
    <t>MOB015</t>
  </si>
  <si>
    <t>Cuadrilla E 1 Of + 1 Ay (jornal + prestaciones)</t>
  </si>
  <si>
    <t>EQU034</t>
  </si>
  <si>
    <t>Compactador  manual (canguro)</t>
  </si>
  <si>
    <t>MOB00375363</t>
  </si>
  <si>
    <t>Ayudante practico (jornal + prestaciones)</t>
  </si>
  <si>
    <t>EQU024</t>
  </si>
  <si>
    <t>Retroexcavadora</t>
  </si>
  <si>
    <t>Hr</t>
  </si>
  <si>
    <t>G-03-011375</t>
  </si>
  <si>
    <t>Transporte material (corte, sub-base, base, afirmado, Petreos, arenas, etc)</t>
  </si>
  <si>
    <t>M3-Km</t>
  </si>
  <si>
    <t>G-03-0225000</t>
  </si>
  <si>
    <t>Transporte maquinaría pesada</t>
  </si>
  <si>
    <t>G-03-052500</t>
  </si>
  <si>
    <t>Disposición en botadero</t>
  </si>
  <si>
    <t>MOB005</t>
  </si>
  <si>
    <t>Cuadrilla A 1 Of + 4 Ay (jornal + prestaciones)</t>
  </si>
  <si>
    <t>MOB013</t>
  </si>
  <si>
    <t>Cuadrilla C 1 Of + 7 Ay (jornal + prestaciones)</t>
  </si>
  <si>
    <t>EQU003</t>
  </si>
  <si>
    <t>Concretadora gasolina 1 o 1 1/2 sacos</t>
  </si>
  <si>
    <t>EQU01055000</t>
  </si>
  <si>
    <t>Volqueta 7 m3</t>
  </si>
  <si>
    <t>MAT,027</t>
  </si>
  <si>
    <t>Agua</t>
  </si>
  <si>
    <t>Lt</t>
  </si>
  <si>
    <t>MAT,039</t>
  </si>
  <si>
    <t>Antisol blanco</t>
  </si>
  <si>
    <t>MAT,040</t>
  </si>
  <si>
    <t>Arena</t>
  </si>
  <si>
    <t>MAT,068</t>
  </si>
  <si>
    <t>Cemento gris saco por 50 kilos, incluye cargue, descargue y transporte</t>
  </si>
  <si>
    <t>Sc</t>
  </si>
  <si>
    <t>MAT,333</t>
  </si>
  <si>
    <t>Puntilla (promedio)</t>
  </si>
  <si>
    <t>MAT,368</t>
  </si>
  <si>
    <t>Tabla para formaleta de 1" x 10" x 2,9 m</t>
  </si>
  <si>
    <t>MAT,410</t>
  </si>
  <si>
    <t>Triturado</t>
  </si>
  <si>
    <t>MAT,487</t>
  </si>
  <si>
    <t>Varillón de sajo 3x3</t>
  </si>
  <si>
    <t>MAT,01239900</t>
  </si>
  <si>
    <t>ACPM</t>
  </si>
  <si>
    <t>Gl</t>
  </si>
  <si>
    <t>Transp. vereda</t>
  </si>
  <si>
    <t>Transporte a Vereda</t>
  </si>
  <si>
    <t>vj</t>
  </si>
  <si>
    <t>MAT,296</t>
  </si>
  <si>
    <t>Piedra media zonga</t>
  </si>
  <si>
    <t>MAT,0112567</t>
  </si>
  <si>
    <t>Acero Fy = 60.000 psi d&gt;1/4" puesto en obra</t>
  </si>
  <si>
    <t>MAT,030</t>
  </si>
  <si>
    <t>Alambre negro calibre 18</t>
  </si>
  <si>
    <t>MAT,012</t>
  </si>
  <si>
    <t>MAT,0305000</t>
  </si>
  <si>
    <t>Alambre negro cal 18</t>
  </si>
  <si>
    <t>CAPITULO:</t>
  </si>
  <si>
    <t>ELABORÓ:</t>
  </si>
  <si>
    <t>FECHA:</t>
  </si>
  <si>
    <t>ITEM</t>
  </si>
  <si>
    <t>Total</t>
  </si>
  <si>
    <t>UNIDAD:</t>
  </si>
  <si>
    <t>UBICACIÓN</t>
  </si>
  <si>
    <t>LARGO</t>
  </si>
  <si>
    <t>ANCHO</t>
  </si>
  <si>
    <t>ALTURA</t>
  </si>
  <si>
    <t>CANT.</t>
  </si>
  <si>
    <t>DETALLES</t>
  </si>
  <si>
    <t>Placa huella</t>
  </si>
  <si>
    <t>Curvas en placa</t>
  </si>
  <si>
    <t>Viga</t>
  </si>
  <si>
    <t>Sobre ancho en ciclopeo</t>
  </si>
  <si>
    <t>RAMALES</t>
  </si>
  <si>
    <t>PESO X M</t>
  </si>
  <si>
    <t>Rieles longitudinal acero 3/8"</t>
  </si>
  <si>
    <t>Transversal acero 3/8"</t>
  </si>
  <si>
    <t>Traslapos</t>
  </si>
  <si>
    <t>Cunetas</t>
  </si>
  <si>
    <t>longitudinal Acero 3/8"</t>
  </si>
  <si>
    <t>transversal Acero 3/8</t>
  </si>
  <si>
    <t>Refuerzo bordillo 1/2"</t>
  </si>
  <si>
    <t>Longitudinal acero 3/8"</t>
  </si>
  <si>
    <t>Transversal 3/8"</t>
  </si>
  <si>
    <t>Obra transversal</t>
  </si>
  <si>
    <t>Concreto de 20,7 Mpa (3000 psi) (producción), Para sobre anchos y viga</t>
  </si>
  <si>
    <t>CALCULO DETALLADO DEL VALOR PORCENTUAL DEL A.U.</t>
  </si>
  <si>
    <t>Duración estimada del Proyecto en meses</t>
  </si>
  <si>
    <t>Costo directo total del Proyecto</t>
  </si>
  <si>
    <t xml:space="preserve">A.I.U. Asumido para el cálculo </t>
  </si>
  <si>
    <t>Valor total estimado del Proyecto</t>
  </si>
  <si>
    <t>DESCRIPCION</t>
  </si>
  <si>
    <t>VR UNITARIO</t>
  </si>
  <si>
    <t xml:space="preserve">DEDICACIÒN Y/O PORCENTAJE DE UTILIZACIÓN </t>
  </si>
  <si>
    <t>VR. TOTAL</t>
  </si>
  <si>
    <t>GASTOS ARRENDAMIENTO Y OFICINA</t>
  </si>
  <si>
    <t>Transportes</t>
  </si>
  <si>
    <t>Mes</t>
  </si>
  <si>
    <t>Arrendamiento Almacén y/o bodega</t>
  </si>
  <si>
    <t>GASTOS DE LEGALIZACIÓN E IMPUESTOS</t>
  </si>
  <si>
    <t>Póliza de Cumplimiento</t>
  </si>
  <si>
    <t>Póliza calidad del servicio</t>
  </si>
  <si>
    <t>Póliza de Salarios y Prestaciones Sociales</t>
  </si>
  <si>
    <t>Póliza de Estabilidad</t>
  </si>
  <si>
    <t>Póliza de Responsabilidad Civil</t>
  </si>
  <si>
    <t>Estampillas municipales</t>
  </si>
  <si>
    <t>PERSONAL TÉCNICO</t>
  </si>
  <si>
    <t>Ingeniero y/o arquitecto Director (Con Prestac. Sociales)</t>
  </si>
  <si>
    <t>Ingeniero y/o arquitecto Residente (Con Prestac. Sociales)</t>
  </si>
  <si>
    <t>Residente SG-SST</t>
  </si>
  <si>
    <t>Valor total de los Costos de Legalización y Administración</t>
  </si>
  <si>
    <t>Valor porcentual de la Legalización y Administración</t>
  </si>
  <si>
    <t>Valor porcentual de los Imprevistos</t>
  </si>
  <si>
    <t>Valor porcentual de la Utilidad estimada</t>
  </si>
  <si>
    <t>Valor Total porcentual del A.U.</t>
  </si>
  <si>
    <t>TOTAL OBRA</t>
  </si>
  <si>
    <t>ADMINISTRACIÓN</t>
  </si>
  <si>
    <t>APORTE MUNICIPIO</t>
  </si>
  <si>
    <t>APORTE OAC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</si>
</sst>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64" formatCode="#,##0.0000"/>
    <numFmt numFmtId="165" formatCode="&quot;$&quot;\ #,##0.0"/>
    <numFmt numFmtId="166" formatCode="&quot;$&quot;\ #,##0"/>
    <numFmt numFmtId="167" formatCode="0.0"/>
    <numFmt numFmtId="168" formatCode="0.00_);[Red]\(0.00\)"/>
    <numFmt numFmtId="169" formatCode="_-* #,##0.00_-;\-* #,##0.00_-;_-* &quot;-&quot;_-;_-@_-"/>
    <numFmt numFmtId="170" formatCode="_-* #,##0.000_-;\-* #,##0.000_-;_-* &quot;-&quot;_-;_-@_-"/>
    <numFmt numFmtId="171" formatCode="_ [$$-240A]\ * #,##0_ ;_ [$$-240A]\ * \-#,##0_ ;_ [$$-240A]\ * &quot;-&quot;_ ;_ @_ "/>
  </numFmts>
  <fonts count="15">
    <font>
      <sz val="11"/>
      <name val="Calibri"/>
    </font>
    <font>
      <sz val="11"/>
      <color theme="1"/>
      <name val="Calibri"/>
      <family val="2"/>
      <scheme val="minor"/>
    </font>
    <font>
      <b/>
      <sz val="11"/>
      <name val="Calibri"/>
      <family val="2"/>
    </font>
    <font>
      <sz val="11"/>
      <name val="Calibri"/>
      <family val="2"/>
    </font>
    <font>
      <b/>
      <sz val="10"/>
      <name val="Calibri Light"/>
      <family val="2"/>
    </font>
    <font>
      <sz val="10"/>
      <name val="Calibri Light"/>
      <family val="2"/>
    </font>
    <font>
      <sz val="10"/>
      <color theme="1"/>
      <name val="Arial"/>
      <family val="2"/>
    </font>
    <font>
      <b/>
      <sz val="10"/>
      <color theme="1"/>
      <name val="Calibri"/>
      <family val="2"/>
    </font>
    <font>
      <sz val="10"/>
      <name val="Arial"/>
      <family val="2"/>
    </font>
    <font>
      <b/>
      <sz val="11"/>
      <name val="Arial"/>
      <family val="2"/>
    </font>
    <font>
      <b/>
      <sz val="11"/>
      <color indexed="10"/>
      <name val="Arial"/>
      <family val="2"/>
    </font>
    <font>
      <sz val="11"/>
      <name val="Arial"/>
      <family val="2"/>
    </font>
    <font>
      <b/>
      <sz val="12"/>
      <name val="Arial"/>
      <family val="2"/>
    </font>
    <font>
      <b/>
      <sz val="10"/>
      <name val="Arial"/>
      <family val="2"/>
    </font>
    <font>
      <b/>
      <sz val="11"/>
      <name val="Calibri"/>
      <family val="2"/>
    </font>
  </fonts>
  <fills count="7">
    <fill>
      <patternFill patternType="none"/>
    </fill>
    <fill>
      <patternFill patternType="gray125"/>
    </fill>
    <fill>
      <patternFill patternType="solid">
        <fgColor rgb="FFC0C0C0"/>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86A795"/>
        <bgColor rgb="FF86A795"/>
      </patternFill>
    </fill>
  </fills>
  <borders count="51">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thin">
        <color indexed="64"/>
      </left>
      <right style="thin">
        <color indexed="64"/>
      </right>
      <top style="thin">
        <color indexed="64"/>
      </top>
      <bottom style="thin">
        <color indexed="64"/>
      </bottom>
      <diagonal/>
    </border>
    <border>
      <left/>
      <right style="thin">
        <color auto="1"/>
      </right>
      <top style="medium">
        <color auto="1"/>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rgb="FF000000"/>
      </left>
      <right/>
      <top style="thin">
        <color rgb="FF000000"/>
      </top>
      <bottom style="medium">
        <color rgb="FF000000"/>
      </bottom>
      <diagonal/>
    </border>
    <border>
      <left style="thin">
        <color auto="1"/>
      </left>
      <right style="medium">
        <color auto="1"/>
      </right>
      <top style="thin">
        <color auto="1"/>
      </top>
      <bottom style="medium">
        <color auto="1"/>
      </bottom>
      <diagonal/>
    </border>
    <border>
      <left style="medium">
        <color indexed="64"/>
      </left>
      <right/>
      <top style="thin">
        <color indexed="64"/>
      </top>
      <bottom style="thin">
        <color rgb="FF000000"/>
      </bottom>
      <diagonal/>
    </border>
    <border>
      <left style="medium">
        <color indexed="64"/>
      </left>
      <right/>
      <top style="thin">
        <color rgb="FF000000"/>
      </top>
      <bottom style="thin">
        <color indexed="64"/>
      </bottom>
      <diagonal/>
    </border>
    <border>
      <left style="medium">
        <color indexed="64"/>
      </left>
      <right/>
      <top/>
      <bottom/>
      <diagonal/>
    </border>
    <border>
      <left/>
      <right style="medium">
        <color indexed="64"/>
      </right>
      <top/>
      <bottom/>
      <diagonal/>
    </border>
    <border>
      <left style="thin">
        <color auto="1"/>
      </left>
      <right style="thin">
        <color auto="1"/>
      </right>
      <top/>
      <bottom/>
      <diagonal/>
    </border>
    <border>
      <left style="thin">
        <color auto="1"/>
      </left>
      <right style="medium">
        <color auto="1"/>
      </right>
      <top/>
      <bottom/>
      <diagonal/>
    </border>
    <border>
      <left/>
      <right/>
      <top style="medium">
        <color auto="1"/>
      </top>
      <bottom style="medium">
        <color auto="1"/>
      </bottom>
      <diagonal/>
    </border>
    <border>
      <left style="thin">
        <color indexed="64"/>
      </left>
      <right/>
      <top style="medium">
        <color indexed="64"/>
      </top>
      <bottom style="medium">
        <color indexed="64"/>
      </bottom>
      <diagonal/>
    </border>
    <border>
      <left style="medium">
        <color auto="1"/>
      </left>
      <right style="thin">
        <color auto="1"/>
      </right>
      <top style="medium">
        <color auto="1"/>
      </top>
      <bottom/>
      <diagonal/>
    </border>
    <border>
      <left style="thin">
        <color indexed="64"/>
      </left>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indexed="64"/>
      </left>
      <right/>
      <top/>
      <bottom/>
      <diagonal/>
    </border>
    <border>
      <left style="thin">
        <color indexed="64"/>
      </left>
      <right style="thin">
        <color indexed="64"/>
      </right>
      <top/>
      <bottom style="medium">
        <color indexed="64"/>
      </bottom>
      <diagonal/>
    </border>
  </borders>
  <cellStyleXfs count="5">
    <xf numFmtId="0" fontId="0" fillId="0" borderId="0"/>
    <xf numFmtId="9" fontId="3"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0" fontId="8" fillId="0" borderId="0"/>
  </cellStyleXfs>
  <cellXfs count="164">
    <xf numFmtId="0" fontId="0" fillId="0" borderId="0" xfId="0"/>
    <xf numFmtId="49" fontId="0" fillId="0" borderId="0" xfId="0" applyNumberFormat="1"/>
    <xf numFmtId="4" fontId="0" fillId="0" borderId="0" xfId="0" applyNumberFormat="1"/>
    <xf numFmtId="4" fontId="0" fillId="0" borderId="0" xfId="0" applyNumberFormat="1" applyAlignment="1">
      <alignment vertical="top"/>
    </xf>
    <xf numFmtId="4" fontId="2" fillId="0" borderId="0" xfId="0" applyNumberFormat="1" applyFont="1" applyAlignment="1">
      <alignment vertical="top"/>
    </xf>
    <xf numFmtId="49" fontId="2" fillId="0" borderId="4" xfId="0" applyNumberFormat="1" applyFont="1" applyBorder="1" applyAlignment="1">
      <alignment horizontal="left" vertical="top"/>
    </xf>
    <xf numFmtId="49" fontId="0" fillId="0" borderId="5" xfId="0" applyNumberFormat="1" applyBorder="1" applyAlignment="1">
      <alignment horizontal="left" vertical="top"/>
    </xf>
    <xf numFmtId="0" fontId="0" fillId="0" borderId="5" xfId="0" applyBorder="1"/>
    <xf numFmtId="49" fontId="2" fillId="0" borderId="5" xfId="0" applyNumberFormat="1" applyFont="1" applyBorder="1" applyAlignment="1">
      <alignment horizontal="left" vertical="top"/>
    </xf>
    <xf numFmtId="49" fontId="0" fillId="0" borderId="6" xfId="0" applyNumberFormat="1" applyBorder="1" applyAlignment="1">
      <alignment horizontal="left" vertical="top"/>
    </xf>
    <xf numFmtId="49" fontId="2" fillId="0" borderId="7" xfId="0" applyNumberFormat="1" applyFont="1" applyBorder="1" applyAlignment="1">
      <alignment horizontal="left" vertical="top"/>
    </xf>
    <xf numFmtId="49" fontId="0" fillId="0" borderId="8" xfId="0" applyNumberFormat="1" applyBorder="1" applyAlignment="1">
      <alignment horizontal="left" vertical="top" wrapText="1"/>
    </xf>
    <xf numFmtId="0" fontId="0" fillId="0" borderId="8" xfId="0" applyBorder="1"/>
    <xf numFmtId="0" fontId="0" fillId="0" borderId="9" xfId="0" applyBorder="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left" vertical="top"/>
    </xf>
    <xf numFmtId="0" fontId="2" fillId="0" borderId="11" xfId="0" applyFont="1" applyBorder="1" applyAlignment="1">
      <alignment horizontal="left" vertical="top"/>
    </xf>
    <xf numFmtId="0" fontId="2" fillId="0" borderId="11" xfId="0" applyFont="1" applyBorder="1" applyAlignment="1">
      <alignment horizontal="center" vertical="top"/>
    </xf>
    <xf numFmtId="164" fontId="2" fillId="0" borderId="11" xfId="0" applyNumberFormat="1" applyFont="1" applyBorder="1" applyAlignment="1">
      <alignment horizontal="right" vertical="top"/>
    </xf>
    <xf numFmtId="4" fontId="2" fillId="0" borderId="11" xfId="0" applyNumberFormat="1" applyFont="1" applyBorder="1" applyAlignment="1">
      <alignment horizontal="right" vertical="top"/>
    </xf>
    <xf numFmtId="4" fontId="2" fillId="0" borderId="12" xfId="0" applyNumberFormat="1" applyFont="1" applyBorder="1" applyAlignment="1">
      <alignment horizontal="right" vertical="top"/>
    </xf>
    <xf numFmtId="49" fontId="0" fillId="0" borderId="13" xfId="0" applyNumberFormat="1" applyBorder="1" applyAlignment="1">
      <alignment horizontal="left" vertical="top"/>
    </xf>
    <xf numFmtId="49" fontId="0" fillId="0" borderId="14" xfId="0" applyNumberFormat="1" applyBorder="1" applyAlignment="1">
      <alignment horizontal="left" vertical="top"/>
    </xf>
    <xf numFmtId="49" fontId="0" fillId="0" borderId="14" xfId="0" applyNumberFormat="1" applyBorder="1" applyAlignment="1">
      <alignment horizontal="center" vertical="top"/>
    </xf>
    <xf numFmtId="164" fontId="0" fillId="0" borderId="14" xfId="0" applyNumberFormat="1" applyBorder="1" applyAlignment="1">
      <alignment horizontal="right" vertical="top"/>
    </xf>
    <xf numFmtId="4" fontId="0" fillId="0" borderId="14" xfId="0" applyNumberFormat="1" applyBorder="1" applyAlignment="1">
      <alignment horizontal="right" vertical="top"/>
    </xf>
    <xf numFmtId="4" fontId="0" fillId="0" borderId="15" xfId="0" applyNumberFormat="1" applyBorder="1" applyAlignment="1">
      <alignment horizontal="right" vertical="top"/>
    </xf>
    <xf numFmtId="0" fontId="2" fillId="0" borderId="0" xfId="0" applyFont="1" applyAlignment="1">
      <alignment horizontal="left" vertical="top"/>
    </xf>
    <xf numFmtId="4" fontId="0" fillId="0" borderId="16" xfId="0" applyNumberFormat="1" applyBorder="1" applyAlignment="1">
      <alignment horizontal="right" vertical="top"/>
    </xf>
    <xf numFmtId="49" fontId="0" fillId="0" borderId="17" xfId="0" applyNumberFormat="1" applyBorder="1" applyAlignment="1">
      <alignment horizontal="left" vertical="top"/>
    </xf>
    <xf numFmtId="49" fontId="0" fillId="0" borderId="18" xfId="0" applyNumberFormat="1" applyBorder="1" applyAlignment="1">
      <alignment horizontal="left" vertical="top"/>
    </xf>
    <xf numFmtId="49" fontId="0" fillId="0" borderId="18" xfId="0" applyNumberFormat="1" applyBorder="1" applyAlignment="1">
      <alignment horizontal="center" vertical="top"/>
    </xf>
    <xf numFmtId="164" fontId="0" fillId="0" borderId="18" xfId="0" applyNumberFormat="1" applyBorder="1" applyAlignment="1">
      <alignment horizontal="right" vertical="top"/>
    </xf>
    <xf numFmtId="4" fontId="0" fillId="0" borderId="18" xfId="0" applyNumberFormat="1" applyBorder="1" applyAlignment="1">
      <alignment horizontal="right" vertical="top"/>
    </xf>
    <xf numFmtId="4" fontId="0" fillId="0" borderId="19" xfId="0" applyNumberFormat="1" applyBorder="1" applyAlignment="1">
      <alignment horizontal="right" vertical="top"/>
    </xf>
    <xf numFmtId="4" fontId="2" fillId="0" borderId="16" xfId="0" applyNumberFormat="1" applyFont="1" applyBorder="1"/>
    <xf numFmtId="166" fontId="0" fillId="0" borderId="0" xfId="0" applyNumberFormat="1"/>
    <xf numFmtId="49" fontId="0" fillId="2" borderId="20" xfId="0" applyNumberFormat="1" applyFill="1" applyBorder="1" applyAlignment="1">
      <alignment horizontal="center" vertical="center"/>
    </xf>
    <xf numFmtId="4" fontId="0" fillId="2" borderId="20" xfId="0" applyNumberFormat="1" applyFill="1" applyBorder="1" applyAlignment="1">
      <alignment horizontal="center" vertical="center"/>
    </xf>
    <xf numFmtId="166" fontId="0" fillId="2" borderId="20" xfId="0" applyNumberFormat="1" applyFill="1" applyBorder="1" applyAlignment="1">
      <alignment horizontal="center" vertical="center"/>
    </xf>
    <xf numFmtId="49" fontId="2" fillId="0" borderId="20" xfId="0" applyNumberFormat="1" applyFont="1" applyBorder="1" applyAlignment="1">
      <alignment vertical="top"/>
    </xf>
    <xf numFmtId="49" fontId="2" fillId="0" borderId="20" xfId="0" applyNumberFormat="1" applyFont="1" applyBorder="1" applyAlignment="1">
      <alignment vertical="top" wrapText="1"/>
    </xf>
    <xf numFmtId="4" fontId="2" fillId="0" borderId="20" xfId="0" applyNumberFormat="1" applyFont="1" applyBorder="1" applyAlignment="1">
      <alignment vertical="top"/>
    </xf>
    <xf numFmtId="166" fontId="2" fillId="0" borderId="20" xfId="0" applyNumberFormat="1" applyFont="1" applyBorder="1" applyAlignment="1">
      <alignment vertical="top"/>
    </xf>
    <xf numFmtId="49" fontId="0" fillId="0" borderId="20" xfId="0" applyNumberFormat="1" applyBorder="1" applyAlignment="1">
      <alignment vertical="top"/>
    </xf>
    <xf numFmtId="49" fontId="0" fillId="0" borderId="20" xfId="0" applyNumberFormat="1" applyBorder="1" applyAlignment="1">
      <alignment vertical="top" wrapText="1" indent="2"/>
    </xf>
    <xf numFmtId="4" fontId="0" fillId="0" borderId="20" xfId="0" applyNumberFormat="1" applyBorder="1" applyAlignment="1">
      <alignment vertical="top"/>
    </xf>
    <xf numFmtId="166" fontId="0" fillId="0" borderId="20" xfId="0" applyNumberFormat="1" applyBorder="1" applyAlignment="1">
      <alignment vertical="top"/>
    </xf>
    <xf numFmtId="166" fontId="0" fillId="0" borderId="20" xfId="0" applyNumberFormat="1" applyBorder="1"/>
    <xf numFmtId="0" fontId="4" fillId="3" borderId="22" xfId="0" applyFont="1" applyFill="1" applyBorder="1" applyAlignment="1">
      <alignment horizontal="left" vertical="center"/>
    </xf>
    <xf numFmtId="0" fontId="4" fillId="3" borderId="23" xfId="0" applyFont="1" applyFill="1" applyBorder="1" applyAlignment="1">
      <alignment vertical="center"/>
    </xf>
    <xf numFmtId="0" fontId="5" fillId="3" borderId="27" xfId="0" applyFont="1" applyFill="1" applyBorder="1" applyAlignment="1">
      <alignment horizontal="center" vertical="center" wrapText="1"/>
    </xf>
    <xf numFmtId="17" fontId="5" fillId="3" borderId="28" xfId="0" applyNumberFormat="1" applyFont="1" applyFill="1" applyBorder="1" applyAlignment="1">
      <alignment horizontal="center" vertical="center"/>
    </xf>
    <xf numFmtId="17" fontId="0" fillId="0" borderId="0" xfId="0" applyNumberFormat="1"/>
    <xf numFmtId="0" fontId="4" fillId="4" borderId="29" xfId="0" applyFont="1" applyFill="1" applyBorder="1" applyAlignment="1">
      <alignment horizontal="center" vertical="center" wrapText="1"/>
    </xf>
    <xf numFmtId="0" fontId="4" fillId="4" borderId="20" xfId="0" applyFont="1" applyFill="1" applyBorder="1" applyAlignment="1">
      <alignment vertical="center" wrapText="1"/>
    </xf>
    <xf numFmtId="0" fontId="4" fillId="4" borderId="30" xfId="0" applyFont="1" applyFill="1" applyBorder="1" applyAlignment="1">
      <alignment horizontal="center" vertical="center" wrapText="1"/>
    </xf>
    <xf numFmtId="14" fontId="0" fillId="0" borderId="0" xfId="0" applyNumberFormat="1"/>
    <xf numFmtId="167" fontId="4" fillId="4" borderId="29" xfId="0" applyNumberFormat="1" applyFont="1" applyFill="1" applyBorder="1" applyAlignment="1">
      <alignment horizontal="center" vertical="center" wrapText="1"/>
    </xf>
    <xf numFmtId="168" fontId="4" fillId="4" borderId="20" xfId="0" applyNumberFormat="1" applyFont="1" applyFill="1" applyBorder="1" applyAlignment="1">
      <alignment vertical="center" wrapText="1"/>
    </xf>
    <xf numFmtId="2" fontId="4" fillId="5" borderId="31" xfId="0" applyNumberFormat="1" applyFont="1" applyFill="1" applyBorder="1" applyAlignment="1">
      <alignment horizontal="center" vertical="center" wrapText="1"/>
    </xf>
    <xf numFmtId="2" fontId="4" fillId="5" borderId="20" xfId="0" applyNumberFormat="1" applyFont="1" applyFill="1" applyBorder="1" applyAlignment="1">
      <alignment horizontal="center" vertical="center"/>
    </xf>
    <xf numFmtId="168" fontId="4" fillId="5" borderId="2" xfId="2" applyNumberFormat="1" applyFont="1" applyFill="1" applyBorder="1" applyAlignment="1">
      <alignment horizontal="center" vertical="center"/>
    </xf>
    <xf numFmtId="1" fontId="5" fillId="0" borderId="31" xfId="0" applyNumberFormat="1" applyFont="1" applyBorder="1" applyAlignment="1">
      <alignment horizontal="center" vertical="center" wrapText="1"/>
    </xf>
    <xf numFmtId="169" fontId="5" fillId="0" borderId="20" xfId="3" applyNumberFormat="1" applyFont="1" applyBorder="1" applyAlignment="1">
      <alignment horizontal="right" vertical="center"/>
    </xf>
    <xf numFmtId="169" fontId="5" fillId="0" borderId="2" xfId="3" applyNumberFormat="1" applyFont="1" applyBorder="1" applyAlignment="1">
      <alignment horizontal="right" vertical="center"/>
    </xf>
    <xf numFmtId="1" fontId="5" fillId="0" borderId="32" xfId="0" applyNumberFormat="1" applyFont="1" applyBorder="1" applyAlignment="1">
      <alignment horizontal="center" vertical="center" wrapText="1"/>
    </xf>
    <xf numFmtId="4" fontId="5" fillId="0" borderId="33" xfId="0" applyNumberFormat="1" applyFont="1" applyBorder="1" applyAlignment="1">
      <alignment horizontal="center" vertical="center"/>
    </xf>
    <xf numFmtId="4" fontId="4" fillId="0" borderId="33" xfId="0" applyNumberFormat="1" applyFont="1" applyBorder="1" applyAlignment="1">
      <alignment horizontal="center" vertical="center"/>
    </xf>
    <xf numFmtId="168" fontId="7" fillId="6" borderId="34" xfId="2" applyNumberFormat="1" applyFont="1" applyFill="1" applyBorder="1" applyAlignment="1">
      <alignment horizontal="right" vertical="center"/>
    </xf>
    <xf numFmtId="170" fontId="5" fillId="0" borderId="20" xfId="3" applyNumberFormat="1" applyFont="1" applyBorder="1" applyAlignment="1">
      <alignment horizontal="right" vertical="center"/>
    </xf>
    <xf numFmtId="1" fontId="5" fillId="0" borderId="36" xfId="0" applyNumberFormat="1" applyFont="1" applyBorder="1" applyAlignment="1">
      <alignment horizontal="center" vertical="center" wrapText="1"/>
    </xf>
    <xf numFmtId="1" fontId="5" fillId="0" borderId="37" xfId="0" applyNumberFormat="1" applyFont="1" applyBorder="1" applyAlignment="1">
      <alignment horizontal="center" vertical="center" wrapText="1"/>
    </xf>
    <xf numFmtId="0" fontId="0" fillId="0" borderId="0" xfId="0" applyAlignment="1">
      <alignment wrapText="1"/>
    </xf>
    <xf numFmtId="2" fontId="4" fillId="4" borderId="29" xfId="0" applyNumberFormat="1" applyFont="1" applyFill="1" applyBorder="1" applyAlignment="1">
      <alignment horizontal="center" vertical="center" wrapText="1"/>
    </xf>
    <xf numFmtId="0" fontId="0" fillId="0" borderId="20" xfId="0" applyBorder="1" applyAlignment="1">
      <alignment vertical="top"/>
    </xf>
    <xf numFmtId="0" fontId="8" fillId="0" borderId="40" xfId="4" applyBorder="1"/>
    <xf numFmtId="0" fontId="8" fillId="0" borderId="0" xfId="4"/>
    <xf numFmtId="0" fontId="8" fillId="0" borderId="0" xfId="4" applyAlignment="1">
      <alignment horizontal="center"/>
    </xf>
    <xf numFmtId="0" fontId="8" fillId="0" borderId="41" xfId="4" applyBorder="1"/>
    <xf numFmtId="0" fontId="10" fillId="0" borderId="40" xfId="4" applyFont="1" applyBorder="1"/>
    <xf numFmtId="0" fontId="10" fillId="0" borderId="0" xfId="4" applyFont="1"/>
    <xf numFmtId="0" fontId="10" fillId="0" borderId="0" xfId="4" applyFont="1" applyAlignment="1">
      <alignment horizontal="center"/>
    </xf>
    <xf numFmtId="0" fontId="9" fillId="0" borderId="41" xfId="4" applyFont="1" applyBorder="1" applyAlignment="1">
      <alignment horizontal="center"/>
    </xf>
    <xf numFmtId="0" fontId="11" fillId="0" borderId="40" xfId="4" applyFont="1" applyBorder="1"/>
    <xf numFmtId="0" fontId="11" fillId="0" borderId="0" xfId="4" applyFont="1"/>
    <xf numFmtId="0" fontId="11" fillId="0" borderId="0" xfId="4" applyFont="1" applyAlignment="1">
      <alignment horizontal="center"/>
    </xf>
    <xf numFmtId="171" fontId="11" fillId="0" borderId="41" xfId="4" applyNumberFormat="1" applyFont="1" applyBorder="1" applyAlignment="1">
      <alignment horizontal="center"/>
    </xf>
    <xf numFmtId="10" fontId="11" fillId="0" borderId="40" xfId="4" applyNumberFormat="1" applyFont="1" applyBorder="1"/>
    <xf numFmtId="10" fontId="9" fillId="0" borderId="40" xfId="4" applyNumberFormat="1" applyFont="1" applyBorder="1"/>
    <xf numFmtId="0" fontId="9" fillId="0" borderId="0" xfId="4" applyFont="1"/>
    <xf numFmtId="0" fontId="9" fillId="0" borderId="0" xfId="4" applyFont="1" applyAlignment="1">
      <alignment horizontal="center"/>
    </xf>
    <xf numFmtId="171" fontId="9" fillId="0" borderId="41" xfId="4" applyNumberFormat="1" applyFont="1" applyBorder="1" applyAlignment="1">
      <alignment horizontal="center"/>
    </xf>
    <xf numFmtId="0" fontId="9" fillId="0" borderId="10" xfId="4" applyFont="1" applyBorder="1" applyAlignment="1">
      <alignment horizontal="center" vertical="center"/>
    </xf>
    <xf numFmtId="0" fontId="9" fillId="0" borderId="42" xfId="4" applyFont="1" applyBorder="1" applyAlignment="1">
      <alignment horizontal="center" vertical="center"/>
    </xf>
    <xf numFmtId="0" fontId="9" fillId="0" borderId="11" xfId="4" applyFont="1" applyBorder="1" applyAlignment="1">
      <alignment horizontal="center" vertical="center"/>
    </xf>
    <xf numFmtId="0" fontId="9" fillId="0" borderId="43" xfId="4" applyFont="1" applyBorder="1" applyAlignment="1">
      <alignment horizontal="center" vertical="center" wrapText="1"/>
    </xf>
    <xf numFmtId="0" fontId="9" fillId="0" borderId="12" xfId="4" applyFont="1" applyBorder="1" applyAlignment="1">
      <alignment horizontal="center" vertical="center"/>
    </xf>
    <xf numFmtId="0" fontId="11" fillId="0" borderId="45" xfId="4" applyFont="1" applyBorder="1"/>
    <xf numFmtId="0" fontId="11" fillId="0" borderId="46" xfId="4" applyFont="1" applyBorder="1"/>
    <xf numFmtId="0" fontId="11" fillId="0" borderId="45" xfId="4" applyFont="1" applyBorder="1" applyAlignment="1">
      <alignment horizontal="center"/>
    </xf>
    <xf numFmtId="0" fontId="11" fillId="0" borderId="47" xfId="4" applyFont="1" applyBorder="1"/>
    <xf numFmtId="0" fontId="11" fillId="0" borderId="49" xfId="4" applyFont="1" applyBorder="1" applyAlignment="1">
      <alignment horizontal="center"/>
    </xf>
    <xf numFmtId="4" fontId="11" fillId="0" borderId="49" xfId="4" applyNumberFormat="1" applyFont="1" applyBorder="1" applyAlignment="1">
      <alignment horizontal="center"/>
    </xf>
    <xf numFmtId="171" fontId="11" fillId="0" borderId="40" xfId="4" applyNumberFormat="1" applyFont="1" applyBorder="1"/>
    <xf numFmtId="9" fontId="11" fillId="0" borderId="49" xfId="4" applyNumberFormat="1" applyFont="1" applyBorder="1" applyAlignment="1">
      <alignment horizontal="center"/>
    </xf>
    <xf numFmtId="171" fontId="11" fillId="0" borderId="41" xfId="4" applyNumberFormat="1" applyFont="1" applyBorder="1"/>
    <xf numFmtId="0" fontId="11" fillId="0" borderId="48" xfId="4" applyFont="1" applyBorder="1" applyAlignment="1">
      <alignment vertical="justify"/>
    </xf>
    <xf numFmtId="10" fontId="11" fillId="0" borderId="49" xfId="4" applyNumberFormat="1" applyFont="1" applyBorder="1" applyAlignment="1">
      <alignment horizontal="center"/>
    </xf>
    <xf numFmtId="0" fontId="9" fillId="0" borderId="38" xfId="4" applyFont="1" applyBorder="1" applyAlignment="1">
      <alignment vertical="center"/>
    </xf>
    <xf numFmtId="0" fontId="11" fillId="0" borderId="40" xfId="4" applyFont="1" applyBorder="1" applyAlignment="1">
      <alignment horizontal="center"/>
    </xf>
    <xf numFmtId="4" fontId="11" fillId="0" borderId="40" xfId="4" applyNumberFormat="1" applyFont="1" applyBorder="1" applyAlignment="1">
      <alignment horizontal="center"/>
    </xf>
    <xf numFmtId="9" fontId="11" fillId="0" borderId="40" xfId="4" applyNumberFormat="1" applyFont="1" applyBorder="1" applyAlignment="1">
      <alignment horizontal="center"/>
    </xf>
    <xf numFmtId="171" fontId="11" fillId="0" borderId="39" xfId="4" applyNumberFormat="1" applyFont="1" applyBorder="1"/>
    <xf numFmtId="0" fontId="11" fillId="0" borderId="38" xfId="4" applyFont="1" applyBorder="1" applyAlignment="1">
      <alignment vertical="justify"/>
    </xf>
    <xf numFmtId="0" fontId="11" fillId="0" borderId="38" xfId="4" applyFont="1" applyBorder="1" applyAlignment="1">
      <alignment vertical="center"/>
    </xf>
    <xf numFmtId="171" fontId="11" fillId="0" borderId="40" xfId="4" applyNumberFormat="1" applyFont="1" applyBorder="1" applyAlignment="1">
      <alignment horizontal="center"/>
    </xf>
    <xf numFmtId="10" fontId="11" fillId="0" borderId="39" xfId="4" applyNumberFormat="1" applyFont="1" applyBorder="1"/>
    <xf numFmtId="0" fontId="9" fillId="0" borderId="40" xfId="4" applyFont="1" applyBorder="1"/>
    <xf numFmtId="0" fontId="9" fillId="0" borderId="40" xfId="4" applyFont="1" applyBorder="1" applyAlignment="1">
      <alignment horizontal="center"/>
    </xf>
    <xf numFmtId="0" fontId="9" fillId="0" borderId="39" xfId="4" applyFont="1" applyBorder="1"/>
    <xf numFmtId="0" fontId="13" fillId="0" borderId="50" xfId="4" applyFont="1" applyBorder="1"/>
    <xf numFmtId="0" fontId="13" fillId="0" borderId="50" xfId="4" applyFont="1" applyBorder="1" applyAlignment="1">
      <alignment horizontal="center"/>
    </xf>
    <xf numFmtId="10" fontId="12" fillId="0" borderId="9" xfId="4" applyNumberFormat="1" applyFont="1" applyBorder="1"/>
    <xf numFmtId="0" fontId="8" fillId="0" borderId="38" xfId="4" applyBorder="1"/>
    <xf numFmtId="0" fontId="9" fillId="0" borderId="38" xfId="4" applyFont="1" applyBorder="1"/>
    <xf numFmtId="0" fontId="11" fillId="0" borderId="38" xfId="4" applyFont="1" applyBorder="1"/>
    <xf numFmtId="0" fontId="9" fillId="0" borderId="44" xfId="4" applyFont="1" applyBorder="1"/>
    <xf numFmtId="0" fontId="11" fillId="0" borderId="48" xfId="4" applyFont="1" applyBorder="1"/>
    <xf numFmtId="0" fontId="9" fillId="0" borderId="48" xfId="4" applyFont="1" applyBorder="1"/>
    <xf numFmtId="0" fontId="12" fillId="0" borderId="7" xfId="4" applyFont="1" applyBorder="1"/>
    <xf numFmtId="10" fontId="14" fillId="0" borderId="20" xfId="1" applyNumberFormat="1" applyFont="1" applyBorder="1" applyAlignment="1">
      <alignment horizontal="right"/>
    </xf>
    <xf numFmtId="49" fontId="2" fillId="0" borderId="20" xfId="0" applyNumberFormat="1" applyFont="1" applyBorder="1" applyAlignment="1">
      <alignment horizontal="right"/>
    </xf>
    <xf numFmtId="164" fontId="2" fillId="0" borderId="20" xfId="0" applyNumberFormat="1" applyFont="1" applyBorder="1" applyAlignment="1">
      <alignment horizontal="right"/>
    </xf>
    <xf numFmtId="4" fontId="2" fillId="0" borderId="20" xfId="0" applyNumberFormat="1" applyFont="1" applyBorder="1" applyAlignment="1">
      <alignment horizontal="right"/>
    </xf>
    <xf numFmtId="2" fontId="14" fillId="0" borderId="2" xfId="0" applyNumberFormat="1" applyFont="1" applyBorder="1" applyAlignment="1">
      <alignment horizontal="right"/>
    </xf>
    <xf numFmtId="2" fontId="14" fillId="0" borderId="1" xfId="0" applyNumberFormat="1" applyFont="1" applyBorder="1" applyAlignment="1">
      <alignment horizontal="right"/>
    </xf>
    <xf numFmtId="2" fontId="14" fillId="0" borderId="3" xfId="0" applyNumberFormat="1" applyFont="1" applyBorder="1" applyAlignment="1">
      <alignment horizontal="right"/>
    </xf>
    <xf numFmtId="165" fontId="14" fillId="0" borderId="2" xfId="0" applyNumberFormat="1" applyFont="1" applyBorder="1" applyAlignment="1">
      <alignment horizontal="right"/>
    </xf>
    <xf numFmtId="165" fontId="14" fillId="0" borderId="1" xfId="0" applyNumberFormat="1" applyFont="1" applyBorder="1" applyAlignment="1">
      <alignment horizontal="right"/>
    </xf>
    <xf numFmtId="165" fontId="14" fillId="0" borderId="3" xfId="0" applyNumberFormat="1" applyFont="1" applyBorder="1" applyAlignment="1">
      <alignment horizontal="right"/>
    </xf>
    <xf numFmtId="2" fontId="2" fillId="0" borderId="2" xfId="0" applyNumberFormat="1" applyFont="1" applyBorder="1" applyAlignment="1">
      <alignment horizontal="right"/>
    </xf>
    <xf numFmtId="0" fontId="9" fillId="0" borderId="38" xfId="4" applyFont="1" applyBorder="1" applyAlignment="1">
      <alignment horizontal="center" vertical="center"/>
    </xf>
    <xf numFmtId="0" fontId="9" fillId="0" borderId="0" xfId="4" applyFont="1" applyAlignment="1">
      <alignment horizontal="center" vertical="center"/>
    </xf>
    <xf numFmtId="0" fontId="9" fillId="0" borderId="39" xfId="4" applyFont="1" applyBorder="1" applyAlignment="1">
      <alignment horizontal="center" vertical="center"/>
    </xf>
    <xf numFmtId="0" fontId="9" fillId="0" borderId="7" xfId="4" applyFont="1" applyBorder="1" applyAlignment="1">
      <alignment horizontal="center" vertical="center"/>
    </xf>
    <xf numFmtId="0" fontId="9" fillId="0" borderId="8" xfId="4" applyFont="1" applyBorder="1" applyAlignment="1">
      <alignment horizontal="center" vertical="center"/>
    </xf>
    <xf numFmtId="0" fontId="9" fillId="0" borderId="9" xfId="4" applyFont="1" applyBorder="1" applyAlignment="1">
      <alignment horizontal="center" vertical="center"/>
    </xf>
    <xf numFmtId="0" fontId="4" fillId="4" borderId="20" xfId="0" applyFont="1" applyFill="1" applyBorder="1" applyAlignment="1">
      <alignment horizontal="center" vertical="center" wrapText="1"/>
    </xf>
    <xf numFmtId="0" fontId="4" fillId="5" borderId="20" xfId="0" applyFont="1" applyFill="1" applyBorder="1" applyAlignment="1">
      <alignment horizontal="center" vertical="center"/>
    </xf>
    <xf numFmtId="0" fontId="4" fillId="5" borderId="30" xfId="0" applyFont="1" applyFill="1" applyBorder="1" applyAlignment="1">
      <alignment horizontal="center" vertical="center"/>
    </xf>
    <xf numFmtId="4" fontId="5" fillId="0" borderId="20" xfId="0" applyNumberFormat="1" applyFont="1" applyBorder="1" applyAlignment="1">
      <alignment horizontal="center" vertical="center"/>
    </xf>
    <xf numFmtId="4" fontId="5" fillId="0" borderId="30" xfId="0" applyNumberFormat="1" applyFont="1" applyBorder="1" applyAlignment="1">
      <alignment horizontal="center" vertical="center"/>
    </xf>
    <xf numFmtId="4" fontId="5" fillId="0" borderId="33" xfId="0" applyNumberFormat="1" applyFont="1" applyBorder="1" applyAlignment="1">
      <alignment horizontal="center" vertical="center"/>
    </xf>
    <xf numFmtId="4" fontId="5" fillId="0" borderId="35" xfId="0" applyNumberFormat="1" applyFont="1" applyBorder="1" applyAlignment="1">
      <alignment horizontal="center" vertical="center"/>
    </xf>
    <xf numFmtId="0" fontId="4" fillId="3" borderId="4" xfId="0" applyFont="1" applyFill="1" applyBorder="1" applyAlignment="1">
      <alignment horizontal="center" vertical="center" wrapText="1"/>
    </xf>
    <xf numFmtId="0" fontId="4" fillId="3" borderId="24" xfId="0" applyFont="1" applyFill="1" applyBorder="1" applyAlignment="1">
      <alignment horizontal="center" vertical="center" wrapText="1"/>
    </xf>
    <xf numFmtId="49" fontId="4" fillId="3" borderId="5" xfId="0" applyNumberFormat="1" applyFont="1" applyFill="1" applyBorder="1" applyAlignment="1">
      <alignment horizontal="center" vertical="center"/>
    </xf>
    <xf numFmtId="0" fontId="4" fillId="3" borderId="5"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26" xfId="0" applyFont="1" applyFill="1" applyBorder="1" applyAlignment="1">
      <alignment horizontal="center" vertical="center"/>
    </xf>
  </cellXfs>
  <cellStyles count="5">
    <cellStyle name="Millares [0] 2" xfId="3" xr:uid="{F6901137-F212-40D6-B6B1-2CD6DD6BBA2D}"/>
    <cellStyle name="Millares [0] 3" xfId="2" xr:uid="{ADA576F9-BF65-4A26-9DA2-B5EFB17FC5DB}"/>
    <cellStyle name="Normal" xfId="0" builtinId="0"/>
    <cellStyle name="Normal 2 10 2 2" xfId="4" xr:uid="{F17FC102-1EA5-44C9-B99C-E53319057BE6}"/>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91" Type="http://schemas.openxmlformats.org/officeDocument/2006/relationships/externalLink" Target="externalLinks/externalLink187.xml"/><Relationship Id="rId205" Type="http://schemas.openxmlformats.org/officeDocument/2006/relationships/externalLink" Target="externalLinks/externalLink201.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92" Type="http://schemas.openxmlformats.org/officeDocument/2006/relationships/externalLink" Target="externalLinks/externalLink188.xml"/><Relationship Id="rId206" Type="http://schemas.openxmlformats.org/officeDocument/2006/relationships/externalLink" Target="externalLinks/externalLink202.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externalLink" Target="externalLinks/externalLink178.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93" Type="http://schemas.openxmlformats.org/officeDocument/2006/relationships/externalLink" Target="externalLinks/externalLink189.xml"/><Relationship Id="rId207" Type="http://schemas.openxmlformats.org/officeDocument/2006/relationships/theme" Target="theme/theme1.xml"/><Relationship Id="rId13" Type="http://schemas.openxmlformats.org/officeDocument/2006/relationships/externalLink" Target="externalLinks/externalLink9.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20" Type="http://schemas.openxmlformats.org/officeDocument/2006/relationships/externalLink" Target="externalLinks/externalLink116.xml"/><Relationship Id="rId141" Type="http://schemas.openxmlformats.org/officeDocument/2006/relationships/externalLink" Target="externalLinks/externalLink137.xml"/><Relationship Id="rId7" Type="http://schemas.openxmlformats.org/officeDocument/2006/relationships/externalLink" Target="externalLinks/externalLink3.xml"/><Relationship Id="rId162" Type="http://schemas.openxmlformats.org/officeDocument/2006/relationships/externalLink" Target="externalLinks/externalLink158.xml"/><Relationship Id="rId183" Type="http://schemas.openxmlformats.org/officeDocument/2006/relationships/externalLink" Target="externalLinks/externalLink179.xml"/><Relationship Id="rId24" Type="http://schemas.openxmlformats.org/officeDocument/2006/relationships/externalLink" Target="externalLinks/externalLink20.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31" Type="http://schemas.openxmlformats.org/officeDocument/2006/relationships/externalLink" Target="externalLinks/externalLink127.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4" Type="http://schemas.openxmlformats.org/officeDocument/2006/relationships/externalLink" Target="externalLinks/externalLink190.xml"/><Relationship Id="rId199" Type="http://schemas.openxmlformats.org/officeDocument/2006/relationships/externalLink" Target="externalLinks/externalLink195.xml"/><Relationship Id="rId203" Type="http://schemas.openxmlformats.org/officeDocument/2006/relationships/externalLink" Target="externalLinks/externalLink199.xml"/><Relationship Id="rId208" Type="http://schemas.openxmlformats.org/officeDocument/2006/relationships/styles" Target="styles.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externalLink" Target="externalLinks/externalLink180.xml"/><Relationship Id="rId189" Type="http://schemas.openxmlformats.org/officeDocument/2006/relationships/externalLink" Target="externalLinks/externalLink185.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95" Type="http://schemas.openxmlformats.org/officeDocument/2006/relationships/externalLink" Target="externalLinks/externalLink191.xml"/><Relationship Id="rId209" Type="http://schemas.openxmlformats.org/officeDocument/2006/relationships/sharedStrings" Target="sharedStrings.xml"/><Relationship Id="rId190" Type="http://schemas.openxmlformats.org/officeDocument/2006/relationships/externalLink" Target="externalLinks/externalLink186.xml"/><Relationship Id="rId204" Type="http://schemas.openxmlformats.org/officeDocument/2006/relationships/externalLink" Target="externalLinks/externalLink200.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externalLink" Target="externalLinks/externalLink181.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10" Type="http://schemas.openxmlformats.org/officeDocument/2006/relationships/calcChain" Target="calcChain.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96" Type="http://schemas.openxmlformats.org/officeDocument/2006/relationships/externalLink" Target="externalLinks/externalLink192.xml"/><Relationship Id="rId200" Type="http://schemas.openxmlformats.org/officeDocument/2006/relationships/externalLink" Target="externalLinks/externalLink196.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externalLink" Target="externalLinks/externalLink182.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97" Type="http://schemas.openxmlformats.org/officeDocument/2006/relationships/externalLink" Target="externalLinks/externalLink193.xml"/><Relationship Id="rId201" Type="http://schemas.openxmlformats.org/officeDocument/2006/relationships/externalLink" Target="externalLinks/externalLink197.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schemas.openxmlformats.org/officeDocument/2006/relationships/externalLink" Target="externalLinks/externalLink183.xml"/><Relationship Id="rId1" Type="http://schemas.openxmlformats.org/officeDocument/2006/relationships/worksheet" Target="worksheets/sheet1.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 Id="rId198" Type="http://schemas.openxmlformats.org/officeDocument/2006/relationships/externalLink" Target="externalLinks/externalLink194.xml"/><Relationship Id="rId202" Type="http://schemas.openxmlformats.org/officeDocument/2006/relationships/externalLink" Target="externalLinks/externalLink198.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50" Type="http://schemas.openxmlformats.org/officeDocument/2006/relationships/externalLink" Target="externalLinks/externalLink46.xml"/><Relationship Id="rId104" Type="http://schemas.openxmlformats.org/officeDocument/2006/relationships/externalLink" Target="externalLinks/externalLink100.xml"/><Relationship Id="rId125" Type="http://schemas.openxmlformats.org/officeDocument/2006/relationships/externalLink" Target="externalLinks/externalLink121.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externalLink" Target="externalLinks/externalLink184.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40" Type="http://schemas.openxmlformats.org/officeDocument/2006/relationships/externalLink" Target="externalLinks/externalLink36.xml"/><Relationship Id="rId115" Type="http://schemas.openxmlformats.org/officeDocument/2006/relationships/externalLink" Target="externalLinks/externalLink111.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0.0.0.240\vigentes\Carlos%20Ramirez\A-PROYECTOS-A&#209;OS-ANTERIORES\2004\CONDUCCIONES-2004\SOCORRO\LICITACION-2004\FORMATOS\AIU-2004\SOCORRO-AIU-JULIO-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0.0.240\vigentes\HLOPEZA\CANTIDADES%20GERONA\Documents%20and%20Settings\swilches\Configuraci&#243;n%20local\Archivos%20temporales%20de%20Internet\OLK6\formulario%20bas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Users/Marta.valencia/OneDrive%20-%20VIVA%20-%20EMPRESA%20DE%20VIVIENDA%20DE%20ANTIOQUIA/Escritorio/Presupuesto%20Construcci&#243;n%20Puente%20Peatonal%20Manit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0.0.240\vigentes\ORLIDIA\CORANTIOQUIA\Procesos%202007\OBRA\SAN%20PEDRO\presupuesto%20san%20pedro_13%20junio"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rincipal\VIGENTES\vigentes\2.%20PROYECTOS\03%20CORANTIOQUIA\POZOS%20(LP%20238%20DE%202008)\1.%20PROPUESTA\3.%20PROPUESTA\2.%20PROPUESTA%20ECON&#211;MICA\PRESUPUESTO%20SANTA_ROSA%20para%20entregar.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EONARDO-PC\Users\ESCRITORIO\aaaaaaaaaaaaaa\PROPUESTA%20LAS%20MUJERES%202008\SAN%20BERNARDO%20DEL%20VIENTO\SAN%20BERNARDO%20DEL%20VIENTO\AULAS\PRESUPUESTO%20COCINAS%20ESCOLARE%20vvv.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Documentos%20Pedro\LICITACIONES%202010\ALCALDIA%20QUILLA%20VIEJA\PPTO%20CONSOLIDAD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09360\1-Elaboraci&#243;n%20Pliego\Formatos%20Elaboraci&#243;n%20Pliego\Cantidades%20de%20obra\Cantidades%20Zona%20Sur-Parras-Ajizal-Sabane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Users/esnai/Documents/BURITICA/Placa%20Huella%20Buritic&#225;%202023/1.%20REQUISITOS%20GENERALES/Art%206%201%202%20PRESUPUESTO/2.0%20presupuesto%20buritica%202023%20800m%20V2.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0.0.0.240\vigentes\Documents%20and%20Settings\Administrador\Configuraci&#243;n%20local\Archivos%20temporales%20de%20Internet\Content.IE5\V041583I\PRESUPUESTO%20DONMATIAS_JULIO%207__Filtr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Documents%20and%20Settings\Latinco%20S.A\Mis%20documentos\ARCHIVOS%20OSCAR\invias\corredores%20viales\PARTICIPAMOS\PRIMERA%20RONDA\analisis%20de%20precios%20unitarios%20-%20PLANTILL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aparra\usr\excel\COTIZACIONES\MIAMI\ELECONWIRE\Amir\Catalogo\MV_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japarra\usr\excel\COTIZACIONES\MIAMI\ELECONWIRE\CATALOGO\BAJA%20TENSION\BT.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Documents%20and%20Settings\usuario\Mis%20documentos\Mis%20archivos%20recibidos\Cantidades%20-%20Presupuesto%20%2022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10.0.0.240\vigentes\Documents%20and%20Settings\jramiret\Configuraci&#243;n%20local\Archivos%20temporales%20de%20Internet\OLK119\Formularios%20%20009350%20corr%20abril%2029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10.0.0.240\vigentes\Documents%20and%20Settings\carenas\Escritorio\PRESUPUESTOS%20%20febr11\Copia%20de%20BASE%20DE%20PRESUPUEST(copi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aparra\Familia%20Monsalvo%20Diaz\Equipo%20Anterior\Rossana\IDU%2050.19\An&#225;lisis%20de%20precios%20unita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10.0.0.240\vigentes\ORLIDIA\IVA\SANTA%20ROSA\PRESUPUESTO%20SANTA_ROSA%20%20convenio_%2019%20ago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10.0.0.240\vigentes\Archivos%20viejos%20del%20disco%20D\USERS\CD-PUBLI\Cambio%20tapas%20y%20medidores\Cuadros%20CD-00236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178_Ayura\PRODUCTOS_FINALES\178-00-IDC-01-0\20TAB03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saenz\Documents%20and%20Settings\NUBIA\Escritorio\Users\rodrel\AppData\Local\Microsoft\Windows\Temporary%20Internet%20Files\Content.IE5\90ZIF8WU\Cantidade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0.0.0.240\vigentes\Estad.%20Da&#241;os\Rendimientos_Sur%2003-00(JC).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Users\jhonatanmauricio\Downloads\F:\VILLA%20TAKOA\Presupuesto\APUS%20VILLA%20TAKO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17803%20MMto2005\Autorizaci&#243;n%20de%20Inicio\Cantidades%20de%20obra%20017803-Mtto%202005.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DOCUME~1\CONTRO~1\CONFIG~1\Temp\FTCO-043%20PRESUPUESTO%20COSTOS%20INDIRECTOS%20SISOM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Users\jmperez\Documents\TECNICA\DEPORTE%20Y%20RECREACION\02%20ESTANDARIZADO%20POLIDEPORTIVO\05%20HOJA%20CALCULO%20ESTANDARIZADO\PRESUPUESTO%20DEL%20POLIDEPORTIVO%20COMPLETO.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japarra\Trab\PROP\47L8%20Siemens%20FCS%20Mexico\47L8008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cd88d6889c84d3c0/Documentos/SANTA%20FE%20DE%20ANTIOQUIA/ADMINISTRATIVOS/CASA%20DE%20LA%20CULTURA%202024/1.%20PRESUPUESTO%20CASA%20DE%20LA%20CULTURA%20JULIO%20VIVES%20GUERRA%20V1.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10.0.0.240\vigentes\Informes%20y%20tareas\Estad&#237;sticas%20Rendimientos\Sur\Rendimientos_Sur%20(EEPPM)%20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8%20MARIA%20AUXILIADORA\Nueva%20carpeta\CDEO%20MARIA%20AUXILIADORA.xlsm"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S%20ZOFIVA%20A%209%20m\documents-export-2015-10-06\cantidades%20de%20obra%20ZOFIVA%20BOD%20B-3%20(9%20m).xlsm"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20A5\CANTIDADES%20DE%20OBRA%20ORIGINAL\cantidades%20de%20obra%20ZOFIVA%20BOD%20A-5%20(12%20m).xlsm"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japarra\BACKP%2008062011\MIS%20DOCUMENTOS\varios\Nueva%20carpeta\Presupuesto\APUS\09-04-16%20APUs%20Volumen%201%20REV%207\APU%20nuevo%20formato.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Users\CAROLINA\Desktop\INCODER%20-%20Consorcio%20Inter%20Riego\APUS%20INTERRIEGOS\SUMINISTRO%20COMPUERTA%20METALIC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aparra\Documents%20and%20Settings\pc-30\Mis%20documentos\Downloads\cantidades%20HIDRAULICA-B1%20(3).xlsm"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d.docs.live.net/Users/esnai/Downloads/PRESUPUESTO%20Gral.%20DETALLADO-SAN%20JOSE_enviado%20(1)%20(1).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H:\Mejoramiento%20Rural%202021\Presupuesto%20ejemplo.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E:\1%20Archivos%20MFRIVERA\1.%20Sistema%20de%20Calidad%20Buenaventura\Informe%20mensual%20de%20gesti&#243;n\ENERO-2003\graficos%20registros%20de%20asistenci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6.xml.rels><?xml version="1.0" encoding="UTF-8" standalone="yes"?>
<Relationships xmlns="http://schemas.openxmlformats.org/package/2006/relationships"><Relationship Id="rId2" Type="http://schemas.microsoft.com/office/2019/04/relationships/externalLinkLongPath" Target="https://d.docs.live.net/Users/Nestor/Desktop/PLANEACION%20SAN%20JOSE%20DE%20LA%20MONTA&#209;A/5.%20VIVIENDA/3.%20MEJORAMIENTOS%20VIVA_jornada%20acuerdos/18.%20PRESUPUESTOS_2022/07.%20ROBERTO%20ELIECER%20MONSALVE_pp/07.%20Ppto_ROBERTO%20ELIECER%20MONSALVE_pp.xlsx?214C60B8" TargetMode="External"/><Relationship Id="rId1" Type="http://schemas.openxmlformats.org/officeDocument/2006/relationships/externalLinkPath" Target="file:///\\214C60B8\07.%20Ppto_ROBERTO%20ELIECER%20MONSALVE_pp.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D:\Documents%20and%20Settings\Usuario\Configuraci&#243;n%20local\Archivos%20temporales%20de%20Internet\Content.Outlook\QOC01ZAA\PROPUESTA%20ECONOMIC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10.0.0.240\vigentes\WINNT\Profiles\mvelezs\Configuraci&#243;n%20local\Archivos%20temporales%20de%20Internet\OLK295\ConsolidadoSubcircuito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sanear13\DATOS\ORLIDIA\CORANTIOQUIA\Procesos%202008\Obra\SANTA%20ROSA\PROYECTO%20PTAR%20EL%20TURCO\PRESUPUESTO%20ALCANTARILLADO.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d.docs.live.net/Users/Marta.valencia/OneDrive%20-%20VIVA%20-%20EMPRESA%20DE%20VIVIENDA%20DE%20ANTIOQUIA/Escritorio/Presupuesto_750%20_Baja_Suelo%20AB%20actualizado%202015%20con%20ICCP.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Documents%20and%20Settings\psolarte.CASS\Escritorio\NUEVO%20VOL%20E\SOLARTE\Programas%20de%20Estudio\Modelaje%20Financiero%202009\2-Modelaje%20Financiero%20I\Modelaje%20I\Modelo%20ACME\Modelo%20Financiero%20ACME%20Esqueleto.xls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Documents%20and%20Settings\jcduque\Configuraci&#243;n%20local\Archivos%20temporales%20de%20Internet\OLK4E\Negocio%20Vecino\Objetivo%20Alternativa%20Vecino%20Octubre%2025%20de%20200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Users/Usuario/OneDrive/Documentos/SANTA%20FE%20DE%20ANTIOQUIA/V&#205;AS/V&#205;AS%202026/EYD%20PLACA%20HUELLA%20EL%20TUNAL%2025-03-2026/DOCUMENTOS/PPTO%20PLACA%20HUELLA%20EL%20TUNAL%202km%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2)"/>
      <sheetName val="Datos generales"/>
      <sheetName val="Datos de entrada"/>
      <sheetName val="FOR-001"/>
      <sheetName val="Sábana"/>
      <sheetName val="AIUI calculado"/>
      <sheetName val="Cuadro1"/>
      <sheetName val="Cuadro2"/>
      <sheetName val="Cuadro3"/>
      <sheetName val="Exper."/>
      <sheetName val="OtrosCálculos"/>
      <sheetName val="A.I.U"/>
    </sheetNames>
    <sheetDataSet>
      <sheetData sheetId="0"/>
      <sheetData sheetId="1"/>
      <sheetData sheetId="2"/>
      <sheetData sheetId="3"/>
      <sheetData sheetId="4">
        <row r="17">
          <cell r="I17">
            <v>183738</v>
          </cell>
        </row>
        <row r="18">
          <cell r="I18">
            <v>134186</v>
          </cell>
        </row>
        <row r="19">
          <cell r="I19">
            <v>17154</v>
          </cell>
        </row>
        <row r="20">
          <cell r="I20">
            <v>67093</v>
          </cell>
        </row>
        <row r="21">
          <cell r="I21">
            <v>61246</v>
          </cell>
        </row>
        <row r="22">
          <cell r="I22">
            <v>45474</v>
          </cell>
        </row>
        <row r="23">
          <cell r="I23">
            <v>46130</v>
          </cell>
        </row>
        <row r="24">
          <cell r="I24">
            <v>140000</v>
          </cell>
        </row>
        <row r="25">
          <cell r="I25">
            <v>24048</v>
          </cell>
        </row>
        <row r="26">
          <cell r="I26">
            <v>49109</v>
          </cell>
        </row>
        <row r="27">
          <cell r="I27">
            <v>1006395</v>
          </cell>
        </row>
        <row r="28">
          <cell r="I28">
            <v>3574011</v>
          </cell>
        </row>
        <row r="29">
          <cell r="I29">
            <v>67212</v>
          </cell>
        </row>
        <row r="30">
          <cell r="I30">
            <v>4986784</v>
          </cell>
        </row>
        <row r="31">
          <cell r="I31">
            <v>2408670</v>
          </cell>
        </row>
        <row r="32">
          <cell r="I32">
            <v>23592</v>
          </cell>
        </row>
        <row r="33">
          <cell r="I33">
            <v>222508</v>
          </cell>
        </row>
        <row r="34">
          <cell r="I34">
            <v>828036</v>
          </cell>
        </row>
        <row r="35">
          <cell r="I35">
            <v>526746</v>
          </cell>
        </row>
        <row r="36">
          <cell r="I36">
            <v>1387254</v>
          </cell>
        </row>
        <row r="37">
          <cell r="I37">
            <v>26000000</v>
          </cell>
        </row>
        <row r="38">
          <cell r="I38">
            <v>17500000</v>
          </cell>
        </row>
        <row r="39">
          <cell r="I39">
            <v>217500</v>
          </cell>
        </row>
        <row r="40">
          <cell r="I40">
            <v>853020</v>
          </cell>
        </row>
        <row r="41">
          <cell r="I41">
            <v>20848854</v>
          </cell>
        </row>
        <row r="42">
          <cell r="I42">
            <v>2730250</v>
          </cell>
        </row>
        <row r="43">
          <cell r="I43">
            <v>1044360</v>
          </cell>
        </row>
        <row r="44">
          <cell r="I44">
            <v>441690</v>
          </cell>
        </row>
        <row r="45">
          <cell r="I45">
            <v>19857204</v>
          </cell>
        </row>
        <row r="46">
          <cell r="I46">
            <v>472450</v>
          </cell>
        </row>
        <row r="47">
          <cell r="I47">
            <v>1133691</v>
          </cell>
        </row>
        <row r="48">
          <cell r="I48">
            <v>856520</v>
          </cell>
        </row>
        <row r="49">
          <cell r="I49">
            <v>2444418</v>
          </cell>
        </row>
        <row r="50">
          <cell r="I50">
            <v>3700235</v>
          </cell>
        </row>
        <row r="51">
          <cell r="I51">
            <v>5902560</v>
          </cell>
        </row>
        <row r="52">
          <cell r="I52">
            <v>19527921</v>
          </cell>
        </row>
        <row r="53">
          <cell r="I53">
            <v>249444</v>
          </cell>
        </row>
        <row r="54">
          <cell r="I54">
            <v>7778505</v>
          </cell>
        </row>
        <row r="55">
          <cell r="I55">
            <v>395717</v>
          </cell>
        </row>
        <row r="56">
          <cell r="I56">
            <v>370405</v>
          </cell>
        </row>
        <row r="57">
          <cell r="I57">
            <v>6134775</v>
          </cell>
        </row>
        <row r="58">
          <cell r="I58">
            <v>370405</v>
          </cell>
        </row>
        <row r="59">
          <cell r="I59">
            <v>6118000</v>
          </cell>
        </row>
        <row r="60">
          <cell r="I60">
            <v>3021600</v>
          </cell>
        </row>
        <row r="61">
          <cell r="I61">
            <v>3273400</v>
          </cell>
        </row>
        <row r="62">
          <cell r="I62">
            <v>433872</v>
          </cell>
        </row>
        <row r="63">
          <cell r="I63">
            <v>529444</v>
          </cell>
        </row>
        <row r="64">
          <cell r="I64">
            <v>81624</v>
          </cell>
        </row>
        <row r="65">
          <cell r="I65">
            <v>264722</v>
          </cell>
        </row>
        <row r="66">
          <cell r="I66">
            <v>1764756</v>
          </cell>
        </row>
        <row r="67">
          <cell r="I67">
            <v>29959</v>
          </cell>
        </row>
        <row r="68">
          <cell r="I68">
            <v>205800</v>
          </cell>
        </row>
        <row r="69">
          <cell r="I69">
            <v>470314</v>
          </cell>
        </row>
        <row r="70">
          <cell r="I70">
            <v>82827380</v>
          </cell>
        </row>
        <row r="71">
          <cell r="I71">
            <v>5310852</v>
          </cell>
        </row>
        <row r="72">
          <cell r="I72">
            <v>1327713</v>
          </cell>
        </row>
        <row r="73">
          <cell r="I73">
            <v>10946502</v>
          </cell>
        </row>
        <row r="74">
          <cell r="I74">
            <v>4691358</v>
          </cell>
        </row>
        <row r="75">
          <cell r="I75">
            <v>1563786</v>
          </cell>
        </row>
        <row r="76">
          <cell r="I76">
            <v>1845100</v>
          </cell>
        </row>
        <row r="77">
          <cell r="I77">
            <v>2789916</v>
          </cell>
        </row>
        <row r="78">
          <cell r="I78">
            <v>2789916</v>
          </cell>
        </row>
        <row r="79">
          <cell r="I79">
            <v>8368848</v>
          </cell>
        </row>
        <row r="80">
          <cell r="I80">
            <v>3032588</v>
          </cell>
        </row>
        <row r="81">
          <cell r="I81">
            <v>1837070</v>
          </cell>
        </row>
        <row r="82">
          <cell r="I82">
            <v>2049655</v>
          </cell>
        </row>
        <row r="83">
          <cell r="I83">
            <v>1450000</v>
          </cell>
        </row>
        <row r="84">
          <cell r="I84">
            <v>1850000</v>
          </cell>
        </row>
        <row r="85">
          <cell r="I85">
            <v>2895360</v>
          </cell>
        </row>
        <row r="86">
          <cell r="I86">
            <v>2896610</v>
          </cell>
        </row>
        <row r="87">
          <cell r="I87">
            <v>295241</v>
          </cell>
        </row>
        <row r="88">
          <cell r="I88">
            <v>1100123</v>
          </cell>
        </row>
        <row r="89">
          <cell r="I89">
            <v>1845000</v>
          </cell>
        </row>
        <row r="90">
          <cell r="I90">
            <v>268800</v>
          </cell>
        </row>
        <row r="91">
          <cell r="I91">
            <v>4209464</v>
          </cell>
        </row>
        <row r="92">
          <cell r="I92">
            <v>3856716</v>
          </cell>
        </row>
        <row r="93">
          <cell r="I93">
            <v>609217</v>
          </cell>
        </row>
        <row r="94">
          <cell r="I94">
            <v>2287860</v>
          </cell>
        </row>
        <row r="95">
          <cell r="I95">
            <v>1160130</v>
          </cell>
        </row>
        <row r="96">
          <cell r="I96">
            <v>2752960</v>
          </cell>
        </row>
        <row r="97">
          <cell r="I97">
            <v>49185</v>
          </cell>
        </row>
        <row r="98">
          <cell r="I98">
            <v>458932</v>
          </cell>
        </row>
        <row r="99">
          <cell r="I99">
            <v>1356549</v>
          </cell>
        </row>
        <row r="100">
          <cell r="I100">
            <v>632775</v>
          </cell>
        </row>
        <row r="101">
          <cell r="I101">
            <v>2750000</v>
          </cell>
        </row>
        <row r="102">
          <cell r="I102">
            <v>98000</v>
          </cell>
        </row>
        <row r="103">
          <cell r="I103">
            <v>293104</v>
          </cell>
        </row>
        <row r="104">
          <cell r="I104">
            <v>89096</v>
          </cell>
        </row>
        <row r="105">
          <cell r="I105">
            <v>342538</v>
          </cell>
        </row>
        <row r="106">
          <cell r="I106">
            <v>867552</v>
          </cell>
        </row>
        <row r="107">
          <cell r="I107">
            <v>190000</v>
          </cell>
        </row>
        <row r="108">
          <cell r="I108">
            <v>264096</v>
          </cell>
        </row>
        <row r="109">
          <cell r="I109">
            <v>39690</v>
          </cell>
        </row>
        <row r="110">
          <cell r="I110">
            <v>184800</v>
          </cell>
        </row>
        <row r="111">
          <cell r="I111">
            <v>1675504</v>
          </cell>
        </row>
        <row r="112">
          <cell r="I112">
            <v>280000</v>
          </cell>
        </row>
        <row r="113">
          <cell r="I113">
            <v>287280</v>
          </cell>
        </row>
        <row r="114">
          <cell r="I114">
            <v>525000</v>
          </cell>
        </row>
        <row r="115">
          <cell r="I115">
            <v>345400</v>
          </cell>
        </row>
      </sheetData>
      <sheetData sheetId="5"/>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0.1 P"/>
      <sheetName val="110.2 P"/>
      <sheetName val="200.1 P"/>
      <sheetName val="201.1 P"/>
      <sheetName val="201.4 P"/>
      <sheetName val="201.7.1 P"/>
      <sheetName val="201.7.2 P"/>
      <sheetName val="210.2.1 P"/>
      <sheetName val="230.2.1P"/>
      <sheetName val="313.1P"/>
      <sheetName val="314.1P"/>
      <sheetName val="315.1 P"/>
      <sheetName val="343.1 P"/>
      <sheetName val="344.1 P"/>
      <sheetName val="450.1 P"/>
      <sheetName val="450.2 P"/>
      <sheetName val="450.3 P "/>
      <sheetName val="450.9 P"/>
      <sheetName val="451. 1 P "/>
      <sheetName val="451. 2 P"/>
      <sheetName val="451.3 P"/>
      <sheetName val="460.1"/>
      <sheetName val="462.2"/>
      <sheetName val="461.1P"/>
      <sheetName val="464.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801.1"/>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
      <sheetName val="APU"/>
      <sheetName val="PRESUPUESTO RESUMIDO"/>
      <sheetName val="PRESUPUESTO APROBAR"/>
      <sheetName val="PRES. POR OBRAS julio 2013"/>
      <sheetName val="CRONOGRAMA"/>
      <sheetName val="PRESUP PMA Y PMT"/>
      <sheetName val="801.5P"/>
      <sheetName val="801.6P"/>
      <sheetName val="311.1P"/>
      <sheetName val="801.3P"/>
      <sheetName val="TUBO 4 PERFORADO"/>
      <sheetName val="LAGRIMALES"/>
      <sheetName val="MATERIALES Y EQUIPOS"/>
      <sheetName val="PRES. CUMBI-POLI TOTAL"/>
      <sheetName val="JORNALES y EQUIPO"/>
      <sheetName val="GUIA"/>
      <sheetName val="PR PARQUE"/>
      <sheetName val="1.1"/>
      <sheetName val="1.2"/>
      <sheetName val="1.3"/>
      <sheetName val="2.1"/>
      <sheetName val="2.2"/>
      <sheetName val="2.3"/>
      <sheetName val="2.4"/>
      <sheetName val="2.5"/>
      <sheetName val="3.1"/>
      <sheetName val="3.2"/>
      <sheetName val="3.3"/>
      <sheetName val="3.4"/>
      <sheetName val="5.11"/>
      <sheetName val="5.22"/>
      <sheetName val="5.33"/>
      <sheetName val="5,4"/>
      <sheetName val="5,5"/>
      <sheetName val="5,6"/>
      <sheetName val="5,7"/>
      <sheetName val="5,8"/>
      <sheetName val="5,9"/>
      <sheetName val="5,10"/>
      <sheetName val="5,11"/>
      <sheetName val="7.1"/>
      <sheetName val="7,2"/>
      <sheetName val="7.3"/>
      <sheetName val="7,4"/>
      <sheetName val="8,2"/>
      <sheetName val="8,3"/>
      <sheetName val="8,4"/>
      <sheetName val="8,5"/>
      <sheetName val="10,2"/>
      <sheetName val="10,3"/>
      <sheetName val="11,1"/>
      <sheetName val="11,2"/>
      <sheetName val="PRES PARQUE"/>
      <sheetName val="PRES PARQUE (2)"/>
      <sheetName val="18.2"/>
      <sheetName val="3,2"/>
      <sheetName val="3,4"/>
      <sheetName val="3,5"/>
      <sheetName val="3,6"/>
      <sheetName val="3,7"/>
      <sheetName val="3,8"/>
      <sheetName val="3,9"/>
      <sheetName val="3,10"/>
      <sheetName val="4,2"/>
      <sheetName val="4.4"/>
      <sheetName val="4,5"/>
      <sheetName val="4,6"/>
      <sheetName val="4,7"/>
      <sheetName val="4.8"/>
      <sheetName val="4,9"/>
      <sheetName val="5.3"/>
      <sheetName val="5.4"/>
      <sheetName val="5.5"/>
      <sheetName val="5.6"/>
      <sheetName val="5.7"/>
      <sheetName val="6,1"/>
      <sheetName val="2000 psi"/>
      <sheetName val="2500 psi"/>
      <sheetName val="3000 psi "/>
      <sheetName val="Mortero 1 5"/>
      <sheetName val="Mortero 14"/>
      <sheetName val="Mortero 13"/>
      <sheetName val="Mortero IMP"/>
      <sheetName val="CANT CUBIERTA (2)"/>
      <sheetName val="DATOS"/>
      <sheetName val="PPTO"/>
      <sheetName val="CANT CUBIERTA"/>
      <sheetName val="CANT PORTICO"/>
      <sheetName val="CANT GRADERIA"/>
      <sheetName val="PROGRAMACION DE OBRA"/>
      <sheetName val="FLUJO DE CAJA"/>
      <sheetName val="INTERVENTORIA"/>
      <sheetName val="F.M."/>
      <sheetName val="PERS."/>
      <sheetName val="ACTI."/>
      <sheetName val="MAT. Y EQ."/>
      <sheetName val="memorias"/>
      <sheetName val="presupuesto"/>
      <sheetName val="#¡REF"/>
      <sheetName val="Formulario No.1 "/>
      <sheetName val="450.2P  Vía 9003"/>
      <sheetName val="632.1P "/>
      <sheetName val="630.4 Vía 9003"/>
      <sheetName val="630.6 Vía 7801"/>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Users\JoseGabriel\Documents\Mi"/>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V%C3%ADnculoExternoRecuperado1"/>
      <sheetName val="XXXXX"/>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Users\JoseGabriel\Downloads\Ví"/>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Base de Diseñ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FormCan"/>
      <sheetName val="Prog"/>
      <sheetName val="PrecRec"/>
      <sheetName val="SUB APU"/>
      <sheetName val="SUB_APU"/>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3"/>
      <sheetName val="4,1"/>
      <sheetName val="4,3"/>
      <sheetName val="6,2"/>
      <sheetName val="6,3"/>
      <sheetName val="6,4"/>
      <sheetName val="6,5"/>
      <sheetName val="7,1"/>
      <sheetName val="7,3"/>
      <sheetName val="7,5"/>
      <sheetName val="8,1"/>
      <sheetName val="9,1"/>
      <sheetName val="9,2"/>
      <sheetName val="9,3"/>
      <sheetName val="9,4"/>
      <sheetName val="9,5"/>
      <sheetName val="10,1"/>
      <sheetName val="10,4"/>
      <sheetName val="10,5"/>
      <sheetName val="10,6"/>
      <sheetName val="ccostos"/>
      <sheetName val="10,7"/>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5"/>
      <sheetName val="3.6"/>
      <sheetName val="3.7"/>
      <sheetName val="4.1"/>
      <sheetName val="5.1"/>
      <sheetName val="5.2"/>
      <sheetName val="6.1"/>
      <sheetName val="6.2"/>
      <sheetName val="7.2"/>
      <sheetName val="7.4"/>
      <sheetName val="7.5"/>
      <sheetName val="7.6"/>
      <sheetName val="7.7"/>
      <sheetName val="7.8"/>
      <sheetName val="7.9"/>
      <sheetName val="7.10"/>
      <sheetName val="7.11"/>
      <sheetName val="8.1"/>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11"/>
      <sheetName val="3,12"/>
      <sheetName val="3,13"/>
      <sheetName val="3,14"/>
      <sheetName val="4,4"/>
      <sheetName val="7,6"/>
      <sheetName val="7,7"/>
      <sheetName val="7,8"/>
      <sheetName val="7,9"/>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row r="1">
          <cell r="A1" t="str">
            <v>EQUIPO</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EQUIPO</v>
          </cell>
        </row>
      </sheetData>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refreshError="1"/>
      <sheetData sheetId="740" refreshError="1"/>
      <sheetData sheetId="741" refreshError="1"/>
      <sheetData sheetId="742" refreshError="1"/>
      <sheetData sheetId="743" refreshError="1"/>
      <sheetData sheetId="744" refreshError="1"/>
      <sheetData sheetId="745"/>
      <sheetData sheetId="746"/>
      <sheetData sheetId="747">
        <row r="1">
          <cell r="A1" t="str">
            <v>ABRAZADERA DE SALIDA TIPO 1</v>
          </cell>
        </row>
      </sheetData>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row r="1">
          <cell r="A1" t="str">
            <v>INSTITUTO NACIONAL DE VIAS</v>
          </cell>
        </row>
      </sheetData>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refreshError="1"/>
      <sheetData sheetId="1112" refreshError="1"/>
      <sheetData sheetId="1113" refreshError="1"/>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sheetData sheetId="1674"/>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sheetData sheetId="1835">
        <row r="168">
          <cell r="D168">
            <v>0.16</v>
          </cell>
        </row>
      </sheetData>
      <sheetData sheetId="1836"/>
      <sheetData sheetId="1837">
        <row r="7">
          <cell r="B7">
            <v>1</v>
          </cell>
        </row>
      </sheetData>
      <sheetData sheetId="1838">
        <row r="33">
          <cell r="G33">
            <v>0.59504299999999999</v>
          </cell>
        </row>
      </sheetData>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sheetData sheetId="1926"/>
      <sheetData sheetId="1927"/>
      <sheetData sheetId="1928"/>
      <sheetData sheetId="1929"/>
      <sheetData sheetId="1930"/>
      <sheetData sheetId="1931"/>
      <sheetData sheetId="1932"/>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row r="8">
          <cell r="A8">
            <v>2.1</v>
          </cell>
        </row>
      </sheetData>
      <sheetData sheetId="2584">
        <row r="8">
          <cell r="A8">
            <v>3.1</v>
          </cell>
        </row>
      </sheetData>
      <sheetData sheetId="2585"/>
      <sheetData sheetId="2586"/>
      <sheetData sheetId="2587"/>
      <sheetData sheetId="2588"/>
      <sheetData sheetId="2589"/>
      <sheetData sheetId="2590">
        <row r="3">
          <cell r="A3">
            <v>1</v>
          </cell>
        </row>
      </sheetData>
      <sheetData sheetId="2591"/>
      <sheetData sheetId="2592"/>
      <sheetData sheetId="2593"/>
      <sheetData sheetId="2594"/>
      <sheetData sheetId="2595"/>
      <sheetData sheetId="2596"/>
      <sheetData sheetId="2597">
        <row r="1">
          <cell r="A1" t="str">
            <v>LISTADO DE INSUMOS GENERAL</v>
          </cell>
        </row>
      </sheetData>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row r="8">
          <cell r="A8">
            <v>2.1</v>
          </cell>
        </row>
      </sheetData>
      <sheetData sheetId="2614">
        <row r="8">
          <cell r="A8">
            <v>3.1</v>
          </cell>
        </row>
      </sheetData>
      <sheetData sheetId="2615"/>
      <sheetData sheetId="2616"/>
      <sheetData sheetId="2617"/>
      <sheetData sheetId="2618"/>
      <sheetData sheetId="2619"/>
      <sheetData sheetId="2620">
        <row r="3">
          <cell r="A3">
            <v>1</v>
          </cell>
        </row>
      </sheetData>
      <sheetData sheetId="2621"/>
      <sheetData sheetId="2622"/>
      <sheetData sheetId="2623"/>
      <sheetData sheetId="2624"/>
      <sheetData sheetId="2625"/>
      <sheetData sheetId="2626" refreshError="1"/>
      <sheetData sheetId="2627">
        <row r="1">
          <cell r="A1" t="str">
            <v>LISTADO DE INSUMOS GENERAL</v>
          </cell>
        </row>
      </sheetData>
      <sheetData sheetId="2628" refreshError="1"/>
      <sheetData sheetId="2629"/>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refreshError="1"/>
      <sheetData sheetId="2839"/>
      <sheetData sheetId="2840"/>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sheetData sheetId="2892"/>
      <sheetData sheetId="2893"/>
      <sheetData sheetId="2894"/>
      <sheetData sheetId="2895"/>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ow r="1">
          <cell r="C1">
            <v>0.2</v>
          </cell>
        </row>
      </sheetData>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efreshError="1"/>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sheetData sheetId="2966" refreshError="1"/>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row r="2">
          <cell r="A2" t="str">
            <v>ACTA No</v>
          </cell>
        </row>
      </sheetData>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refreshError="1"/>
      <sheetData sheetId="3132" refreshError="1"/>
      <sheetData sheetId="3133" refreshError="1"/>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sheetData sheetId="3196" refreshError="1"/>
      <sheetData sheetId="3197"/>
      <sheetData sheetId="3198" refreshError="1"/>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sheetData sheetId="3239"/>
      <sheetData sheetId="3240"/>
      <sheetData sheetId="3241"/>
      <sheetData sheetId="3242"/>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refreshError="1"/>
      <sheetData sheetId="3329" refreshError="1"/>
      <sheetData sheetId="3330" refreshError="1"/>
      <sheetData sheetId="3331" refreshError="1"/>
      <sheetData sheetId="3332" refreshError="1"/>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sheetData sheetId="3490"/>
      <sheetData sheetId="3491" refreshError="1"/>
      <sheetData sheetId="3492" refreshError="1"/>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sheetData sheetId="3533"/>
      <sheetData sheetId="3534"/>
      <sheetData sheetId="3535"/>
      <sheetData sheetId="3536"/>
      <sheetData sheetId="3537"/>
      <sheetData sheetId="3538"/>
      <sheetData sheetId="3539"/>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refreshError="1"/>
      <sheetData sheetId="3576" refreshError="1"/>
      <sheetData sheetId="3577"/>
      <sheetData sheetId="3578" refreshError="1"/>
      <sheetData sheetId="3579" refreshError="1"/>
      <sheetData sheetId="3580"/>
      <sheetData sheetId="3581" refreshError="1"/>
      <sheetData sheetId="3582"/>
      <sheetData sheetId="3583"/>
      <sheetData sheetId="3584"/>
      <sheetData sheetId="3585"/>
      <sheetData sheetId="3586"/>
      <sheetData sheetId="3587"/>
      <sheetData sheetId="3588"/>
      <sheetData sheetId="3589"/>
      <sheetData sheetId="3590" refreshError="1"/>
      <sheetData sheetId="3591" refreshError="1"/>
      <sheetData sheetId="3592" refreshError="1"/>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row r="1">
          <cell r="A1" t="str">
            <v>ITEM</v>
          </cell>
        </row>
      </sheetData>
      <sheetData sheetId="3818">
        <row r="1">
          <cell r="A1" t="str">
            <v>EQUIPO</v>
          </cell>
        </row>
      </sheetData>
      <sheetData sheetId="3819">
        <row r="1">
          <cell r="A1" t="str">
            <v>ADMINISTRACION</v>
          </cell>
        </row>
      </sheetData>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row r="1">
          <cell r="A1" t="str">
            <v>ITEM</v>
          </cell>
        </row>
      </sheetData>
      <sheetData sheetId="3839">
        <row r="1">
          <cell r="A1" t="str">
            <v>EQUIPO</v>
          </cell>
        </row>
      </sheetData>
      <sheetData sheetId="3840">
        <row r="1">
          <cell r="A1" t="str">
            <v>ADMINISTRACION</v>
          </cell>
        </row>
      </sheetData>
      <sheetData sheetId="3841"/>
      <sheetData sheetId="3842"/>
      <sheetData sheetId="3843"/>
      <sheetData sheetId="3844"/>
      <sheetData sheetId="3845"/>
      <sheetData sheetId="3846">
        <row r="1">
          <cell r="A1" t="str">
            <v>ITEM</v>
          </cell>
        </row>
      </sheetData>
      <sheetData sheetId="3847">
        <row r="1">
          <cell r="A1" t="str">
            <v>EQUIPO</v>
          </cell>
        </row>
      </sheetData>
      <sheetData sheetId="3848">
        <row r="1">
          <cell r="A1" t="str">
            <v>ADMINISTRACION</v>
          </cell>
        </row>
      </sheetData>
      <sheetData sheetId="3849"/>
      <sheetData sheetId="3850"/>
      <sheetData sheetId="3851"/>
      <sheetData sheetId="3852"/>
      <sheetData sheetId="3853"/>
      <sheetData sheetId="3854"/>
      <sheetData sheetId="3855"/>
      <sheetData sheetId="3856"/>
      <sheetData sheetId="3857">
        <row r="1">
          <cell r="A1" t="str">
            <v>ITEM</v>
          </cell>
        </row>
      </sheetData>
      <sheetData sheetId="3858">
        <row r="1">
          <cell r="A1" t="str">
            <v>EQUIPO</v>
          </cell>
        </row>
      </sheetData>
      <sheetData sheetId="3859">
        <row r="1">
          <cell r="A1" t="str">
            <v>ADMINISTRACION</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row r="2">
          <cell r="A2" t="str">
            <v>HOSPITAL HERNANDO MONCALEANO PERDOMO ETAPA 1</v>
          </cell>
        </row>
      </sheetData>
      <sheetData sheetId="3875"/>
      <sheetData sheetId="3876">
        <row r="2">
          <cell r="A2" t="str">
            <v>HOSPITAL HERNANDO MONCALEANO PERDOMO ETAPA 2 A</v>
          </cell>
        </row>
      </sheetData>
      <sheetData sheetId="3877">
        <row r="2">
          <cell r="A2" t="str">
            <v>HOSPITAL HERNANDO MONCALEANO PERDOMO ETAPA 2B</v>
          </cell>
        </row>
      </sheetData>
      <sheetData sheetId="3878"/>
      <sheetData sheetId="3879"/>
      <sheetData sheetId="3880"/>
      <sheetData sheetId="3881"/>
      <sheetData sheetId="3882"/>
      <sheetData sheetId="3883"/>
      <sheetData sheetId="3884" refreshError="1"/>
      <sheetData sheetId="3885"/>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refreshError="1"/>
      <sheetData sheetId="3935" refreshError="1"/>
      <sheetData sheetId="3936" refreshError="1"/>
      <sheetData sheetId="3937" refreshError="1"/>
      <sheetData sheetId="3938"/>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sheetData sheetId="3957"/>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sheetData sheetId="4114"/>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sheetData sheetId="4812" refreshError="1"/>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refreshError="1"/>
      <sheetData sheetId="4898" refreshError="1"/>
      <sheetData sheetId="4899" refreshError="1"/>
      <sheetData sheetId="4900"/>
      <sheetData sheetId="490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refreshError="1"/>
      <sheetData sheetId="4927" refreshError="1"/>
      <sheetData sheetId="4928" refreshError="1"/>
      <sheetData sheetId="4929" refreshError="1"/>
      <sheetData sheetId="4930" refreshError="1"/>
      <sheetData sheetId="4931"/>
      <sheetData sheetId="4932"/>
      <sheetData sheetId="4933"/>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sheetData sheetId="4958" refreshError="1"/>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Hoja2"/>
      <sheetName val="Tabla CONPES 3714"/>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STA"/>
      <sheetName val="BASE CTOS"/>
      <sheetName val="APU COLECTOR EL TURCO"/>
      <sheetName val="APU PTAR"/>
    </sheetNames>
    <sheetDataSet>
      <sheetData sheetId="0"/>
      <sheetData sheetId="1" refreshError="1"/>
      <sheetData sheetId="2" refreshError="1"/>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G.G"/>
      <sheetName val="AC2_AG96"/>
      <sheetName val="Formulario N° 4"/>
      <sheetName val="MATERIALES"/>
      <sheetName val="EQUIPO"/>
      <sheetName val="Reprograma 4"/>
      <sheetName val="ANEXO 7"/>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row r="5">
          <cell r="L5">
            <v>3750</v>
          </cell>
        </row>
        <row r="6">
          <cell r="L6">
            <v>6875</v>
          </cell>
        </row>
        <row r="7">
          <cell r="F7">
            <v>3000</v>
          </cell>
          <cell r="L7">
            <v>375</v>
          </cell>
        </row>
        <row r="9">
          <cell r="L9">
            <v>2083.3333333333335</v>
          </cell>
        </row>
        <row r="10">
          <cell r="F10">
            <v>850</v>
          </cell>
        </row>
        <row r="11">
          <cell r="F11">
            <v>25000</v>
          </cell>
        </row>
        <row r="12">
          <cell r="F12">
            <v>17400</v>
          </cell>
          <cell r="L12">
            <v>80000</v>
          </cell>
        </row>
        <row r="13">
          <cell r="L13">
            <v>120000</v>
          </cell>
        </row>
        <row r="19">
          <cell r="F19">
            <v>3200</v>
          </cell>
        </row>
        <row r="21">
          <cell r="F21">
            <v>1916.5133333333333</v>
          </cell>
        </row>
        <row r="27">
          <cell r="F27">
            <v>895.05599999999993</v>
          </cell>
        </row>
        <row r="28">
          <cell r="F28">
            <v>19500</v>
          </cell>
        </row>
        <row r="29">
          <cell r="F29">
            <v>18700</v>
          </cell>
        </row>
        <row r="32">
          <cell r="F32">
            <v>103240</v>
          </cell>
        </row>
        <row r="41">
          <cell r="F41">
            <v>13500</v>
          </cell>
        </row>
        <row r="42">
          <cell r="F42">
            <v>150000</v>
          </cell>
        </row>
        <row r="47">
          <cell r="F47">
            <v>25000</v>
          </cell>
        </row>
        <row r="49">
          <cell r="F49">
            <v>10000</v>
          </cell>
        </row>
        <row r="50">
          <cell r="F50">
            <v>8166.666666666667</v>
          </cell>
        </row>
        <row r="51">
          <cell r="F51">
            <v>1666.6666666666667</v>
          </cell>
        </row>
        <row r="54">
          <cell r="F54">
            <v>450</v>
          </cell>
        </row>
        <row r="56">
          <cell r="F56">
            <v>850</v>
          </cell>
        </row>
        <row r="57">
          <cell r="F57">
            <v>14500</v>
          </cell>
        </row>
        <row r="59">
          <cell r="F59">
            <v>5200</v>
          </cell>
        </row>
        <row r="61">
          <cell r="F61">
            <v>1100</v>
          </cell>
        </row>
        <row r="62">
          <cell r="F62">
            <v>950</v>
          </cell>
        </row>
        <row r="64">
          <cell r="F64">
            <v>14000</v>
          </cell>
        </row>
        <row r="65">
          <cell r="F65">
            <v>30000</v>
          </cell>
        </row>
        <row r="67">
          <cell r="F67">
            <v>12000</v>
          </cell>
        </row>
        <row r="76">
          <cell r="F76">
            <v>12000</v>
          </cell>
        </row>
        <row r="78">
          <cell r="F78">
            <v>1800</v>
          </cell>
        </row>
        <row r="79">
          <cell r="F79">
            <v>900</v>
          </cell>
        </row>
        <row r="80">
          <cell r="F80">
            <v>30000</v>
          </cell>
        </row>
        <row r="81">
          <cell r="F81">
            <v>8000</v>
          </cell>
        </row>
        <row r="88">
          <cell r="F88">
            <v>900</v>
          </cell>
        </row>
        <row r="91">
          <cell r="F91">
            <v>4000</v>
          </cell>
        </row>
        <row r="94">
          <cell r="F94">
            <v>30000</v>
          </cell>
        </row>
        <row r="95">
          <cell r="F95">
            <v>101317.15999999999</v>
          </cell>
        </row>
        <row r="96">
          <cell r="F96">
            <v>11682</v>
          </cell>
        </row>
        <row r="102">
          <cell r="F102">
            <v>12786.885245901638</v>
          </cell>
        </row>
        <row r="103">
          <cell r="F103">
            <v>25000</v>
          </cell>
        </row>
        <row r="104">
          <cell r="F104">
            <v>22500</v>
          </cell>
        </row>
        <row r="107">
          <cell r="F107">
            <v>80000</v>
          </cell>
        </row>
        <row r="108">
          <cell r="F108">
            <v>35000</v>
          </cell>
        </row>
        <row r="109">
          <cell r="F109">
            <v>6200</v>
          </cell>
        </row>
        <row r="110">
          <cell r="F110">
            <v>10500</v>
          </cell>
        </row>
      </sheetData>
      <sheetData sheetId="1">
        <row r="40">
          <cell r="F40">
            <v>439859</v>
          </cell>
        </row>
        <row r="74">
          <cell r="F74">
            <v>295027</v>
          </cell>
        </row>
      </sheetData>
      <sheetData sheetId="2">
        <row r="13">
          <cell r="F13">
            <v>87264.707759467507</v>
          </cell>
        </row>
        <row r="16">
          <cell r="F16">
            <v>57432.306472181117</v>
          </cell>
        </row>
        <row r="17">
          <cell r="F17">
            <v>47029.56116557381</v>
          </cell>
        </row>
        <row r="18">
          <cell r="F18">
            <v>36408.594600334131</v>
          </cell>
        </row>
        <row r="19">
          <cell r="F19">
            <v>54253.131999999998</v>
          </cell>
        </row>
        <row r="21">
          <cell r="F21">
            <v>91936.080412771262</v>
          </cell>
        </row>
      </sheetData>
      <sheetData sheetId="3"/>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de costo H&amp;H"/>
      <sheetName val="PRESUPUESTO"/>
      <sheetName val="APU OBRA CIVIL"/>
      <sheetName val="A.A."/>
      <sheetName val="APU IC-1"/>
      <sheetName val="APU IC-2"/>
      <sheetName val="APU IC-3"/>
      <sheetName val="APU IC-4"/>
      <sheetName val="APU IC-5"/>
      <sheetName val="APU IC-6"/>
      <sheetName val="APU IC-7"/>
      <sheetName val="APU IC-8"/>
      <sheetName val="APU IC-9"/>
      <sheetName val="APU IC-10"/>
      <sheetName val="APU IC-11"/>
      <sheetName val="APU IC-12"/>
      <sheetName val="APU IC-13"/>
      <sheetName val="APU IC-14"/>
      <sheetName val="APU IC-15"/>
      <sheetName val="APU IC-16"/>
      <sheetName val="APU IC-17"/>
      <sheetName val="APU IC-18"/>
      <sheetName val="APU IC-19"/>
      <sheetName val="APU IC-20"/>
      <sheetName val="APU IC-21"/>
      <sheetName val="APU IC-22"/>
      <sheetName val="APU IC-23"/>
      <sheetName val="APU IC-24"/>
      <sheetName val="APU IC-25"/>
      <sheetName val="APU IC-26"/>
      <sheetName val="APU IC-27"/>
      <sheetName val="APU IC-28"/>
      <sheetName val="Hoja1"/>
      <sheetName val="Hoja2"/>
      <sheetName val="PPTO CONSOLIDAD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 sheetId="19"/>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DADES"/>
      <sheetName val="INDICE"/>
      <sheetName val="ACLARACIONES"/>
      <sheetName val="DATOS INICIALES"/>
      <sheetName val="PRESUPUESTO"/>
      <sheetName val="PMA"/>
      <sheetName val="INSUMOS MATERIALES"/>
      <sheetName val="MEMORIAS"/>
      <sheetName val="APU"/>
      <sheetName val="APU AUXILIARES"/>
      <sheetName val="INSUMOS TRANSPORTES"/>
      <sheetName val="INSUMOS EQUIPOS"/>
      <sheetName val="AIU"/>
      <sheetName val="INSUMOS GENERALES"/>
      <sheetName val="INTERVENTORÍA"/>
      <sheetName val="LEGALIZACIÓN OBRA"/>
      <sheetName val="PMT"/>
      <sheetName val="PAPSO OBRA"/>
      <sheetName val="PÓLIZAS OBRA"/>
      <sheetName val="APU GEORREFERENCIACIÓN"/>
      <sheetName val="APU CARACTERIZACIÓN"/>
      <sheetName val="AJUSTE ESTUDIOS"/>
      <sheetName val="MATERIAL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FM INTERVENTORÍA"/>
      <sheetName val="TASAS_INTERVENTORIA"/>
      <sheetName val="PAPSO INTERVENTORÍA"/>
      <sheetName val="PÓLIZAS INTERVENTORÍA"/>
    </sheetNames>
    <sheetDataSet>
      <sheetData sheetId="0">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sheetData sheetId="2"/>
      <sheetData sheetId="3"/>
      <sheetData sheetId="4">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cell r="F3" t="str">
            <v>INSERTE ESCUDO ENTIDAD AQUÍ</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B9">
            <v>1</v>
          </cell>
          <cell r="C9" t="str">
            <v>CONSTRUCCIÓN DE PLACA HUELLA VEREDA TABACAL</v>
          </cell>
        </row>
        <row r="10">
          <cell r="A10">
            <v>1</v>
          </cell>
          <cell r="B10">
            <v>1.1000000000000001</v>
          </cell>
          <cell r="C10" t="str">
            <v xml:space="preserve">INVIAS </v>
          </cell>
          <cell r="D10" t="str">
            <v>Artìculo 600-22</v>
          </cell>
          <cell r="E10" t="str">
            <v>Excavaciones para estructuras varias en material común en seco sin entibado. No Incluye transporte y disposición final de los materiales.</v>
          </cell>
          <cell r="F10" t="str">
            <v>m3</v>
          </cell>
          <cell r="G10">
            <v>325</v>
          </cell>
          <cell r="H10">
            <v>7514</v>
          </cell>
          <cell r="I10">
            <v>2442050</v>
          </cell>
        </row>
        <row r="11">
          <cell r="A11">
            <v>2</v>
          </cell>
          <cell r="B11">
            <v>1.2</v>
          </cell>
          <cell r="C11" t="str">
            <v xml:space="preserve">INVIAS </v>
          </cell>
          <cell r="D11" t="str">
            <v>Artìculo 220-22</v>
          </cell>
          <cell r="E11" t="str">
            <v>Lleno mecánico compactado con material proveniente de la excavación hasta obtener una densidad mínima del 95%, de la obtenida en el ensayo del Proctor modificado. Incluye selección, acarreo interno y compactación del material.</v>
          </cell>
          <cell r="F11" t="str">
            <v>m3</v>
          </cell>
          <cell r="G11">
            <v>190</v>
          </cell>
          <cell r="H11">
            <v>6822</v>
          </cell>
          <cell r="I11">
            <v>1296180</v>
          </cell>
        </row>
        <row r="12">
          <cell r="A12">
            <v>3</v>
          </cell>
          <cell r="B12">
            <v>1.3</v>
          </cell>
          <cell r="C12" t="str">
            <v xml:space="preserve">INVIAS </v>
          </cell>
          <cell r="D12" t="str">
            <v>Artìculo 320-22</v>
          </cell>
          <cell r="E12" t="str">
            <v>Suministro, colocación, conformación y compactación de Subbase granular, incluye transporte. Compactación hasta obtener una densidad mínima del 95%, de la obtenida en el ensayo del Proctor modificado</v>
          </cell>
          <cell r="F12" t="str">
            <v>m3</v>
          </cell>
          <cell r="G12">
            <v>558</v>
          </cell>
          <cell r="H12">
            <v>174455</v>
          </cell>
          <cell r="I12">
            <v>97345890</v>
          </cell>
        </row>
        <row r="13">
          <cell r="A13">
            <v>4</v>
          </cell>
          <cell r="B13">
            <v>1.4</v>
          </cell>
          <cell r="C13" t="str">
            <v xml:space="preserve">INVIAS </v>
          </cell>
          <cell r="D13" t="str">
            <v>Artìculo 500-22</v>
          </cell>
          <cell r="E13" t="str">
            <v>Concreto Clase D (21 MPa). Placa huella en concreto. Incluye el suministro y el transporte de todos los materiales, la formaleta en madera o similar. El acero de refuerzo se pagará en su ítem respectivo. Incluye todo lo necesario para su correcta construcción.</v>
          </cell>
          <cell r="F13" t="str">
            <v>m3</v>
          </cell>
          <cell r="G13">
            <v>202</v>
          </cell>
          <cell r="H13">
            <v>642226</v>
          </cell>
          <cell r="I13">
            <v>129729652</v>
          </cell>
        </row>
        <row r="14">
          <cell r="A14">
            <v>5</v>
          </cell>
          <cell r="B14">
            <v>1.5</v>
          </cell>
          <cell r="C14" t="str">
            <v xml:space="preserve">INVIAS </v>
          </cell>
          <cell r="D14" t="str">
            <v>Artìculo 500-22</v>
          </cell>
          <cell r="E14" t="str">
            <v>Concreto Clase D (21 MPa). Cunetas incluye el suministro y el transporte de todos los materiales, la formaleta en madera o similar. El acero de refuerzo se pagará en su ítem respectivo. Incluye todo lo necesario para su correcta construcción.</v>
          </cell>
          <cell r="F14" t="str">
            <v>m3</v>
          </cell>
          <cell r="G14">
            <v>308</v>
          </cell>
          <cell r="H14">
            <v>651521</v>
          </cell>
          <cell r="I14">
            <v>200668468</v>
          </cell>
        </row>
        <row r="15">
          <cell r="A15">
            <v>6</v>
          </cell>
          <cell r="B15">
            <v>1.6</v>
          </cell>
          <cell r="C15" t="str">
            <v xml:space="preserve">INVIAS </v>
          </cell>
          <cell r="D15" t="str">
            <v>Artìculo 500-22</v>
          </cell>
          <cell r="E15" t="str">
            <v>Concreto Clase D (21 MPa). Vigas incluye el suministro y el transporte de todos los materiales, la formaleta en madera o similar. El acero de refuerzo se pagará en su ítem respectivo. Incluye todo lo necesario para su correcta construcción.</v>
          </cell>
          <cell r="F15" t="str">
            <v>m3</v>
          </cell>
          <cell r="G15">
            <v>79</v>
          </cell>
          <cell r="H15">
            <v>658411</v>
          </cell>
          <cell r="I15">
            <v>52014469</v>
          </cell>
        </row>
        <row r="16">
          <cell r="A16">
            <v>7</v>
          </cell>
          <cell r="B16">
            <v>1.7</v>
          </cell>
          <cell r="C16" t="str">
            <v xml:space="preserve">INVIAS </v>
          </cell>
          <cell r="D16" t="str">
            <v>Artìculo 500-22</v>
          </cell>
          <cell r="E16" t="str">
            <v>Concreto Clase H (Ciclópeo con concreto clase D - 21 MPa y Piedra de 2" a 4") incluye el suministro y el transporte de todos los materiales, la formaleta en madera o similar. Incluye todo lo necesario para su correcta construcción.</v>
          </cell>
          <cell r="F16" t="str">
            <v>m3</v>
          </cell>
          <cell r="G16">
            <v>201</v>
          </cell>
          <cell r="H16">
            <v>435694</v>
          </cell>
          <cell r="I16">
            <v>87574494</v>
          </cell>
        </row>
        <row r="17">
          <cell r="A17">
            <v>8</v>
          </cell>
          <cell r="B17">
            <v>1.8</v>
          </cell>
          <cell r="C17" t="str">
            <v xml:space="preserve">INVIAS </v>
          </cell>
          <cell r="D17" t="str">
            <v>Artìculo 640-22</v>
          </cell>
          <cell r="E17" t="str">
            <v>Suministro, transporte y colocación de Acero de refuerzo fy=420 Mpa (Grado 60)</v>
          </cell>
          <cell r="F17" t="str">
            <v>Kg</v>
          </cell>
          <cell r="G17">
            <v>31660</v>
          </cell>
          <cell r="H17">
            <v>6979</v>
          </cell>
          <cell r="I17">
            <v>220955140</v>
          </cell>
        </row>
        <row r="18">
          <cell r="A18">
            <v>9</v>
          </cell>
          <cell r="B18">
            <v>1.9</v>
          </cell>
          <cell r="C18" t="str">
            <v xml:space="preserve">INVIAS </v>
          </cell>
          <cell r="D18" t="str">
            <v>Artìculo 900-22</v>
          </cell>
          <cell r="E18" t="str">
            <v>Transporte de sobrantes provenientes de la excavación de la explanación, canales,
préstamos para distancias superiores a 1000 m medidos a partir de 100 m. Material
compacto (Incluye 30% de expansión).</v>
          </cell>
          <cell r="F18" t="str">
            <v>m3-km</v>
          </cell>
          <cell r="G18">
            <v>8640</v>
          </cell>
          <cell r="H18">
            <v>1305</v>
          </cell>
          <cell r="I18">
            <v>11275200</v>
          </cell>
        </row>
        <row r="19">
          <cell r="B19">
            <v>2</v>
          </cell>
          <cell r="C19" t="str">
            <v>OBRA DE DRENAJE VEREDA TABACAL</v>
          </cell>
        </row>
        <row r="20">
          <cell r="A20">
            <v>10</v>
          </cell>
          <cell r="B20">
            <v>2.1</v>
          </cell>
          <cell r="C20" t="str">
            <v xml:space="preserve">INVIAS </v>
          </cell>
          <cell r="D20" t="str">
            <v>Artìculo 600-22</v>
          </cell>
          <cell r="E20" t="str">
            <v>Excavaciones para estructuras varias en material común en seco sin entibado. Incluye transporte y disposición final de los materiales.</v>
          </cell>
          <cell r="F20" t="str">
            <v>m3</v>
          </cell>
          <cell r="G20">
            <v>247</v>
          </cell>
          <cell r="H20">
            <v>7514</v>
          </cell>
          <cell r="I20">
            <v>1855958</v>
          </cell>
        </row>
        <row r="21">
          <cell r="A21">
            <v>11</v>
          </cell>
          <cell r="B21">
            <v>2.2000000000000002</v>
          </cell>
          <cell r="C21" t="str">
            <v xml:space="preserve">INVIAS </v>
          </cell>
          <cell r="D21" t="str">
            <v>Artìculo 500-22</v>
          </cell>
          <cell r="E21"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21" t="str">
            <v>m3</v>
          </cell>
          <cell r="G21">
            <v>29</v>
          </cell>
          <cell r="H21">
            <v>655129</v>
          </cell>
          <cell r="I21">
            <v>18998741</v>
          </cell>
        </row>
        <row r="22">
          <cell r="A22">
            <v>12</v>
          </cell>
          <cell r="B22">
            <v>2.2999999999999998</v>
          </cell>
          <cell r="C22" t="str">
            <v xml:space="preserve">INVIAS </v>
          </cell>
          <cell r="D22" t="str">
            <v>Artìculo 500-22</v>
          </cell>
          <cell r="E22" t="str">
            <v>Concreto Clase F (14 MPa). Solados de E=0.1 incluye el suministro y el transporte de todos los materiales, la formaleta en madera o similar. El acero de refuerzo se pagará en su ítem respectivo. Incluye todo lo necesario para su correcta construcción.</v>
          </cell>
          <cell r="F22" t="str">
            <v>m3</v>
          </cell>
          <cell r="G22">
            <v>4</v>
          </cell>
          <cell r="H22">
            <v>494875</v>
          </cell>
          <cell r="I22">
            <v>1979500</v>
          </cell>
        </row>
        <row r="23">
          <cell r="A23">
            <v>13</v>
          </cell>
          <cell r="B23">
            <v>2.4</v>
          </cell>
          <cell r="C23" t="str">
            <v xml:space="preserve">INVIAS </v>
          </cell>
          <cell r="D23" t="str">
            <v>Artìculo 500-22</v>
          </cell>
          <cell r="E23"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23" t="str">
            <v>m3</v>
          </cell>
          <cell r="G23">
            <v>7</v>
          </cell>
          <cell r="H23">
            <v>517919</v>
          </cell>
          <cell r="I23">
            <v>3625433</v>
          </cell>
        </row>
        <row r="24">
          <cell r="A24">
            <v>14</v>
          </cell>
          <cell r="B24">
            <v>2.5</v>
          </cell>
          <cell r="C24" t="str">
            <v xml:space="preserve">INVIAS </v>
          </cell>
          <cell r="D24" t="str">
            <v>Artìculo 640-22</v>
          </cell>
          <cell r="E24" t="str">
            <v>Suministro, transporte y colocación de Acero de refuerzo fy=420 Mpa (Grado 60)</v>
          </cell>
          <cell r="F24" t="str">
            <v>Kg</v>
          </cell>
          <cell r="G24">
            <v>1097</v>
          </cell>
          <cell r="H24">
            <v>6979</v>
          </cell>
          <cell r="I24">
            <v>7655963</v>
          </cell>
        </row>
        <row r="25">
          <cell r="A25">
            <v>15</v>
          </cell>
          <cell r="B25">
            <v>2.6</v>
          </cell>
          <cell r="C25" t="str">
            <v xml:space="preserve">INVIAS </v>
          </cell>
          <cell r="D25" t="str">
            <v>Artìculo 661-22</v>
          </cell>
          <cell r="E25" t="str">
            <v>Suministro , Transporte e instalación Tubería de concreto reforzado 900 mm, Clase 2 - Prefabricada</v>
          </cell>
          <cell r="F25" t="str">
            <v>m</v>
          </cell>
          <cell r="G25">
            <v>45</v>
          </cell>
          <cell r="H25">
            <v>732001</v>
          </cell>
          <cell r="I25">
            <v>32940045</v>
          </cell>
        </row>
        <row r="26">
          <cell r="B26">
            <v>3</v>
          </cell>
          <cell r="C26" t="str">
            <v>CONSTRUCCIÓN DE PLACA HUELLA VEREDA PAJARITO</v>
          </cell>
        </row>
        <row r="27">
          <cell r="A27">
            <v>16</v>
          </cell>
          <cell r="B27">
            <v>3.1</v>
          </cell>
          <cell r="C27" t="str">
            <v xml:space="preserve">INVIAS </v>
          </cell>
          <cell r="D27" t="str">
            <v>Artìculo 600-22</v>
          </cell>
          <cell r="E27" t="str">
            <v>Excavaciones para estructuras varias en material común en seco sin entibado. No Incluye transporte y disposición final de los materiales.</v>
          </cell>
          <cell r="F27" t="str">
            <v>m3</v>
          </cell>
          <cell r="G27">
            <v>916</v>
          </cell>
          <cell r="H27">
            <v>7514</v>
          </cell>
          <cell r="I27">
            <v>6882824</v>
          </cell>
        </row>
        <row r="28">
          <cell r="A28">
            <v>17</v>
          </cell>
          <cell r="B28">
            <v>3.2</v>
          </cell>
          <cell r="C28" t="str">
            <v xml:space="preserve">INVIAS </v>
          </cell>
          <cell r="D28" t="str">
            <v>Artìculo 220-22</v>
          </cell>
          <cell r="E28" t="str">
            <v>Lleno mecánico compactado con material proveniente de la excavación hasta obtener una densidad mínima del 95%, de la obtenida en el ensayo del Proctor modificado. Incluye selección, acarreo interno y compactación del material.</v>
          </cell>
          <cell r="F28" t="str">
            <v>m3</v>
          </cell>
          <cell r="G28">
            <v>162</v>
          </cell>
          <cell r="H28">
            <v>6822</v>
          </cell>
          <cell r="I28">
            <v>1105164</v>
          </cell>
        </row>
        <row r="29">
          <cell r="A29">
            <v>18</v>
          </cell>
          <cell r="B29">
            <v>3.3</v>
          </cell>
          <cell r="C29" t="str">
            <v xml:space="preserve">INVIAS </v>
          </cell>
          <cell r="D29" t="str">
            <v>Artìculo 320-22</v>
          </cell>
          <cell r="E29" t="str">
            <v>Suministro, colocación, conformación y compactación de Subbase granular, incluye transporte. Compactación hasta obtener una densidad mínima del 95%, de la obtenida en el ensayo del Proctor modificado</v>
          </cell>
          <cell r="F29" t="str">
            <v>m3</v>
          </cell>
          <cell r="G29">
            <v>558</v>
          </cell>
          <cell r="H29">
            <v>160098</v>
          </cell>
          <cell r="I29">
            <v>89334684</v>
          </cell>
        </row>
        <row r="30">
          <cell r="A30">
            <v>19</v>
          </cell>
          <cell r="B30">
            <v>3.4</v>
          </cell>
          <cell r="C30" t="str">
            <v xml:space="preserve">INVIAS </v>
          </cell>
          <cell r="D30" t="str">
            <v>Artìculo 500-22</v>
          </cell>
          <cell r="E30" t="str">
            <v>Concreto Clase D (21 MPa). Placa huella en concreto. Incluye el suministro y el transporte de todos los materiales, la formaleta en madera o similar. El acero de refuerzo se pagará en su ítem respectivo. Incluye todo lo necesario para su correcta construcción.</v>
          </cell>
          <cell r="F30" t="str">
            <v>m3</v>
          </cell>
          <cell r="G30">
            <v>202</v>
          </cell>
          <cell r="H30">
            <v>601872</v>
          </cell>
          <cell r="I30">
            <v>121578144</v>
          </cell>
        </row>
        <row r="31">
          <cell r="A31">
            <v>20</v>
          </cell>
          <cell r="B31">
            <v>3.5</v>
          </cell>
          <cell r="C31" t="str">
            <v xml:space="preserve">INVIAS </v>
          </cell>
          <cell r="D31" t="str">
            <v>Artìculo 500-22</v>
          </cell>
          <cell r="E31" t="str">
            <v>Concreto Clase D (21 MPa). Cunetas incluye el suministro y el transporte de todos los materiales, la formaleta en madera o similar. El acero de refuerzo se pagará en su ítem respectivo. Incluye todo lo necesario para su correcta construcción.</v>
          </cell>
          <cell r="F31" t="str">
            <v>m3</v>
          </cell>
          <cell r="G31">
            <v>308</v>
          </cell>
          <cell r="H31">
            <v>594982</v>
          </cell>
          <cell r="I31">
            <v>183254456</v>
          </cell>
        </row>
        <row r="32">
          <cell r="A32">
            <v>21</v>
          </cell>
          <cell r="B32">
            <v>3.6</v>
          </cell>
          <cell r="C32" t="str">
            <v xml:space="preserve">INVIAS </v>
          </cell>
          <cell r="D32" t="str">
            <v>Artìculo 500-22</v>
          </cell>
          <cell r="E32" t="str">
            <v>Concreto Clase D (21 MPa). Vigas incluye el suministro y el transporte de todos los materiales, la formaleta en madera o similar. El acero de refuerzo se pagará en su ítem respectivo. Incluye todo lo necesario para su correcta construcción.</v>
          </cell>
          <cell r="F32" t="str">
            <v>m3</v>
          </cell>
          <cell r="G32">
            <v>79</v>
          </cell>
          <cell r="H32">
            <v>601872</v>
          </cell>
          <cell r="I32">
            <v>47547888</v>
          </cell>
        </row>
        <row r="33">
          <cell r="A33">
            <v>22</v>
          </cell>
          <cell r="B33">
            <v>3.7</v>
          </cell>
          <cell r="C33" t="str">
            <v xml:space="preserve">INVIAS </v>
          </cell>
          <cell r="D33" t="str">
            <v>Artìculo 500-22</v>
          </cell>
          <cell r="E33" t="str">
            <v>Concreto Clase H (Ciclópeo con concreto clase D - 21 MPa y Piedra de 2" a 4") incluye el suministro y el transporte de todos los materiales, la formaleta en madera o similar. Incluye todo lo necesario para su correcta construcción.</v>
          </cell>
          <cell r="F33" t="str">
            <v>m3</v>
          </cell>
          <cell r="G33">
            <v>201</v>
          </cell>
          <cell r="H33">
            <v>406213</v>
          </cell>
          <cell r="I33">
            <v>81648813</v>
          </cell>
        </row>
        <row r="34">
          <cell r="A34">
            <v>23</v>
          </cell>
          <cell r="B34">
            <v>3.8</v>
          </cell>
          <cell r="C34" t="str">
            <v xml:space="preserve">INVIAS </v>
          </cell>
          <cell r="D34" t="str">
            <v>Artìculo 640-22</v>
          </cell>
          <cell r="E34" t="str">
            <v>Suministro, transporte y colocación de Acero de refuerzo fy=420 Mpa (Grado 60)</v>
          </cell>
          <cell r="F34" t="str">
            <v>Kg</v>
          </cell>
          <cell r="G34">
            <v>31660</v>
          </cell>
          <cell r="H34">
            <v>6979</v>
          </cell>
          <cell r="I34">
            <v>220955140</v>
          </cell>
        </row>
        <row r="35">
          <cell r="A35">
            <v>24</v>
          </cell>
          <cell r="B35">
            <v>3.9</v>
          </cell>
          <cell r="C35" t="str">
            <v xml:space="preserve">INVIAS </v>
          </cell>
          <cell r="D35" t="str">
            <v>Artìculo 900-22</v>
          </cell>
          <cell r="E35" t="str">
            <v>Transporte de sobrantes provenientes de la excavación de la explanación, canales,
préstamos para distancias superiores a 1000 m medidos a partir de 100 m. Material
compacto (Incluye 30% de expansión).</v>
          </cell>
          <cell r="F35" t="str">
            <v>m3-km</v>
          </cell>
          <cell r="G35">
            <v>48256</v>
          </cell>
          <cell r="H35">
            <v>1305</v>
          </cell>
          <cell r="I35">
            <v>62974080</v>
          </cell>
        </row>
        <row r="36">
          <cell r="B36">
            <v>4</v>
          </cell>
          <cell r="C36" t="str">
            <v>OBRA DE DRENAJE VEREDA PAJARITO</v>
          </cell>
        </row>
        <row r="37">
          <cell r="A37">
            <v>25</v>
          </cell>
          <cell r="B37">
            <v>4.0999999999999996</v>
          </cell>
          <cell r="C37" t="str">
            <v xml:space="preserve">INVIAS </v>
          </cell>
          <cell r="D37" t="str">
            <v>Artìculo 600-22</v>
          </cell>
          <cell r="E37" t="str">
            <v>Excavaciones para estructuras varias en material común en seco sin entibado. Incluye transporte y disposición final de los materiales.</v>
          </cell>
          <cell r="F37" t="str">
            <v>m3</v>
          </cell>
          <cell r="G37">
            <v>247</v>
          </cell>
          <cell r="H37">
            <v>7514</v>
          </cell>
          <cell r="I37">
            <v>1855958</v>
          </cell>
        </row>
        <row r="38">
          <cell r="A38">
            <v>26</v>
          </cell>
          <cell r="B38">
            <v>4.2</v>
          </cell>
          <cell r="C38" t="str">
            <v xml:space="preserve">INVIAS </v>
          </cell>
          <cell r="D38" t="str">
            <v>Artìculo 500-22</v>
          </cell>
          <cell r="E38"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38" t="str">
            <v>m3</v>
          </cell>
          <cell r="G38">
            <v>29</v>
          </cell>
          <cell r="H38">
            <v>614774</v>
          </cell>
          <cell r="I38">
            <v>17828446</v>
          </cell>
        </row>
        <row r="39">
          <cell r="A39">
            <v>27</v>
          </cell>
          <cell r="B39">
            <v>4.3</v>
          </cell>
          <cell r="C39" t="str">
            <v xml:space="preserve">INVIAS </v>
          </cell>
          <cell r="D39" t="str">
            <v>Artìculo 500-22</v>
          </cell>
          <cell r="E39" t="str">
            <v>Concreto Clase F (14 MPa). Solados de E=0.1 incluye el suministro y el transporte de todos los materiales, la formaleta en madera o similar. El acero de refuerzo se pagará en su ítem respectivo. Incluye todo lo necesario para su correcta construcción.</v>
          </cell>
          <cell r="F39" t="str">
            <v>m3</v>
          </cell>
          <cell r="G39">
            <v>4</v>
          </cell>
          <cell r="H39">
            <v>476843</v>
          </cell>
          <cell r="I39">
            <v>1907372</v>
          </cell>
        </row>
        <row r="40">
          <cell r="A40">
            <v>28</v>
          </cell>
          <cell r="B40">
            <v>4.4000000000000004</v>
          </cell>
          <cell r="C40" t="str">
            <v xml:space="preserve">INVIAS </v>
          </cell>
          <cell r="D40" t="str">
            <v>Artìculo 500-22</v>
          </cell>
          <cell r="E40"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40" t="str">
            <v>m3</v>
          </cell>
          <cell r="G40">
            <v>7</v>
          </cell>
          <cell r="H40">
            <v>489289</v>
          </cell>
          <cell r="I40">
            <v>3425023</v>
          </cell>
        </row>
        <row r="41">
          <cell r="A41">
            <v>29</v>
          </cell>
          <cell r="B41">
            <v>4.5</v>
          </cell>
          <cell r="C41" t="str">
            <v xml:space="preserve">INVIAS </v>
          </cell>
          <cell r="D41" t="str">
            <v>Artìculo 640-22</v>
          </cell>
          <cell r="E41" t="str">
            <v>Suministro, transporte y colocación de Acero de refuerzo fy=420 Mpa (Grado 60)</v>
          </cell>
          <cell r="F41" t="str">
            <v>Kg</v>
          </cell>
          <cell r="G41">
            <v>1097</v>
          </cell>
          <cell r="H41">
            <v>6979</v>
          </cell>
          <cell r="I41">
            <v>7655963</v>
          </cell>
        </row>
        <row r="42">
          <cell r="A42">
            <v>30</v>
          </cell>
          <cell r="B42">
            <v>4.5999999999999996</v>
          </cell>
          <cell r="C42" t="str">
            <v xml:space="preserve">INVIAS </v>
          </cell>
          <cell r="D42" t="str">
            <v>Artìculo 661-22</v>
          </cell>
          <cell r="E42" t="str">
            <v>Suministro , Transporte e instalación Tubería de concreto reforzado 900 mm, Clase 2 - Prefabricada</v>
          </cell>
          <cell r="F42" t="str">
            <v>m</v>
          </cell>
          <cell r="G42">
            <v>45</v>
          </cell>
          <cell r="H42">
            <v>732001</v>
          </cell>
          <cell r="I42">
            <v>32940045</v>
          </cell>
        </row>
        <row r="43">
          <cell r="B43">
            <v>5</v>
          </cell>
          <cell r="C43" t="str">
            <v>CONSTRUCCIÓN DE PLACA HUELLA VEREDA ALTO DEL OBISPO</v>
          </cell>
        </row>
        <row r="44">
          <cell r="A44">
            <v>31</v>
          </cell>
          <cell r="B44">
            <v>5.0999999999999996</v>
          </cell>
          <cell r="C44" t="str">
            <v xml:space="preserve">INVIAS </v>
          </cell>
          <cell r="D44" t="str">
            <v>Artìculo 600-22</v>
          </cell>
          <cell r="E44" t="str">
            <v>Excavaciones para estructuras varias en material común en seco sin entibado. No Incluye transporte y disposición final de los materiales.</v>
          </cell>
          <cell r="F44" t="str">
            <v>m3</v>
          </cell>
          <cell r="G44">
            <v>675</v>
          </cell>
          <cell r="H44">
            <v>7514</v>
          </cell>
          <cell r="I44">
            <v>5071950</v>
          </cell>
        </row>
        <row r="45">
          <cell r="A45">
            <v>32</v>
          </cell>
          <cell r="B45">
            <v>5.2</v>
          </cell>
          <cell r="C45" t="str">
            <v xml:space="preserve">INVIAS </v>
          </cell>
          <cell r="D45" t="str">
            <v>Artìculo 220-22</v>
          </cell>
          <cell r="E45" t="str">
            <v>Lleno mecánico compactado con material proveniente de la excavación hasta obtener una densidad mínima del 95%, de la obtenida en el ensayo del Proctor modificado. Incluye selección, acarreo interno y compactación del material.</v>
          </cell>
          <cell r="F45" t="str">
            <v>m3</v>
          </cell>
          <cell r="G45">
            <v>37</v>
          </cell>
          <cell r="H45">
            <v>6822</v>
          </cell>
          <cell r="I45">
            <v>252414</v>
          </cell>
        </row>
        <row r="46">
          <cell r="A46">
            <v>33</v>
          </cell>
          <cell r="B46">
            <v>5.3</v>
          </cell>
          <cell r="C46" t="str">
            <v xml:space="preserve">INVIAS </v>
          </cell>
          <cell r="D46" t="str">
            <v>Artìculo 320-22</v>
          </cell>
          <cell r="E46" t="str">
            <v>Suministro, colocación, conformación y compactación de Subbase granular, incluye transporte. Compactación hasta obtener una densidad mínima del 95%, de la obtenida en el ensayo del Proctor modificado</v>
          </cell>
          <cell r="F46" t="str">
            <v>m3</v>
          </cell>
          <cell r="G46">
            <v>558</v>
          </cell>
          <cell r="H46">
            <v>137909</v>
          </cell>
          <cell r="I46">
            <v>76953222</v>
          </cell>
        </row>
        <row r="47">
          <cell r="A47">
            <v>34</v>
          </cell>
          <cell r="B47">
            <v>5.4</v>
          </cell>
          <cell r="C47" t="str">
            <v xml:space="preserve">INVIAS </v>
          </cell>
          <cell r="D47" t="str">
            <v>Artìculo 500-22</v>
          </cell>
          <cell r="E47" t="str">
            <v>Concreto Clase D (21 MPa). Placa huella en concreto. Incluye el suministro y el transporte de todos los materiales, la formaleta en madera o similar. El acero de refuerzo se pagará en su ítem respectivo. Incluye todo lo necesario para su correcta construcción.</v>
          </cell>
          <cell r="F47" t="str">
            <v>m3</v>
          </cell>
          <cell r="G47">
            <v>202</v>
          </cell>
          <cell r="H47">
            <v>576690</v>
          </cell>
          <cell r="I47">
            <v>116491380</v>
          </cell>
        </row>
        <row r="48">
          <cell r="A48">
            <v>35</v>
          </cell>
          <cell r="B48">
            <v>5.5</v>
          </cell>
          <cell r="C48" t="str">
            <v xml:space="preserve">INVIAS </v>
          </cell>
          <cell r="D48" t="str">
            <v>Artìculo 500-22</v>
          </cell>
          <cell r="E48" t="str">
            <v>Concreto Clase D (21 MPa). Cunetas incluye el suministro y el transporte de todos los materiales, la formaleta en madera o similar. El acero de refuerzo se pagará en su ítem respectivo. Incluye todo lo necesario para su correcta construcción.</v>
          </cell>
          <cell r="F48" t="str">
            <v>m3</v>
          </cell>
          <cell r="G48">
            <v>308</v>
          </cell>
          <cell r="H48">
            <v>569800</v>
          </cell>
          <cell r="I48">
            <v>175498400</v>
          </cell>
        </row>
        <row r="49">
          <cell r="A49">
            <v>36</v>
          </cell>
          <cell r="B49">
            <v>5.6</v>
          </cell>
          <cell r="C49" t="str">
            <v xml:space="preserve">INVIAS </v>
          </cell>
          <cell r="D49" t="str">
            <v>Artìculo 500-22</v>
          </cell>
          <cell r="E49" t="str">
            <v>Concreto Clase D (21 MPa). Vigas incluye el suministro y el transporte de todos los materiales, la formaleta en madera o similar. El acero de refuerzo se pagará en su ítem respectivo. Incluye todo lo necesario para su correcta construcción.</v>
          </cell>
          <cell r="F49" t="str">
            <v>m3</v>
          </cell>
          <cell r="G49">
            <v>79</v>
          </cell>
          <cell r="H49">
            <v>576690</v>
          </cell>
          <cell r="I49">
            <v>45558510</v>
          </cell>
        </row>
        <row r="50">
          <cell r="A50">
            <v>37</v>
          </cell>
          <cell r="B50">
            <v>5.7</v>
          </cell>
          <cell r="C50" t="str">
            <v xml:space="preserve">INVIAS </v>
          </cell>
          <cell r="D50" t="str">
            <v>Artìculo 500-22</v>
          </cell>
          <cell r="E50" t="str">
            <v>Concreto Clase H (Ciclópeo con concreto clase D - 21 MPa y Piedra de 2" a 4") incluye el suministro y el transporte de todos los materiales, la formaleta en madera o similar. Incluye todo lo necesario para su correcta construcción.</v>
          </cell>
          <cell r="F50" t="str">
            <v>m3</v>
          </cell>
          <cell r="G50">
            <v>201</v>
          </cell>
          <cell r="H50">
            <v>376675</v>
          </cell>
          <cell r="I50">
            <v>75711675</v>
          </cell>
        </row>
        <row r="51">
          <cell r="A51">
            <v>38</v>
          </cell>
          <cell r="B51">
            <v>5.8</v>
          </cell>
          <cell r="C51" t="str">
            <v xml:space="preserve">INVIAS </v>
          </cell>
          <cell r="D51" t="str">
            <v>Artìculo 640-22</v>
          </cell>
          <cell r="E51" t="str">
            <v>Suministro, transporte y colocación de Acero de refuerzo fy=420 Mpa (Grado 60)</v>
          </cell>
          <cell r="F51" t="str">
            <v>Kg</v>
          </cell>
          <cell r="G51">
            <v>31660</v>
          </cell>
          <cell r="H51">
            <v>6979</v>
          </cell>
          <cell r="I51">
            <v>220955140</v>
          </cell>
        </row>
        <row r="52">
          <cell r="A52">
            <v>39</v>
          </cell>
          <cell r="B52">
            <v>5.9</v>
          </cell>
          <cell r="C52" t="str">
            <v xml:space="preserve">INVIAS </v>
          </cell>
          <cell r="D52" t="str">
            <v>Artìculo 900-22</v>
          </cell>
          <cell r="E52" t="str">
            <v>Transporte de sobrantes provenientes de la excavación de la explanación, canales,
préstamos para distancias superiores a 1000 m medidos a partir de 100 m. Material
compacto (Incluye 30% de expansión).</v>
          </cell>
          <cell r="F52" t="str">
            <v>m3-km</v>
          </cell>
          <cell r="G52">
            <v>40832</v>
          </cell>
          <cell r="H52">
            <v>1305</v>
          </cell>
          <cell r="I52">
            <v>53285760</v>
          </cell>
        </row>
        <row r="53">
          <cell r="B53">
            <v>6</v>
          </cell>
          <cell r="C53" t="str">
            <v>OBRA DE DRENAJE VEREDA ALTO DEL OBISPO</v>
          </cell>
        </row>
        <row r="54">
          <cell r="A54">
            <v>40</v>
          </cell>
          <cell r="B54">
            <v>6.1</v>
          </cell>
          <cell r="C54" t="str">
            <v xml:space="preserve">INVIAS </v>
          </cell>
          <cell r="D54" t="str">
            <v>Artìculo 600-22</v>
          </cell>
          <cell r="E54" t="str">
            <v>Excavaciones para estructuras varias en material común en seco sin entibado. Incluye transporte y disposición final de los materiales.</v>
          </cell>
          <cell r="F54" t="str">
            <v>m3</v>
          </cell>
          <cell r="G54">
            <v>247</v>
          </cell>
          <cell r="H54">
            <v>7514</v>
          </cell>
          <cell r="I54">
            <v>1855958</v>
          </cell>
        </row>
        <row r="55">
          <cell r="A55">
            <v>41</v>
          </cell>
          <cell r="B55">
            <v>6.2</v>
          </cell>
          <cell r="C55" t="str">
            <v xml:space="preserve">INVIAS </v>
          </cell>
          <cell r="D55" t="str">
            <v>Artìculo 500-22</v>
          </cell>
          <cell r="E55"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55" t="str">
            <v>m3</v>
          </cell>
          <cell r="G55">
            <v>29</v>
          </cell>
          <cell r="H55">
            <v>589592</v>
          </cell>
          <cell r="I55">
            <v>17098168</v>
          </cell>
        </row>
        <row r="56">
          <cell r="A56">
            <v>42</v>
          </cell>
          <cell r="B56">
            <v>6.3</v>
          </cell>
          <cell r="C56" t="str">
            <v xml:space="preserve">INVIAS </v>
          </cell>
          <cell r="D56" t="str">
            <v>Artìculo 500-22</v>
          </cell>
          <cell r="E56" t="str">
            <v>Concreto Clase F (14 MPa). Solados de E=0.1 incluye el suministro y el transporte de todos los materiales, la formaleta en madera o similar. El acero de refuerzo se pagará en su ítem respectivo. Incluye todo lo necesario para su correcta construcción.</v>
          </cell>
          <cell r="F56" t="str">
            <v>m3</v>
          </cell>
          <cell r="G56">
            <v>4</v>
          </cell>
          <cell r="H56">
            <v>484100</v>
          </cell>
          <cell r="I56">
            <v>1936400</v>
          </cell>
        </row>
        <row r="57">
          <cell r="A57">
            <v>43</v>
          </cell>
          <cell r="B57">
            <v>6.4</v>
          </cell>
          <cell r="C57" t="str">
            <v xml:space="preserve">INVIAS </v>
          </cell>
          <cell r="D57" t="str">
            <v>Artìculo 500-22</v>
          </cell>
          <cell r="E57"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57" t="str">
            <v>m3</v>
          </cell>
          <cell r="G57">
            <v>7</v>
          </cell>
          <cell r="H57">
            <v>466715</v>
          </cell>
          <cell r="I57">
            <v>3267005</v>
          </cell>
        </row>
        <row r="58">
          <cell r="A58">
            <v>44</v>
          </cell>
          <cell r="B58">
            <v>6.5</v>
          </cell>
          <cell r="C58" t="str">
            <v xml:space="preserve">INVIAS </v>
          </cell>
          <cell r="D58" t="str">
            <v>Artìculo 640-22</v>
          </cell>
          <cell r="E58" t="str">
            <v>Suministro, transporte y colocación de Acero de refuerzo fy=420 Mpa (Grado 60)</v>
          </cell>
          <cell r="F58" t="str">
            <v>Kg</v>
          </cell>
          <cell r="G58">
            <v>1097</v>
          </cell>
          <cell r="H58">
            <v>6979</v>
          </cell>
          <cell r="I58">
            <v>7655963</v>
          </cell>
        </row>
        <row r="59">
          <cell r="A59">
            <v>45</v>
          </cell>
          <cell r="B59">
            <v>6.6</v>
          </cell>
          <cell r="C59" t="str">
            <v xml:space="preserve">INVIAS </v>
          </cell>
          <cell r="D59" t="str">
            <v>Artìculo 661-22</v>
          </cell>
          <cell r="E59" t="str">
            <v>Suministro , Transporte e instalación Tubería de concreto reforzado 900 mm, Clase 2 - Prefabricada</v>
          </cell>
          <cell r="F59" t="str">
            <v>m</v>
          </cell>
          <cell r="G59">
            <v>45</v>
          </cell>
          <cell r="H59">
            <v>732001</v>
          </cell>
          <cell r="I59">
            <v>32940045</v>
          </cell>
        </row>
        <row r="60">
          <cell r="E60" t="str">
            <v/>
          </cell>
          <cell r="F60" t="str">
            <v/>
          </cell>
          <cell r="I60">
            <v>0</v>
          </cell>
        </row>
        <row r="61">
          <cell r="E61" t="str">
            <v/>
          </cell>
          <cell r="F61" t="str">
            <v/>
          </cell>
          <cell r="I61">
            <v>0</v>
          </cell>
        </row>
        <row r="62">
          <cell r="E62" t="str">
            <v/>
          </cell>
          <cell r="F62" t="str">
            <v/>
          </cell>
          <cell r="I62">
            <v>0</v>
          </cell>
        </row>
        <row r="63">
          <cell r="A63" t="str">
            <v>SUBTOTAL COSTOS DIRECTOS</v>
          </cell>
          <cell r="I63">
            <v>2585783173</v>
          </cell>
        </row>
        <row r="64">
          <cell r="A64" t="str">
            <v>% ADMINISTRACIÓN</v>
          </cell>
          <cell r="H64">
            <v>0.2364</v>
          </cell>
          <cell r="I64">
            <v>611279142</v>
          </cell>
        </row>
        <row r="65">
          <cell r="A65" t="str">
            <v>% IMPREVISTOS</v>
          </cell>
          <cell r="H65">
            <v>0.01</v>
          </cell>
          <cell r="I65">
            <v>25857832</v>
          </cell>
        </row>
        <row r="66">
          <cell r="A66" t="str">
            <v>% UTILIDADES</v>
          </cell>
          <cell r="H66">
            <v>0.05</v>
          </cell>
          <cell r="I66">
            <v>129289159</v>
          </cell>
        </row>
        <row r="67">
          <cell r="A67" t="str">
            <v>PLAN DE MANEJO AMBIENTAL (PMA)</v>
          </cell>
          <cell r="I67">
            <v>14970877</v>
          </cell>
        </row>
        <row r="68">
          <cell r="A68" t="str">
            <v>PLAN DE MANEJO DE TRÁNSITO (PMT)</v>
          </cell>
          <cell r="I68">
            <v>39284425</v>
          </cell>
        </row>
        <row r="69">
          <cell r="A69" t="str">
            <v>PROVISIÓN PARA EL PAGO DE PRIMAS DE PÓLIZAS (GARANTÍAS)</v>
          </cell>
          <cell r="I69">
            <v>7840783</v>
          </cell>
        </row>
        <row r="70">
          <cell r="A70" t="str">
            <v>AJUSTE A ESTUDIOS Y DISEÑOS (SI APLICA)</v>
          </cell>
          <cell r="I70" t="str">
            <v/>
          </cell>
        </row>
        <row r="71">
          <cell r="A71" t="str">
            <v>GEORREFERENCIACIÓN VIAL - UN (SI APLICA)</v>
          </cell>
          <cell r="H71" t="str">
            <v/>
          </cell>
          <cell r="I71" t="str">
            <v/>
          </cell>
        </row>
        <row r="72">
          <cell r="A72" t="str">
            <v>CARACTERIZACIÓN VIAL - KM (SI APLICA)</v>
          </cell>
          <cell r="H72" t="str">
            <v/>
          </cell>
          <cell r="I72" t="str">
            <v/>
          </cell>
        </row>
        <row r="73">
          <cell r="A73" t="str">
            <v>VALOR TOTAL DE OBRA</v>
          </cell>
          <cell r="I73">
            <v>3414305391</v>
          </cell>
        </row>
        <row r="74">
          <cell r="A74" t="str">
            <v>INTERVENTORÍA</v>
          </cell>
          <cell r="H74">
            <v>5.438722894837851E-2</v>
          </cell>
          <cell r="I74">
            <v>185694609</v>
          </cell>
        </row>
        <row r="75">
          <cell r="A75" t="str">
            <v>VALOR TOTAL DEL PROYECTO</v>
          </cell>
          <cell r="I75">
            <v>3600000000</v>
          </cell>
        </row>
        <row r="80">
          <cell r="E80" t="str">
            <v/>
          </cell>
        </row>
        <row r="81">
          <cell r="E81" t="str">
            <v/>
          </cell>
        </row>
        <row r="82">
          <cell r="E82" t="str">
            <v/>
          </cell>
        </row>
      </sheetData>
      <sheetData sheetId="5"/>
      <sheetData sheetId="6">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 TABACAL</v>
          </cell>
          <cell r="C9" t="str">
            <v>M3</v>
          </cell>
          <cell r="D9">
            <v>409736</v>
          </cell>
        </row>
        <row r="10">
          <cell r="A10" t="str">
            <v>SA002</v>
          </cell>
          <cell r="B10" t="str">
            <v>CONCRETO 2500 PSI (175 MPA) EN OBRA</v>
          </cell>
          <cell r="C10" t="str">
            <v>M3</v>
          </cell>
          <cell r="D10">
            <v>433401</v>
          </cell>
        </row>
        <row r="11">
          <cell r="A11" t="str">
            <v>SA003</v>
          </cell>
          <cell r="B11" t="str">
            <v>CONCRETO 3000 PSI (210 MPA) EN OBRA</v>
          </cell>
          <cell r="C11" t="str">
            <v>M3</v>
          </cell>
          <cell r="D11" t="str">
            <v/>
          </cell>
        </row>
        <row r="12">
          <cell r="A12" t="str">
            <v>SA004</v>
          </cell>
          <cell r="B12" t="str">
            <v>CONCRETO 3500 PSI (245 MPA) EN OBRA</v>
          </cell>
          <cell r="C12" t="str">
            <v>M3</v>
          </cell>
          <cell r="D12" t="str">
            <v/>
          </cell>
        </row>
        <row r="13">
          <cell r="A13" t="str">
            <v>SA005</v>
          </cell>
          <cell r="B13" t="str">
            <v>CONCRETO 4000 PSI (280 MPA) EN OBRA</v>
          </cell>
          <cell r="C13" t="str">
            <v>M3</v>
          </cell>
          <cell r="D13" t="str">
            <v/>
          </cell>
        </row>
        <row r="14">
          <cell r="A14" t="str">
            <v>SA006</v>
          </cell>
          <cell r="B14" t="str">
            <v>CONCRETO 2000 PSI (140 MPA) EN OBRA PAJARITO</v>
          </cell>
          <cell r="C14" t="str">
            <v>M3</v>
          </cell>
          <cell r="D14">
            <v>388578</v>
          </cell>
        </row>
        <row r="15">
          <cell r="A15" t="str">
            <v>SA007</v>
          </cell>
          <cell r="B15" t="str">
            <v>CONCRETO 2000 PSI (140 MPA) EN OBRA ALTO DEL OBISPO</v>
          </cell>
          <cell r="C15" t="str">
            <v>M3</v>
          </cell>
          <cell r="D15">
            <v>362836</v>
          </cell>
        </row>
        <row r="16">
          <cell r="A16" t="str">
            <v>SA008</v>
          </cell>
          <cell r="B16" t="str">
            <v>MORTERO 1:3 EN OBRA (REVOQUE)</v>
          </cell>
          <cell r="C16" t="str">
            <v>M3</v>
          </cell>
          <cell r="D16">
            <v>372553</v>
          </cell>
        </row>
        <row r="17">
          <cell r="A17" t="str">
            <v>SA009</v>
          </cell>
          <cell r="B17" t="str">
            <v>MORTERO 1:3 EN OBRA (GROUT)</v>
          </cell>
          <cell r="C17" t="str">
            <v>M3</v>
          </cell>
          <cell r="D17">
            <v>435203</v>
          </cell>
        </row>
        <row r="18">
          <cell r="A18" t="str">
            <v>SA010</v>
          </cell>
          <cell r="B18" t="str">
            <v>MORTERO 1:3 EN OBRA (PEGA)</v>
          </cell>
          <cell r="C18" t="str">
            <v>M3</v>
          </cell>
          <cell r="D18">
            <v>372553</v>
          </cell>
        </row>
        <row r="19">
          <cell r="A19" t="str">
            <v>SA011</v>
          </cell>
          <cell r="B19" t="str">
            <v>MORTERO 1:4 EN OBRA (REVOQUE)</v>
          </cell>
          <cell r="C19" t="str">
            <v>M3</v>
          </cell>
          <cell r="D19">
            <v>308029</v>
          </cell>
        </row>
        <row r="20">
          <cell r="A20" t="str">
            <v>SA012</v>
          </cell>
          <cell r="B20" t="str">
            <v>MORTERO 1:4 EN OBRA (GROUT)</v>
          </cell>
          <cell r="C20" t="str">
            <v>M3</v>
          </cell>
          <cell r="D20">
            <v>374702</v>
          </cell>
        </row>
        <row r="21">
          <cell r="A21" t="str">
            <v>SA013</v>
          </cell>
          <cell r="B21" t="str">
            <v>MORTERO 1:4 EN OBRA (PEGA)</v>
          </cell>
          <cell r="C21" t="str">
            <v>M3</v>
          </cell>
          <cell r="D21">
            <v>308029</v>
          </cell>
        </row>
        <row r="22">
          <cell r="A22" t="str">
            <v>SA014</v>
          </cell>
          <cell r="B22" t="str">
            <v>MORTERO 1:5 EN OBRA (REVOQUE)</v>
          </cell>
          <cell r="C22" t="str">
            <v>M3</v>
          </cell>
          <cell r="D22">
            <v>262941</v>
          </cell>
        </row>
        <row r="23">
          <cell r="A23" t="str">
            <v>SA015</v>
          </cell>
          <cell r="B23" t="str">
            <v>MORTERO 1:5 EN OBRA (PEGA)</v>
          </cell>
          <cell r="C23" t="str">
            <v>M3</v>
          </cell>
          <cell r="D23">
            <v>262941</v>
          </cell>
        </row>
        <row r="24">
          <cell r="A24" t="str">
            <v>SA016</v>
          </cell>
          <cell r="B24" t="str">
            <v>MORTERO 1:6 EN OBRA (PEGA)</v>
          </cell>
          <cell r="C24" t="str">
            <v>M3</v>
          </cell>
          <cell r="D24">
            <v>232632</v>
          </cell>
        </row>
        <row r="25">
          <cell r="A25" t="str">
            <v>SA017</v>
          </cell>
          <cell r="B25" t="str">
            <v>FORMALETA PARA MUROS, ALETAS, DISIPADORES Y ESTRIBOS (UN SOLO USO. VALIDAR NÚMERO DE REUSOS DE ACUERDO A LA ESTRUCTURA)</v>
          </cell>
          <cell r="C25" t="str">
            <v>M2</v>
          </cell>
          <cell r="D25">
            <v>6140</v>
          </cell>
        </row>
        <row r="26">
          <cell r="A26" t="str">
            <v>SA018</v>
          </cell>
          <cell r="D26" t="str">
            <v/>
          </cell>
        </row>
        <row r="27">
          <cell r="A27" t="str">
            <v>SA019</v>
          </cell>
          <cell r="D27" t="str">
            <v/>
          </cell>
        </row>
        <row r="28">
          <cell r="B28" t="str">
            <v>MATERIALES</v>
          </cell>
        </row>
        <row r="29">
          <cell r="A29" t="str">
            <v>MA001</v>
          </cell>
          <cell r="B29" t="str">
            <v>CEMENTO GRIS (50 KG) PORTLAND TIPO I</v>
          </cell>
          <cell r="C29" t="str">
            <v>SC</v>
          </cell>
          <cell r="D29">
            <v>33616</v>
          </cell>
        </row>
        <row r="30">
          <cell r="A30" t="str">
            <v>MA002</v>
          </cell>
          <cell r="B30" t="str">
            <v xml:space="preserve">ARENA DE PEGA </v>
          </cell>
          <cell r="C30" t="str">
            <v>M3</v>
          </cell>
        </row>
        <row r="31">
          <cell r="A31" t="str">
            <v>MA003</v>
          </cell>
          <cell r="B31" t="str">
            <v xml:space="preserve">ARENA DE REVOQUE </v>
          </cell>
          <cell r="C31" t="str">
            <v>M3</v>
          </cell>
        </row>
        <row r="32">
          <cell r="A32" t="str">
            <v>MA004</v>
          </cell>
          <cell r="B32" t="str">
            <v>ARENA FINA PARA CONCRETOS</v>
          </cell>
          <cell r="C32" t="str">
            <v>M3</v>
          </cell>
          <cell r="D32">
            <v>54740</v>
          </cell>
        </row>
        <row r="33">
          <cell r="A33" t="str">
            <v>MA005</v>
          </cell>
          <cell r="B33" t="str">
            <v>TRITURADO 3/4"</v>
          </cell>
          <cell r="C33" t="str">
            <v>M3</v>
          </cell>
          <cell r="D33">
            <v>38080</v>
          </cell>
        </row>
        <row r="34">
          <cell r="A34" t="str">
            <v>MA006</v>
          </cell>
          <cell r="B34" t="str">
            <v>AGUA</v>
          </cell>
          <cell r="C34" t="str">
            <v>LT</v>
          </cell>
          <cell r="D34">
            <v>60</v>
          </cell>
        </row>
        <row r="35">
          <cell r="A35" t="str">
            <v>MA007</v>
          </cell>
          <cell r="B35" t="str">
            <v>SUBBASE GRANULAR</v>
          </cell>
          <cell r="C35" t="str">
            <v>M3</v>
          </cell>
          <cell r="D35">
            <v>57120</v>
          </cell>
        </row>
        <row r="36">
          <cell r="A36" t="str">
            <v>MA008</v>
          </cell>
          <cell r="B36" t="str">
            <v>BASE GRANULAR</v>
          </cell>
          <cell r="C36" t="str">
            <v>M3</v>
          </cell>
        </row>
        <row r="37">
          <cell r="A37" t="str">
            <v>MA009</v>
          </cell>
          <cell r="B37" t="str">
            <v>ACERO REFUERZO G-60 FIGURADO</v>
          </cell>
          <cell r="C37" t="str">
            <v>KG</v>
          </cell>
          <cell r="D37">
            <v>5049</v>
          </cell>
        </row>
        <row r="38">
          <cell r="A38" t="str">
            <v>MA010</v>
          </cell>
          <cell r="B38" t="str">
            <v>ALAMBRE RECOCIDO C 18</v>
          </cell>
          <cell r="C38" t="str">
            <v>KG</v>
          </cell>
          <cell r="D38">
            <v>7227</v>
          </cell>
        </row>
        <row r="39">
          <cell r="A39" t="str">
            <v>MA011</v>
          </cell>
          <cell r="B39" t="str">
            <v>LARGUERO MADERA COMÚN 4CMX8CMX2.80</v>
          </cell>
          <cell r="C39" t="str">
            <v>UN</v>
          </cell>
        </row>
        <row r="40">
          <cell r="A40" t="str">
            <v>MA012</v>
          </cell>
          <cell r="B40" t="str">
            <v>TABLERO AGLOMERADO MDP (SUPER T) 1.83 X 2.44</v>
          </cell>
          <cell r="C40" t="str">
            <v>UN</v>
          </cell>
        </row>
        <row r="41">
          <cell r="A41" t="str">
            <v>MA013</v>
          </cell>
          <cell r="B41" t="str">
            <v>CLAVOS COMUNES 1½ A 3½"</v>
          </cell>
          <cell r="C41" t="str">
            <v>LB</v>
          </cell>
        </row>
        <row r="42">
          <cell r="A42" t="str">
            <v>MA014</v>
          </cell>
          <cell r="B42" t="str">
            <v>ESFERA REFLECTIVA</v>
          </cell>
          <cell r="C42" t="str">
            <v>KG</v>
          </cell>
        </row>
        <row r="43">
          <cell r="A43" t="str">
            <v>MA015</v>
          </cell>
          <cell r="B43" t="str">
            <v>PINTURA ACRILICA EN FRIO</v>
          </cell>
          <cell r="C43" t="str">
            <v>GAL</v>
          </cell>
        </row>
        <row r="44">
          <cell r="A44" t="str">
            <v>MA016</v>
          </cell>
          <cell r="B44" t="str">
            <v>MEZCLA ASFÁLTICA MDC-25 (RODADURA  1" AL 5.6% - INVÍAS)</v>
          </cell>
          <cell r="C44" t="str">
            <v>TON</v>
          </cell>
        </row>
        <row r="45">
          <cell r="A45" t="str">
            <v>MA017</v>
          </cell>
          <cell r="B45" t="str">
            <v>PARAL EN ÁNGULO 2"X2"X1/4" Y BRAZO EN ÁNGULO 2"X2"X1/8</v>
          </cell>
          <cell r="C45" t="str">
            <v>UN</v>
          </cell>
        </row>
        <row r="46">
          <cell r="A46" t="str">
            <v>MA018</v>
          </cell>
          <cell r="B46" t="str">
            <v>TABLERO LAMINA GALVANIZADA CALIBRE 16- MATERIAL REFLECTIVO TIPO IX -ETIQUETA DE IDENTIFICACION</v>
          </cell>
          <cell r="C46" t="str">
            <v>UN</v>
          </cell>
        </row>
        <row r="47">
          <cell r="A47" t="str">
            <v>MA019</v>
          </cell>
          <cell r="B47" t="str">
            <v>TABLA CHAPA ORDINARIO 30 CM X 2 CM X 3 M.</v>
          </cell>
          <cell r="C47" t="str">
            <v>UN</v>
          </cell>
          <cell r="D47">
            <v>13780</v>
          </cell>
        </row>
        <row r="48">
          <cell r="A48" t="str">
            <v>MA020</v>
          </cell>
          <cell r="B48" t="str">
            <v>LISTON 2 X 4</v>
          </cell>
          <cell r="C48" t="str">
            <v>UN</v>
          </cell>
          <cell r="D48">
            <v>3400</v>
          </cell>
        </row>
        <row r="49">
          <cell r="A49" t="str">
            <v>MA021</v>
          </cell>
          <cell r="B49" t="str">
            <v>PUNTILLA CON CABEZA 2"</v>
          </cell>
          <cell r="C49" t="str">
            <v>LB</v>
          </cell>
          <cell r="D49">
            <v>3700</v>
          </cell>
        </row>
        <row r="50">
          <cell r="A50" t="str">
            <v>MA022</v>
          </cell>
          <cell r="B50" t="str">
            <v xml:space="preserve">Piedra </v>
          </cell>
          <cell r="C50" t="str">
            <v>m3</v>
          </cell>
          <cell r="D50">
            <v>53119.200000000004</v>
          </cell>
        </row>
        <row r="51">
          <cell r="A51" t="str">
            <v>MA023</v>
          </cell>
          <cell r="B51" t="str">
            <v>Tubo concreto reforzada D=36" cl2</v>
          </cell>
          <cell r="C51" t="str">
            <v>m</v>
          </cell>
          <cell r="D51">
            <v>655057.5</v>
          </cell>
        </row>
        <row r="52">
          <cell r="A52" t="str">
            <v>MA024</v>
          </cell>
          <cell r="B52" t="str">
            <v>CONCRETO 3000 PSI (210 MPA) EN OBRA VEREDA TABACAL</v>
          </cell>
          <cell r="C52" t="str">
            <v>m3</v>
          </cell>
          <cell r="D52">
            <v>484736</v>
          </cell>
        </row>
        <row r="53">
          <cell r="A53" t="str">
            <v>MA025</v>
          </cell>
          <cell r="B53" t="str">
            <v>CONCRETO 3000 PSI (210 MPA) EN OBRA VEREDA PAJARITO</v>
          </cell>
          <cell r="C53" t="str">
            <v>M3</v>
          </cell>
          <cell r="D53">
            <v>446303</v>
          </cell>
        </row>
        <row r="54">
          <cell r="A54" t="str">
            <v>MA026</v>
          </cell>
          <cell r="B54" t="str">
            <v xml:space="preserve">CONCRETO 3000 PSI (210 MPA) EN OBRA VEREDA ALTO DEL OBISPO </v>
          </cell>
          <cell r="C54" t="str">
            <v>M3</v>
          </cell>
          <cell r="D54">
            <v>422320</v>
          </cell>
        </row>
        <row r="55">
          <cell r="D55">
            <v>90000</v>
          </cell>
        </row>
        <row r="56">
          <cell r="D56">
            <v>36880.799999999996</v>
          </cell>
        </row>
        <row r="57">
          <cell r="D57">
            <v>53119.200000000004</v>
          </cell>
        </row>
        <row r="72">
          <cell r="A72" t="str">
            <v>MA044</v>
          </cell>
        </row>
        <row r="73">
          <cell r="A73" t="str">
            <v>MA045</v>
          </cell>
        </row>
        <row r="74">
          <cell r="A74" t="str">
            <v>MA046</v>
          </cell>
        </row>
        <row r="75">
          <cell r="A75" t="str">
            <v>MA047</v>
          </cell>
        </row>
        <row r="76">
          <cell r="A76" t="str">
            <v>MA048</v>
          </cell>
        </row>
        <row r="77">
          <cell r="A77" t="str">
            <v>MA049</v>
          </cell>
        </row>
        <row r="78">
          <cell r="A78" t="str">
            <v>MA050</v>
          </cell>
        </row>
        <row r="79">
          <cell r="A79" t="str">
            <v>MA051</v>
          </cell>
        </row>
        <row r="80">
          <cell r="A80" t="str">
            <v>MA052</v>
          </cell>
        </row>
        <row r="81">
          <cell r="A81" t="str">
            <v>MA053</v>
          </cell>
        </row>
        <row r="82">
          <cell r="A82" t="str">
            <v>MA054</v>
          </cell>
        </row>
        <row r="83">
          <cell r="A83" t="str">
            <v>MA055</v>
          </cell>
        </row>
        <row r="84">
          <cell r="A84" t="str">
            <v>MA056</v>
          </cell>
        </row>
        <row r="85">
          <cell r="A85" t="str">
            <v>MA057</v>
          </cell>
        </row>
        <row r="86">
          <cell r="A86" t="str">
            <v>MA058</v>
          </cell>
        </row>
        <row r="87">
          <cell r="A87" t="str">
            <v>MA059</v>
          </cell>
        </row>
        <row r="88">
          <cell r="A88" t="str">
            <v>MA060</v>
          </cell>
        </row>
        <row r="89">
          <cell r="A89" t="str">
            <v>MA061</v>
          </cell>
        </row>
        <row r="90">
          <cell r="A90" t="str">
            <v>MA062</v>
          </cell>
        </row>
        <row r="91">
          <cell r="A91" t="str">
            <v>MA063</v>
          </cell>
        </row>
        <row r="92">
          <cell r="A92" t="str">
            <v>MA064</v>
          </cell>
        </row>
        <row r="93">
          <cell r="A93" t="str">
            <v>MA065</v>
          </cell>
        </row>
        <row r="94">
          <cell r="A94" t="str">
            <v>MA066</v>
          </cell>
        </row>
        <row r="95">
          <cell r="A95" t="str">
            <v>MA067</v>
          </cell>
        </row>
        <row r="96">
          <cell r="A96" t="str">
            <v>MA068</v>
          </cell>
        </row>
        <row r="97">
          <cell r="A97" t="str">
            <v>MA069</v>
          </cell>
        </row>
        <row r="98">
          <cell r="A98" t="str">
            <v>MA070</v>
          </cell>
        </row>
        <row r="99">
          <cell r="A99" t="str">
            <v>MA071</v>
          </cell>
        </row>
        <row r="100">
          <cell r="A100" t="str">
            <v>MA072</v>
          </cell>
        </row>
        <row r="101">
          <cell r="A101" t="str">
            <v>MA073</v>
          </cell>
        </row>
        <row r="102">
          <cell r="A102" t="str">
            <v>MA074</v>
          </cell>
        </row>
        <row r="103">
          <cell r="A103" t="str">
            <v>MA075</v>
          </cell>
        </row>
        <row r="104">
          <cell r="A104" t="str">
            <v>MA076</v>
          </cell>
        </row>
        <row r="105">
          <cell r="A105" t="str">
            <v>MA077</v>
          </cell>
        </row>
        <row r="106">
          <cell r="A106" t="str">
            <v>MA078</v>
          </cell>
        </row>
        <row r="107">
          <cell r="A107" t="str">
            <v>MA079</v>
          </cell>
        </row>
        <row r="108">
          <cell r="A108" t="str">
            <v>MA080</v>
          </cell>
        </row>
        <row r="109">
          <cell r="A109" t="str">
            <v>MA081</v>
          </cell>
        </row>
        <row r="110">
          <cell r="A110" t="str">
            <v>MA082</v>
          </cell>
        </row>
        <row r="111">
          <cell r="A111" t="str">
            <v>MA083</v>
          </cell>
        </row>
        <row r="112">
          <cell r="A112" t="str">
            <v>MA084</v>
          </cell>
        </row>
        <row r="113">
          <cell r="A113" t="str">
            <v>MA085</v>
          </cell>
        </row>
        <row r="114">
          <cell r="A114" t="str">
            <v>MA086</v>
          </cell>
        </row>
        <row r="115">
          <cell r="A115" t="str">
            <v>MA087</v>
          </cell>
        </row>
        <row r="116">
          <cell r="A116" t="str">
            <v>MA088</v>
          </cell>
        </row>
        <row r="117">
          <cell r="A117" t="str">
            <v>MA089</v>
          </cell>
        </row>
        <row r="118">
          <cell r="A118" t="str">
            <v>MA090</v>
          </cell>
        </row>
        <row r="119">
          <cell r="A119" t="str">
            <v>MA091</v>
          </cell>
        </row>
        <row r="120">
          <cell r="A120" t="str">
            <v>MA092</v>
          </cell>
        </row>
        <row r="121">
          <cell r="A121" t="str">
            <v>MA093</v>
          </cell>
        </row>
        <row r="122">
          <cell r="A122" t="str">
            <v>MA094</v>
          </cell>
        </row>
        <row r="123">
          <cell r="A123" t="str">
            <v>MA095</v>
          </cell>
        </row>
        <row r="124">
          <cell r="A124" t="str">
            <v>MA096</v>
          </cell>
        </row>
        <row r="125">
          <cell r="A125" t="str">
            <v>MA097</v>
          </cell>
        </row>
        <row r="126">
          <cell r="A126" t="str">
            <v>MA098</v>
          </cell>
        </row>
        <row r="127">
          <cell r="A127" t="str">
            <v>MA099</v>
          </cell>
        </row>
        <row r="128">
          <cell r="A128" t="str">
            <v>MA100</v>
          </cell>
        </row>
        <row r="129">
          <cell r="A129" t="str">
            <v>MA101</v>
          </cell>
        </row>
        <row r="130">
          <cell r="A130" t="str">
            <v>MA102</v>
          </cell>
        </row>
        <row r="131">
          <cell r="A131" t="str">
            <v>MA103</v>
          </cell>
        </row>
        <row r="132">
          <cell r="A132" t="str">
            <v>MA104</v>
          </cell>
        </row>
        <row r="133">
          <cell r="A133" t="str">
            <v>MA105</v>
          </cell>
        </row>
        <row r="134">
          <cell r="A134" t="str">
            <v>MA106</v>
          </cell>
        </row>
        <row r="135">
          <cell r="A135" t="str">
            <v>MA107</v>
          </cell>
        </row>
        <row r="136">
          <cell r="A136" t="str">
            <v>MA108</v>
          </cell>
        </row>
        <row r="137">
          <cell r="A137" t="str">
            <v>MA109</v>
          </cell>
        </row>
        <row r="138">
          <cell r="A138" t="str">
            <v>MA110</v>
          </cell>
        </row>
        <row r="139">
          <cell r="A139" t="str">
            <v>MA111</v>
          </cell>
        </row>
        <row r="140">
          <cell r="A140" t="str">
            <v>MA112</v>
          </cell>
        </row>
        <row r="141">
          <cell r="A141" t="str">
            <v>MA113</v>
          </cell>
        </row>
        <row r="142">
          <cell r="A142" t="str">
            <v>MA114</v>
          </cell>
        </row>
        <row r="143">
          <cell r="A143" t="str">
            <v>MA115</v>
          </cell>
        </row>
        <row r="144">
          <cell r="A144" t="str">
            <v>MA116</v>
          </cell>
        </row>
        <row r="145">
          <cell r="A145" t="str">
            <v>MA117</v>
          </cell>
        </row>
        <row r="146">
          <cell r="A146" t="str">
            <v>MA118</v>
          </cell>
        </row>
        <row r="147">
          <cell r="A147" t="str">
            <v>MA119</v>
          </cell>
        </row>
        <row r="148">
          <cell r="A148" t="str">
            <v>MA120</v>
          </cell>
        </row>
        <row r="149">
          <cell r="A149" t="str">
            <v>MA121</v>
          </cell>
        </row>
        <row r="150">
          <cell r="A150" t="str">
            <v>MA122</v>
          </cell>
        </row>
        <row r="151">
          <cell r="A151" t="str">
            <v>MA123</v>
          </cell>
        </row>
        <row r="152">
          <cell r="A152" t="str">
            <v>MA124</v>
          </cell>
        </row>
        <row r="153">
          <cell r="A153" t="str">
            <v>MA125</v>
          </cell>
        </row>
        <row r="154">
          <cell r="A154" t="str">
            <v>MA126</v>
          </cell>
        </row>
        <row r="155">
          <cell r="A155" t="str">
            <v>MA127</v>
          </cell>
        </row>
        <row r="156">
          <cell r="A156" t="str">
            <v>MA128</v>
          </cell>
        </row>
        <row r="157">
          <cell r="A157" t="str">
            <v>MA129</v>
          </cell>
        </row>
        <row r="158">
          <cell r="A158" t="str">
            <v>MA130</v>
          </cell>
        </row>
        <row r="159">
          <cell r="A159" t="str">
            <v>MA131</v>
          </cell>
        </row>
        <row r="160">
          <cell r="A160" t="str">
            <v>MA132</v>
          </cell>
        </row>
        <row r="161">
          <cell r="A161" t="str">
            <v>MA133</v>
          </cell>
        </row>
        <row r="162">
          <cell r="A162" t="str">
            <v>MA134</v>
          </cell>
        </row>
        <row r="163">
          <cell r="A163" t="str">
            <v>MA135</v>
          </cell>
        </row>
        <row r="164">
          <cell r="A164" t="str">
            <v>MA136</v>
          </cell>
        </row>
        <row r="165">
          <cell r="A165" t="str">
            <v>MA137</v>
          </cell>
        </row>
        <row r="166">
          <cell r="A166" t="str">
            <v>MA138</v>
          </cell>
        </row>
        <row r="167">
          <cell r="A167" t="str">
            <v>MA139</v>
          </cell>
        </row>
        <row r="168">
          <cell r="A168" t="str">
            <v>MA140</v>
          </cell>
        </row>
        <row r="169">
          <cell r="A169" t="str">
            <v>MA141</v>
          </cell>
        </row>
        <row r="170">
          <cell r="A170" t="str">
            <v>MA142</v>
          </cell>
        </row>
        <row r="171">
          <cell r="A171" t="str">
            <v>MA143</v>
          </cell>
        </row>
        <row r="172">
          <cell r="A172" t="str">
            <v>MA144</v>
          </cell>
        </row>
        <row r="173">
          <cell r="A173" t="str">
            <v>MA145</v>
          </cell>
        </row>
        <row r="174">
          <cell r="A174" t="str">
            <v>MA146</v>
          </cell>
        </row>
        <row r="175">
          <cell r="A175" t="str">
            <v>MA147</v>
          </cell>
        </row>
        <row r="176">
          <cell r="A176" t="str">
            <v>MA148</v>
          </cell>
        </row>
        <row r="177">
          <cell r="A177" t="str">
            <v>MA149</v>
          </cell>
        </row>
        <row r="178">
          <cell r="A178" t="str">
            <v>MA150</v>
          </cell>
        </row>
        <row r="179">
          <cell r="A179" t="str">
            <v>MA151</v>
          </cell>
        </row>
        <row r="180">
          <cell r="A180" t="str">
            <v>MA152</v>
          </cell>
        </row>
        <row r="181">
          <cell r="A181" t="str">
            <v>MA153</v>
          </cell>
        </row>
        <row r="182">
          <cell r="A182" t="str">
            <v>MA154</v>
          </cell>
        </row>
        <row r="183">
          <cell r="A183" t="str">
            <v>MA155</v>
          </cell>
        </row>
        <row r="184">
          <cell r="A184" t="str">
            <v>MA156</v>
          </cell>
        </row>
        <row r="185">
          <cell r="A185" t="str">
            <v>MA157</v>
          </cell>
        </row>
        <row r="186">
          <cell r="A186" t="str">
            <v>MA158</v>
          </cell>
        </row>
        <row r="187">
          <cell r="A187" t="str">
            <v>MA159</v>
          </cell>
        </row>
        <row r="188">
          <cell r="A188" t="str">
            <v>MA160</v>
          </cell>
        </row>
        <row r="189">
          <cell r="A189" t="str">
            <v>MA161</v>
          </cell>
        </row>
        <row r="190">
          <cell r="A190" t="str">
            <v>MA162</v>
          </cell>
        </row>
        <row r="191">
          <cell r="A191" t="str">
            <v>MA163</v>
          </cell>
        </row>
        <row r="192">
          <cell r="A192" t="str">
            <v>MA164</v>
          </cell>
        </row>
        <row r="193">
          <cell r="A193" t="str">
            <v>MA165</v>
          </cell>
        </row>
        <row r="194">
          <cell r="A194" t="str">
            <v>MA166</v>
          </cell>
        </row>
        <row r="195">
          <cell r="A195" t="str">
            <v>MA167</v>
          </cell>
        </row>
        <row r="196">
          <cell r="A196" t="str">
            <v>MA168</v>
          </cell>
        </row>
        <row r="197">
          <cell r="A197" t="str">
            <v>MA169</v>
          </cell>
        </row>
        <row r="198">
          <cell r="A198" t="str">
            <v>MA170</v>
          </cell>
        </row>
        <row r="199">
          <cell r="A199" t="str">
            <v>MA171</v>
          </cell>
        </row>
        <row r="200">
          <cell r="A200" t="str">
            <v>MA172</v>
          </cell>
        </row>
        <row r="201">
          <cell r="A201" t="str">
            <v>MA173</v>
          </cell>
        </row>
        <row r="202">
          <cell r="A202" t="str">
            <v>MA174</v>
          </cell>
        </row>
        <row r="203">
          <cell r="A203" t="str">
            <v>MA175</v>
          </cell>
        </row>
        <row r="204">
          <cell r="A204" t="str">
            <v>MA176</v>
          </cell>
        </row>
        <row r="205">
          <cell r="A205" t="str">
            <v>MA177</v>
          </cell>
        </row>
        <row r="206">
          <cell r="A206" t="str">
            <v>MA178</v>
          </cell>
        </row>
        <row r="207">
          <cell r="A207" t="str">
            <v>MA179</v>
          </cell>
        </row>
        <row r="208">
          <cell r="A208" t="str">
            <v>MA180</v>
          </cell>
        </row>
        <row r="209">
          <cell r="A209" t="str">
            <v>MA181</v>
          </cell>
        </row>
        <row r="210">
          <cell r="A210" t="str">
            <v>MA182</v>
          </cell>
        </row>
        <row r="211">
          <cell r="A211" t="str">
            <v>MA183</v>
          </cell>
        </row>
        <row r="212">
          <cell r="A212" t="str">
            <v>MA184</v>
          </cell>
        </row>
        <row r="213">
          <cell r="A213" t="str">
            <v>MA185</v>
          </cell>
        </row>
        <row r="214">
          <cell r="A214" t="str">
            <v>MA186</v>
          </cell>
        </row>
        <row r="215">
          <cell r="A215" t="str">
            <v>MA187</v>
          </cell>
        </row>
        <row r="216">
          <cell r="A216" t="str">
            <v>MA188</v>
          </cell>
        </row>
        <row r="217">
          <cell r="A217" t="str">
            <v>MA189</v>
          </cell>
        </row>
        <row r="218">
          <cell r="A218" t="str">
            <v>MA190</v>
          </cell>
        </row>
        <row r="219">
          <cell r="A219" t="str">
            <v>MA191</v>
          </cell>
        </row>
        <row r="220">
          <cell r="A220" t="str">
            <v>MA192</v>
          </cell>
        </row>
        <row r="221">
          <cell r="A221" t="str">
            <v>MA193</v>
          </cell>
        </row>
        <row r="222">
          <cell r="A222" t="str">
            <v>MA194</v>
          </cell>
        </row>
        <row r="223">
          <cell r="A223" t="str">
            <v>MA195</v>
          </cell>
        </row>
        <row r="224">
          <cell r="A224" t="str">
            <v>MA196</v>
          </cell>
        </row>
        <row r="225">
          <cell r="A225" t="str">
            <v>MA197</v>
          </cell>
        </row>
        <row r="226">
          <cell r="A226" t="str">
            <v>MA198</v>
          </cell>
        </row>
        <row r="227">
          <cell r="A227" t="str">
            <v>MA199</v>
          </cell>
        </row>
        <row r="228">
          <cell r="A228" t="str">
            <v>MA200</v>
          </cell>
        </row>
        <row r="229">
          <cell r="A229" t="str">
            <v>MA201</v>
          </cell>
        </row>
        <row r="230">
          <cell r="A230" t="str">
            <v>MA202</v>
          </cell>
        </row>
        <row r="231">
          <cell r="A231" t="str">
            <v>MA203</v>
          </cell>
        </row>
        <row r="232">
          <cell r="A232" t="str">
            <v>MA204</v>
          </cell>
        </row>
        <row r="233">
          <cell r="A233" t="str">
            <v>MA205</v>
          </cell>
        </row>
        <row r="234">
          <cell r="A234" t="str">
            <v>MA206</v>
          </cell>
        </row>
        <row r="235">
          <cell r="A235" t="str">
            <v>MA207</v>
          </cell>
        </row>
        <row r="236">
          <cell r="A236" t="str">
            <v>MA208</v>
          </cell>
        </row>
        <row r="237">
          <cell r="A237" t="str">
            <v>MA209</v>
          </cell>
        </row>
        <row r="238">
          <cell r="A238" t="str">
            <v>MA210</v>
          </cell>
        </row>
        <row r="239">
          <cell r="A239" t="str">
            <v>MA211</v>
          </cell>
        </row>
        <row r="240">
          <cell r="A240" t="str">
            <v>MA212</v>
          </cell>
        </row>
        <row r="241">
          <cell r="A241" t="str">
            <v>MA213</v>
          </cell>
        </row>
        <row r="242">
          <cell r="A242" t="str">
            <v>MA214</v>
          </cell>
        </row>
        <row r="243">
          <cell r="A243" t="str">
            <v>MA215</v>
          </cell>
        </row>
        <row r="244">
          <cell r="A244" t="str">
            <v>MA216</v>
          </cell>
        </row>
        <row r="245">
          <cell r="A245" t="str">
            <v>MA217</v>
          </cell>
        </row>
        <row r="246">
          <cell r="A246" t="str">
            <v>MA218</v>
          </cell>
        </row>
        <row r="247">
          <cell r="A247" t="str">
            <v>MA219</v>
          </cell>
        </row>
        <row r="248">
          <cell r="A248" t="str">
            <v>MA220</v>
          </cell>
        </row>
        <row r="249">
          <cell r="A249" t="str">
            <v>MA221</v>
          </cell>
        </row>
        <row r="250">
          <cell r="A250" t="str">
            <v>MA222</v>
          </cell>
        </row>
        <row r="251">
          <cell r="A251" t="str">
            <v>MA223</v>
          </cell>
        </row>
        <row r="252">
          <cell r="A252" t="str">
            <v>MA224</v>
          </cell>
        </row>
        <row r="253">
          <cell r="A253" t="str">
            <v>MA225</v>
          </cell>
        </row>
        <row r="254">
          <cell r="A254" t="str">
            <v>MA226</v>
          </cell>
        </row>
        <row r="255">
          <cell r="A255" t="str">
            <v>MA227</v>
          </cell>
        </row>
        <row r="256">
          <cell r="A256" t="str">
            <v>MA228</v>
          </cell>
        </row>
        <row r="257">
          <cell r="A257" t="str">
            <v>MA229</v>
          </cell>
        </row>
        <row r="258">
          <cell r="A258" t="str">
            <v>MA230</v>
          </cell>
        </row>
        <row r="259">
          <cell r="A259" t="str">
            <v>MA231</v>
          </cell>
        </row>
        <row r="260">
          <cell r="A260" t="str">
            <v>MA232</v>
          </cell>
        </row>
        <row r="261">
          <cell r="A261" t="str">
            <v>MA233</v>
          </cell>
        </row>
        <row r="262">
          <cell r="A262" t="str">
            <v>MA234</v>
          </cell>
        </row>
        <row r="263">
          <cell r="A263" t="str">
            <v>MA235</v>
          </cell>
        </row>
        <row r="264">
          <cell r="A264" t="str">
            <v>MA236</v>
          </cell>
        </row>
        <row r="265">
          <cell r="A265" t="str">
            <v>MA237</v>
          </cell>
        </row>
        <row r="266">
          <cell r="A266" t="str">
            <v>MA238</v>
          </cell>
        </row>
        <row r="267">
          <cell r="A267" t="str">
            <v>MA239</v>
          </cell>
        </row>
        <row r="268">
          <cell r="A268" t="str">
            <v>MA240</v>
          </cell>
        </row>
        <row r="269">
          <cell r="A269" t="str">
            <v>MA241</v>
          </cell>
        </row>
        <row r="270">
          <cell r="A270" t="str">
            <v>MA242</v>
          </cell>
        </row>
        <row r="271">
          <cell r="A271" t="str">
            <v>MA243</v>
          </cell>
        </row>
        <row r="272">
          <cell r="A272" t="str">
            <v>MA244</v>
          </cell>
        </row>
        <row r="273">
          <cell r="A273" t="str">
            <v>MA245</v>
          </cell>
        </row>
        <row r="274">
          <cell r="A274" t="str">
            <v>MA246</v>
          </cell>
        </row>
        <row r="275">
          <cell r="A275" t="str">
            <v>MA247</v>
          </cell>
        </row>
        <row r="276">
          <cell r="A276" t="str">
            <v>MA248</v>
          </cell>
        </row>
        <row r="277">
          <cell r="A277" t="str">
            <v>MA249</v>
          </cell>
        </row>
        <row r="278">
          <cell r="A278" t="str">
            <v>MA250</v>
          </cell>
        </row>
        <row r="279">
          <cell r="A279" t="str">
            <v>MA251</v>
          </cell>
        </row>
        <row r="280">
          <cell r="A280" t="str">
            <v>MA252</v>
          </cell>
        </row>
        <row r="281">
          <cell r="A281" t="str">
            <v>MA253</v>
          </cell>
        </row>
        <row r="282">
          <cell r="A282" t="str">
            <v>MA254</v>
          </cell>
        </row>
        <row r="283">
          <cell r="A283" t="str">
            <v>MA255</v>
          </cell>
        </row>
        <row r="284">
          <cell r="A284" t="str">
            <v>MA256</v>
          </cell>
        </row>
        <row r="285">
          <cell r="A285" t="str">
            <v>MA257</v>
          </cell>
        </row>
        <row r="286">
          <cell r="A286" t="str">
            <v>MA258</v>
          </cell>
        </row>
        <row r="287">
          <cell r="A287" t="str">
            <v>MA259</v>
          </cell>
        </row>
        <row r="288">
          <cell r="A288" t="str">
            <v>MA260</v>
          </cell>
        </row>
        <row r="289">
          <cell r="A289" t="str">
            <v>MA261</v>
          </cell>
        </row>
        <row r="290">
          <cell r="A290" t="str">
            <v>MA262</v>
          </cell>
        </row>
        <row r="291">
          <cell r="A291" t="str">
            <v>MA263</v>
          </cell>
        </row>
        <row r="292">
          <cell r="A292" t="str">
            <v>MA264</v>
          </cell>
        </row>
        <row r="293">
          <cell r="A293" t="str">
            <v>MA265</v>
          </cell>
        </row>
        <row r="294">
          <cell r="A294" t="str">
            <v>MA266</v>
          </cell>
        </row>
        <row r="295">
          <cell r="A295" t="str">
            <v>MA267</v>
          </cell>
        </row>
        <row r="296">
          <cell r="A296" t="str">
            <v>MA268</v>
          </cell>
        </row>
        <row r="297">
          <cell r="A297" t="str">
            <v>MA269</v>
          </cell>
        </row>
        <row r="298">
          <cell r="A298" t="str">
            <v>MA270</v>
          </cell>
        </row>
        <row r="299">
          <cell r="A299" t="str">
            <v>MA271</v>
          </cell>
        </row>
        <row r="300">
          <cell r="A300" t="str">
            <v>MA272</v>
          </cell>
        </row>
        <row r="301">
          <cell r="A301" t="str">
            <v>MA273</v>
          </cell>
        </row>
        <row r="302">
          <cell r="A302" t="str">
            <v>MA274</v>
          </cell>
        </row>
        <row r="303">
          <cell r="A303" t="str">
            <v>MA275</v>
          </cell>
        </row>
        <row r="304">
          <cell r="A304" t="str">
            <v>MA276</v>
          </cell>
        </row>
        <row r="305">
          <cell r="A305" t="str">
            <v>MA277</v>
          </cell>
        </row>
        <row r="306">
          <cell r="A306" t="str">
            <v>MA278</v>
          </cell>
        </row>
        <row r="307">
          <cell r="A307" t="str">
            <v>MA279</v>
          </cell>
        </row>
        <row r="308">
          <cell r="A308" t="str">
            <v>MA280</v>
          </cell>
        </row>
        <row r="309">
          <cell r="A309" t="str">
            <v>MA281</v>
          </cell>
        </row>
        <row r="310">
          <cell r="A310" t="str">
            <v>MA282</v>
          </cell>
        </row>
        <row r="311">
          <cell r="A311" t="str">
            <v>MA283</v>
          </cell>
        </row>
        <row r="312">
          <cell r="A312" t="str">
            <v>MA284</v>
          </cell>
        </row>
        <row r="313">
          <cell r="A313" t="str">
            <v>MA285</v>
          </cell>
        </row>
        <row r="314">
          <cell r="A314" t="str">
            <v>MA286</v>
          </cell>
        </row>
        <row r="315">
          <cell r="A315" t="str">
            <v>MA287</v>
          </cell>
        </row>
        <row r="316">
          <cell r="A316" t="str">
            <v>MA288</v>
          </cell>
        </row>
        <row r="317">
          <cell r="A317" t="str">
            <v>MA289</v>
          </cell>
        </row>
        <row r="318">
          <cell r="A318" t="str">
            <v>MA290</v>
          </cell>
        </row>
        <row r="319">
          <cell r="A319" t="str">
            <v>MA291</v>
          </cell>
        </row>
        <row r="320">
          <cell r="A320" t="str">
            <v>MA292</v>
          </cell>
        </row>
        <row r="321">
          <cell r="A321" t="str">
            <v>MA293</v>
          </cell>
        </row>
        <row r="322">
          <cell r="A322" t="str">
            <v>MA294</v>
          </cell>
        </row>
        <row r="323">
          <cell r="A323" t="str">
            <v>MA295</v>
          </cell>
        </row>
        <row r="324">
          <cell r="A324" t="str">
            <v>MA296</v>
          </cell>
        </row>
        <row r="325">
          <cell r="A325" t="str">
            <v>MA297</v>
          </cell>
        </row>
        <row r="326">
          <cell r="A326" t="str">
            <v>MA298</v>
          </cell>
        </row>
        <row r="327">
          <cell r="A327" t="str">
            <v>MA299</v>
          </cell>
        </row>
        <row r="328">
          <cell r="A328" t="str">
            <v>MA300</v>
          </cell>
        </row>
        <row r="329">
          <cell r="A329" t="str">
            <v>MA301</v>
          </cell>
        </row>
        <row r="330">
          <cell r="A330" t="str">
            <v>MA302</v>
          </cell>
        </row>
        <row r="331">
          <cell r="A331" t="str">
            <v>MA303</v>
          </cell>
        </row>
        <row r="332">
          <cell r="A332" t="str">
            <v>MA304</v>
          </cell>
        </row>
        <row r="333">
          <cell r="A333" t="str">
            <v>MA305</v>
          </cell>
        </row>
        <row r="334">
          <cell r="A334" t="str">
            <v>MA306</v>
          </cell>
        </row>
        <row r="335">
          <cell r="A335" t="str">
            <v>MA307</v>
          </cell>
        </row>
        <row r="336">
          <cell r="A336" t="str">
            <v>MA308</v>
          </cell>
        </row>
        <row r="337">
          <cell r="A337" t="str">
            <v>MA309</v>
          </cell>
        </row>
        <row r="338">
          <cell r="A338" t="str">
            <v>MA310</v>
          </cell>
        </row>
        <row r="339">
          <cell r="A339" t="str">
            <v>MA311</v>
          </cell>
        </row>
        <row r="340">
          <cell r="A340" t="str">
            <v>MA312</v>
          </cell>
        </row>
        <row r="341">
          <cell r="A341" t="str">
            <v>MA313</v>
          </cell>
        </row>
        <row r="342">
          <cell r="A342" t="str">
            <v>MA314</v>
          </cell>
        </row>
        <row r="343">
          <cell r="A343" t="str">
            <v>MA315</v>
          </cell>
        </row>
        <row r="344">
          <cell r="A344" t="str">
            <v>MA316</v>
          </cell>
        </row>
        <row r="345">
          <cell r="A345" t="str">
            <v>MA317</v>
          </cell>
        </row>
        <row r="346">
          <cell r="A346" t="str">
            <v>MA318</v>
          </cell>
        </row>
        <row r="347">
          <cell r="A347" t="str">
            <v>MA319</v>
          </cell>
        </row>
        <row r="348">
          <cell r="A348" t="str">
            <v>MA320</v>
          </cell>
        </row>
        <row r="349">
          <cell r="A349" t="str">
            <v>MA321</v>
          </cell>
        </row>
        <row r="350">
          <cell r="A350" t="str">
            <v>MA322</v>
          </cell>
        </row>
        <row r="351">
          <cell r="A351" t="str">
            <v>MA323</v>
          </cell>
        </row>
        <row r="352">
          <cell r="A352" t="str">
            <v>MA324</v>
          </cell>
        </row>
        <row r="353">
          <cell r="A353" t="str">
            <v>MA325</v>
          </cell>
        </row>
        <row r="354">
          <cell r="A354" t="str">
            <v>MA326</v>
          </cell>
        </row>
        <row r="355">
          <cell r="A355" t="str">
            <v>MA327</v>
          </cell>
        </row>
        <row r="356">
          <cell r="A356" t="str">
            <v>MA328</v>
          </cell>
        </row>
        <row r="357">
          <cell r="A357" t="str">
            <v>MA329</v>
          </cell>
        </row>
        <row r="358">
          <cell r="A358" t="str">
            <v>MA330</v>
          </cell>
        </row>
        <row r="359">
          <cell r="A359" t="str">
            <v>MA331</v>
          </cell>
        </row>
        <row r="360">
          <cell r="A360" t="str">
            <v>MA332</v>
          </cell>
        </row>
        <row r="361">
          <cell r="A361" t="str">
            <v>MA333</v>
          </cell>
        </row>
        <row r="362">
          <cell r="A362" t="str">
            <v>MA334</v>
          </cell>
        </row>
        <row r="363">
          <cell r="A363" t="str">
            <v>MA335</v>
          </cell>
        </row>
        <row r="364">
          <cell r="A364" t="str">
            <v>MA336</v>
          </cell>
        </row>
        <row r="365">
          <cell r="A365" t="str">
            <v>MA337</v>
          </cell>
        </row>
        <row r="366">
          <cell r="A366" t="str">
            <v>MA338</v>
          </cell>
        </row>
        <row r="367">
          <cell r="A367" t="str">
            <v>MA339</v>
          </cell>
        </row>
        <row r="368">
          <cell r="A368" t="str">
            <v>MA340</v>
          </cell>
        </row>
        <row r="369">
          <cell r="A369" t="str">
            <v>MA341</v>
          </cell>
        </row>
        <row r="370">
          <cell r="A370" t="str">
            <v>MA342</v>
          </cell>
        </row>
        <row r="371">
          <cell r="A371" t="str">
            <v>MA343</v>
          </cell>
        </row>
        <row r="372">
          <cell r="A372" t="str">
            <v>MA344</v>
          </cell>
        </row>
        <row r="373">
          <cell r="A373" t="str">
            <v>MA345</v>
          </cell>
        </row>
        <row r="374">
          <cell r="A374" t="str">
            <v>MA346</v>
          </cell>
        </row>
        <row r="375">
          <cell r="A375" t="str">
            <v>MA347</v>
          </cell>
        </row>
        <row r="376">
          <cell r="A376" t="str">
            <v>MA348</v>
          </cell>
        </row>
        <row r="377">
          <cell r="A377" t="str">
            <v>MA349</v>
          </cell>
        </row>
        <row r="378">
          <cell r="A378" t="str">
            <v>MA350</v>
          </cell>
        </row>
        <row r="379">
          <cell r="A379" t="str">
            <v>MA351</v>
          </cell>
        </row>
        <row r="380">
          <cell r="A380" t="str">
            <v>MA352</v>
          </cell>
        </row>
        <row r="381">
          <cell r="A381" t="str">
            <v>MA353</v>
          </cell>
        </row>
        <row r="382">
          <cell r="A382" t="str">
            <v>MA354</v>
          </cell>
        </row>
        <row r="383">
          <cell r="A383" t="str">
            <v>MA355</v>
          </cell>
        </row>
        <row r="384">
          <cell r="A384" t="str">
            <v>MA356</v>
          </cell>
        </row>
        <row r="385">
          <cell r="A385" t="str">
            <v>MA357</v>
          </cell>
        </row>
        <row r="386">
          <cell r="A386" t="str">
            <v>MA358</v>
          </cell>
        </row>
        <row r="387">
          <cell r="A387" t="str">
            <v>MA359</v>
          </cell>
        </row>
        <row r="388">
          <cell r="A388" t="str">
            <v>MA360</v>
          </cell>
        </row>
        <row r="389">
          <cell r="A389" t="str">
            <v>MA361</v>
          </cell>
        </row>
        <row r="390">
          <cell r="A390" t="str">
            <v>MA362</v>
          </cell>
        </row>
        <row r="391">
          <cell r="A391" t="str">
            <v>MA363</v>
          </cell>
        </row>
        <row r="392">
          <cell r="A392" t="str">
            <v>MA364</v>
          </cell>
        </row>
        <row r="393">
          <cell r="A393" t="str">
            <v>MA365</v>
          </cell>
        </row>
        <row r="394">
          <cell r="A394" t="str">
            <v>MA366</v>
          </cell>
        </row>
        <row r="395">
          <cell r="A395" t="str">
            <v>MA367</v>
          </cell>
        </row>
        <row r="396">
          <cell r="A396" t="str">
            <v>MA368</v>
          </cell>
        </row>
        <row r="397">
          <cell r="A397" t="str">
            <v>MA369</v>
          </cell>
        </row>
        <row r="398">
          <cell r="A398" t="str">
            <v>MA370</v>
          </cell>
        </row>
        <row r="399">
          <cell r="A399" t="str">
            <v>MA371</v>
          </cell>
        </row>
        <row r="400">
          <cell r="A400" t="str">
            <v>MA372</v>
          </cell>
        </row>
        <row r="401">
          <cell r="A401" t="str">
            <v>MA373</v>
          </cell>
        </row>
        <row r="402">
          <cell r="A402" t="str">
            <v>MA374</v>
          </cell>
        </row>
        <row r="403">
          <cell r="A403" t="str">
            <v>MA375</v>
          </cell>
        </row>
        <row r="404">
          <cell r="A404" t="str">
            <v>MA376</v>
          </cell>
        </row>
        <row r="405">
          <cell r="A405" t="str">
            <v>MA377</v>
          </cell>
        </row>
        <row r="406">
          <cell r="A406" t="str">
            <v>MA378</v>
          </cell>
        </row>
        <row r="407">
          <cell r="A407" t="str">
            <v>MA379</v>
          </cell>
        </row>
        <row r="408">
          <cell r="A408" t="str">
            <v>MA380</v>
          </cell>
        </row>
        <row r="409">
          <cell r="A409" t="str">
            <v>MA381</v>
          </cell>
        </row>
        <row r="410">
          <cell r="A410" t="str">
            <v>MA382</v>
          </cell>
        </row>
        <row r="411">
          <cell r="A411" t="str">
            <v>MA383</v>
          </cell>
        </row>
        <row r="412">
          <cell r="A412" t="str">
            <v>MA384</v>
          </cell>
        </row>
        <row r="413">
          <cell r="A413" t="str">
            <v>MA385</v>
          </cell>
        </row>
        <row r="414">
          <cell r="A414" t="str">
            <v>MA386</v>
          </cell>
        </row>
        <row r="415">
          <cell r="A415" t="str">
            <v>MA387</v>
          </cell>
        </row>
        <row r="416">
          <cell r="A416" t="str">
            <v>MA388</v>
          </cell>
        </row>
        <row r="417">
          <cell r="A417" t="str">
            <v>MA389</v>
          </cell>
        </row>
        <row r="418">
          <cell r="A418" t="str">
            <v>MA390</v>
          </cell>
        </row>
        <row r="419">
          <cell r="A419" t="str">
            <v>MA391</v>
          </cell>
        </row>
        <row r="420">
          <cell r="A420" t="str">
            <v>MA392</v>
          </cell>
        </row>
        <row r="421">
          <cell r="A421" t="str">
            <v>MA393</v>
          </cell>
        </row>
        <row r="422">
          <cell r="A422" t="str">
            <v>MA394</v>
          </cell>
        </row>
        <row r="423">
          <cell r="A423" t="str">
            <v>MA395</v>
          </cell>
        </row>
        <row r="424">
          <cell r="A424" t="str">
            <v>MA396</v>
          </cell>
        </row>
        <row r="425">
          <cell r="A425" t="str">
            <v>MA397</v>
          </cell>
        </row>
        <row r="426">
          <cell r="A426" t="str">
            <v>MA398</v>
          </cell>
        </row>
        <row r="427">
          <cell r="A427" t="str">
            <v>MA399</v>
          </cell>
        </row>
        <row r="428">
          <cell r="A428" t="str">
            <v>MA400</v>
          </cell>
        </row>
        <row r="429">
          <cell r="A429" t="str">
            <v>MA401</v>
          </cell>
        </row>
        <row r="430">
          <cell r="A430" t="str">
            <v>MA402</v>
          </cell>
        </row>
        <row r="431">
          <cell r="A431" t="str">
            <v>MA403</v>
          </cell>
        </row>
        <row r="432">
          <cell r="A432" t="str">
            <v>MA404</v>
          </cell>
        </row>
        <row r="433">
          <cell r="A433" t="str">
            <v>MA405</v>
          </cell>
        </row>
        <row r="434">
          <cell r="A434" t="str">
            <v>MA406</v>
          </cell>
        </row>
        <row r="435">
          <cell r="A435" t="str">
            <v>MA407</v>
          </cell>
        </row>
        <row r="436">
          <cell r="A436" t="str">
            <v>MA408</v>
          </cell>
        </row>
        <row r="437">
          <cell r="A437" t="str">
            <v>MA409</v>
          </cell>
        </row>
        <row r="438">
          <cell r="A438" t="str">
            <v>MA410</v>
          </cell>
        </row>
        <row r="439">
          <cell r="A439" t="str">
            <v>MA411</v>
          </cell>
        </row>
        <row r="440">
          <cell r="A440" t="str">
            <v>MA412</v>
          </cell>
        </row>
        <row r="441">
          <cell r="A441" t="str">
            <v>MA413</v>
          </cell>
        </row>
        <row r="442">
          <cell r="A442" t="str">
            <v>MA414</v>
          </cell>
        </row>
        <row r="443">
          <cell r="A443" t="str">
            <v>MA415</v>
          </cell>
        </row>
        <row r="444">
          <cell r="A444" t="str">
            <v>MA416</v>
          </cell>
        </row>
        <row r="445">
          <cell r="A445" t="str">
            <v>MA417</v>
          </cell>
        </row>
        <row r="446">
          <cell r="A446" t="str">
            <v>MA418</v>
          </cell>
        </row>
        <row r="447">
          <cell r="A447" t="str">
            <v>MA419</v>
          </cell>
        </row>
        <row r="448">
          <cell r="A448" t="str">
            <v>MA420</v>
          </cell>
        </row>
        <row r="449">
          <cell r="A449" t="str">
            <v>MA421</v>
          </cell>
        </row>
        <row r="450">
          <cell r="A450" t="str">
            <v>MA422</v>
          </cell>
        </row>
        <row r="451">
          <cell r="A451" t="str">
            <v>MA423</v>
          </cell>
        </row>
        <row r="452">
          <cell r="A452" t="str">
            <v>MA424</v>
          </cell>
        </row>
        <row r="453">
          <cell r="A453" t="str">
            <v>MA425</v>
          </cell>
        </row>
        <row r="454">
          <cell r="A454" t="str">
            <v>MA426</v>
          </cell>
        </row>
        <row r="455">
          <cell r="A455" t="str">
            <v>MA427</v>
          </cell>
        </row>
        <row r="456">
          <cell r="A456" t="str">
            <v>MA428</v>
          </cell>
        </row>
        <row r="457">
          <cell r="A457" t="str">
            <v>MA429</v>
          </cell>
        </row>
        <row r="458">
          <cell r="A458" t="str">
            <v>MA430</v>
          </cell>
        </row>
        <row r="459">
          <cell r="A459" t="str">
            <v>MA431</v>
          </cell>
        </row>
        <row r="460">
          <cell r="A460" t="str">
            <v>MA432</v>
          </cell>
        </row>
        <row r="461">
          <cell r="A461" t="str">
            <v>MA433</v>
          </cell>
        </row>
        <row r="462">
          <cell r="A462" t="str">
            <v>MA434</v>
          </cell>
        </row>
        <row r="463">
          <cell r="A463" t="str">
            <v>MA435</v>
          </cell>
        </row>
        <row r="464">
          <cell r="A464" t="str">
            <v>MA436</v>
          </cell>
        </row>
        <row r="465">
          <cell r="A465" t="str">
            <v>MA437</v>
          </cell>
        </row>
        <row r="466">
          <cell r="A466" t="str">
            <v>MA438</v>
          </cell>
        </row>
        <row r="467">
          <cell r="A467" t="str">
            <v>MA439</v>
          </cell>
        </row>
        <row r="468">
          <cell r="A468" t="str">
            <v>MA440</v>
          </cell>
        </row>
        <row r="469">
          <cell r="A469" t="str">
            <v>MA441</v>
          </cell>
        </row>
        <row r="470">
          <cell r="A470" t="str">
            <v>MA442</v>
          </cell>
        </row>
        <row r="471">
          <cell r="A471" t="str">
            <v>MA443</v>
          </cell>
        </row>
        <row r="472">
          <cell r="A472" t="str">
            <v>MA444</v>
          </cell>
        </row>
        <row r="473">
          <cell r="A473" t="str">
            <v>MA445</v>
          </cell>
        </row>
        <row r="474">
          <cell r="A474" t="str">
            <v>MA446</v>
          </cell>
        </row>
        <row r="475">
          <cell r="A475" t="str">
            <v>MA447</v>
          </cell>
        </row>
        <row r="476">
          <cell r="A476" t="str">
            <v>MA448</v>
          </cell>
        </row>
        <row r="477">
          <cell r="A477" t="str">
            <v>MA449</v>
          </cell>
        </row>
        <row r="478">
          <cell r="A478" t="str">
            <v>MA450</v>
          </cell>
        </row>
        <row r="479">
          <cell r="A479" t="str">
            <v>MA451</v>
          </cell>
        </row>
        <row r="480">
          <cell r="A480" t="str">
            <v>MA452</v>
          </cell>
        </row>
        <row r="481">
          <cell r="A481" t="str">
            <v>MA453</v>
          </cell>
        </row>
        <row r="482">
          <cell r="A482" t="str">
            <v>MA454</v>
          </cell>
        </row>
        <row r="483">
          <cell r="A483" t="str">
            <v>MA455</v>
          </cell>
        </row>
        <row r="484">
          <cell r="A484" t="str">
            <v>MA456</v>
          </cell>
        </row>
        <row r="485">
          <cell r="A485" t="str">
            <v>MA457</v>
          </cell>
        </row>
        <row r="486">
          <cell r="A486" t="str">
            <v>MA458</v>
          </cell>
        </row>
        <row r="487">
          <cell r="A487" t="str">
            <v>MA459</v>
          </cell>
        </row>
        <row r="488">
          <cell r="A488" t="str">
            <v>MA460</v>
          </cell>
        </row>
        <row r="489">
          <cell r="A489" t="str">
            <v>MA461</v>
          </cell>
        </row>
        <row r="490">
          <cell r="A490" t="str">
            <v>MA462</v>
          </cell>
        </row>
        <row r="491">
          <cell r="A491" t="str">
            <v>MA463</v>
          </cell>
        </row>
        <row r="492">
          <cell r="A492" t="str">
            <v>MA464</v>
          </cell>
        </row>
        <row r="493">
          <cell r="A493" t="str">
            <v>MA465</v>
          </cell>
        </row>
        <row r="494">
          <cell r="A494" t="str">
            <v>MA466</v>
          </cell>
        </row>
        <row r="495">
          <cell r="A495" t="str">
            <v>MA467</v>
          </cell>
        </row>
        <row r="496">
          <cell r="A496" t="str">
            <v>MA468</v>
          </cell>
        </row>
        <row r="497">
          <cell r="A497" t="str">
            <v>MA469</v>
          </cell>
        </row>
        <row r="498">
          <cell r="A498" t="str">
            <v>MA470</v>
          </cell>
        </row>
        <row r="499">
          <cell r="A499" t="str">
            <v>MA471</v>
          </cell>
        </row>
        <row r="500">
          <cell r="A500" t="str">
            <v>MA472</v>
          </cell>
        </row>
        <row r="501">
          <cell r="A501" t="str">
            <v>MA473</v>
          </cell>
        </row>
        <row r="502">
          <cell r="A502" t="str">
            <v>MA474</v>
          </cell>
        </row>
        <row r="503">
          <cell r="A503" t="str">
            <v>MA475</v>
          </cell>
        </row>
        <row r="504">
          <cell r="A504" t="str">
            <v>MA476</v>
          </cell>
        </row>
        <row r="505">
          <cell r="A505" t="str">
            <v>MA477</v>
          </cell>
        </row>
        <row r="506">
          <cell r="A506" t="str">
            <v>MA478</v>
          </cell>
        </row>
        <row r="507">
          <cell r="A507" t="str">
            <v>MA479</v>
          </cell>
        </row>
        <row r="508">
          <cell r="A508" t="str">
            <v>MA480</v>
          </cell>
        </row>
        <row r="509">
          <cell r="A509" t="str">
            <v>MA481</v>
          </cell>
        </row>
        <row r="510">
          <cell r="A510" t="str">
            <v>MA482</v>
          </cell>
        </row>
        <row r="511">
          <cell r="A511" t="str">
            <v>MA483</v>
          </cell>
        </row>
        <row r="512">
          <cell r="A512" t="str">
            <v>MA484</v>
          </cell>
        </row>
        <row r="513">
          <cell r="A513" t="str">
            <v>MA485</v>
          </cell>
        </row>
        <row r="514">
          <cell r="A514" t="str">
            <v>MA486</v>
          </cell>
        </row>
        <row r="515">
          <cell r="A515" t="str">
            <v>MA487</v>
          </cell>
        </row>
        <row r="516">
          <cell r="A516" t="str">
            <v>MA488</v>
          </cell>
        </row>
        <row r="517">
          <cell r="A517" t="str">
            <v>MA489</v>
          </cell>
        </row>
        <row r="518">
          <cell r="A518" t="str">
            <v>MA490</v>
          </cell>
        </row>
        <row r="519">
          <cell r="A519" t="str">
            <v>MA491</v>
          </cell>
        </row>
        <row r="520">
          <cell r="A520" t="str">
            <v>MA492</v>
          </cell>
        </row>
        <row r="521">
          <cell r="A521" t="str">
            <v>MA493</v>
          </cell>
        </row>
        <row r="522">
          <cell r="A522" t="str">
            <v>MA494</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7"/>
      <sheetData sheetId="8">
        <row r="1">
          <cell r="A1" t="str">
            <v>DEPARTAMENTO DE ANTIOQUIA</v>
          </cell>
        </row>
      </sheetData>
      <sheetData sheetId="9">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TABACAL</v>
          </cell>
          <cell r="E8" t="str">
            <v>M3</v>
          </cell>
          <cell r="F8" t="str">
            <v>N.D.</v>
          </cell>
          <cell r="G8">
            <v>409736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50000</v>
          </cell>
          <cell r="F14">
            <v>8</v>
          </cell>
          <cell r="G14">
            <v>6250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41658.5</v>
          </cell>
          <cell r="G18">
            <v>2082.9250000000002</v>
          </cell>
        </row>
        <row r="19">
          <cell r="F19" t="str">
            <v>SUBTOTAL</v>
          </cell>
          <cell r="G19">
            <v>8332.9249999999993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33616</v>
          </cell>
          <cell r="G23">
            <v>183543.36000000002</v>
          </cell>
        </row>
        <row r="24">
          <cell r="A24" t="str">
            <v>MA004</v>
          </cell>
          <cell r="B24" t="str">
            <v>ARENA FINA PARA CONCRETOS</v>
          </cell>
          <cell r="C24" t="str">
            <v>M3</v>
          </cell>
          <cell r="D24">
            <v>0.63</v>
          </cell>
          <cell r="E24">
            <v>0.05</v>
          </cell>
          <cell r="F24">
            <v>54740</v>
          </cell>
          <cell r="G24">
            <v>36210.51</v>
          </cell>
        </row>
        <row r="25">
          <cell r="A25" t="str">
            <v>MA005</v>
          </cell>
          <cell r="B25" t="str">
            <v>TRITURADO 3/4"</v>
          </cell>
          <cell r="C25" t="str">
            <v>M3</v>
          </cell>
          <cell r="D25">
            <v>0.84</v>
          </cell>
          <cell r="E25">
            <v>0.05</v>
          </cell>
          <cell r="F25">
            <v>38080</v>
          </cell>
          <cell r="G25">
            <v>33586.559999999998</v>
          </cell>
        </row>
        <row r="26">
          <cell r="A26" t="str">
            <v>MA006</v>
          </cell>
          <cell r="B26" t="str">
            <v>AGUA</v>
          </cell>
          <cell r="C26" t="str">
            <v>LT</v>
          </cell>
          <cell r="D26">
            <v>170</v>
          </cell>
          <cell r="E26">
            <v>0.1</v>
          </cell>
          <cell r="F26">
            <v>60</v>
          </cell>
          <cell r="G26">
            <v>11220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264560.43000000005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57</v>
          </cell>
          <cell r="F34">
            <v>1004</v>
          </cell>
          <cell r="G34">
            <v>88331.418000000005</v>
          </cell>
        </row>
        <row r="35">
          <cell r="A35" t="str">
            <v>TR001</v>
          </cell>
          <cell r="B35" t="str">
            <v>TRANSPORTE DE INSUMOS GENERALES</v>
          </cell>
          <cell r="C35" t="str">
            <v>INSUMOS A MUNICIPIO</v>
          </cell>
          <cell r="D35">
            <v>0.27300000000000002</v>
          </cell>
          <cell r="E35">
            <v>25</v>
          </cell>
          <cell r="F35">
            <v>1004</v>
          </cell>
          <cell r="G35">
            <v>6852.3</v>
          </cell>
        </row>
        <row r="36">
          <cell r="A36" t="str">
            <v/>
          </cell>
          <cell r="E36" t="str">
            <v/>
          </cell>
          <cell r="F36" t="str">
            <v/>
          </cell>
          <cell r="G36" t="str">
            <v/>
          </cell>
        </row>
        <row r="37">
          <cell r="F37" t="str">
            <v>SUBTOTAL</v>
          </cell>
          <cell r="G37">
            <v>95183.718000000008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MO034</v>
          </cell>
          <cell r="B41" t="str">
            <v>OPERADOR EQUIPO LIVIANO</v>
          </cell>
          <cell r="D41">
            <v>1</v>
          </cell>
          <cell r="E41">
            <v>101428</v>
          </cell>
          <cell r="F41">
            <v>8</v>
          </cell>
          <cell r="G41">
            <v>12678.5</v>
          </cell>
        </row>
        <row r="42">
          <cell r="A42" t="str">
            <v>MO032</v>
          </cell>
          <cell r="B42" t="str">
            <v>AYUDANTE RASO</v>
          </cell>
          <cell r="D42">
            <v>3</v>
          </cell>
          <cell r="E42">
            <v>77280</v>
          </cell>
          <cell r="F42">
            <v>8</v>
          </cell>
          <cell r="G42">
            <v>28980</v>
          </cell>
        </row>
        <row r="43">
          <cell r="A43" t="str">
            <v/>
          </cell>
          <cell r="E43" t="str">
            <v/>
          </cell>
          <cell r="F43" t="str">
            <v/>
          </cell>
          <cell r="G43" t="str">
            <v/>
          </cell>
        </row>
        <row r="44">
          <cell r="A44" t="str">
            <v/>
          </cell>
          <cell r="E44" t="str">
            <v/>
          </cell>
          <cell r="F44" t="str">
            <v/>
          </cell>
          <cell r="G44" t="str">
            <v/>
          </cell>
        </row>
        <row r="45">
          <cell r="F45" t="str">
            <v>SUBTOTAL</v>
          </cell>
          <cell r="G45">
            <v>41658.5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409736</v>
          </cell>
        </row>
        <row r="56">
          <cell r="A56" t="str">
            <v>2. COSTOS INDIRECTOS</v>
          </cell>
        </row>
        <row r="58">
          <cell r="A58" t="str">
            <v>DESCRIPCIÓN</v>
          </cell>
          <cell r="F58" t="str">
            <v>PORCENTAJE</v>
          </cell>
          <cell r="G58" t="str">
            <v>VALOR TOTAL</v>
          </cell>
        </row>
        <row r="59">
          <cell r="A59" t="str">
            <v>ADMINISTRACION</v>
          </cell>
          <cell r="F59">
            <v>0.2364</v>
          </cell>
          <cell r="G59">
            <v>96861.590400000001</v>
          </cell>
        </row>
        <row r="60">
          <cell r="A60" t="str">
            <v>IMPREVISTOS</v>
          </cell>
          <cell r="F60">
            <v>0.01</v>
          </cell>
          <cell r="G60">
            <v>4097.3599999999997</v>
          </cell>
        </row>
        <row r="61">
          <cell r="A61" t="str">
            <v>UTILIDADES</v>
          </cell>
          <cell r="F61">
            <v>0.05</v>
          </cell>
          <cell r="G61">
            <v>20486.800000000003</v>
          </cell>
        </row>
        <row r="62">
          <cell r="A62" t="str">
            <v>TOTAL COSTO INDIRECTO</v>
          </cell>
          <cell r="F62">
            <v>0.2964</v>
          </cell>
          <cell r="G62">
            <v>121446</v>
          </cell>
        </row>
        <row r="64">
          <cell r="A64" t="str">
            <v>PRECIO UNITARIO TOTAL APROXIMADO AL PESO</v>
          </cell>
          <cell r="G64">
            <v>531182</v>
          </cell>
        </row>
        <row r="66">
          <cell r="B66" t="str">
            <v/>
          </cell>
        </row>
        <row r="67">
          <cell r="B67" t="str">
            <v/>
          </cell>
        </row>
        <row r="68">
          <cell r="B68" t="str">
            <v/>
          </cell>
        </row>
        <row r="69">
          <cell r="B69" t="str">
            <v/>
          </cell>
          <cell r="D69" t="str">
            <v>FIRMA RESPONSABLE</v>
          </cell>
        </row>
        <row r="70">
          <cell r="A70" t="str">
            <v>DEPARTAMENTO DE ANTIOQUIA</v>
          </cell>
          <cell r="F70" t="str">
            <v/>
          </cell>
        </row>
        <row r="71">
          <cell r="A71" t="str">
            <v>MUNICIPIO DE BURITICÁ</v>
          </cell>
        </row>
        <row r="72">
          <cell r="A72" t="str">
            <v>PROYECTO: MEJORAMIENTO DE VIAS TERCIARIAS EN EL MUNICIPIO DE BURITICA EN EL 
MARCO DEL PROGRAMA REGIONAL MEJORAMIENTO DE VIAS 
TERCIARIAS EN EL OCCIDENTE ANTIOQUEÑO</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433401</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50000</v>
          </cell>
          <cell r="F83">
            <v>8</v>
          </cell>
          <cell r="G83">
            <v>6250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41658.5</v>
          </cell>
          <cell r="G87">
            <v>2082.9250000000002</v>
          </cell>
        </row>
        <row r="88">
          <cell r="F88" t="str">
            <v>SUBTOTAL</v>
          </cell>
          <cell r="G88">
            <v>8332.9249999999993</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33616</v>
          </cell>
          <cell r="G92">
            <v>211780.80000000002</v>
          </cell>
        </row>
        <row r="93">
          <cell r="A93" t="str">
            <v>MA004</v>
          </cell>
          <cell r="B93" t="str">
            <v>ARENA FINA PARA CONCRETOS</v>
          </cell>
          <cell r="C93" t="str">
            <v>M3</v>
          </cell>
          <cell r="D93">
            <v>0.48</v>
          </cell>
          <cell r="E93">
            <v>0.05</v>
          </cell>
          <cell r="F93">
            <v>54740</v>
          </cell>
          <cell r="G93">
            <v>27588.960000000003</v>
          </cell>
        </row>
        <row r="94">
          <cell r="A94" t="str">
            <v>MA005</v>
          </cell>
          <cell r="B94" t="str">
            <v>TRITURADO 3/4"</v>
          </cell>
          <cell r="C94" t="str">
            <v>M3</v>
          </cell>
          <cell r="D94">
            <v>0.96</v>
          </cell>
          <cell r="E94">
            <v>0.05</v>
          </cell>
          <cell r="F94">
            <v>38080</v>
          </cell>
          <cell r="G94">
            <v>38384.639999999999</v>
          </cell>
        </row>
        <row r="95">
          <cell r="A95" t="str">
            <v>MA006</v>
          </cell>
          <cell r="B95" t="str">
            <v>AGUA</v>
          </cell>
          <cell r="C95" t="str">
            <v>LT</v>
          </cell>
          <cell r="D95">
            <v>170</v>
          </cell>
          <cell r="E95">
            <v>0.1</v>
          </cell>
          <cell r="F95">
            <v>60</v>
          </cell>
          <cell r="G95">
            <v>11220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288974.40000000002</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57</v>
          </cell>
          <cell r="F103">
            <v>1004</v>
          </cell>
          <cell r="G103">
            <v>86528.736000000004</v>
          </cell>
        </row>
        <row r="104">
          <cell r="A104" t="str">
            <v>TR001</v>
          </cell>
          <cell r="B104" t="str">
            <v>TRANSPORTE DE INSUMOS GENERALES</v>
          </cell>
          <cell r="C104" t="str">
            <v>INSUMOS A MUNICIPIO</v>
          </cell>
          <cell r="D104">
            <v>0.31500000000000006</v>
          </cell>
          <cell r="E104">
            <v>25</v>
          </cell>
          <cell r="F104">
            <v>1004</v>
          </cell>
          <cell r="G104">
            <v>7906.5000000000018</v>
          </cell>
        </row>
        <row r="105">
          <cell r="A105" t="str">
            <v/>
          </cell>
          <cell r="E105" t="str">
            <v/>
          </cell>
          <cell r="F105" t="str">
            <v/>
          </cell>
          <cell r="G105" t="str">
            <v/>
          </cell>
        </row>
        <row r="106">
          <cell r="F106" t="str">
            <v>SUBTOTAL</v>
          </cell>
          <cell r="G106">
            <v>94435.236000000004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MO034</v>
          </cell>
          <cell r="B110" t="str">
            <v>OPERADOR EQUIPO LIVIANO</v>
          </cell>
          <cell r="D110">
            <v>1</v>
          </cell>
          <cell r="E110">
            <v>101428</v>
          </cell>
          <cell r="F110">
            <v>8</v>
          </cell>
          <cell r="G110">
            <v>12678.5</v>
          </cell>
        </row>
        <row r="111">
          <cell r="A111" t="str">
            <v>MO032</v>
          </cell>
          <cell r="B111" t="str">
            <v>AYUDANTE RASO</v>
          </cell>
          <cell r="D111">
            <v>3</v>
          </cell>
          <cell r="E111">
            <v>77280</v>
          </cell>
          <cell r="F111">
            <v>8</v>
          </cell>
          <cell r="G111">
            <v>28980</v>
          </cell>
        </row>
        <row r="112">
          <cell r="A112" t="str">
            <v/>
          </cell>
          <cell r="E112" t="str">
            <v/>
          </cell>
          <cell r="F112" t="str">
            <v/>
          </cell>
          <cell r="G112" t="str">
            <v/>
          </cell>
        </row>
        <row r="113">
          <cell r="A113" t="str">
            <v/>
          </cell>
          <cell r="E113" t="str">
            <v/>
          </cell>
          <cell r="F113" t="str">
            <v/>
          </cell>
          <cell r="G113" t="str">
            <v/>
          </cell>
        </row>
        <row r="114">
          <cell r="F114" t="str">
            <v>SUBTOTAL</v>
          </cell>
          <cell r="G114">
            <v>41658.5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433401</v>
          </cell>
        </row>
        <row r="125">
          <cell r="A125" t="str">
            <v>2. COSTOS INDIRECTOS</v>
          </cell>
        </row>
        <row r="127">
          <cell r="A127" t="str">
            <v>DESCRIPCIÓN</v>
          </cell>
          <cell r="F127" t="str">
            <v>PORCENTAJE</v>
          </cell>
          <cell r="G127" t="str">
            <v>VALOR TOTAL</v>
          </cell>
        </row>
        <row r="128">
          <cell r="A128" t="str">
            <v>ADMINISTRACION</v>
          </cell>
          <cell r="F128">
            <v>0.2364</v>
          </cell>
          <cell r="G128">
            <v>102455.9964</v>
          </cell>
        </row>
        <row r="129">
          <cell r="A129" t="str">
            <v>IMPREVISTOS</v>
          </cell>
          <cell r="F129">
            <v>0.01</v>
          </cell>
          <cell r="G129">
            <v>4334.01</v>
          </cell>
        </row>
        <row r="130">
          <cell r="A130" t="str">
            <v>UTILIDADES</v>
          </cell>
          <cell r="F130">
            <v>0.05</v>
          </cell>
          <cell r="G130">
            <v>21670.050000000003</v>
          </cell>
        </row>
        <row r="131">
          <cell r="A131" t="str">
            <v>TOTAL COSTO INDIRECTO</v>
          </cell>
          <cell r="F131">
            <v>0.2964</v>
          </cell>
          <cell r="G131">
            <v>128460</v>
          </cell>
        </row>
        <row r="133">
          <cell r="A133" t="str">
            <v>PRECIO UNITARIO TOTAL APROXIMADO AL PESO</v>
          </cell>
          <cell r="G133">
            <v>561861</v>
          </cell>
        </row>
        <row r="135">
          <cell r="B135" t="str">
            <v/>
          </cell>
        </row>
        <row r="136">
          <cell r="B136" t="str">
            <v/>
          </cell>
        </row>
        <row r="137">
          <cell r="B137" t="str">
            <v/>
          </cell>
        </row>
        <row r="138">
          <cell r="B138" t="str">
            <v/>
          </cell>
          <cell r="D138" t="str">
            <v>FIRMA RESPONSABLE</v>
          </cell>
        </row>
        <row r="139">
          <cell r="A139" t="str">
            <v>DEPARTAMENTO DE ANTIOQUIA</v>
          </cell>
          <cell r="F139" t="str">
            <v/>
          </cell>
        </row>
        <row r="140">
          <cell r="A140" t="str">
            <v>MUNICIPIO DE BURITICÁ</v>
          </cell>
        </row>
        <row r="141">
          <cell r="A141" t="str">
            <v>PROYECTO: MEJORAMIENTO DE VIAS TERCIARIAS EN EL MUNICIPIO DE BURITICA EN EL 
MARCO DEL PROGRAMA REGIONAL MEJORAMIENTO DE VIAS 
TERCIARIAS EN EL OCCIDENTE ANTIOQUEÑO</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MA024</v>
          </cell>
          <cell r="B146" t="str">
            <v>CONCRETO 3000 PSI (210 MPA) EN OBRA VEREDA TABACAL</v>
          </cell>
          <cell r="E146" t="str">
            <v>m3</v>
          </cell>
          <cell r="F146" t="str">
            <v>N.D.</v>
          </cell>
          <cell r="G146">
            <v>484736</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50000</v>
          </cell>
          <cell r="F152">
            <v>6</v>
          </cell>
          <cell r="G152">
            <v>8333.3333333333339</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55544.666666666672</v>
          </cell>
          <cell r="G156">
            <v>2777.2333333333336</v>
          </cell>
        </row>
        <row r="157">
          <cell r="F157" t="str">
            <v>SUBTOTAL</v>
          </cell>
          <cell r="G157">
            <v>11110.566666666668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33616</v>
          </cell>
          <cell r="G161">
            <v>247077.6</v>
          </cell>
        </row>
        <row r="162">
          <cell r="A162" t="str">
            <v>MA004</v>
          </cell>
          <cell r="B162" t="str">
            <v>ARENA FINA PARA CONCRETOS</v>
          </cell>
          <cell r="C162" t="str">
            <v>M3</v>
          </cell>
          <cell r="D162">
            <v>0.56000000000000005</v>
          </cell>
          <cell r="E162">
            <v>0.05</v>
          </cell>
          <cell r="F162">
            <v>54740</v>
          </cell>
          <cell r="G162">
            <v>32187.120000000003</v>
          </cell>
        </row>
        <row r="163">
          <cell r="A163" t="str">
            <v>MA005</v>
          </cell>
          <cell r="B163" t="str">
            <v>TRITURADO 3/4"</v>
          </cell>
          <cell r="C163" t="str">
            <v>M3</v>
          </cell>
          <cell r="D163">
            <v>0.84</v>
          </cell>
          <cell r="E163">
            <v>0.05</v>
          </cell>
          <cell r="F163">
            <v>38080</v>
          </cell>
          <cell r="G163">
            <v>33586.559999999998</v>
          </cell>
        </row>
        <row r="164">
          <cell r="A164" t="str">
            <v>MA006</v>
          </cell>
          <cell r="B164" t="str">
            <v>AGUA</v>
          </cell>
          <cell r="C164" t="str">
            <v>LT</v>
          </cell>
          <cell r="D164">
            <v>180</v>
          </cell>
          <cell r="E164">
            <v>0.1</v>
          </cell>
          <cell r="F164">
            <v>60</v>
          </cell>
          <cell r="G164">
            <v>11880.000000000002</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324731.28000000003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57</v>
          </cell>
          <cell r="F172">
            <v>1004</v>
          </cell>
          <cell r="G172">
            <v>84125.159999999989</v>
          </cell>
        </row>
        <row r="173">
          <cell r="A173" t="str">
            <v>TR001</v>
          </cell>
          <cell r="B173" t="str">
            <v>TRANSPORTE DE INSUMOS GENERALES</v>
          </cell>
          <cell r="C173" t="str">
            <v>INSUMOS A MUNICIPIO</v>
          </cell>
          <cell r="D173">
            <v>0.36750000000000005</v>
          </cell>
          <cell r="E173">
            <v>25</v>
          </cell>
          <cell r="F173">
            <v>1004</v>
          </cell>
          <cell r="G173">
            <v>9224.2500000000018</v>
          </cell>
        </row>
        <row r="174">
          <cell r="A174" t="str">
            <v/>
          </cell>
          <cell r="E174" t="str">
            <v/>
          </cell>
          <cell r="F174" t="str">
            <v/>
          </cell>
          <cell r="G174" t="str">
            <v/>
          </cell>
        </row>
        <row r="175">
          <cell r="F175" t="str">
            <v>SUBTOTAL</v>
          </cell>
          <cell r="G175">
            <v>93349.409999999989</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MO034</v>
          </cell>
          <cell r="B179" t="str">
            <v>OPERADOR EQUIPO LIVIANO</v>
          </cell>
          <cell r="D179">
            <v>1</v>
          </cell>
          <cell r="E179">
            <v>101428</v>
          </cell>
          <cell r="F179">
            <v>6</v>
          </cell>
          <cell r="G179">
            <v>16904.666666666668</v>
          </cell>
        </row>
        <row r="180">
          <cell r="A180" t="str">
            <v>MO032</v>
          </cell>
          <cell r="B180" t="str">
            <v>AYUDANTE RASO</v>
          </cell>
          <cell r="D180">
            <v>3</v>
          </cell>
          <cell r="E180">
            <v>77280</v>
          </cell>
          <cell r="F180">
            <v>6</v>
          </cell>
          <cell r="G180">
            <v>38640</v>
          </cell>
        </row>
        <row r="181">
          <cell r="A181" t="str">
            <v/>
          </cell>
          <cell r="E181" t="str">
            <v/>
          </cell>
          <cell r="F181" t="str">
            <v/>
          </cell>
          <cell r="G181" t="str">
            <v/>
          </cell>
        </row>
        <row r="182">
          <cell r="A182" t="str">
            <v/>
          </cell>
          <cell r="E182" t="str">
            <v/>
          </cell>
          <cell r="F182" t="str">
            <v/>
          </cell>
          <cell r="G182" t="str">
            <v/>
          </cell>
        </row>
        <row r="183">
          <cell r="F183" t="str">
            <v>SUBTOTAL</v>
          </cell>
          <cell r="G183">
            <v>55544.666666666672</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484736</v>
          </cell>
        </row>
        <row r="194">
          <cell r="A194" t="str">
            <v>2. COSTOS INDIRECTOS</v>
          </cell>
        </row>
        <row r="196">
          <cell r="A196" t="str">
            <v>DESCRIPCIÓN</v>
          </cell>
          <cell r="F196" t="str">
            <v>PORCENTAJE</v>
          </cell>
          <cell r="G196" t="str">
            <v>VALOR TOTAL</v>
          </cell>
        </row>
        <row r="197">
          <cell r="A197" t="str">
            <v>ADMINISTRACION</v>
          </cell>
          <cell r="F197">
            <v>0.2364</v>
          </cell>
          <cell r="G197">
            <v>114591.5904</v>
          </cell>
        </row>
        <row r="198">
          <cell r="A198" t="str">
            <v>IMPREVISTOS</v>
          </cell>
          <cell r="F198">
            <v>0.01</v>
          </cell>
          <cell r="G198">
            <v>4847.3599999999997</v>
          </cell>
        </row>
        <row r="199">
          <cell r="A199" t="str">
            <v>UTILIDADES</v>
          </cell>
          <cell r="F199">
            <v>0.05</v>
          </cell>
          <cell r="G199">
            <v>24236.800000000003</v>
          </cell>
        </row>
        <row r="200">
          <cell r="A200" t="str">
            <v>TOTAL COSTO INDIRECTO</v>
          </cell>
          <cell r="F200">
            <v>0.2964</v>
          </cell>
          <cell r="G200">
            <v>143676</v>
          </cell>
        </row>
        <row r="202">
          <cell r="A202" t="str">
            <v>PRECIO UNITARIO TOTAL APROXIMADO AL PESO</v>
          </cell>
          <cell r="G202">
            <v>628412</v>
          </cell>
        </row>
        <row r="204">
          <cell r="B204" t="str">
            <v/>
          </cell>
        </row>
        <row r="205">
          <cell r="B205" t="str">
            <v/>
          </cell>
        </row>
        <row r="206">
          <cell r="B206" t="str">
            <v/>
          </cell>
        </row>
        <row r="207">
          <cell r="B207" t="str">
            <v/>
          </cell>
          <cell r="D207" t="str">
            <v>FIRMA RESPONSABLE</v>
          </cell>
        </row>
        <row r="208">
          <cell r="A208" t="str">
            <v>DEPARTAMENTO DE ANTIOQUIA</v>
          </cell>
          <cell r="F208" t="str">
            <v/>
          </cell>
        </row>
        <row r="209">
          <cell r="A209" t="str">
            <v>MUNICIPIO DE BURITICÁ</v>
          </cell>
        </row>
        <row r="210">
          <cell r="A210" t="str">
            <v>PROYECTO: MEJORAMIENTO DE VIAS TERCIARIAS EN EL MUNICIPIO DE BURITICA EN EL 
MARCO DEL PROGRAMA REGIONAL MEJORAMIENTO DE VIAS 
TERCIARIAS EN EL OCCIDENTE ANTIOQUEÑO</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MA025</v>
          </cell>
          <cell r="B215" t="str">
            <v>CONCRETO 3000 PSI (210 MPA) EN OBRA VEREDA PAJARITO</v>
          </cell>
          <cell r="E215" t="str">
            <v>M3</v>
          </cell>
          <cell r="F215" t="str">
            <v>N.D.</v>
          </cell>
          <cell r="G215">
            <v>446303</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50000</v>
          </cell>
          <cell r="F221">
            <v>8</v>
          </cell>
          <cell r="G221">
            <v>6250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41658.5</v>
          </cell>
          <cell r="G225">
            <v>2082.9250000000002</v>
          </cell>
        </row>
        <row r="226">
          <cell r="F226" t="str">
            <v>SUBTOTAL</v>
          </cell>
          <cell r="G226">
            <v>8332.9249999999993</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v>
          </cell>
          <cell r="E230">
            <v>0.05</v>
          </cell>
          <cell r="F230">
            <v>33616</v>
          </cell>
          <cell r="G230">
            <v>247077.6</v>
          </cell>
        </row>
        <row r="231">
          <cell r="A231" t="str">
            <v>MA004</v>
          </cell>
          <cell r="B231" t="str">
            <v>ARENA FINA PARA CONCRETOS</v>
          </cell>
          <cell r="C231" t="str">
            <v>M3</v>
          </cell>
          <cell r="D231">
            <v>0.56000000000000005</v>
          </cell>
          <cell r="E231">
            <v>0.05</v>
          </cell>
          <cell r="F231">
            <v>54740</v>
          </cell>
          <cell r="G231">
            <v>32187.120000000003</v>
          </cell>
        </row>
        <row r="232">
          <cell r="A232" t="str">
            <v>MA005</v>
          </cell>
          <cell r="B232" t="str">
            <v>TRITURADO 3/4"</v>
          </cell>
          <cell r="C232" t="str">
            <v>M3</v>
          </cell>
          <cell r="D232">
            <v>0.84</v>
          </cell>
          <cell r="E232">
            <v>0.05</v>
          </cell>
          <cell r="F232">
            <v>38080</v>
          </cell>
          <cell r="G232">
            <v>33586.559999999998</v>
          </cell>
        </row>
        <row r="233">
          <cell r="A233" t="str">
            <v>MA006</v>
          </cell>
          <cell r="B233" t="str">
            <v>AGUA</v>
          </cell>
          <cell r="C233" t="str">
            <v>LT</v>
          </cell>
          <cell r="D233">
            <v>180</v>
          </cell>
          <cell r="E233">
            <v>0.1</v>
          </cell>
          <cell r="F233">
            <v>60</v>
          </cell>
          <cell r="G233">
            <v>11880.000000000002</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324731.28000000003</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1.47</v>
          </cell>
          <cell r="E241">
            <v>46</v>
          </cell>
          <cell r="F241">
            <v>1004</v>
          </cell>
          <cell r="G241">
            <v>67890.48000000001</v>
          </cell>
        </row>
        <row r="242">
          <cell r="A242" t="str">
            <v>TR001</v>
          </cell>
          <cell r="B242" t="str">
            <v>TRANSPORTE DE INSUMOS GENERALES</v>
          </cell>
          <cell r="C242" t="str">
            <v>INSUMOS A MUNICIPIO</v>
          </cell>
          <cell r="D242">
            <v>0.36750000000000005</v>
          </cell>
          <cell r="E242">
            <v>10</v>
          </cell>
          <cell r="F242">
            <v>1004</v>
          </cell>
          <cell r="G242">
            <v>3689.7000000000007</v>
          </cell>
        </row>
        <row r="243">
          <cell r="A243" t="str">
            <v/>
          </cell>
          <cell r="E243" t="str">
            <v/>
          </cell>
          <cell r="F243" t="str">
            <v/>
          </cell>
          <cell r="G243" t="str">
            <v/>
          </cell>
        </row>
        <row r="244">
          <cell r="F244" t="str">
            <v>SUBTOTAL</v>
          </cell>
          <cell r="G244">
            <v>71580.180000000008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MO034</v>
          </cell>
          <cell r="B248" t="str">
            <v>OPERADOR EQUIPO LIVIANO</v>
          </cell>
          <cell r="D248">
            <v>1</v>
          </cell>
          <cell r="E248">
            <v>101428</v>
          </cell>
          <cell r="F248">
            <v>8</v>
          </cell>
          <cell r="G248">
            <v>12678.5</v>
          </cell>
        </row>
        <row r="249">
          <cell r="A249" t="str">
            <v>MO032</v>
          </cell>
          <cell r="B249" t="str">
            <v>AYUDANTE RASO</v>
          </cell>
          <cell r="D249">
            <v>3</v>
          </cell>
          <cell r="E249">
            <v>77280</v>
          </cell>
          <cell r="F249">
            <v>8</v>
          </cell>
          <cell r="G249">
            <v>28980</v>
          </cell>
        </row>
        <row r="250">
          <cell r="A250" t="str">
            <v/>
          </cell>
          <cell r="E250" t="str">
            <v/>
          </cell>
          <cell r="F250" t="str">
            <v/>
          </cell>
          <cell r="G250" t="str">
            <v/>
          </cell>
        </row>
        <row r="251">
          <cell r="A251" t="str">
            <v/>
          </cell>
          <cell r="E251" t="str">
            <v/>
          </cell>
          <cell r="F251" t="str">
            <v/>
          </cell>
          <cell r="G251" t="str">
            <v/>
          </cell>
        </row>
        <row r="252">
          <cell r="F252" t="str">
            <v>SUBTOTAL</v>
          </cell>
          <cell r="G252">
            <v>41658.5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446303</v>
          </cell>
        </row>
        <row r="263">
          <cell r="A263" t="str">
            <v>2. COSTOS INDIRECTOS</v>
          </cell>
        </row>
        <row r="265">
          <cell r="A265" t="str">
            <v>DESCRIPCIÓN</v>
          </cell>
          <cell r="F265" t="str">
            <v>PORCENTAJE</v>
          </cell>
          <cell r="G265" t="str">
            <v>VALOR TOTAL</v>
          </cell>
        </row>
        <row r="266">
          <cell r="A266" t="str">
            <v>ADMINISTRACION</v>
          </cell>
          <cell r="F266">
            <v>0.2364</v>
          </cell>
          <cell r="G266">
            <v>105506.0292</v>
          </cell>
        </row>
        <row r="267">
          <cell r="A267" t="str">
            <v>IMPREVISTOS</v>
          </cell>
          <cell r="F267">
            <v>0.01</v>
          </cell>
          <cell r="G267">
            <v>4463.03</v>
          </cell>
        </row>
        <row r="268">
          <cell r="A268" t="str">
            <v>UTILIDADES</v>
          </cell>
          <cell r="F268">
            <v>0.05</v>
          </cell>
          <cell r="G268">
            <v>22315.15</v>
          </cell>
        </row>
        <row r="269">
          <cell r="A269" t="str">
            <v>TOTAL COSTO INDIRECTO</v>
          </cell>
          <cell r="F269">
            <v>0.2964</v>
          </cell>
          <cell r="G269">
            <v>132284</v>
          </cell>
        </row>
        <row r="271">
          <cell r="A271" t="str">
            <v>PRECIO UNITARIO TOTAL APROXIMADO AL PESO</v>
          </cell>
          <cell r="G271">
            <v>578587</v>
          </cell>
        </row>
        <row r="273">
          <cell r="B273" t="str">
            <v/>
          </cell>
        </row>
        <row r="274">
          <cell r="B274" t="str">
            <v/>
          </cell>
        </row>
        <row r="275">
          <cell r="B275" t="str">
            <v/>
          </cell>
        </row>
        <row r="276">
          <cell r="B276" t="str">
            <v/>
          </cell>
          <cell r="D276" t="str">
            <v>FIRMA RESPONSABLE</v>
          </cell>
        </row>
        <row r="277">
          <cell r="A277" t="str">
            <v>DEPARTAMENTO DE ANTIOQUIA</v>
          </cell>
          <cell r="F277" t="str">
            <v/>
          </cell>
        </row>
        <row r="278">
          <cell r="A278" t="str">
            <v>MUNICIPIO DE BURITICÁ</v>
          </cell>
        </row>
        <row r="279">
          <cell r="A279" t="str">
            <v>PROYECTO: MEJORAMIENTO DE VIAS TERCIARIAS EN EL MUNICIPIO DE BURITICA EN EL 
MARCO DEL PROGRAMA REGIONAL MEJORAMIENTO DE VIAS 
TERCIARIAS EN EL OCCIDENTE ANTIOQUEÑO</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MA026</v>
          </cell>
          <cell r="B284" t="str">
            <v xml:space="preserve">CONCRETO 3000 PSI (210 MPA) EN OBRA VEREDA ALTO DEL OBISPO </v>
          </cell>
          <cell r="E284" t="str">
            <v>M3</v>
          </cell>
          <cell r="F284" t="str">
            <v>N.D.</v>
          </cell>
          <cell r="G284">
            <v>422320</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50000</v>
          </cell>
          <cell r="F290">
            <v>8</v>
          </cell>
          <cell r="G290">
            <v>6250</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41658.5</v>
          </cell>
          <cell r="G294">
            <v>2082.9250000000002</v>
          </cell>
        </row>
        <row r="295">
          <cell r="F295" t="str">
            <v>SUBTOTAL</v>
          </cell>
          <cell r="G295">
            <v>8332.9249999999993</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7</v>
          </cell>
          <cell r="E299">
            <v>0.05</v>
          </cell>
          <cell r="F299">
            <v>33616</v>
          </cell>
          <cell r="G299">
            <v>247077.6</v>
          </cell>
        </row>
        <row r="300">
          <cell r="A300" t="str">
            <v>MA004</v>
          </cell>
          <cell r="B300" t="str">
            <v>ARENA FINA PARA CONCRETOS</v>
          </cell>
          <cell r="C300" t="str">
            <v>M3</v>
          </cell>
          <cell r="D300">
            <v>0.56000000000000005</v>
          </cell>
          <cell r="E300">
            <v>0.05</v>
          </cell>
          <cell r="F300">
            <v>54740</v>
          </cell>
          <cell r="G300">
            <v>32187.120000000003</v>
          </cell>
        </row>
        <row r="301">
          <cell r="A301" t="str">
            <v>MA005</v>
          </cell>
          <cell r="B301" t="str">
            <v>TRITURADO 3/4"</v>
          </cell>
          <cell r="C301" t="str">
            <v>M3</v>
          </cell>
          <cell r="D301">
            <v>0.84</v>
          </cell>
          <cell r="E301">
            <v>0.05</v>
          </cell>
          <cell r="F301">
            <v>38080</v>
          </cell>
          <cell r="G301">
            <v>33586.559999999998</v>
          </cell>
        </row>
        <row r="302">
          <cell r="A302" t="str">
            <v>MA006</v>
          </cell>
          <cell r="B302" t="str">
            <v>AGUA</v>
          </cell>
          <cell r="C302" t="str">
            <v>LT</v>
          </cell>
          <cell r="D302">
            <v>180</v>
          </cell>
          <cell r="E302">
            <v>0.1</v>
          </cell>
          <cell r="F302">
            <v>60</v>
          </cell>
          <cell r="G302">
            <v>11880.000000000002</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324731.28000000003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29</v>
          </cell>
          <cell r="F310">
            <v>1004</v>
          </cell>
          <cell r="G310">
            <v>42800.520000000004</v>
          </cell>
        </row>
        <row r="311">
          <cell r="A311" t="str">
            <v>TR001</v>
          </cell>
          <cell r="B311" t="str">
            <v>TRANSPORTE DE INSUMOS GENERALES</v>
          </cell>
          <cell r="C311" t="str">
            <v>INSUMOS A MUNICIPIO</v>
          </cell>
          <cell r="D311">
            <v>0.36750000000000005</v>
          </cell>
          <cell r="E311">
            <v>13</v>
          </cell>
          <cell r="F311">
            <v>1004</v>
          </cell>
          <cell r="G311">
            <v>4796.6100000000006</v>
          </cell>
        </row>
        <row r="312">
          <cell r="A312" t="str">
            <v/>
          </cell>
          <cell r="E312" t="str">
            <v/>
          </cell>
          <cell r="F312" t="str">
            <v/>
          </cell>
          <cell r="G312" t="str">
            <v/>
          </cell>
        </row>
        <row r="313">
          <cell r="F313" t="str">
            <v>SUBTOTAL</v>
          </cell>
          <cell r="G313">
            <v>47597.130000000005</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MO034</v>
          </cell>
          <cell r="B317" t="str">
            <v>OPERADOR EQUIPO LIVIANO</v>
          </cell>
          <cell r="D317">
            <v>1</v>
          </cell>
          <cell r="E317">
            <v>101428</v>
          </cell>
          <cell r="F317">
            <v>8</v>
          </cell>
          <cell r="G317">
            <v>12678.5</v>
          </cell>
        </row>
        <row r="318">
          <cell r="A318" t="str">
            <v>MO032</v>
          </cell>
          <cell r="B318" t="str">
            <v>AYUDANTE RASO</v>
          </cell>
          <cell r="D318">
            <v>3</v>
          </cell>
          <cell r="E318">
            <v>77280</v>
          </cell>
          <cell r="F318">
            <v>8</v>
          </cell>
          <cell r="G318">
            <v>28980</v>
          </cell>
        </row>
        <row r="319">
          <cell r="A319" t="str">
            <v/>
          </cell>
          <cell r="E319" t="str">
            <v/>
          </cell>
          <cell r="F319" t="str">
            <v/>
          </cell>
          <cell r="G319" t="str">
            <v/>
          </cell>
        </row>
        <row r="320">
          <cell r="A320" t="str">
            <v/>
          </cell>
          <cell r="E320" t="str">
            <v/>
          </cell>
          <cell r="F320" t="str">
            <v/>
          </cell>
          <cell r="G320" t="str">
            <v/>
          </cell>
        </row>
        <row r="321">
          <cell r="F321" t="str">
            <v>SUBTOTAL</v>
          </cell>
          <cell r="G321">
            <v>41658.5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422320</v>
          </cell>
        </row>
        <row r="332">
          <cell r="A332" t="str">
            <v>2. COSTOS INDIRECTOS</v>
          </cell>
        </row>
        <row r="334">
          <cell r="A334" t="str">
            <v>DESCRIPCIÓN</v>
          </cell>
          <cell r="F334" t="str">
            <v>PORCENTAJE</v>
          </cell>
          <cell r="G334" t="str">
            <v>VALOR TOTAL</v>
          </cell>
        </row>
        <row r="335">
          <cell r="A335" t="str">
            <v>ADMINISTRACION</v>
          </cell>
          <cell r="F335">
            <v>0.2364</v>
          </cell>
          <cell r="G335">
            <v>99836.448000000004</v>
          </cell>
        </row>
        <row r="336">
          <cell r="A336" t="str">
            <v>IMPREVISTOS</v>
          </cell>
          <cell r="F336">
            <v>0.01</v>
          </cell>
          <cell r="G336">
            <v>4223.2</v>
          </cell>
        </row>
        <row r="337">
          <cell r="A337" t="str">
            <v>UTILIDADES</v>
          </cell>
          <cell r="F337">
            <v>0.05</v>
          </cell>
          <cell r="G337">
            <v>21116</v>
          </cell>
        </row>
        <row r="338">
          <cell r="A338" t="str">
            <v>TOTAL COSTO INDIRECTO</v>
          </cell>
          <cell r="F338">
            <v>0.2964</v>
          </cell>
          <cell r="G338">
            <v>125176</v>
          </cell>
        </row>
        <row r="340">
          <cell r="A340" t="str">
            <v>PRECIO UNITARIO TOTAL APROXIMADO AL PESO</v>
          </cell>
          <cell r="G340">
            <v>547496</v>
          </cell>
        </row>
        <row r="342">
          <cell r="B342" t="str">
            <v/>
          </cell>
        </row>
        <row r="343">
          <cell r="B343" t="str">
            <v/>
          </cell>
        </row>
        <row r="344">
          <cell r="B344" t="str">
            <v/>
          </cell>
        </row>
        <row r="345">
          <cell r="B345" t="str">
            <v/>
          </cell>
          <cell r="D345" t="str">
            <v>FIRMA RESPONSABLE</v>
          </cell>
        </row>
        <row r="346">
          <cell r="A346" t="str">
            <v>DEPARTAMENTO DE ANTIOQUIA</v>
          </cell>
          <cell r="F346" t="str">
            <v/>
          </cell>
        </row>
        <row r="347">
          <cell r="A347" t="str">
            <v>MUNICIPIO DE BURITICÁ</v>
          </cell>
        </row>
        <row r="348">
          <cell r="A348" t="str">
            <v>PROYECTO: MEJORAMIENTO DE VIAS TERCIARIAS EN EL MUNICIPIO DE BURITICA EN EL 
MARCO DEL PROGRAMA REGIONAL MEJORAMIENTO DE VIAS 
TERCIARIAS EN EL OCCIDENTE ANTIOQUEÑO</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CONCRETO 2000 PSI (140 MPA) EN OBRA PAJARITO</v>
          </cell>
          <cell r="E353" t="str">
            <v>M3</v>
          </cell>
          <cell r="F353" t="str">
            <v>N.D.</v>
          </cell>
          <cell r="G353">
            <v>388578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50000</v>
          </cell>
          <cell r="F359">
            <v>8</v>
          </cell>
          <cell r="G359">
            <v>6250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41658.5</v>
          </cell>
          <cell r="G363">
            <v>2082.9250000000002</v>
          </cell>
        </row>
        <row r="364">
          <cell r="F364" t="str">
            <v>SUBTOTAL</v>
          </cell>
          <cell r="G364">
            <v>8332.9249999999993</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5.2</v>
          </cell>
          <cell r="E368">
            <v>0.05</v>
          </cell>
          <cell r="F368">
            <v>33616</v>
          </cell>
          <cell r="G368">
            <v>183543.36000000002</v>
          </cell>
        </row>
        <row r="369">
          <cell r="A369" t="str">
            <v>MA004</v>
          </cell>
          <cell r="B369" t="str">
            <v>ARENA FINA PARA CONCRETOS</v>
          </cell>
          <cell r="C369" t="str">
            <v>M3</v>
          </cell>
          <cell r="D369">
            <v>0.63</v>
          </cell>
          <cell r="E369">
            <v>0.05</v>
          </cell>
          <cell r="F369">
            <v>54740</v>
          </cell>
          <cell r="G369">
            <v>36210.51</v>
          </cell>
        </row>
        <row r="370">
          <cell r="A370" t="str">
            <v>MA005</v>
          </cell>
          <cell r="B370" t="str">
            <v>TRITURADO 3/4"</v>
          </cell>
          <cell r="C370" t="str">
            <v>M3</v>
          </cell>
          <cell r="D370">
            <v>0.84</v>
          </cell>
          <cell r="E370">
            <v>0.05</v>
          </cell>
          <cell r="F370">
            <v>38080</v>
          </cell>
          <cell r="G370">
            <v>33586.559999999998</v>
          </cell>
        </row>
        <row r="371">
          <cell r="A371" t="str">
            <v>MA006</v>
          </cell>
          <cell r="B371" t="str">
            <v>AGUA</v>
          </cell>
          <cell r="C371" t="str">
            <v>LT</v>
          </cell>
          <cell r="D371">
            <v>170</v>
          </cell>
          <cell r="E371">
            <v>0.1</v>
          </cell>
          <cell r="F371">
            <v>60</v>
          </cell>
          <cell r="G371">
            <v>11220</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264560.43000000005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1.5435000000000001</v>
          </cell>
          <cell r="E379">
            <v>46</v>
          </cell>
          <cell r="F379">
            <v>1004</v>
          </cell>
          <cell r="G379">
            <v>71285.004000000001</v>
          </cell>
        </row>
        <row r="380">
          <cell r="A380" t="str">
            <v>TR001</v>
          </cell>
          <cell r="B380" t="str">
            <v>TRANSPORTE DE INSUMOS GENERALES</v>
          </cell>
          <cell r="C380" t="str">
            <v>INSUMOS A MUNICIPIO</v>
          </cell>
          <cell r="D380">
            <v>0.27300000000000002</v>
          </cell>
          <cell r="E380">
            <v>10</v>
          </cell>
          <cell r="F380">
            <v>1004</v>
          </cell>
          <cell r="G380">
            <v>2740.9200000000005</v>
          </cell>
        </row>
        <row r="381">
          <cell r="A381" t="str">
            <v/>
          </cell>
          <cell r="E381" t="str">
            <v/>
          </cell>
          <cell r="F381" t="str">
            <v/>
          </cell>
          <cell r="G381" t="str">
            <v/>
          </cell>
        </row>
        <row r="382">
          <cell r="F382" t="str">
            <v>SUBTOTAL</v>
          </cell>
          <cell r="G382">
            <v>74025.923999999999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MO034</v>
          </cell>
          <cell r="B386" t="str">
            <v>OPERADOR EQUIPO LIVIANO</v>
          </cell>
          <cell r="D386">
            <v>1</v>
          </cell>
          <cell r="E386">
            <v>101428</v>
          </cell>
          <cell r="F386">
            <v>8</v>
          </cell>
          <cell r="G386">
            <v>12678.5</v>
          </cell>
        </row>
        <row r="387">
          <cell r="A387" t="str">
            <v>MO032</v>
          </cell>
          <cell r="B387" t="str">
            <v>AYUDANTE RASO</v>
          </cell>
          <cell r="D387">
            <v>3</v>
          </cell>
          <cell r="E387">
            <v>77280</v>
          </cell>
          <cell r="F387">
            <v>8</v>
          </cell>
          <cell r="G387">
            <v>28980</v>
          </cell>
        </row>
        <row r="388">
          <cell r="A388" t="str">
            <v/>
          </cell>
          <cell r="E388" t="str">
            <v/>
          </cell>
          <cell r="F388" t="str">
            <v/>
          </cell>
          <cell r="G388" t="str">
            <v/>
          </cell>
        </row>
        <row r="389">
          <cell r="A389" t="str">
            <v/>
          </cell>
          <cell r="E389" t="str">
            <v/>
          </cell>
          <cell r="F389" t="str">
            <v/>
          </cell>
          <cell r="G389" t="str">
            <v/>
          </cell>
        </row>
        <row r="390">
          <cell r="F390" t="str">
            <v>SUBTOTAL</v>
          </cell>
          <cell r="G390">
            <v>41658.5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388578</v>
          </cell>
        </row>
        <row r="401">
          <cell r="A401" t="str">
            <v>2. COSTOS INDIRECTOS</v>
          </cell>
        </row>
        <row r="403">
          <cell r="A403" t="str">
            <v>DESCRIPCIÓN</v>
          </cell>
          <cell r="F403" t="str">
            <v>PORCENTAJE</v>
          </cell>
          <cell r="G403" t="str">
            <v>VALOR TOTAL</v>
          </cell>
        </row>
        <row r="404">
          <cell r="A404" t="str">
            <v>ADMINISTRACION</v>
          </cell>
          <cell r="F404">
            <v>0.2364</v>
          </cell>
          <cell r="G404">
            <v>91859.839200000002</v>
          </cell>
        </row>
        <row r="405">
          <cell r="A405" t="str">
            <v>IMPREVISTOS</v>
          </cell>
          <cell r="F405">
            <v>0.01</v>
          </cell>
          <cell r="G405">
            <v>3885.78</v>
          </cell>
        </row>
        <row r="406">
          <cell r="A406" t="str">
            <v>UTILIDADES</v>
          </cell>
          <cell r="F406">
            <v>0.05</v>
          </cell>
          <cell r="G406">
            <v>19428.900000000001</v>
          </cell>
        </row>
        <row r="407">
          <cell r="A407" t="str">
            <v>TOTAL COSTO INDIRECTO</v>
          </cell>
          <cell r="F407">
            <v>0.2964</v>
          </cell>
          <cell r="G407">
            <v>115175</v>
          </cell>
        </row>
        <row r="409">
          <cell r="A409" t="str">
            <v>PRECIO UNITARIO TOTAL APROXIMADO AL PESO</v>
          </cell>
          <cell r="G409">
            <v>503753</v>
          </cell>
        </row>
        <row r="411">
          <cell r="B411" t="str">
            <v/>
          </cell>
        </row>
        <row r="412">
          <cell r="B412" t="str">
            <v/>
          </cell>
        </row>
        <row r="413">
          <cell r="B413" t="str">
            <v/>
          </cell>
        </row>
        <row r="414">
          <cell r="B414" t="str">
            <v/>
          </cell>
          <cell r="D414" t="str">
            <v>FIRMA RESPONSABLE</v>
          </cell>
        </row>
        <row r="415">
          <cell r="A415" t="str">
            <v>DEPARTAMENTO DE ANTIOQUIA</v>
          </cell>
          <cell r="F415" t="str">
            <v/>
          </cell>
        </row>
        <row r="416">
          <cell r="A416" t="str">
            <v>MUNICIPIO DE BURITICÁ</v>
          </cell>
        </row>
        <row r="417">
          <cell r="A417" t="str">
            <v>PROYECTO: MEJORAMIENTO DE VIAS TERCIARIAS EN EL MUNICIPIO DE BURITICA EN EL 
MARCO DEL PROGRAMA REGIONAL MEJORAMIENTO DE VIAS 
TERCIARIAS EN EL OCCIDENTE ANTIOQUEÑO</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CONCRETO 2000 PSI (140 MPA) EN OBRA ALTO DEL OBISPO</v>
          </cell>
          <cell r="E422" t="str">
            <v>M3</v>
          </cell>
          <cell r="F422" t="str">
            <v>N.D.</v>
          </cell>
          <cell r="G422">
            <v>362836</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50000</v>
          </cell>
          <cell r="F428">
            <v>8</v>
          </cell>
          <cell r="G428">
            <v>6250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41658.5</v>
          </cell>
          <cell r="G432">
            <v>2082.9250000000002</v>
          </cell>
        </row>
        <row r="433">
          <cell r="F433" t="str">
            <v>SUBTOTAL</v>
          </cell>
          <cell r="G433">
            <v>8332.9249999999993</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5.2</v>
          </cell>
          <cell r="E437">
            <v>0.05</v>
          </cell>
          <cell r="F437">
            <v>33616</v>
          </cell>
          <cell r="G437">
            <v>183543.36000000002</v>
          </cell>
        </row>
        <row r="438">
          <cell r="A438" t="str">
            <v>MA004</v>
          </cell>
          <cell r="B438" t="str">
            <v>ARENA FINA PARA CONCRETOS</v>
          </cell>
          <cell r="C438" t="str">
            <v>M3</v>
          </cell>
          <cell r="D438">
            <v>0.63</v>
          </cell>
          <cell r="E438">
            <v>0.05</v>
          </cell>
          <cell r="F438">
            <v>54740</v>
          </cell>
          <cell r="G438">
            <v>36210.51</v>
          </cell>
        </row>
        <row r="439">
          <cell r="A439" t="str">
            <v>MA005</v>
          </cell>
          <cell r="B439" t="str">
            <v>TRITURADO 3/4"</v>
          </cell>
          <cell r="C439" t="str">
            <v>M3</v>
          </cell>
          <cell r="D439">
            <v>0.84</v>
          </cell>
          <cell r="E439">
            <v>0.05</v>
          </cell>
          <cell r="F439">
            <v>38080</v>
          </cell>
          <cell r="G439">
            <v>33586.559999999998</v>
          </cell>
        </row>
        <row r="440">
          <cell r="A440" t="str">
            <v>MA006</v>
          </cell>
          <cell r="B440" t="str">
            <v>AGUA</v>
          </cell>
          <cell r="C440" t="str">
            <v>LT</v>
          </cell>
          <cell r="D440">
            <v>170</v>
          </cell>
          <cell r="E440">
            <v>0.1</v>
          </cell>
          <cell r="F440">
            <v>60</v>
          </cell>
          <cell r="G440">
            <v>11220</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264560.43000000005</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1.5435000000000001</v>
          </cell>
          <cell r="E448">
            <v>29</v>
          </cell>
          <cell r="F448">
            <v>1004</v>
          </cell>
          <cell r="G448">
            <v>44940.546000000002</v>
          </cell>
        </row>
        <row r="449">
          <cell r="A449" t="str">
            <v>TR001</v>
          </cell>
          <cell r="B449" t="str">
            <v>TRANSPORTE DE INSUMOS GENERALES</v>
          </cell>
          <cell r="C449" t="str">
            <v>INSUMOS A MUNICIPIO</v>
          </cell>
          <cell r="D449">
            <v>0.27300000000000002</v>
          </cell>
          <cell r="E449">
            <v>12.2</v>
          </cell>
          <cell r="F449">
            <v>1004</v>
          </cell>
          <cell r="G449">
            <v>3343.9223999999999</v>
          </cell>
        </row>
        <row r="450">
          <cell r="A450" t="str">
            <v/>
          </cell>
          <cell r="E450" t="str">
            <v/>
          </cell>
          <cell r="F450" t="str">
            <v/>
          </cell>
          <cell r="G450" t="str">
            <v/>
          </cell>
        </row>
        <row r="451">
          <cell r="F451" t="str">
            <v>SUBTOTAL</v>
          </cell>
          <cell r="G451">
            <v>48284.468400000005</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MO034</v>
          </cell>
          <cell r="B455" t="str">
            <v>OPERADOR EQUIPO LIVIANO</v>
          </cell>
          <cell r="D455">
            <v>1</v>
          </cell>
          <cell r="E455">
            <v>101428</v>
          </cell>
          <cell r="F455">
            <v>8</v>
          </cell>
          <cell r="G455">
            <v>12678.5</v>
          </cell>
        </row>
        <row r="456">
          <cell r="A456" t="str">
            <v>MO032</v>
          </cell>
          <cell r="B456" t="str">
            <v>AYUDANTE RASO</v>
          </cell>
          <cell r="D456">
            <v>3</v>
          </cell>
          <cell r="E456">
            <v>77280</v>
          </cell>
          <cell r="F456">
            <v>8</v>
          </cell>
          <cell r="G456">
            <v>28980</v>
          </cell>
        </row>
        <row r="457">
          <cell r="A457" t="str">
            <v/>
          </cell>
          <cell r="E457" t="str">
            <v/>
          </cell>
          <cell r="F457" t="str">
            <v/>
          </cell>
          <cell r="G457" t="str">
            <v/>
          </cell>
        </row>
        <row r="458">
          <cell r="A458" t="str">
            <v/>
          </cell>
          <cell r="E458" t="str">
            <v/>
          </cell>
          <cell r="F458" t="str">
            <v/>
          </cell>
          <cell r="G458" t="str">
            <v/>
          </cell>
        </row>
        <row r="459">
          <cell r="F459" t="str">
            <v>SUBTOTAL</v>
          </cell>
          <cell r="G459">
            <v>41658.5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362836</v>
          </cell>
        </row>
        <row r="470">
          <cell r="A470" t="str">
            <v>2. COSTOS INDIRECTOS</v>
          </cell>
        </row>
        <row r="472">
          <cell r="A472" t="str">
            <v>DESCRIPCIÓN</v>
          </cell>
          <cell r="F472" t="str">
            <v>PORCENTAJE</v>
          </cell>
          <cell r="G472" t="str">
            <v>VALOR TOTAL</v>
          </cell>
        </row>
        <row r="473">
          <cell r="A473" t="str">
            <v>ADMINISTRACION</v>
          </cell>
          <cell r="F473">
            <v>0.2364</v>
          </cell>
          <cell r="G473">
            <v>85774.430399999997</v>
          </cell>
        </row>
        <row r="474">
          <cell r="A474" t="str">
            <v>IMPREVISTOS</v>
          </cell>
          <cell r="F474">
            <v>0.01</v>
          </cell>
          <cell r="G474">
            <v>3628.36</v>
          </cell>
        </row>
        <row r="475">
          <cell r="A475" t="str">
            <v>UTILIDADES</v>
          </cell>
          <cell r="F475">
            <v>0.05</v>
          </cell>
          <cell r="G475">
            <v>18141.8</v>
          </cell>
        </row>
        <row r="476">
          <cell r="A476" t="str">
            <v>TOTAL COSTO INDIRECTO</v>
          </cell>
          <cell r="F476">
            <v>0.2964</v>
          </cell>
          <cell r="G476">
            <v>107545</v>
          </cell>
        </row>
        <row r="478">
          <cell r="A478" t="str">
            <v>PRECIO UNITARIO TOTAL APROXIMADO AL PESO</v>
          </cell>
          <cell r="G478">
            <v>470381</v>
          </cell>
        </row>
        <row r="480">
          <cell r="B480" t="str">
            <v/>
          </cell>
        </row>
        <row r="481">
          <cell r="B481" t="str">
            <v/>
          </cell>
        </row>
        <row r="482">
          <cell r="B482" t="str">
            <v/>
          </cell>
        </row>
        <row r="483">
          <cell r="B483" t="str">
            <v/>
          </cell>
          <cell r="D483" t="str">
            <v>FIRMA RESPONSABLE</v>
          </cell>
        </row>
        <row r="484">
          <cell r="A484" t="str">
            <v>DEPARTAMENTO DE ANTIOQUIA</v>
          </cell>
          <cell r="F484" t="str">
            <v/>
          </cell>
        </row>
        <row r="485">
          <cell r="A485" t="str">
            <v>MUNICIPIO DE BURITICÁ</v>
          </cell>
        </row>
        <row r="486">
          <cell r="A486" t="str">
            <v>PROYECTO: MEJORAMIENTO DE VIAS TERCIARIAS EN EL MUNICIPIO DE BURITICA EN EL 
MARCO DEL PROGRAMA REGIONAL MEJORAMIENTO DE VIAS 
TERCIARIAS EN EL OCCIDENTE ANTIOQUEÑO</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372553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50000</v>
          </cell>
          <cell r="F497">
            <v>8</v>
          </cell>
          <cell r="G497">
            <v>6250</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31998.5</v>
          </cell>
          <cell r="G501">
            <v>1599.9250000000002</v>
          </cell>
        </row>
        <row r="502">
          <cell r="F502" t="str">
            <v>SUBTOTAL</v>
          </cell>
          <cell r="G502">
            <v>7849.9250000000002</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33616</v>
          </cell>
          <cell r="G506">
            <v>320494.94400000002</v>
          </cell>
        </row>
        <row r="507">
          <cell r="A507" t="str">
            <v>MA003</v>
          </cell>
          <cell r="B507" t="str">
            <v xml:space="preserve">ARENA DE REVOQUE </v>
          </cell>
          <cell r="C507" t="str">
            <v>M3</v>
          </cell>
          <cell r="D507">
            <v>1.0900000000000001</v>
          </cell>
          <cell r="E507">
            <v>0.05</v>
          </cell>
          <cell r="F507">
            <v>0</v>
          </cell>
          <cell r="G507">
            <v>0</v>
          </cell>
        </row>
        <row r="508">
          <cell r="A508" t="str">
            <v>MA006</v>
          </cell>
          <cell r="B508" t="str">
            <v>AGUA</v>
          </cell>
          <cell r="C508" t="str">
            <v>LT</v>
          </cell>
          <cell r="D508">
            <v>185</v>
          </cell>
          <cell r="E508">
            <v>0.1</v>
          </cell>
          <cell r="F508">
            <v>60</v>
          </cell>
          <cell r="G508">
            <v>12210.000000000002</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332704.94400000002</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0</v>
          </cell>
          <cell r="F517">
            <v>1004</v>
          </cell>
          <cell r="G517">
            <v>0</v>
          </cell>
        </row>
        <row r="518">
          <cell r="A518" t="str">
            <v>TR001</v>
          </cell>
          <cell r="B518" t="str">
            <v>TRANSPORTE DE INSUMOS GENERALES</v>
          </cell>
          <cell r="C518" t="str">
            <v>INSUMOS A MUNICIPIO</v>
          </cell>
          <cell r="D518">
            <v>0.47670000000000001</v>
          </cell>
          <cell r="E518">
            <v>0</v>
          </cell>
          <cell r="F518">
            <v>1004</v>
          </cell>
          <cell r="G518">
            <v>0</v>
          </cell>
        </row>
        <row r="519">
          <cell r="A519" t="str">
            <v/>
          </cell>
          <cell r="E519" t="str">
            <v/>
          </cell>
          <cell r="F519" t="str">
            <v/>
          </cell>
          <cell r="G519" t="str">
            <v/>
          </cell>
        </row>
        <row r="520">
          <cell r="F520" t="str">
            <v>SUBTOTAL</v>
          </cell>
          <cell r="G520" t="str">
            <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MO034</v>
          </cell>
          <cell r="B524" t="str">
            <v>OPERADOR EQUIPO LIVIANO</v>
          </cell>
          <cell r="D524">
            <v>1</v>
          </cell>
          <cell r="E524">
            <v>101428</v>
          </cell>
          <cell r="F524">
            <v>8</v>
          </cell>
          <cell r="G524">
            <v>12678.5</v>
          </cell>
        </row>
        <row r="525">
          <cell r="A525" t="str">
            <v>MO032</v>
          </cell>
          <cell r="B525" t="str">
            <v>AYUDANTE RASO</v>
          </cell>
          <cell r="D525">
            <v>2</v>
          </cell>
          <cell r="E525">
            <v>77280</v>
          </cell>
          <cell r="F525">
            <v>8</v>
          </cell>
          <cell r="G525">
            <v>19320</v>
          </cell>
        </row>
        <row r="526">
          <cell r="A526" t="str">
            <v/>
          </cell>
          <cell r="E526" t="str">
            <v/>
          </cell>
          <cell r="F526" t="str">
            <v/>
          </cell>
          <cell r="G526" t="str">
            <v/>
          </cell>
        </row>
        <row r="527">
          <cell r="A527" t="str">
            <v/>
          </cell>
          <cell r="E527" t="str">
            <v/>
          </cell>
          <cell r="F527" t="str">
            <v/>
          </cell>
          <cell r="G527" t="str">
            <v/>
          </cell>
        </row>
        <row r="528">
          <cell r="F528" t="str">
            <v>SUBTOTAL</v>
          </cell>
          <cell r="G528">
            <v>31998.5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372553</v>
          </cell>
        </row>
        <row r="539">
          <cell r="A539" t="str">
            <v>2. COSTOS INDIRECTOS</v>
          </cell>
        </row>
        <row r="541">
          <cell r="A541" t="str">
            <v>DESCRIPCIÓN</v>
          </cell>
          <cell r="F541" t="str">
            <v>PORCENTAJE</v>
          </cell>
          <cell r="G541" t="str">
            <v>VALOR TOTAL</v>
          </cell>
        </row>
        <row r="542">
          <cell r="A542" t="str">
            <v>ADMINISTRACION</v>
          </cell>
          <cell r="F542">
            <v>0.2364</v>
          </cell>
          <cell r="G542">
            <v>88071.529200000004</v>
          </cell>
        </row>
        <row r="543">
          <cell r="A543" t="str">
            <v>IMPREVISTOS</v>
          </cell>
          <cell r="F543">
            <v>0.01</v>
          </cell>
          <cell r="G543">
            <v>3725.53</v>
          </cell>
        </row>
        <row r="544">
          <cell r="A544" t="str">
            <v>UTILIDADES</v>
          </cell>
          <cell r="F544">
            <v>0.05</v>
          </cell>
          <cell r="G544">
            <v>18627.650000000001</v>
          </cell>
        </row>
        <row r="545">
          <cell r="A545" t="str">
            <v>TOTAL COSTO INDIRECTO</v>
          </cell>
          <cell r="F545">
            <v>0.2964</v>
          </cell>
          <cell r="G545">
            <v>110425</v>
          </cell>
        </row>
        <row r="547">
          <cell r="A547" t="str">
            <v>PRECIO UNITARIO TOTAL APROXIMADO AL PESO</v>
          </cell>
          <cell r="G547">
            <v>482978</v>
          </cell>
        </row>
        <row r="549">
          <cell r="B549" t="str">
            <v/>
          </cell>
        </row>
        <row r="550">
          <cell r="B550" t="str">
            <v/>
          </cell>
        </row>
        <row r="551">
          <cell r="B551" t="str">
            <v/>
          </cell>
        </row>
        <row r="552">
          <cell r="B552" t="str">
            <v/>
          </cell>
          <cell r="D552" t="str">
            <v>FIRMA RESPONSABLE</v>
          </cell>
        </row>
        <row r="553">
          <cell r="A553" t="str">
            <v>DEPARTAMENTO DE ANTIOQUIA</v>
          </cell>
          <cell r="F553" t="str">
            <v/>
          </cell>
        </row>
        <row r="554">
          <cell r="A554" t="str">
            <v>MUNICIPIO DE BURITICÁ</v>
          </cell>
        </row>
        <row r="555">
          <cell r="A555" t="str">
            <v>PROYECTO: MEJORAMIENTO DE VIAS TERCIARIAS EN EL MUNICIPIO DE BURITICA EN EL 
MARCO DEL PROGRAMA REGIONAL MEJORAMIENTO DE VIAS 
TERCIARIAS EN EL OCCIDENTE ANTIOQUEÑO</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435203</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50000</v>
          </cell>
          <cell r="F566">
            <v>8</v>
          </cell>
          <cell r="G566">
            <v>6250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31998.5</v>
          </cell>
          <cell r="G570">
            <v>1599.9250000000002</v>
          </cell>
        </row>
        <row r="571">
          <cell r="F571" t="str">
            <v>SUBTOTAL</v>
          </cell>
          <cell r="G571">
            <v>7849.9250000000002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33616</v>
          </cell>
          <cell r="G575">
            <v>320494.94400000002</v>
          </cell>
        </row>
        <row r="576">
          <cell r="A576" t="str">
            <v>MA004</v>
          </cell>
          <cell r="B576" t="str">
            <v>ARENA FINA PARA CONCRETOS</v>
          </cell>
          <cell r="C576" t="str">
            <v>M3</v>
          </cell>
          <cell r="D576">
            <v>1.0900000000000001</v>
          </cell>
          <cell r="E576">
            <v>0.05</v>
          </cell>
          <cell r="F576">
            <v>54740</v>
          </cell>
          <cell r="G576">
            <v>62649.930000000008</v>
          </cell>
        </row>
        <row r="577">
          <cell r="A577" t="str">
            <v>MA006</v>
          </cell>
          <cell r="B577" t="str">
            <v>AGUA</v>
          </cell>
          <cell r="C577" t="str">
            <v>LT</v>
          </cell>
          <cell r="D577">
            <v>185</v>
          </cell>
          <cell r="E577">
            <v>0.1</v>
          </cell>
          <cell r="F577">
            <v>60</v>
          </cell>
          <cell r="G577">
            <v>12210.000000000002</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395354.87400000001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0</v>
          </cell>
          <cell r="F586">
            <v>1004</v>
          </cell>
          <cell r="G586">
            <v>0</v>
          </cell>
        </row>
        <row r="587">
          <cell r="A587" t="str">
            <v>TR001</v>
          </cell>
          <cell r="B587" t="str">
            <v>TRANSPORTE DE INSUMOS GENERALES</v>
          </cell>
          <cell r="C587" t="str">
            <v>INSUMOS A MUNICIPIO</v>
          </cell>
          <cell r="D587">
            <v>0.47670000000000001</v>
          </cell>
          <cell r="E587">
            <v>0</v>
          </cell>
          <cell r="F587">
            <v>1004</v>
          </cell>
          <cell r="G587">
            <v>0</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MO034</v>
          </cell>
          <cell r="B593" t="str">
            <v>OPERADOR EQUIPO LIVIANO</v>
          </cell>
          <cell r="D593">
            <v>1</v>
          </cell>
          <cell r="E593">
            <v>101428</v>
          </cell>
          <cell r="F593">
            <v>8</v>
          </cell>
          <cell r="G593">
            <v>12678.5</v>
          </cell>
        </row>
        <row r="594">
          <cell r="A594" t="str">
            <v>MO032</v>
          </cell>
          <cell r="B594" t="str">
            <v>AYUDANTE RASO</v>
          </cell>
          <cell r="D594">
            <v>2</v>
          </cell>
          <cell r="E594">
            <v>77280</v>
          </cell>
          <cell r="F594">
            <v>8</v>
          </cell>
          <cell r="G594">
            <v>19320</v>
          </cell>
        </row>
        <row r="595">
          <cell r="A595" t="str">
            <v/>
          </cell>
          <cell r="E595" t="str">
            <v/>
          </cell>
          <cell r="F595" t="str">
            <v/>
          </cell>
          <cell r="G595" t="str">
            <v/>
          </cell>
        </row>
        <row r="596">
          <cell r="A596" t="str">
            <v/>
          </cell>
          <cell r="E596" t="str">
            <v/>
          </cell>
          <cell r="F596" t="str">
            <v/>
          </cell>
          <cell r="G596" t="str">
            <v/>
          </cell>
        </row>
        <row r="597">
          <cell r="F597" t="str">
            <v>SUBTOTAL</v>
          </cell>
          <cell r="G597">
            <v>31998.5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435203</v>
          </cell>
        </row>
        <row r="608">
          <cell r="A608" t="str">
            <v>2. COSTOS INDIRECTOS</v>
          </cell>
        </row>
        <row r="610">
          <cell r="A610" t="str">
            <v>DESCRIPCIÓN</v>
          </cell>
          <cell r="F610" t="str">
            <v>PORCENTAJE</v>
          </cell>
          <cell r="G610" t="str">
            <v>VALOR TOTAL</v>
          </cell>
        </row>
        <row r="611">
          <cell r="A611" t="str">
            <v>ADMINISTRACION</v>
          </cell>
          <cell r="F611">
            <v>0.2364</v>
          </cell>
          <cell r="G611">
            <v>102881.9892</v>
          </cell>
        </row>
        <row r="612">
          <cell r="A612" t="str">
            <v>IMPREVISTOS</v>
          </cell>
          <cell r="F612">
            <v>0.01</v>
          </cell>
          <cell r="G612">
            <v>4352.03</v>
          </cell>
        </row>
        <row r="613">
          <cell r="A613" t="str">
            <v>UTILIDADES</v>
          </cell>
          <cell r="F613">
            <v>0.05</v>
          </cell>
          <cell r="G613">
            <v>21760.15</v>
          </cell>
        </row>
        <row r="614">
          <cell r="A614" t="str">
            <v>TOTAL COSTO INDIRECTO</v>
          </cell>
          <cell r="F614">
            <v>0.2964</v>
          </cell>
          <cell r="G614">
            <v>128994</v>
          </cell>
        </row>
        <row r="616">
          <cell r="A616" t="str">
            <v>PRECIO UNITARIO TOTAL APROXIMADO AL PESO</v>
          </cell>
          <cell r="G616">
            <v>564197</v>
          </cell>
        </row>
        <row r="618">
          <cell r="B618" t="str">
            <v/>
          </cell>
        </row>
        <row r="619">
          <cell r="B619" t="str">
            <v/>
          </cell>
        </row>
        <row r="620">
          <cell r="B620" t="str">
            <v/>
          </cell>
        </row>
        <row r="621">
          <cell r="B621" t="str">
            <v/>
          </cell>
          <cell r="D621" t="str">
            <v>FIRMA RESPONSABLE</v>
          </cell>
        </row>
        <row r="622">
          <cell r="A622" t="str">
            <v>DEPARTAMENTO DE ANTIOQUIA</v>
          </cell>
          <cell r="F622" t="str">
            <v/>
          </cell>
        </row>
        <row r="623">
          <cell r="A623" t="str">
            <v>MUNICIPIO DE BURITICÁ</v>
          </cell>
        </row>
        <row r="624">
          <cell r="A624" t="str">
            <v>PROYECTO: MEJORAMIENTO DE VIAS TERCIARIAS EN EL MUNICIPIO DE BURITICA EN EL 
MARCO DEL PROGRAMA REGIONAL MEJORAMIENTO DE VIAS 
TERCIARIAS EN EL OCCIDENTE ANTIOQUEÑO</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372553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50000</v>
          </cell>
          <cell r="F635">
            <v>8</v>
          </cell>
          <cell r="G635">
            <v>6250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31998.5</v>
          </cell>
          <cell r="G639">
            <v>1599.9250000000002</v>
          </cell>
        </row>
        <row r="640">
          <cell r="F640" t="str">
            <v>SUBTOTAL</v>
          </cell>
          <cell r="G640">
            <v>7849.9250000000002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33616</v>
          </cell>
          <cell r="G644">
            <v>320494.94400000002</v>
          </cell>
        </row>
        <row r="645">
          <cell r="A645" t="str">
            <v>MA002</v>
          </cell>
          <cell r="B645" t="str">
            <v xml:space="preserve">ARENA DE PEGA </v>
          </cell>
          <cell r="C645" t="str">
            <v>M3</v>
          </cell>
          <cell r="D645">
            <v>1.0900000000000001</v>
          </cell>
          <cell r="E645">
            <v>0.05</v>
          </cell>
          <cell r="F645">
            <v>0</v>
          </cell>
          <cell r="G645">
            <v>0</v>
          </cell>
        </row>
        <row r="646">
          <cell r="A646" t="str">
            <v>MA006</v>
          </cell>
          <cell r="B646" t="str">
            <v>AGUA</v>
          </cell>
          <cell r="C646" t="str">
            <v>LT</v>
          </cell>
          <cell r="D646">
            <v>185</v>
          </cell>
          <cell r="E646">
            <v>0.1</v>
          </cell>
          <cell r="F646">
            <v>60</v>
          </cell>
          <cell r="G646">
            <v>12210.000000000002</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332704.94400000002</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0</v>
          </cell>
          <cell r="F655">
            <v>1004</v>
          </cell>
          <cell r="G655">
            <v>0</v>
          </cell>
        </row>
        <row r="656">
          <cell r="A656" t="str">
            <v>TR001</v>
          </cell>
          <cell r="B656" t="str">
            <v>TRANSPORTE DE INSUMOS GENERALES</v>
          </cell>
          <cell r="C656" t="str">
            <v>INSUMOS A MUNICIPIO</v>
          </cell>
          <cell r="D656">
            <v>0.47670000000000001</v>
          </cell>
          <cell r="E656">
            <v>0</v>
          </cell>
          <cell r="F656">
            <v>1004</v>
          </cell>
          <cell r="G656">
            <v>0</v>
          </cell>
        </row>
        <row r="657">
          <cell r="A657" t="str">
            <v/>
          </cell>
          <cell r="E657" t="str">
            <v/>
          </cell>
          <cell r="F657" t="str">
            <v/>
          </cell>
          <cell r="G657" t="str">
            <v/>
          </cell>
        </row>
        <row r="658">
          <cell r="F658" t="str">
            <v>SUBTOTAL</v>
          </cell>
          <cell r="G658" t="str">
            <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MO034</v>
          </cell>
          <cell r="B662" t="str">
            <v>OPERADOR EQUIPO LIVIANO</v>
          </cell>
          <cell r="D662">
            <v>1</v>
          </cell>
          <cell r="E662">
            <v>101428</v>
          </cell>
          <cell r="F662">
            <v>8</v>
          </cell>
          <cell r="G662">
            <v>12678.5</v>
          </cell>
        </row>
        <row r="663">
          <cell r="A663" t="str">
            <v>MO032</v>
          </cell>
          <cell r="B663" t="str">
            <v>AYUDANTE RASO</v>
          </cell>
          <cell r="D663">
            <v>2</v>
          </cell>
          <cell r="E663">
            <v>77280</v>
          </cell>
          <cell r="F663">
            <v>8</v>
          </cell>
          <cell r="G663">
            <v>19320</v>
          </cell>
        </row>
        <row r="664">
          <cell r="A664" t="str">
            <v/>
          </cell>
          <cell r="E664" t="str">
            <v/>
          </cell>
          <cell r="F664" t="str">
            <v/>
          </cell>
          <cell r="G664" t="str">
            <v/>
          </cell>
        </row>
        <row r="665">
          <cell r="A665" t="str">
            <v/>
          </cell>
          <cell r="E665" t="str">
            <v/>
          </cell>
          <cell r="F665" t="str">
            <v/>
          </cell>
          <cell r="G665" t="str">
            <v/>
          </cell>
        </row>
        <row r="666">
          <cell r="F666" t="str">
            <v>SUBTOTAL</v>
          </cell>
          <cell r="G666">
            <v>31998.5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372553</v>
          </cell>
        </row>
        <row r="677">
          <cell r="A677" t="str">
            <v>2. COSTOS INDIRECTOS</v>
          </cell>
        </row>
        <row r="679">
          <cell r="A679" t="str">
            <v>DESCRIPCIÓN</v>
          </cell>
          <cell r="F679" t="str">
            <v>PORCENTAJE</v>
          </cell>
          <cell r="G679" t="str">
            <v>VALOR TOTAL</v>
          </cell>
        </row>
        <row r="680">
          <cell r="A680" t="str">
            <v>ADMINISTRACION</v>
          </cell>
          <cell r="F680">
            <v>0.2364</v>
          </cell>
          <cell r="G680">
            <v>88071.529200000004</v>
          </cell>
        </row>
        <row r="681">
          <cell r="A681" t="str">
            <v>IMPREVISTOS</v>
          </cell>
          <cell r="F681">
            <v>0.01</v>
          </cell>
          <cell r="G681">
            <v>3725.53</v>
          </cell>
        </row>
        <row r="682">
          <cell r="A682" t="str">
            <v>UTILIDADES</v>
          </cell>
          <cell r="F682">
            <v>0.05</v>
          </cell>
          <cell r="G682">
            <v>18627.650000000001</v>
          </cell>
        </row>
        <row r="683">
          <cell r="A683" t="str">
            <v>TOTAL COSTO INDIRECTO</v>
          </cell>
          <cell r="F683">
            <v>0.2964</v>
          </cell>
          <cell r="G683">
            <v>110425</v>
          </cell>
        </row>
        <row r="685">
          <cell r="A685" t="str">
            <v>PRECIO UNITARIO TOTAL APROXIMADO AL PESO</v>
          </cell>
          <cell r="G685">
            <v>482978</v>
          </cell>
        </row>
        <row r="687">
          <cell r="B687" t="str">
            <v/>
          </cell>
        </row>
        <row r="688">
          <cell r="B688" t="str">
            <v/>
          </cell>
        </row>
        <row r="689">
          <cell r="B689" t="str">
            <v/>
          </cell>
        </row>
        <row r="690">
          <cell r="B690" t="str">
            <v/>
          </cell>
          <cell r="D690" t="str">
            <v>FIRMA RESPONSABLE</v>
          </cell>
        </row>
        <row r="691">
          <cell r="A691" t="str">
            <v>DEPARTAMENTO DE ANTIOQUIA</v>
          </cell>
          <cell r="F691" t="str">
            <v/>
          </cell>
        </row>
        <row r="692">
          <cell r="A692" t="str">
            <v>MUNICIPIO DE BURITICÁ</v>
          </cell>
        </row>
        <row r="693">
          <cell r="A693" t="str">
            <v>PROYECTO: MEJORAMIENTO DE VIAS TERCIARIAS EN EL MUNICIPIO DE BURITICA EN EL 
MARCO DEL PROGRAMA REGIONAL MEJORAMIENTO DE VIAS 
TERCIARIAS EN EL OCCIDENTE ANTIOQUEÑO</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308029</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50000</v>
          </cell>
          <cell r="F704">
            <v>8</v>
          </cell>
          <cell r="G704">
            <v>6250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31998.5</v>
          </cell>
          <cell r="G708">
            <v>1599.9250000000002</v>
          </cell>
        </row>
        <row r="709">
          <cell r="F709" t="str">
            <v>SUBTOTAL</v>
          </cell>
          <cell r="G709">
            <v>7849.9250000000002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33616</v>
          </cell>
          <cell r="G713">
            <v>256960.70400000003</v>
          </cell>
        </row>
        <row r="714">
          <cell r="A714" t="str">
            <v>MA003</v>
          </cell>
          <cell r="B714" t="str">
            <v xml:space="preserve">ARENA DE REVOQUE </v>
          </cell>
          <cell r="C714" t="str">
            <v>M3</v>
          </cell>
          <cell r="D714">
            <v>1.1599999999999999</v>
          </cell>
          <cell r="E714">
            <v>0.05</v>
          </cell>
          <cell r="F714">
            <v>0</v>
          </cell>
          <cell r="G714">
            <v>0</v>
          </cell>
        </row>
        <row r="715">
          <cell r="A715" t="str">
            <v>MA006</v>
          </cell>
          <cell r="B715" t="str">
            <v>AGUA</v>
          </cell>
          <cell r="C715" t="str">
            <v>LT</v>
          </cell>
          <cell r="D715">
            <v>170</v>
          </cell>
          <cell r="E715">
            <v>0.1</v>
          </cell>
          <cell r="F715">
            <v>60</v>
          </cell>
          <cell r="G715">
            <v>11220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268180.70400000003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0</v>
          </cell>
          <cell r="F724">
            <v>1004</v>
          </cell>
          <cell r="G724">
            <v>0</v>
          </cell>
        </row>
        <row r="725">
          <cell r="A725" t="str">
            <v>TR001</v>
          </cell>
          <cell r="B725" t="str">
            <v>TRANSPORTE DE INSUMOS GENERALES</v>
          </cell>
          <cell r="C725" t="str">
            <v>INSUMOS A MUNICIPIO</v>
          </cell>
          <cell r="D725">
            <v>0.38220000000000004</v>
          </cell>
          <cell r="E725">
            <v>0</v>
          </cell>
          <cell r="F725">
            <v>1004</v>
          </cell>
          <cell r="G725">
            <v>0</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MO034</v>
          </cell>
          <cell r="B731" t="str">
            <v>OPERADOR EQUIPO LIVIANO</v>
          </cell>
          <cell r="D731">
            <v>1</v>
          </cell>
          <cell r="E731">
            <v>101428</v>
          </cell>
          <cell r="F731">
            <v>8</v>
          </cell>
          <cell r="G731">
            <v>12678.5</v>
          </cell>
        </row>
        <row r="732">
          <cell r="A732" t="str">
            <v>MO032</v>
          </cell>
          <cell r="B732" t="str">
            <v>AYUDANTE RASO</v>
          </cell>
          <cell r="D732">
            <v>2</v>
          </cell>
          <cell r="E732">
            <v>77280</v>
          </cell>
          <cell r="F732">
            <v>8</v>
          </cell>
          <cell r="G732">
            <v>19320</v>
          </cell>
        </row>
        <row r="733">
          <cell r="A733" t="str">
            <v/>
          </cell>
          <cell r="E733" t="str">
            <v/>
          </cell>
          <cell r="F733" t="str">
            <v/>
          </cell>
          <cell r="G733" t="str">
            <v/>
          </cell>
        </row>
        <row r="734">
          <cell r="A734" t="str">
            <v/>
          </cell>
          <cell r="E734" t="str">
            <v/>
          </cell>
          <cell r="F734" t="str">
            <v/>
          </cell>
          <cell r="G734" t="str">
            <v/>
          </cell>
        </row>
        <row r="735">
          <cell r="F735" t="str">
            <v>SUBTOTAL</v>
          </cell>
          <cell r="G735">
            <v>31998.5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308029</v>
          </cell>
        </row>
        <row r="746">
          <cell r="A746" t="str">
            <v>2. COSTOS INDIRECTOS</v>
          </cell>
        </row>
        <row r="748">
          <cell r="A748" t="str">
            <v>DESCRIPCIÓN</v>
          </cell>
          <cell r="F748" t="str">
            <v>PORCENTAJE</v>
          </cell>
          <cell r="G748" t="str">
            <v>VALOR TOTAL</v>
          </cell>
        </row>
        <row r="749">
          <cell r="A749" t="str">
            <v>ADMINISTRACION</v>
          </cell>
          <cell r="F749">
            <v>0.2364</v>
          </cell>
          <cell r="G749">
            <v>72818.055600000007</v>
          </cell>
        </row>
        <row r="750">
          <cell r="A750" t="str">
            <v>IMPREVISTOS</v>
          </cell>
          <cell r="F750">
            <v>0.01</v>
          </cell>
          <cell r="G750">
            <v>3080.29</v>
          </cell>
        </row>
        <row r="751">
          <cell r="A751" t="str">
            <v>UTILIDADES</v>
          </cell>
          <cell r="F751">
            <v>0.05</v>
          </cell>
          <cell r="G751">
            <v>15401.45</v>
          </cell>
        </row>
        <row r="752">
          <cell r="A752" t="str">
            <v>TOTAL COSTO INDIRECTO</v>
          </cell>
          <cell r="F752">
            <v>0.2964</v>
          </cell>
          <cell r="G752">
            <v>91300</v>
          </cell>
        </row>
        <row r="754">
          <cell r="A754" t="str">
            <v>PRECIO UNITARIO TOTAL APROXIMADO AL PESO</v>
          </cell>
          <cell r="G754">
            <v>399329</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374702</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50000</v>
          </cell>
          <cell r="F773">
            <v>8</v>
          </cell>
          <cell r="G773">
            <v>6250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31998.5</v>
          </cell>
          <cell r="G777">
            <v>1599.9250000000002</v>
          </cell>
        </row>
        <row r="778">
          <cell r="F778" t="str">
            <v>SUBTOTAL</v>
          </cell>
          <cell r="G778">
            <v>7849.9250000000002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33616</v>
          </cell>
          <cell r="G782">
            <v>256960.70400000003</v>
          </cell>
        </row>
        <row r="783">
          <cell r="A783" t="str">
            <v>MA004</v>
          </cell>
          <cell r="B783" t="str">
            <v>ARENA FINA PARA CONCRETOS</v>
          </cell>
          <cell r="C783" t="str">
            <v>M3</v>
          </cell>
          <cell r="D783">
            <v>1.1599999999999999</v>
          </cell>
          <cell r="E783">
            <v>0.05</v>
          </cell>
          <cell r="F783">
            <v>54740</v>
          </cell>
          <cell r="G783">
            <v>66673.319999999992</v>
          </cell>
        </row>
        <row r="784">
          <cell r="A784" t="str">
            <v>MA006</v>
          </cell>
          <cell r="B784" t="str">
            <v>AGUA</v>
          </cell>
          <cell r="C784" t="str">
            <v>LT</v>
          </cell>
          <cell r="D784">
            <v>170</v>
          </cell>
          <cell r="E784">
            <v>0.1</v>
          </cell>
          <cell r="F784">
            <v>60</v>
          </cell>
          <cell r="G784">
            <v>11220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334854.02400000003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0</v>
          </cell>
          <cell r="F793">
            <v>1004</v>
          </cell>
          <cell r="G793">
            <v>0</v>
          </cell>
        </row>
        <row r="794">
          <cell r="A794" t="str">
            <v>TR001</v>
          </cell>
          <cell r="B794" t="str">
            <v>TRANSPORTE DE INSUMOS GENERALES</v>
          </cell>
          <cell r="C794" t="str">
            <v>INSUMOS A MUNICIPIO</v>
          </cell>
          <cell r="D794">
            <v>0.38220000000000004</v>
          </cell>
          <cell r="E794">
            <v>0</v>
          </cell>
          <cell r="F794">
            <v>1004</v>
          </cell>
          <cell r="G794">
            <v>0</v>
          </cell>
        </row>
        <row r="795">
          <cell r="A795" t="str">
            <v/>
          </cell>
          <cell r="E795" t="str">
            <v/>
          </cell>
          <cell r="F795" t="str">
            <v/>
          </cell>
          <cell r="G795" t="str">
            <v/>
          </cell>
        </row>
        <row r="796">
          <cell r="F796" t="str">
            <v>SUBTOTAL</v>
          </cell>
          <cell r="G796" t="str">
            <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MO034</v>
          </cell>
          <cell r="B800" t="str">
            <v>OPERADOR EQUIPO LIVIANO</v>
          </cell>
          <cell r="D800">
            <v>1</v>
          </cell>
          <cell r="E800">
            <v>101428</v>
          </cell>
          <cell r="F800">
            <v>8</v>
          </cell>
          <cell r="G800">
            <v>12678.5</v>
          </cell>
        </row>
        <row r="801">
          <cell r="A801" t="str">
            <v>MO032</v>
          </cell>
          <cell r="B801" t="str">
            <v>AYUDANTE RASO</v>
          </cell>
          <cell r="D801">
            <v>2</v>
          </cell>
          <cell r="E801">
            <v>77280</v>
          </cell>
          <cell r="F801">
            <v>8</v>
          </cell>
          <cell r="G801">
            <v>19320</v>
          </cell>
        </row>
        <row r="802">
          <cell r="A802" t="str">
            <v/>
          </cell>
          <cell r="E802" t="str">
            <v/>
          </cell>
          <cell r="F802" t="str">
            <v/>
          </cell>
          <cell r="G802" t="str">
            <v/>
          </cell>
        </row>
        <row r="803">
          <cell r="A803" t="str">
            <v/>
          </cell>
          <cell r="E803" t="str">
            <v/>
          </cell>
          <cell r="F803" t="str">
            <v/>
          </cell>
          <cell r="G803" t="str">
            <v/>
          </cell>
        </row>
        <row r="804">
          <cell r="F804" t="str">
            <v>SUBTOTAL</v>
          </cell>
          <cell r="G804">
            <v>31998.5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374702</v>
          </cell>
        </row>
        <row r="815">
          <cell r="A815" t="str">
            <v>2. COSTOS INDIRECTOS</v>
          </cell>
        </row>
        <row r="817">
          <cell r="A817" t="str">
            <v>DESCRIPCIÓN</v>
          </cell>
          <cell r="F817" t="str">
            <v>PORCENTAJE</v>
          </cell>
          <cell r="G817" t="str">
            <v>VALOR TOTAL</v>
          </cell>
        </row>
        <row r="818">
          <cell r="A818" t="str">
            <v>ADMINISTRACION</v>
          </cell>
          <cell r="F818">
            <v>0.2364</v>
          </cell>
          <cell r="G818">
            <v>88579.552800000005</v>
          </cell>
        </row>
        <row r="819">
          <cell r="A819" t="str">
            <v>IMPREVISTOS</v>
          </cell>
          <cell r="F819">
            <v>0.01</v>
          </cell>
          <cell r="G819">
            <v>3747.02</v>
          </cell>
        </row>
        <row r="820">
          <cell r="A820" t="str">
            <v>UTILIDADES</v>
          </cell>
          <cell r="F820">
            <v>0.05</v>
          </cell>
          <cell r="G820">
            <v>18735.100000000002</v>
          </cell>
        </row>
        <row r="821">
          <cell r="A821" t="str">
            <v>TOTAL COSTO INDIRECTO</v>
          </cell>
          <cell r="F821">
            <v>0.2964</v>
          </cell>
          <cell r="G821">
            <v>111062</v>
          </cell>
        </row>
        <row r="823">
          <cell r="A823" t="str">
            <v>PRECIO UNITARIO TOTAL APROXIMADO AL PESO</v>
          </cell>
          <cell r="G823">
            <v>485764</v>
          </cell>
        </row>
        <row r="825">
          <cell r="B825" t="str">
            <v/>
          </cell>
        </row>
        <row r="826">
          <cell r="B826" t="str">
            <v/>
          </cell>
        </row>
        <row r="827">
          <cell r="B827" t="str">
            <v/>
          </cell>
        </row>
        <row r="828">
          <cell r="B828" t="str">
            <v/>
          </cell>
          <cell r="D828" t="str">
            <v>FIRMA RESPONSABLE</v>
          </cell>
        </row>
        <row r="829">
          <cell r="A829" t="str">
            <v>DEPARTAMENTO DE ANTIOQUIA</v>
          </cell>
          <cell r="F829" t="str">
            <v/>
          </cell>
        </row>
        <row r="830">
          <cell r="A830" t="str">
            <v>MUNICIPIO DE BURITICÁ</v>
          </cell>
        </row>
        <row r="831">
          <cell r="A831" t="str">
            <v>PROYECTO: MEJORAMIENTO DE VIAS TERCIARIAS EN EL MUNICIPIO DE BURITICA EN EL 
MARCO DEL PROGRAMA REGIONAL MEJORAMIENTO DE VIAS 
TERCIARIAS EN EL OCCIDENTE ANTIOQUEÑO</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308029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50000</v>
          </cell>
          <cell r="F842">
            <v>8</v>
          </cell>
          <cell r="G842">
            <v>6250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31998.5</v>
          </cell>
          <cell r="G846">
            <v>1599.9250000000002</v>
          </cell>
        </row>
        <row r="847">
          <cell r="F847" t="str">
            <v>SUBTOTAL</v>
          </cell>
          <cell r="G847">
            <v>7849.9250000000002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33616</v>
          </cell>
          <cell r="G851">
            <v>256960.70400000003</v>
          </cell>
        </row>
        <row r="852">
          <cell r="A852" t="str">
            <v>MA002</v>
          </cell>
          <cell r="B852" t="str">
            <v xml:space="preserve">ARENA DE PEGA </v>
          </cell>
          <cell r="C852" t="str">
            <v>M3</v>
          </cell>
          <cell r="D852">
            <v>1.1599999999999999</v>
          </cell>
          <cell r="E852">
            <v>0.05</v>
          </cell>
          <cell r="F852">
            <v>0</v>
          </cell>
          <cell r="G852">
            <v>0</v>
          </cell>
        </row>
        <row r="853">
          <cell r="A853" t="str">
            <v>MA006</v>
          </cell>
          <cell r="B853" t="str">
            <v>AGUA</v>
          </cell>
          <cell r="C853" t="str">
            <v>LT</v>
          </cell>
          <cell r="D853">
            <v>170</v>
          </cell>
          <cell r="E853">
            <v>0.1</v>
          </cell>
          <cell r="F853">
            <v>60</v>
          </cell>
          <cell r="G853">
            <v>11220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268180.70400000003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0</v>
          </cell>
          <cell r="F862">
            <v>1004</v>
          </cell>
          <cell r="G862">
            <v>0</v>
          </cell>
        </row>
        <row r="863">
          <cell r="A863" t="str">
            <v>TR001</v>
          </cell>
          <cell r="B863" t="str">
            <v>TRANSPORTE DE INSUMOS GENERALES</v>
          </cell>
          <cell r="C863" t="str">
            <v>INSUMOS A MUNICIPIO</v>
          </cell>
          <cell r="D863">
            <v>0.38220000000000004</v>
          </cell>
          <cell r="E863">
            <v>0</v>
          </cell>
          <cell r="F863">
            <v>1004</v>
          </cell>
          <cell r="G863">
            <v>0</v>
          </cell>
        </row>
        <row r="864">
          <cell r="A864" t="str">
            <v/>
          </cell>
          <cell r="E864" t="str">
            <v/>
          </cell>
          <cell r="F864" t="str">
            <v/>
          </cell>
          <cell r="G864" t="str">
            <v/>
          </cell>
        </row>
        <row r="865">
          <cell r="F865" t="str">
            <v>SUBTOTAL</v>
          </cell>
          <cell r="G865" t="str">
            <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MO034</v>
          </cell>
          <cell r="B869" t="str">
            <v>OPERADOR EQUIPO LIVIANO</v>
          </cell>
          <cell r="D869">
            <v>1</v>
          </cell>
          <cell r="E869">
            <v>101428</v>
          </cell>
          <cell r="F869">
            <v>8</v>
          </cell>
          <cell r="G869">
            <v>12678.5</v>
          </cell>
        </row>
        <row r="870">
          <cell r="A870" t="str">
            <v>MO032</v>
          </cell>
          <cell r="B870" t="str">
            <v>AYUDANTE RASO</v>
          </cell>
          <cell r="D870">
            <v>2</v>
          </cell>
          <cell r="E870">
            <v>77280</v>
          </cell>
          <cell r="F870">
            <v>8</v>
          </cell>
          <cell r="G870">
            <v>19320</v>
          </cell>
        </row>
        <row r="871">
          <cell r="A871" t="str">
            <v/>
          </cell>
          <cell r="E871" t="str">
            <v/>
          </cell>
          <cell r="F871" t="str">
            <v/>
          </cell>
          <cell r="G871" t="str">
            <v/>
          </cell>
        </row>
        <row r="872">
          <cell r="A872" t="str">
            <v/>
          </cell>
          <cell r="E872" t="str">
            <v/>
          </cell>
          <cell r="F872" t="str">
            <v/>
          </cell>
          <cell r="G872" t="str">
            <v/>
          </cell>
        </row>
        <row r="873">
          <cell r="F873" t="str">
            <v>SUBTOTAL</v>
          </cell>
          <cell r="G873">
            <v>31998.5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308029</v>
          </cell>
        </row>
        <row r="884">
          <cell r="A884" t="str">
            <v>2. COSTOS INDIRECTOS</v>
          </cell>
        </row>
        <row r="886">
          <cell r="A886" t="str">
            <v>DESCRIPCIÓN</v>
          </cell>
          <cell r="F886" t="str">
            <v>PORCENTAJE</v>
          </cell>
          <cell r="G886" t="str">
            <v>VALOR TOTAL</v>
          </cell>
        </row>
        <row r="887">
          <cell r="A887" t="str">
            <v>ADMINISTRACION</v>
          </cell>
          <cell r="F887">
            <v>0.2364</v>
          </cell>
          <cell r="G887">
            <v>72818.055600000007</v>
          </cell>
        </row>
        <row r="888">
          <cell r="A888" t="str">
            <v>IMPREVISTOS</v>
          </cell>
          <cell r="F888">
            <v>0.01</v>
          </cell>
          <cell r="G888">
            <v>3080.29</v>
          </cell>
        </row>
        <row r="889">
          <cell r="A889" t="str">
            <v>UTILIDADES</v>
          </cell>
          <cell r="F889">
            <v>0.05</v>
          </cell>
          <cell r="G889">
            <v>15401.45</v>
          </cell>
        </row>
        <row r="890">
          <cell r="A890" t="str">
            <v>TOTAL COSTO INDIRECTO</v>
          </cell>
          <cell r="F890">
            <v>0.2964</v>
          </cell>
          <cell r="G890">
            <v>91300</v>
          </cell>
        </row>
        <row r="892">
          <cell r="A892" t="str">
            <v>PRECIO UNITARIO TOTAL APROXIMADO AL PESO</v>
          </cell>
          <cell r="G892">
            <v>399329</v>
          </cell>
        </row>
        <row r="894">
          <cell r="B894" t="str">
            <v/>
          </cell>
        </row>
        <row r="895">
          <cell r="B895" t="str">
            <v/>
          </cell>
        </row>
        <row r="896">
          <cell r="B896" t="str">
            <v/>
          </cell>
        </row>
        <row r="897">
          <cell r="B897" t="str">
            <v/>
          </cell>
          <cell r="D897" t="str">
            <v>FIRMA RESPONSABLE</v>
          </cell>
        </row>
        <row r="898">
          <cell r="A898" t="str">
            <v>DEPARTAMENTO DE ANTIOQUIA</v>
          </cell>
          <cell r="F898" t="str">
            <v/>
          </cell>
        </row>
        <row r="899">
          <cell r="A899" t="str">
            <v>MUNICIPIO DE BURITICÁ</v>
          </cell>
        </row>
        <row r="900">
          <cell r="A900" t="str">
            <v>PROYECTO: MEJORAMIENTO DE VIAS TERCIARIAS EN EL MUNICIPIO DE BURITICA EN EL 
MARCO DEL PROGRAMA REGIONAL MEJORAMIENTO DE VIAS 
TERCIARIAS EN EL OCCIDENTE ANTIOQUEÑO</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262941</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50000</v>
          </cell>
          <cell r="F911">
            <v>8</v>
          </cell>
          <cell r="G911">
            <v>6250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31998.5</v>
          </cell>
          <cell r="G915">
            <v>1599.9250000000002</v>
          </cell>
        </row>
        <row r="916">
          <cell r="F916" t="str">
            <v>SUBTOTAL</v>
          </cell>
          <cell r="G916">
            <v>7849.9250000000002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33616</v>
          </cell>
          <cell r="G920">
            <v>213192.67200000002</v>
          </cell>
        </row>
        <row r="921">
          <cell r="A921" t="str">
            <v>MA003</v>
          </cell>
          <cell r="B921" t="str">
            <v xml:space="preserve">ARENA DE REVOQUE </v>
          </cell>
          <cell r="C921" t="str">
            <v>M3</v>
          </cell>
          <cell r="D921">
            <v>1.18</v>
          </cell>
          <cell r="E921">
            <v>0.05</v>
          </cell>
          <cell r="F921">
            <v>0</v>
          </cell>
          <cell r="G921">
            <v>0</v>
          </cell>
        </row>
        <row r="922">
          <cell r="A922" t="str">
            <v>MA006</v>
          </cell>
          <cell r="B922" t="str">
            <v>AGUA</v>
          </cell>
          <cell r="C922" t="str">
            <v>LT</v>
          </cell>
          <cell r="D922">
            <v>150</v>
          </cell>
          <cell r="E922">
            <v>0.1</v>
          </cell>
          <cell r="F922">
            <v>60</v>
          </cell>
          <cell r="G922">
            <v>9900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223092.67200000002</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0</v>
          </cell>
          <cell r="F931">
            <v>1004</v>
          </cell>
          <cell r="G931">
            <v>0</v>
          </cell>
        </row>
        <row r="932">
          <cell r="A932" t="str">
            <v>TR001</v>
          </cell>
          <cell r="B932" t="str">
            <v>TRANSPORTE DE INSUMOS GENERALES</v>
          </cell>
          <cell r="C932" t="str">
            <v>INSUMOS A MUNICIPIO</v>
          </cell>
          <cell r="D932">
            <v>0.31710000000000005</v>
          </cell>
          <cell r="E932">
            <v>0</v>
          </cell>
          <cell r="F932">
            <v>1004</v>
          </cell>
          <cell r="G932">
            <v>0</v>
          </cell>
        </row>
        <row r="933">
          <cell r="A933" t="str">
            <v/>
          </cell>
          <cell r="E933" t="str">
            <v/>
          </cell>
          <cell r="F933" t="str">
            <v/>
          </cell>
          <cell r="G933" t="str">
            <v/>
          </cell>
        </row>
        <row r="934">
          <cell r="F934" t="str">
            <v>SUBTOTAL</v>
          </cell>
          <cell r="G934" t="str">
            <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MO034</v>
          </cell>
          <cell r="B938" t="str">
            <v>OPERADOR EQUIPO LIVIANO</v>
          </cell>
          <cell r="D938">
            <v>1</v>
          </cell>
          <cell r="E938">
            <v>101428</v>
          </cell>
          <cell r="F938">
            <v>8</v>
          </cell>
          <cell r="G938">
            <v>12678.5</v>
          </cell>
        </row>
        <row r="939">
          <cell r="A939" t="str">
            <v>MO032</v>
          </cell>
          <cell r="B939" t="str">
            <v>AYUDANTE RASO</v>
          </cell>
          <cell r="D939">
            <v>2</v>
          </cell>
          <cell r="E939">
            <v>77280</v>
          </cell>
          <cell r="F939">
            <v>8</v>
          </cell>
          <cell r="G939">
            <v>19320</v>
          </cell>
        </row>
        <row r="940">
          <cell r="A940" t="str">
            <v/>
          </cell>
          <cell r="E940" t="str">
            <v/>
          </cell>
          <cell r="F940" t="str">
            <v/>
          </cell>
          <cell r="G940" t="str">
            <v/>
          </cell>
        </row>
        <row r="941">
          <cell r="A941" t="str">
            <v/>
          </cell>
          <cell r="E941" t="str">
            <v/>
          </cell>
          <cell r="F941" t="str">
            <v/>
          </cell>
          <cell r="G941" t="str">
            <v/>
          </cell>
        </row>
        <row r="942">
          <cell r="F942" t="str">
            <v>SUBTOTAL</v>
          </cell>
          <cell r="G942">
            <v>31998.5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262941</v>
          </cell>
        </row>
        <row r="953">
          <cell r="A953" t="str">
            <v>2. COSTOS INDIRECTOS</v>
          </cell>
        </row>
        <row r="955">
          <cell r="A955" t="str">
            <v>DESCRIPCIÓN</v>
          </cell>
          <cell r="F955" t="str">
            <v>PORCENTAJE</v>
          </cell>
          <cell r="G955" t="str">
            <v>VALOR TOTAL</v>
          </cell>
        </row>
        <row r="956">
          <cell r="A956" t="str">
            <v>ADMINISTRACION</v>
          </cell>
          <cell r="F956">
            <v>0.2364</v>
          </cell>
          <cell r="G956">
            <v>62159.252399999998</v>
          </cell>
        </row>
        <row r="957">
          <cell r="A957" t="str">
            <v>IMPREVISTOS</v>
          </cell>
          <cell r="F957">
            <v>0.01</v>
          </cell>
          <cell r="G957">
            <v>2629.41</v>
          </cell>
        </row>
        <row r="958">
          <cell r="A958" t="str">
            <v>UTILIDADES</v>
          </cell>
          <cell r="F958">
            <v>0.05</v>
          </cell>
          <cell r="G958">
            <v>13147.050000000001</v>
          </cell>
        </row>
        <row r="959">
          <cell r="A959" t="str">
            <v>TOTAL COSTO INDIRECTO</v>
          </cell>
          <cell r="F959">
            <v>0.2964</v>
          </cell>
          <cell r="G959">
            <v>77936</v>
          </cell>
        </row>
        <row r="961">
          <cell r="A961" t="str">
            <v>PRECIO UNITARIO TOTAL APROXIMADO AL PESO</v>
          </cell>
          <cell r="G961">
            <v>340877</v>
          </cell>
        </row>
        <row r="963">
          <cell r="B963" t="str">
            <v/>
          </cell>
        </row>
        <row r="964">
          <cell r="B964" t="str">
            <v/>
          </cell>
        </row>
        <row r="965">
          <cell r="B965" t="str">
            <v/>
          </cell>
        </row>
        <row r="966">
          <cell r="B966" t="str">
            <v/>
          </cell>
          <cell r="D966" t="str">
            <v>FIRMA RESPONSABLE</v>
          </cell>
        </row>
        <row r="967">
          <cell r="A967" t="str">
            <v>DEPARTAMENTO DE ANTIOQUIA</v>
          </cell>
          <cell r="F967" t="str">
            <v/>
          </cell>
        </row>
        <row r="968">
          <cell r="A968" t="str">
            <v>MUNICIPIO DE BURITICÁ</v>
          </cell>
        </row>
        <row r="969">
          <cell r="A969" t="str">
            <v>PROYECTO: MEJORAMIENTO DE VIAS TERCIARIAS EN EL MUNICIPIO DE BURITICA EN EL 
MARCO DEL PROGRAMA REGIONAL MEJORAMIENTO DE VIAS 
TERCIARIAS EN EL OCCIDENTE ANTIOQUEÑO</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262941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50000</v>
          </cell>
          <cell r="F980">
            <v>8</v>
          </cell>
          <cell r="G980">
            <v>6250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31998.5</v>
          </cell>
          <cell r="G984">
            <v>1599.9250000000002</v>
          </cell>
        </row>
        <row r="985">
          <cell r="F985" t="str">
            <v>SUBTOTAL</v>
          </cell>
          <cell r="G985">
            <v>7849.9250000000002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33616</v>
          </cell>
          <cell r="G989">
            <v>213192.67200000002</v>
          </cell>
        </row>
        <row r="990">
          <cell r="A990" t="str">
            <v>MA002</v>
          </cell>
          <cell r="B990" t="str">
            <v xml:space="preserve">ARENA DE PEGA </v>
          </cell>
          <cell r="C990" t="str">
            <v>M3</v>
          </cell>
          <cell r="D990">
            <v>1.18</v>
          </cell>
          <cell r="E990">
            <v>0.05</v>
          </cell>
          <cell r="F990">
            <v>0</v>
          </cell>
          <cell r="G990">
            <v>0</v>
          </cell>
        </row>
        <row r="991">
          <cell r="A991" t="str">
            <v>MA006</v>
          </cell>
          <cell r="B991" t="str">
            <v>AGUA</v>
          </cell>
          <cell r="C991" t="str">
            <v>LT</v>
          </cell>
          <cell r="D991">
            <v>150</v>
          </cell>
          <cell r="E991">
            <v>0.1</v>
          </cell>
          <cell r="F991">
            <v>60</v>
          </cell>
          <cell r="G991">
            <v>9900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223092.67200000002</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0</v>
          </cell>
          <cell r="F1000">
            <v>1004</v>
          </cell>
          <cell r="G1000">
            <v>0</v>
          </cell>
        </row>
        <row r="1001">
          <cell r="A1001" t="str">
            <v>TR001</v>
          </cell>
          <cell r="B1001" t="str">
            <v>TRANSPORTE DE INSUMOS GENERALES</v>
          </cell>
          <cell r="C1001" t="str">
            <v>INSUMOS A MUNICIPIO</v>
          </cell>
          <cell r="D1001">
            <v>0.31710000000000005</v>
          </cell>
          <cell r="E1001">
            <v>0</v>
          </cell>
          <cell r="F1001">
            <v>1004</v>
          </cell>
          <cell r="G1001">
            <v>0</v>
          </cell>
        </row>
        <row r="1002">
          <cell r="A1002" t="str">
            <v/>
          </cell>
          <cell r="E1002" t="str">
            <v/>
          </cell>
          <cell r="F1002" t="str">
            <v/>
          </cell>
          <cell r="G1002" t="str">
            <v/>
          </cell>
        </row>
        <row r="1003">
          <cell r="F1003" t="str">
            <v>SUBTOTAL</v>
          </cell>
          <cell r="G1003" t="str">
            <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MO034</v>
          </cell>
          <cell r="B1007" t="str">
            <v>OPERADOR EQUIPO LIVIANO</v>
          </cell>
          <cell r="D1007">
            <v>1</v>
          </cell>
          <cell r="E1007">
            <v>101428</v>
          </cell>
          <cell r="F1007">
            <v>8</v>
          </cell>
          <cell r="G1007">
            <v>12678.5</v>
          </cell>
        </row>
        <row r="1008">
          <cell r="A1008" t="str">
            <v>MO032</v>
          </cell>
          <cell r="B1008" t="str">
            <v>AYUDANTE RASO</v>
          </cell>
          <cell r="D1008">
            <v>2</v>
          </cell>
          <cell r="E1008">
            <v>77280</v>
          </cell>
          <cell r="F1008">
            <v>8</v>
          </cell>
          <cell r="G1008">
            <v>19320</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31998.5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262941</v>
          </cell>
        </row>
        <row r="1022">
          <cell r="A1022" t="str">
            <v>2. COSTOS INDIRECTOS</v>
          </cell>
        </row>
        <row r="1024">
          <cell r="A1024" t="str">
            <v>DESCRIPCIÓN</v>
          </cell>
          <cell r="F1024" t="str">
            <v>PORCENTAJE</v>
          </cell>
          <cell r="G1024" t="str">
            <v>VALOR TOTAL</v>
          </cell>
        </row>
        <row r="1025">
          <cell r="A1025" t="str">
            <v>ADMINISTRACION</v>
          </cell>
          <cell r="F1025">
            <v>0.2364</v>
          </cell>
          <cell r="G1025">
            <v>62159.252399999998</v>
          </cell>
        </row>
        <row r="1026">
          <cell r="A1026" t="str">
            <v>IMPREVISTOS</v>
          </cell>
          <cell r="F1026">
            <v>0.01</v>
          </cell>
          <cell r="G1026">
            <v>2629.41</v>
          </cell>
        </row>
        <row r="1027">
          <cell r="A1027" t="str">
            <v>UTILIDADES</v>
          </cell>
          <cell r="F1027">
            <v>0.05</v>
          </cell>
          <cell r="G1027">
            <v>13147.050000000001</v>
          </cell>
        </row>
        <row r="1028">
          <cell r="A1028" t="str">
            <v>TOTAL COSTO INDIRECTO</v>
          </cell>
          <cell r="F1028">
            <v>0.2964</v>
          </cell>
          <cell r="G1028">
            <v>77936</v>
          </cell>
        </row>
        <row r="1030">
          <cell r="A1030" t="str">
            <v>PRECIO UNITARIO TOTAL APROXIMADO AL PESO</v>
          </cell>
          <cell r="G1030">
            <v>340877</v>
          </cell>
        </row>
        <row r="1032">
          <cell r="B1032" t="str">
            <v/>
          </cell>
        </row>
        <row r="1033">
          <cell r="B1033" t="str">
            <v/>
          </cell>
        </row>
        <row r="1034">
          <cell r="B1034" t="str">
            <v/>
          </cell>
        </row>
        <row r="1035">
          <cell r="B1035" t="str">
            <v/>
          </cell>
          <cell r="D1035" t="str">
            <v>FIRMA RESPONSABLE</v>
          </cell>
        </row>
        <row r="1036">
          <cell r="A1036" t="str">
            <v>DEPARTAMENTO DE ANTIOQUIA</v>
          </cell>
          <cell r="F1036" t="str">
            <v/>
          </cell>
        </row>
        <row r="1037">
          <cell r="A1037" t="str">
            <v>MUNICIPIO DE BURITICÁ</v>
          </cell>
        </row>
        <row r="1038">
          <cell r="A1038" t="str">
            <v>PROYECTO: MEJORAMIENTO DE VIAS TERCIARIAS EN EL MUNICIPIO DE BURITICA EN EL 
MARCO DEL PROGRAMA REGIONAL MEJORAMIENTO DE VIAS 
TERCIARIAS EN EL OCCIDENTE ANTIOQUEÑO</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232632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50000</v>
          </cell>
          <cell r="F1049">
            <v>8</v>
          </cell>
          <cell r="G1049">
            <v>6250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31998.5</v>
          </cell>
          <cell r="G1053">
            <v>1599.9250000000002</v>
          </cell>
        </row>
        <row r="1054">
          <cell r="F1054" t="str">
            <v>SUBTOTAL</v>
          </cell>
          <cell r="G1054">
            <v>7849.9250000000002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33616</v>
          </cell>
          <cell r="G1058">
            <v>183543.36000000002</v>
          </cell>
        </row>
        <row r="1059">
          <cell r="A1059" t="str">
            <v>MA002</v>
          </cell>
          <cell r="B1059" t="str">
            <v xml:space="preserve">ARENA DE PEGA </v>
          </cell>
          <cell r="C1059" t="str">
            <v>M3</v>
          </cell>
          <cell r="D1059">
            <v>1.2</v>
          </cell>
          <cell r="E1059">
            <v>0.05</v>
          </cell>
          <cell r="F1059">
            <v>0</v>
          </cell>
          <cell r="G1059">
            <v>0</v>
          </cell>
        </row>
        <row r="1060">
          <cell r="A1060" t="str">
            <v>MA006</v>
          </cell>
          <cell r="B1060" t="str">
            <v>AGUA</v>
          </cell>
          <cell r="C1060" t="str">
            <v>LT</v>
          </cell>
          <cell r="D1060">
            <v>140</v>
          </cell>
          <cell r="E1060">
            <v>0.1</v>
          </cell>
          <cell r="F1060">
            <v>60</v>
          </cell>
          <cell r="G1060">
            <v>9240</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192783.36000000002</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0</v>
          </cell>
          <cell r="F1069">
            <v>1004</v>
          </cell>
          <cell r="G1069">
            <v>0</v>
          </cell>
        </row>
        <row r="1070">
          <cell r="A1070" t="str">
            <v>TR001</v>
          </cell>
          <cell r="B1070" t="str">
            <v>TRANSPORTE DE INSUMOS GENERALES</v>
          </cell>
          <cell r="C1070" t="str">
            <v>INSUMOS A MUNICIPIO</v>
          </cell>
          <cell r="D1070">
            <v>0.27300000000000002</v>
          </cell>
          <cell r="E1070">
            <v>0</v>
          </cell>
          <cell r="F1070">
            <v>1004</v>
          </cell>
          <cell r="G1070">
            <v>0</v>
          </cell>
        </row>
        <row r="1071">
          <cell r="A1071" t="str">
            <v/>
          </cell>
          <cell r="E1071" t="str">
            <v/>
          </cell>
          <cell r="F1071" t="str">
            <v/>
          </cell>
          <cell r="G1071" t="str">
            <v/>
          </cell>
        </row>
        <row r="1072">
          <cell r="F1072" t="str">
            <v>SUBTOTAL</v>
          </cell>
          <cell r="G1072" t="str">
            <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MO034</v>
          </cell>
          <cell r="B1076" t="str">
            <v>OPERADOR EQUIPO LIVIANO</v>
          </cell>
          <cell r="D1076">
            <v>1</v>
          </cell>
          <cell r="E1076">
            <v>101428</v>
          </cell>
          <cell r="F1076">
            <v>8</v>
          </cell>
          <cell r="G1076">
            <v>12678.5</v>
          </cell>
        </row>
        <row r="1077">
          <cell r="A1077" t="str">
            <v>MO032</v>
          </cell>
          <cell r="B1077" t="str">
            <v>AYUDANTE RASO</v>
          </cell>
          <cell r="D1077">
            <v>2</v>
          </cell>
          <cell r="E1077">
            <v>77280</v>
          </cell>
          <cell r="F1077">
            <v>8</v>
          </cell>
          <cell r="G1077">
            <v>19320</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31998.5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232632</v>
          </cell>
        </row>
        <row r="1091">
          <cell r="A1091" t="str">
            <v>2. COSTOS INDIRECTOS</v>
          </cell>
        </row>
        <row r="1093">
          <cell r="A1093" t="str">
            <v>DESCRIPCIÓN</v>
          </cell>
          <cell r="F1093" t="str">
            <v>PORCENTAJE</v>
          </cell>
          <cell r="G1093" t="str">
            <v>VALOR TOTAL</v>
          </cell>
        </row>
        <row r="1094">
          <cell r="A1094" t="str">
            <v>ADMINISTRACION</v>
          </cell>
          <cell r="F1094">
            <v>0.2364</v>
          </cell>
          <cell r="G1094">
            <v>54994.2048</v>
          </cell>
        </row>
        <row r="1095">
          <cell r="A1095" t="str">
            <v>IMPREVISTOS</v>
          </cell>
          <cell r="F1095">
            <v>0.01</v>
          </cell>
          <cell r="G1095">
            <v>2326.3200000000002</v>
          </cell>
        </row>
        <row r="1096">
          <cell r="A1096" t="str">
            <v>UTILIDADES</v>
          </cell>
          <cell r="F1096">
            <v>0.05</v>
          </cell>
          <cell r="G1096">
            <v>11631.6</v>
          </cell>
        </row>
        <row r="1097">
          <cell r="A1097" t="str">
            <v>TOTAL COSTO INDIRECTO</v>
          </cell>
          <cell r="F1097">
            <v>0.2964</v>
          </cell>
          <cell r="G1097">
            <v>68952</v>
          </cell>
        </row>
        <row r="1099">
          <cell r="A1099" t="str">
            <v>PRECIO UNITARIO TOTAL APROXIMADO AL PESO</v>
          </cell>
          <cell r="G1099">
            <v>301584</v>
          </cell>
        </row>
        <row r="1101">
          <cell r="B1101" t="str">
            <v/>
          </cell>
        </row>
        <row r="1102">
          <cell r="B1102" t="str">
            <v/>
          </cell>
        </row>
        <row r="1103">
          <cell r="B1103" t="str">
            <v/>
          </cell>
        </row>
        <row r="1104">
          <cell r="B1104" t="str">
            <v/>
          </cell>
          <cell r="D1104" t="str">
            <v>FIRMA RESPONSABLE</v>
          </cell>
        </row>
        <row r="1105">
          <cell r="A1105" t="str">
            <v>DEPARTAMENTO DE ANTIOQUIA</v>
          </cell>
          <cell r="F1105" t="str">
            <v/>
          </cell>
        </row>
        <row r="1106">
          <cell r="A1106" t="str">
            <v>MUNICIPIO DE BURITICÁ</v>
          </cell>
        </row>
        <row r="1107">
          <cell r="A1107" t="str">
            <v>PROYECTO: MEJORAMIENTO DE VIAS TERCIARIAS EN EL MUNICIPIO DE BURITICA EN EL 
MARCO DEL PROGRAMA REGIONAL MEJORAMIENTO DE VIAS 
TERCIARIAS EN EL OCCIDENTE ANTIOQUEÑO</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6140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0</v>
          </cell>
          <cell r="F1118">
            <v>35.721600000000002</v>
          </cell>
          <cell r="G1118">
            <v>0</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5847.7783749888022</v>
          </cell>
          <cell r="G1122">
            <v>292.38891874944011</v>
          </cell>
        </row>
        <row r="1123">
          <cell r="F1123" t="str">
            <v>SUBTOTAL</v>
          </cell>
          <cell r="G1123">
            <v>292.38891874944011</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0.33333333333333331</v>
          </cell>
          <cell r="E1127">
            <v>0.05</v>
          </cell>
          <cell r="F1127">
            <v>0</v>
          </cell>
          <cell r="G1127">
            <v>0</v>
          </cell>
        </row>
        <row r="1128">
          <cell r="A1128" t="str">
            <v>MA013</v>
          </cell>
          <cell r="B1128" t="str">
            <v>CLAVOS COMUNES 1½ A 3½"</v>
          </cell>
          <cell r="C1128" t="str">
            <v>LB</v>
          </cell>
          <cell r="D1128">
            <v>7.4999999999999997E-2</v>
          </cell>
          <cell r="E1128">
            <v>0.05</v>
          </cell>
          <cell r="F1128">
            <v>0</v>
          </cell>
          <cell r="G1128">
            <v>0</v>
          </cell>
        </row>
        <row r="1129">
          <cell r="A1129" t="str">
            <v>MA011</v>
          </cell>
          <cell r="B1129" t="str">
            <v>LARGUERO MADERA COMÚN 4CMX8CMX2.80</v>
          </cell>
          <cell r="C1129" t="str">
            <v>UN</v>
          </cell>
          <cell r="D1129">
            <v>8.3333333333333301E-2</v>
          </cell>
          <cell r="E1129">
            <v>0.05</v>
          </cell>
          <cell r="F1129">
            <v>0</v>
          </cell>
          <cell r="G1129">
            <v>0</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131612</v>
          </cell>
          <cell r="F1145">
            <v>35.721600000000002</v>
          </cell>
          <cell r="G1145">
            <v>3684.3814386813578</v>
          </cell>
        </row>
        <row r="1146">
          <cell r="A1146" t="str">
            <v>MO026</v>
          </cell>
          <cell r="B1146" t="str">
            <v>AYUDANTE CARPINTERO</v>
          </cell>
          <cell r="D1146">
            <v>1</v>
          </cell>
          <cell r="E1146">
            <v>77280</v>
          </cell>
          <cell r="F1146">
            <v>35.721600000000002</v>
          </cell>
          <cell r="G1146">
            <v>2163.3969363074443</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5847.7783749888022</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6140</v>
          </cell>
        </row>
        <row r="1160">
          <cell r="A1160" t="str">
            <v>2. COSTOS INDIRECTOS</v>
          </cell>
        </row>
        <row r="1162">
          <cell r="A1162" t="str">
            <v>DESCRIPCIÓN</v>
          </cell>
          <cell r="F1162" t="str">
            <v>PORCENTAJE</v>
          </cell>
          <cell r="G1162" t="str">
            <v>VALOR TOTAL</v>
          </cell>
        </row>
        <row r="1163">
          <cell r="A1163" t="str">
            <v>ADMINISTRACION</v>
          </cell>
          <cell r="F1163">
            <v>0.2364</v>
          </cell>
          <cell r="G1163">
            <v>1451.4960000000001</v>
          </cell>
        </row>
        <row r="1164">
          <cell r="A1164" t="str">
            <v>IMPREVISTOS</v>
          </cell>
          <cell r="F1164">
            <v>0.01</v>
          </cell>
          <cell r="G1164">
            <v>61.4</v>
          </cell>
        </row>
        <row r="1165">
          <cell r="A1165" t="str">
            <v>UTILIDADES</v>
          </cell>
          <cell r="F1165">
            <v>0.05</v>
          </cell>
          <cell r="G1165">
            <v>307</v>
          </cell>
        </row>
        <row r="1166">
          <cell r="A1166" t="str">
            <v>TOTAL COSTO INDIRECTO</v>
          </cell>
          <cell r="F1166">
            <v>0.2964</v>
          </cell>
          <cell r="G1166">
            <v>1820</v>
          </cell>
        </row>
        <row r="1168">
          <cell r="A1168" t="str">
            <v>PRECIO UNITARIO TOTAL APROXIMADO AL PESO</v>
          </cell>
          <cell r="G1168">
            <v>7960</v>
          </cell>
        </row>
        <row r="1170">
          <cell r="B1170" t="str">
            <v/>
          </cell>
        </row>
        <row r="1171">
          <cell r="B1171" t="str">
            <v/>
          </cell>
        </row>
        <row r="1172">
          <cell r="B1172" t="str">
            <v/>
          </cell>
        </row>
        <row r="1173">
          <cell r="B1173" t="str">
            <v/>
          </cell>
          <cell r="D1173" t="str">
            <v>FIRMA RESPONSABLE</v>
          </cell>
        </row>
        <row r="1174">
          <cell r="A1174" t="str">
            <v>DEPARTAMENTO DE ANTIOQUIA</v>
          </cell>
          <cell r="F1174" t="str">
            <v/>
          </cell>
        </row>
        <row r="1175">
          <cell r="A1175" t="str">
            <v>MUNICIPIO DE BURITICÁ</v>
          </cell>
        </row>
        <row r="1176">
          <cell r="A1176" t="str">
            <v>PROYECTO: MEJORAMIENTO DE VIAS TERCIARIAS EN EL MUNICIPIO DE BURITICA EN EL 
MARCO DEL PROGRAMA REGIONAL MEJORAMIENTO DE VIAS 
TERCIARIAS EN EL OCCIDENTE ANTIOQUEÑO</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
          </cell>
          <cell r="B1191" t="str">
            <v/>
          </cell>
          <cell r="D1191" t="str">
            <v/>
          </cell>
          <cell r="E1191" t="str">
            <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0.2364</v>
          </cell>
          <cell r="G1232" t="str">
            <v/>
          </cell>
        </row>
        <row r="1233">
          <cell r="A1233" t="str">
            <v>IMPREVISTOS</v>
          </cell>
          <cell r="F1233">
            <v>0.01</v>
          </cell>
          <cell r="G1233" t="str">
            <v/>
          </cell>
        </row>
        <row r="1234">
          <cell r="A1234" t="str">
            <v>UTILIDADES</v>
          </cell>
          <cell r="F1234">
            <v>0.05</v>
          </cell>
          <cell r="G1234" t="str">
            <v/>
          </cell>
        </row>
        <row r="1235">
          <cell r="A1235" t="str">
            <v>TOTAL COSTO INDIRECTO</v>
          </cell>
          <cell r="F1235">
            <v>0.2964</v>
          </cell>
          <cell r="G1235" t="str">
            <v/>
          </cell>
        </row>
        <row r="1237">
          <cell r="A1237" t="str">
            <v>PRECIO UNITARIO TOTAL APROXIMADO AL PESO</v>
          </cell>
          <cell r="G1237" t="str">
            <v/>
          </cell>
        </row>
        <row r="1239">
          <cell r="B1239" t="str">
            <v/>
          </cell>
        </row>
        <row r="1240">
          <cell r="B1240" t="str">
            <v/>
          </cell>
        </row>
        <row r="1241">
          <cell r="B1241" t="str">
            <v/>
          </cell>
        </row>
        <row r="1242">
          <cell r="B1242" t="str">
            <v/>
          </cell>
          <cell r="D1242" t="str">
            <v>FIRMA RESPONSABLE</v>
          </cell>
        </row>
        <row r="1243">
          <cell r="A1243" t="str">
            <v>DEPARTAMENTO DE ANTIOQUIA</v>
          </cell>
          <cell r="F1243" t="str">
            <v/>
          </cell>
        </row>
        <row r="1244">
          <cell r="A1244" t="str">
            <v>MUNICIPIO DE BURITICÁ</v>
          </cell>
        </row>
        <row r="1245">
          <cell r="A1245" t="str">
            <v>PROYECTO: MEJORAMIENTO DE VIAS TERCIARIAS EN EL MUNICIPIO DE BURITICA EN EL 
MARCO DEL PROGRAMA REGIONAL MEJORAMIENTO DE VIAS 
TERCIARIAS EN EL OCCIDENTE ANTIOQUEÑO</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0.2364</v>
          </cell>
          <cell r="G1301" t="str">
            <v/>
          </cell>
        </row>
        <row r="1302">
          <cell r="A1302" t="str">
            <v>IMPREVISTOS</v>
          </cell>
          <cell r="F1302">
            <v>0.01</v>
          </cell>
          <cell r="G1302" t="str">
            <v/>
          </cell>
        </row>
        <row r="1303">
          <cell r="A1303" t="str">
            <v>UTILIDADES</v>
          </cell>
          <cell r="F1303">
            <v>0.05</v>
          </cell>
          <cell r="G1303" t="str">
            <v/>
          </cell>
        </row>
        <row r="1304">
          <cell r="A1304" t="str">
            <v>TOTAL COSTO INDIRECTO</v>
          </cell>
          <cell r="F1304">
            <v>0.2964</v>
          </cell>
          <cell r="G1304" t="str">
            <v/>
          </cell>
        </row>
        <row r="1306">
          <cell r="A1306" t="str">
            <v>PRECIO UNITARIO TOTAL APROXIMADO AL PESO</v>
          </cell>
          <cell r="G1306" t="str">
            <v/>
          </cell>
        </row>
        <row r="1308">
          <cell r="B1308" t="str">
            <v/>
          </cell>
        </row>
        <row r="1309">
          <cell r="B1309" t="str">
            <v/>
          </cell>
        </row>
        <row r="1310">
          <cell r="B1310" t="str">
            <v/>
          </cell>
        </row>
        <row r="1311">
          <cell r="B1311" t="str">
            <v/>
          </cell>
          <cell r="D1311" t="str">
            <v>FIRMA RESPONSABLE</v>
          </cell>
        </row>
        <row r="1312">
          <cell r="A1312" t="str">
            <v>DEPARTAMENTO DE ANTIOQUIA</v>
          </cell>
          <cell r="F1312" t="str">
            <v/>
          </cell>
        </row>
        <row r="1313">
          <cell r="A1313" t="str">
            <v>MUNICIPIO DE BURITICÁ</v>
          </cell>
        </row>
        <row r="1314">
          <cell r="A1314" t="str">
            <v>PROYECTO: MEJORAMIENTO DE VIAS TERCIARIAS EN EL MUNICIPIO DE BURITICA EN EL 
MARCO DEL PROGRAMA REGIONAL MEJORAMIENTO DE VIAS 
TERCIARIAS EN EL OCCIDENTE ANTIOQUEÑO</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547610</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(5% DE LA MANO DE OBRA)</v>
          </cell>
          <cell r="D1329" t="str">
            <v>%</v>
          </cell>
          <cell r="E1329">
            <v>0.05</v>
          </cell>
          <cell r="F1329">
            <v>521533</v>
          </cell>
          <cell r="G1329">
            <v>26076.65</v>
          </cell>
        </row>
        <row r="1330">
          <cell r="F1330" t="str">
            <v>SUBTOTAL</v>
          </cell>
          <cell r="G1330">
            <v>26076.65</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0</v>
          </cell>
          <cell r="G1334">
            <v>0</v>
          </cell>
        </row>
        <row r="1335">
          <cell r="A1335" t="str">
            <v>MA013</v>
          </cell>
          <cell r="B1335" t="str">
            <v>CLAVOS COMUNES 1½ A 3½"</v>
          </cell>
          <cell r="C1335" t="str">
            <v>LB</v>
          </cell>
          <cell r="D1335">
            <v>0.5</v>
          </cell>
          <cell r="F1335">
            <v>0</v>
          </cell>
          <cell r="G1335">
            <v>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286117</v>
          </cell>
          <cell r="F1352">
            <v>1</v>
          </cell>
          <cell r="G1352">
            <v>286117</v>
          </cell>
        </row>
        <row r="1353">
          <cell r="A1353" t="str">
            <v>MO017</v>
          </cell>
          <cell r="B1353" t="str">
            <v>CADENERO 1</v>
          </cell>
          <cell r="D1353">
            <v>1</v>
          </cell>
          <cell r="E1353">
            <v>144251</v>
          </cell>
          <cell r="F1353">
            <v>1</v>
          </cell>
          <cell r="G1353">
            <v>144251</v>
          </cell>
        </row>
        <row r="1354">
          <cell r="A1354" t="str">
            <v>MO018</v>
          </cell>
          <cell r="B1354" t="str">
            <v>CADENERO 2</v>
          </cell>
          <cell r="D1354">
            <v>1</v>
          </cell>
          <cell r="E1354">
            <v>91165</v>
          </cell>
          <cell r="F1354">
            <v>1</v>
          </cell>
          <cell r="G1354">
            <v>91165</v>
          </cell>
        </row>
        <row r="1355">
          <cell r="A1355" t="str">
            <v/>
          </cell>
          <cell r="E1355" t="str">
            <v/>
          </cell>
          <cell r="F1355" t="str">
            <v/>
          </cell>
          <cell r="G1355" t="str">
            <v/>
          </cell>
        </row>
        <row r="1356">
          <cell r="F1356" t="str">
            <v>SUBTOTAL</v>
          </cell>
          <cell r="G1356">
            <v>521533</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547610</v>
          </cell>
        </row>
        <row r="1367">
          <cell r="A1367" t="str">
            <v>2. COSTOS INDIRECTOS</v>
          </cell>
        </row>
        <row r="1369">
          <cell r="A1369" t="str">
            <v>DESCRIPCIÓN</v>
          </cell>
          <cell r="F1369" t="str">
            <v>PORCENTAJE</v>
          </cell>
          <cell r="G1369" t="str">
            <v>VALOR TOTAL</v>
          </cell>
        </row>
        <row r="1370">
          <cell r="A1370" t="str">
            <v>ADMINISTRACION</v>
          </cell>
          <cell r="F1370">
            <v>0.2364</v>
          </cell>
          <cell r="G1370">
            <v>129455.004</v>
          </cell>
        </row>
        <row r="1371">
          <cell r="A1371" t="str">
            <v>IMPREVISTOS</v>
          </cell>
          <cell r="F1371">
            <v>0.01</v>
          </cell>
          <cell r="G1371">
            <v>5476.1</v>
          </cell>
        </row>
        <row r="1372">
          <cell r="A1372" t="str">
            <v>UTILIDADES</v>
          </cell>
          <cell r="F1372">
            <v>0.05</v>
          </cell>
          <cell r="G1372">
            <v>27380.5</v>
          </cell>
        </row>
        <row r="1373">
          <cell r="A1373" t="str">
            <v>TOTAL COSTO INDIRECTO</v>
          </cell>
          <cell r="F1373">
            <v>0.2964</v>
          </cell>
          <cell r="G1373">
            <v>162312</v>
          </cell>
        </row>
        <row r="1375">
          <cell r="A1375" t="str">
            <v>PRECIO UNITARIO TOTAL APROXIMADO AL PESO</v>
          </cell>
          <cell r="G1375">
            <v>709922</v>
          </cell>
        </row>
        <row r="1377">
          <cell r="B1377" t="str">
            <v/>
          </cell>
        </row>
        <row r="1378">
          <cell r="B1378" t="str">
            <v/>
          </cell>
        </row>
        <row r="1379">
          <cell r="B1379" t="str">
            <v/>
          </cell>
        </row>
        <row r="1380">
          <cell r="B1380" t="str">
            <v/>
          </cell>
          <cell r="D1380" t="str">
            <v>FIRMA RESPONSABLE</v>
          </cell>
        </row>
        <row r="1381">
          <cell r="A1381" t="str">
            <v>DEPARTAMENTO DE ANTIOQUIA</v>
          </cell>
          <cell r="F1381" t="str">
            <v/>
          </cell>
        </row>
        <row r="1382">
          <cell r="A1382" t="str">
            <v>MUNICIPIO DE BURITICÁ</v>
          </cell>
        </row>
        <row r="1383">
          <cell r="A1383" t="str">
            <v>PROYECTO: MEJORAMIENTO DE VIAS TERCIARIAS EN EL MUNICIPIO DE BURITICA EN EL 
MARCO DEL PROGRAMA REGIONAL MEJORAMIENTO DE VIAS 
TERCIARIAS EN EL OCCIDENTE ANTIOQUEÑO</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451886</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(5% DE LA MANO DE OBRA)</v>
          </cell>
          <cell r="D1398" t="str">
            <v>%</v>
          </cell>
          <cell r="E1398">
            <v>0.05</v>
          </cell>
          <cell r="F1398">
            <v>430368</v>
          </cell>
          <cell r="G1398">
            <v>21518.400000000001</v>
          </cell>
        </row>
        <row r="1399">
          <cell r="F1399" t="str">
            <v>SUBTOTAL</v>
          </cell>
          <cell r="G1399">
            <v>21518.400000000001</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0</v>
          </cell>
          <cell r="G1403">
            <v>0</v>
          </cell>
        </row>
        <row r="1404">
          <cell r="A1404" t="str">
            <v>MA013</v>
          </cell>
          <cell r="B1404" t="str">
            <v>CLAVOS COMUNES 1½ A 3½"</v>
          </cell>
          <cell r="C1404" t="str">
            <v>LB</v>
          </cell>
          <cell r="D1404">
            <v>0.5</v>
          </cell>
          <cell r="F1404">
            <v>0</v>
          </cell>
          <cell r="G1404">
            <v>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286117</v>
          </cell>
          <cell r="F1421">
            <v>1</v>
          </cell>
          <cell r="G1421">
            <v>286117</v>
          </cell>
        </row>
        <row r="1422">
          <cell r="A1422" t="str">
            <v>MO017</v>
          </cell>
          <cell r="B1422" t="str">
            <v>CADENERO 1</v>
          </cell>
          <cell r="D1422">
            <v>1</v>
          </cell>
          <cell r="E1422">
            <v>144251</v>
          </cell>
          <cell r="F1422">
            <v>1</v>
          </cell>
          <cell r="G1422">
            <v>144251</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430368</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451886</v>
          </cell>
        </row>
        <row r="1436">
          <cell r="A1436" t="str">
            <v>2. COSTOS INDIRECTOS</v>
          </cell>
        </row>
        <row r="1438">
          <cell r="A1438" t="str">
            <v>DESCRIPCIÓN</v>
          </cell>
          <cell r="F1438" t="str">
            <v>PORCENTAJE</v>
          </cell>
          <cell r="G1438" t="str">
            <v>VALOR TOTAL</v>
          </cell>
        </row>
        <row r="1439">
          <cell r="A1439" t="str">
            <v>ADMINISTRACION</v>
          </cell>
          <cell r="F1439">
            <v>0.2364</v>
          </cell>
          <cell r="G1439">
            <v>106825.8504</v>
          </cell>
        </row>
        <row r="1440">
          <cell r="A1440" t="str">
            <v>IMPREVISTOS</v>
          </cell>
          <cell r="F1440">
            <v>0.01</v>
          </cell>
          <cell r="G1440">
            <v>4518.8599999999997</v>
          </cell>
        </row>
        <row r="1441">
          <cell r="A1441" t="str">
            <v>UTILIDADES</v>
          </cell>
          <cell r="F1441">
            <v>0.05</v>
          </cell>
          <cell r="G1441">
            <v>22594.300000000003</v>
          </cell>
        </row>
        <row r="1442">
          <cell r="A1442" t="str">
            <v>TOTAL COSTO INDIRECTO</v>
          </cell>
          <cell r="F1442">
            <v>0.2964</v>
          </cell>
          <cell r="G1442">
            <v>133939</v>
          </cell>
        </row>
        <row r="1444">
          <cell r="A1444" t="str">
            <v>PRECIO UNITARIO TOTAL APROXIMADO AL PESO</v>
          </cell>
          <cell r="G1444">
            <v>585825</v>
          </cell>
        </row>
        <row r="1446">
          <cell r="B1446" t="str">
            <v/>
          </cell>
        </row>
        <row r="1447">
          <cell r="B1447" t="str">
            <v/>
          </cell>
        </row>
        <row r="1448">
          <cell r="B1448" t="str">
            <v/>
          </cell>
        </row>
        <row r="1449">
          <cell r="B1449" t="str">
            <v/>
          </cell>
          <cell r="D1449" t="str">
            <v>FIRMA RESPONSABLE</v>
          </cell>
        </row>
      </sheetData>
      <sheetData sheetId="10">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1004</v>
          </cell>
        </row>
        <row r="9">
          <cell r="A9" t="str">
            <v>TR002</v>
          </cell>
          <cell r="B9" t="str">
            <v>TRANSPORTE DE MATERIALES DE PLAYA</v>
          </cell>
          <cell r="C9" t="str">
            <v>M3-KM</v>
          </cell>
          <cell r="D9">
            <v>1004</v>
          </cell>
        </row>
        <row r="10">
          <cell r="A10" t="str">
            <v>TR003</v>
          </cell>
          <cell r="B10" t="str">
            <v>TRANSPORTE DE MATERIAL DE EXCAVACIÓN</v>
          </cell>
          <cell r="C10" t="str">
            <v>M3-KM</v>
          </cell>
          <cell r="D10">
            <v>1004</v>
          </cell>
        </row>
        <row r="11">
          <cell r="A11" t="str">
            <v>TR004</v>
          </cell>
          <cell r="B11" t="str">
            <v>TRANSPORTE DE ESCOMBROS</v>
          </cell>
          <cell r="C11" t="str">
            <v>M3-KM</v>
          </cell>
          <cell r="D11">
            <v>1004</v>
          </cell>
        </row>
        <row r="12">
          <cell r="A12" t="str">
            <v>TR005</v>
          </cell>
          <cell r="B12" t="str">
            <v>TRANSPORTE DE MATERIALES GRANULARES</v>
          </cell>
          <cell r="C12" t="str">
            <v>M3-KM</v>
          </cell>
          <cell r="D12">
            <v>1004</v>
          </cell>
        </row>
        <row r="13">
          <cell r="A13" t="str">
            <v>TR006</v>
          </cell>
          <cell r="B13" t="str">
            <v>TRANSPORTE DE MEZCLAS ASFÁLTICAS</v>
          </cell>
          <cell r="C13" t="str">
            <v>TON-KM</v>
          </cell>
          <cell r="D13">
            <v>1004</v>
          </cell>
        </row>
        <row r="14">
          <cell r="A14" t="str">
            <v>TR007</v>
          </cell>
          <cell r="C14" t="str">
            <v>M3-KM</v>
          </cell>
          <cell r="D14">
            <v>1183</v>
          </cell>
        </row>
        <row r="15">
          <cell r="A15" t="str">
            <v>TR008</v>
          </cell>
          <cell r="C15" t="str">
            <v>M3-KM</v>
          </cell>
          <cell r="D15">
            <v>1183</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1">
        <row r="1">
          <cell r="A1" t="str">
            <v>DEPARTAMENTO DE ANTIOQUIA</v>
          </cell>
          <cell r="C1" t="str">
            <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50000</v>
          </cell>
        </row>
        <row r="10">
          <cell r="A10" t="str">
            <v>HEQ003</v>
          </cell>
          <cell r="B10" t="str">
            <v>RETROEXCAVADORA ORUGA DD-</v>
          </cell>
          <cell r="C10" t="str">
            <v>HORA</v>
          </cell>
          <cell r="D10">
            <v>228823</v>
          </cell>
        </row>
        <row r="11">
          <cell r="A11" t="str">
            <v>HEQ004</v>
          </cell>
          <cell r="B11" t="str">
            <v>BULLDOZER CAT D6H O SIMLAR</v>
          </cell>
          <cell r="C11" t="str">
            <v>HORA</v>
          </cell>
          <cell r="D11">
            <v>219606</v>
          </cell>
        </row>
        <row r="12">
          <cell r="A12" t="str">
            <v>HEQ005</v>
          </cell>
          <cell r="B12" t="str">
            <v>COMPACTADOR VIBRATORIO INGERSOLL RAND DD-110HF O EQUIVALENTE</v>
          </cell>
          <cell r="C12" t="str">
            <v>HORA</v>
          </cell>
          <cell r="D12">
            <v>121000</v>
          </cell>
        </row>
        <row r="13">
          <cell r="A13" t="str">
            <v>HEQ006</v>
          </cell>
          <cell r="B13" t="str">
            <v>MOTONIVELADORA CATERPILLAR 120 - 140</v>
          </cell>
          <cell r="C13" t="str">
            <v>HORA</v>
          </cell>
          <cell r="D13">
            <v>210000</v>
          </cell>
        </row>
        <row r="14">
          <cell r="A14" t="str">
            <v>HEQ007</v>
          </cell>
          <cell r="B14" t="str">
            <v>CARROTANQUE  AGUA</v>
          </cell>
          <cell r="C14" t="str">
            <v>HORA</v>
          </cell>
          <cell r="D14">
            <v>59000</v>
          </cell>
        </row>
        <row r="15">
          <cell r="A15" t="str">
            <v>HEQ008</v>
          </cell>
          <cell r="B15" t="str">
            <v>COMPACTADOR TIPO RANA A GASOLINA (INCLUYE COMBUSTIBLE)</v>
          </cell>
          <cell r="C15" t="str">
            <v>DÍA</v>
          </cell>
          <cell r="D15">
            <v>61000</v>
          </cell>
        </row>
        <row r="16">
          <cell r="A16" t="str">
            <v>HEQ009</v>
          </cell>
          <cell r="B16" t="str">
            <v>RETROEXCAVADORA LLANTA</v>
          </cell>
          <cell r="C16" t="str">
            <v>HORA</v>
          </cell>
          <cell r="D16">
            <v>130000</v>
          </cell>
        </row>
        <row r="17">
          <cell r="A17" t="str">
            <v>HEQ010</v>
          </cell>
          <cell r="B17" t="str">
            <v>COMPACTADOR VIBRATORIO 11 TON.</v>
          </cell>
          <cell r="C17" t="str">
            <v>HORA</v>
          </cell>
          <cell r="D17">
            <v>183000</v>
          </cell>
        </row>
        <row r="18">
          <cell r="A18" t="str">
            <v>HEQ011</v>
          </cell>
          <cell r="B18" t="str">
            <v>CIZALLA DE BANCO CORTA PERNO, INCLUYE DADOS</v>
          </cell>
          <cell r="C18" t="str">
            <v>HORA</v>
          </cell>
          <cell r="D18">
            <v>728.875</v>
          </cell>
        </row>
        <row r="19">
          <cell r="A19" t="str">
            <v>HEQ012</v>
          </cell>
          <cell r="B19" t="str">
            <v>SIERRA CIRCULAR</v>
          </cell>
          <cell r="C19" t="str">
            <v>DÍA</v>
          </cell>
        </row>
        <row r="20">
          <cell r="A20" t="str">
            <v>HEQ013</v>
          </cell>
          <cell r="B20" t="str">
            <v>VIBRADOR DE CONCRETO A GASOLINA (ALQUILER)</v>
          </cell>
          <cell r="C20" t="str">
            <v>hora</v>
          </cell>
          <cell r="D20">
            <v>6275.9444444444443</v>
          </cell>
        </row>
        <row r="21">
          <cell r="A21" t="str">
            <v>HEQ014</v>
          </cell>
          <cell r="B21" t="str">
            <v>FINISHER</v>
          </cell>
          <cell r="C21" t="str">
            <v>HORA</v>
          </cell>
        </row>
        <row r="22">
          <cell r="A22" t="str">
            <v>HEQ015</v>
          </cell>
          <cell r="B22" t="str">
            <v>VEHÍCULO DELINEADOR PARA PINTAR LÍNEAS DE 10 A 20 CM</v>
          </cell>
          <cell r="C22" t="str">
            <v>DÍA</v>
          </cell>
        </row>
        <row r="23">
          <cell r="A23" t="str">
            <v>HEQ016</v>
          </cell>
          <cell r="B23" t="str">
            <v>FINISHER</v>
          </cell>
          <cell r="C23" t="str">
            <v>HORA</v>
          </cell>
        </row>
        <row r="24">
          <cell r="A24" t="str">
            <v>HEQ017</v>
          </cell>
          <cell r="B24" t="str">
            <v>VEHÍCULO DELINEADOR PARA PINTAR LÍNEAS DE 10 A 20 CM</v>
          </cell>
          <cell r="C24" t="str">
            <v>DÍA</v>
          </cell>
        </row>
        <row r="25">
          <cell r="A25" t="str">
            <v>HEQ018</v>
          </cell>
          <cell r="B25" t="str">
            <v>COMPACTADOR NEUMATICO O DE LLANTAS</v>
          </cell>
          <cell r="C25" t="str">
            <v>HORA</v>
          </cell>
        </row>
        <row r="26">
          <cell r="A26" t="str">
            <v>HEQ019</v>
          </cell>
          <cell r="B26" t="str">
            <v>ESTACION TOTAL</v>
          </cell>
          <cell r="C26" t="str">
            <v>DÍA</v>
          </cell>
          <cell r="D26">
            <v>80000</v>
          </cell>
        </row>
        <row r="27">
          <cell r="A27" t="str">
            <v>HEQ020</v>
          </cell>
          <cell r="B27" t="str">
            <v>NIVEL DE PRECISIÓN</v>
          </cell>
          <cell r="C27" t="str">
            <v>DIA</v>
          </cell>
          <cell r="D27">
            <v>47000</v>
          </cell>
        </row>
        <row r="28">
          <cell r="A28" t="str">
            <v>HEQ021</v>
          </cell>
          <cell r="B28" t="str">
            <v>ESTACION TOTAL (YOLOMBÓ)</v>
          </cell>
          <cell r="C28" t="str">
            <v xml:space="preserve">HOTRA </v>
          </cell>
          <cell r="D28">
            <v>17404</v>
          </cell>
        </row>
        <row r="29">
          <cell r="A29" t="str">
            <v>HEQ022</v>
          </cell>
          <cell r="B29" t="str">
            <v>Carrotanque de agua(1000 Galones)  YOLOMBÓ</v>
          </cell>
          <cell r="C29" t="str">
            <v>HORA</v>
          </cell>
          <cell r="D29">
            <v>70220.503352192478</v>
          </cell>
        </row>
        <row r="30">
          <cell r="A30" t="str">
            <v>HEQ023</v>
          </cell>
          <cell r="B30" t="str">
            <v>Motoniveladora  potencia 215 HP, ancho de cuchilla 4,27 m, peso 18 ton. YOLOMBÓ</v>
          </cell>
          <cell r="C30" t="str">
            <v>HORA</v>
          </cell>
          <cell r="D30">
            <v>222749.75120110402</v>
          </cell>
        </row>
        <row r="31">
          <cell r="A31" t="str">
            <v>HEQ024</v>
          </cell>
          <cell r="B31" t="str">
            <v>Vibrocompatador, potencia 153 HP, peso 10 Ton. YOLOMBÓ</v>
          </cell>
          <cell r="C31" t="str">
            <v>HORA</v>
          </cell>
          <cell r="D31">
            <v>131864.31094790224</v>
          </cell>
        </row>
        <row r="32">
          <cell r="A32" t="str">
            <v>HEQ025</v>
          </cell>
          <cell r="B32" t="str">
            <v>VIBRADOR DE CONCRETO (YOLOMBÓ)</v>
          </cell>
          <cell r="C32" t="str">
            <v>DIA</v>
          </cell>
          <cell r="D32">
            <v>131864</v>
          </cell>
        </row>
        <row r="33">
          <cell r="A33" t="str">
            <v>HEQ026</v>
          </cell>
          <cell r="B33" t="str">
            <v>CIZALLA YOLOMBÓ</v>
          </cell>
          <cell r="C33" t="str">
            <v>HORA</v>
          </cell>
          <cell r="D33">
            <v>1870</v>
          </cell>
        </row>
        <row r="34">
          <cell r="A34" t="str">
            <v>HEQ027</v>
          </cell>
          <cell r="B34" t="str">
            <v>Compresor un martillo (Alquiler)</v>
          </cell>
          <cell r="C34" t="str">
            <v>DIA</v>
          </cell>
          <cell r="D34">
            <v>46000</v>
          </cell>
        </row>
        <row r="35">
          <cell r="A35" t="str">
            <v>HEQ028</v>
          </cell>
          <cell r="B35" t="str">
            <v>RETROEXCAVADORA DE LLANTAS YOLOMBÓ</v>
          </cell>
          <cell r="C35" t="str">
            <v>HORA</v>
          </cell>
          <cell r="D35">
            <v>213099</v>
          </cell>
        </row>
        <row r="36">
          <cell r="A36" t="str">
            <v>HEQ029</v>
          </cell>
          <cell r="B36" t="str">
            <v>compactador manual (SALTARIN) peso de operación (KN) 52; fuerza de impacto por golpe (KN) 12</v>
          </cell>
          <cell r="C36" t="str">
            <v>HORA</v>
          </cell>
          <cell r="D36">
            <v>6872</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12"/>
      <sheetData sheetId="13"/>
      <sheetData sheetId="14"/>
      <sheetData sheetId="15"/>
      <sheetData sheetId="16"/>
      <sheetData sheetId="17"/>
      <sheetData sheetId="18"/>
      <sheetData sheetId="19"/>
      <sheetData sheetId="20"/>
      <sheetData sheetId="21"/>
      <sheetData sheetId="22"/>
      <sheetData sheetId="23">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6960000</v>
          </cell>
          <cell r="E8">
            <v>1.59</v>
          </cell>
          <cell r="F8">
            <v>11066400</v>
          </cell>
          <cell r="G8">
            <v>228821.91780821918</v>
          </cell>
          <cell r="H8">
            <v>134981.78544710137</v>
          </cell>
          <cell r="I8">
            <v>363804</v>
          </cell>
        </row>
        <row r="9">
          <cell r="A9" t="str">
            <v>MO002</v>
          </cell>
          <cell r="B9" t="str">
            <v>DIRECTOR DE INTERVENTORÍA</v>
          </cell>
          <cell r="C9" t="str">
            <v>ADMÓN</v>
          </cell>
          <cell r="D9">
            <v>6960000</v>
          </cell>
          <cell r="E9">
            <v>1.59</v>
          </cell>
          <cell r="F9">
            <v>11066400</v>
          </cell>
          <cell r="G9">
            <v>228821.91780821918</v>
          </cell>
          <cell r="H9">
            <v>134981.78544710137</v>
          </cell>
          <cell r="I9">
            <v>363804</v>
          </cell>
        </row>
        <row r="10">
          <cell r="A10" t="str">
            <v>MO003</v>
          </cell>
          <cell r="B10" t="str">
            <v>RESIDENTE DE OBRA</v>
          </cell>
          <cell r="C10" t="str">
            <v>ADMÓN</v>
          </cell>
          <cell r="D10">
            <v>4640000</v>
          </cell>
          <cell r="E10">
            <v>1.59</v>
          </cell>
          <cell r="F10">
            <v>7377600</v>
          </cell>
          <cell r="G10">
            <v>152547.94520547945</v>
          </cell>
          <cell r="H10">
            <v>90519.144635967124</v>
          </cell>
          <cell r="I10">
            <v>243067</v>
          </cell>
        </row>
        <row r="11">
          <cell r="A11" t="str">
            <v>MO004</v>
          </cell>
          <cell r="B11" t="str">
            <v>RESIDENTE DE INTERVENTORÍA</v>
          </cell>
          <cell r="C11" t="str">
            <v>ADMÓN</v>
          </cell>
          <cell r="D11">
            <v>4640000</v>
          </cell>
          <cell r="E11">
            <v>1.59</v>
          </cell>
          <cell r="F11">
            <v>7377600</v>
          </cell>
          <cell r="G11">
            <v>152547.94520547945</v>
          </cell>
          <cell r="H11">
            <v>90519.144635967124</v>
          </cell>
          <cell r="I11">
            <v>243067</v>
          </cell>
        </row>
        <row r="12">
          <cell r="A12" t="str">
            <v>MO005</v>
          </cell>
          <cell r="B12" t="str">
            <v>RESIDENTE AMBIENTAL</v>
          </cell>
          <cell r="C12" t="str">
            <v>ADMÓN</v>
          </cell>
          <cell r="D12">
            <v>3480000</v>
          </cell>
          <cell r="E12">
            <v>1.6</v>
          </cell>
          <cell r="F12">
            <v>5568000</v>
          </cell>
          <cell r="G12">
            <v>114410.95890410959</v>
          </cell>
          <cell r="H12">
            <v>68287.824230399987</v>
          </cell>
          <cell r="I12">
            <v>182699</v>
          </cell>
        </row>
        <row r="13">
          <cell r="A13" t="str">
            <v/>
          </cell>
          <cell r="B13" t="str">
            <v>RESIDENTE SOCIAL</v>
          </cell>
          <cell r="C13" t="str">
            <v/>
          </cell>
          <cell r="D13" t="str">
            <v/>
          </cell>
          <cell r="E13" t="str">
            <v/>
          </cell>
          <cell r="F13" t="e">
            <v>#VALUE!</v>
          </cell>
          <cell r="G13" t="str">
            <v/>
          </cell>
          <cell r="H13" t="str">
            <v/>
          </cell>
          <cell r="I13" t="str">
            <v/>
          </cell>
        </row>
        <row r="14">
          <cell r="A14" t="str">
            <v>MO007</v>
          </cell>
          <cell r="B14" t="str">
            <v>AUXILIAR DE RESIDENCIA</v>
          </cell>
          <cell r="C14" t="str">
            <v>ADMÓN</v>
          </cell>
          <cell r="D14">
            <v>3480000</v>
          </cell>
          <cell r="E14">
            <v>1.6</v>
          </cell>
          <cell r="F14">
            <v>5568000</v>
          </cell>
          <cell r="G14">
            <v>114410.95890410959</v>
          </cell>
          <cell r="H14">
            <v>68287.824230399987</v>
          </cell>
          <cell r="I14">
            <v>182699</v>
          </cell>
        </row>
        <row r="15">
          <cell r="A15" t="str">
            <v>MO008</v>
          </cell>
          <cell r="B15" t="str">
            <v>TECNÓLOGO SST</v>
          </cell>
          <cell r="C15" t="str">
            <v>ADMÓN</v>
          </cell>
          <cell r="D15">
            <v>2668000</v>
          </cell>
          <cell r="E15">
            <v>1.6</v>
          </cell>
          <cell r="F15">
            <v>4268800</v>
          </cell>
          <cell r="G15">
            <v>87715.068493150684</v>
          </cell>
          <cell r="H15">
            <v>52725.899946503007</v>
          </cell>
          <cell r="I15">
            <v>140441</v>
          </cell>
        </row>
        <row r="16">
          <cell r="A16" t="str">
            <v>MO013</v>
          </cell>
          <cell r="B16" t="str">
            <v>SECRETARIA</v>
          </cell>
          <cell r="C16" t="str">
            <v>ADMÓN</v>
          </cell>
          <cell r="D16">
            <v>1160000</v>
          </cell>
          <cell r="E16">
            <v>1.85</v>
          </cell>
          <cell r="F16">
            <v>2146000</v>
          </cell>
          <cell r="G16">
            <v>38136.986301369863</v>
          </cell>
          <cell r="H16">
            <v>32314.323377898225</v>
          </cell>
          <cell r="I16">
            <v>70451</v>
          </cell>
        </row>
        <row r="17">
          <cell r="A17" t="str">
            <v>MO014</v>
          </cell>
          <cell r="B17" t="str">
            <v>MENSAJERO</v>
          </cell>
          <cell r="C17" t="str">
            <v>ADMÓN</v>
          </cell>
          <cell r="D17">
            <v>1160000</v>
          </cell>
          <cell r="E17">
            <v>1.85</v>
          </cell>
          <cell r="F17">
            <v>2146000</v>
          </cell>
          <cell r="G17">
            <v>38136.986301369863</v>
          </cell>
          <cell r="H17">
            <v>32314.323377898225</v>
          </cell>
          <cell r="I17">
            <v>70451</v>
          </cell>
        </row>
        <row r="18">
          <cell r="A18" t="str">
            <v>MO015</v>
          </cell>
          <cell r="B18" t="str">
            <v>VIGILANTE</v>
          </cell>
          <cell r="C18" t="str">
            <v>ADMÓN</v>
          </cell>
          <cell r="D18">
            <v>1160000</v>
          </cell>
          <cell r="E18">
            <v>1.85</v>
          </cell>
          <cell r="F18">
            <v>2146000</v>
          </cell>
          <cell r="G18">
            <v>38136.986301369863</v>
          </cell>
          <cell r="H18">
            <v>32314.323377898225</v>
          </cell>
          <cell r="I18">
            <v>70451</v>
          </cell>
        </row>
        <row r="19">
          <cell r="A19" t="str">
            <v>MO038</v>
          </cell>
          <cell r="B19" t="str">
            <v>AUXILIAR PARE-SIGA</v>
          </cell>
          <cell r="C19" t="str">
            <v>OBRA</v>
          </cell>
          <cell r="D19">
            <v>1160000</v>
          </cell>
          <cell r="E19">
            <v>1.87</v>
          </cell>
          <cell r="F19">
            <v>2169200</v>
          </cell>
          <cell r="G19">
            <v>38136.986301369863</v>
          </cell>
          <cell r="H19">
            <v>33106.378172418772</v>
          </cell>
          <cell r="I19">
            <v>71243</v>
          </cell>
        </row>
        <row r="20">
          <cell r="A20" t="str">
            <v>MO039</v>
          </cell>
          <cell r="B20" t="str">
            <v>INGENIERO SIG</v>
          </cell>
          <cell r="C20" t="str">
            <v>ADMÓN</v>
          </cell>
          <cell r="D20">
            <v>5800000</v>
          </cell>
          <cell r="E20">
            <v>1.59</v>
          </cell>
          <cell r="F20">
            <v>9222000</v>
          </cell>
          <cell r="G20">
            <v>190684.9315068493</v>
          </cell>
          <cell r="H20">
            <v>112750.46504153428</v>
          </cell>
          <cell r="I20">
            <v>303435</v>
          </cell>
        </row>
        <row r="21">
          <cell r="A21" t="str">
            <v>MO040</v>
          </cell>
          <cell r="B21" t="str">
            <v>TECNÓLOGO SIG</v>
          </cell>
          <cell r="C21" t="str">
            <v>ADMÓN</v>
          </cell>
          <cell r="D21">
            <v>2668000</v>
          </cell>
          <cell r="E21">
            <v>1.6</v>
          </cell>
          <cell r="F21">
            <v>4268800</v>
          </cell>
          <cell r="G21">
            <v>87715.068493150684</v>
          </cell>
          <cell r="H21">
            <v>52725.899946503007</v>
          </cell>
          <cell r="I21">
            <v>140441</v>
          </cell>
        </row>
        <row r="22">
          <cell r="A22" t="str">
            <v>MO016</v>
          </cell>
          <cell r="B22" t="str">
            <v>TOPÓGRAFO</v>
          </cell>
          <cell r="C22" t="str">
            <v>OBRA</v>
          </cell>
          <cell r="D22">
            <v>5452000</v>
          </cell>
          <cell r="E22">
            <v>1.6</v>
          </cell>
          <cell r="F22">
            <v>8723200</v>
          </cell>
          <cell r="G22">
            <v>179243.83561643836</v>
          </cell>
          <cell r="H22">
            <v>106873.12371438468</v>
          </cell>
          <cell r="I22">
            <v>286117</v>
          </cell>
        </row>
        <row r="23">
          <cell r="A23" t="str">
            <v>MO017</v>
          </cell>
          <cell r="B23" t="str">
            <v>CADENERO 1</v>
          </cell>
          <cell r="C23" t="str">
            <v>OBRA</v>
          </cell>
          <cell r="D23">
            <v>2726000</v>
          </cell>
          <cell r="E23">
            <v>1.61</v>
          </cell>
          <cell r="F23">
            <v>4388860</v>
          </cell>
          <cell r="G23">
            <v>89621.917808219179</v>
          </cell>
          <cell r="H23">
            <v>54629.520761301916</v>
          </cell>
          <cell r="I23">
            <v>144251</v>
          </cell>
        </row>
        <row r="24">
          <cell r="A24" t="str">
            <v>MO018</v>
          </cell>
          <cell r="B24" t="str">
            <v>CADENERO 2</v>
          </cell>
          <cell r="C24" t="str">
            <v>OBRA</v>
          </cell>
          <cell r="D24">
            <v>1542800</v>
          </cell>
          <cell r="E24">
            <v>1.8</v>
          </cell>
          <cell r="F24">
            <v>2777040</v>
          </cell>
          <cell r="G24">
            <v>50722.191780821915</v>
          </cell>
          <cell r="H24">
            <v>40442.713906255929</v>
          </cell>
          <cell r="I24">
            <v>91165</v>
          </cell>
        </row>
        <row r="25">
          <cell r="A25" t="str">
            <v>MO034</v>
          </cell>
          <cell r="B25" t="str">
            <v>OPERADOR EQUIPO LIVIANO</v>
          </cell>
          <cell r="C25" t="str">
            <v>OBRA</v>
          </cell>
          <cell r="D25">
            <v>1740000</v>
          </cell>
          <cell r="E25">
            <v>1.77</v>
          </cell>
          <cell r="F25">
            <v>3079800</v>
          </cell>
          <cell r="G25">
            <v>57205.479452054795</v>
          </cell>
          <cell r="H25">
            <v>44222.038375202326</v>
          </cell>
          <cell r="I25">
            <v>101428</v>
          </cell>
        </row>
        <row r="26">
          <cell r="A26" t="str">
            <v>MO032</v>
          </cell>
          <cell r="B26" t="str">
            <v>AYUDANTE RASO</v>
          </cell>
          <cell r="C26" t="str">
            <v>OBRA</v>
          </cell>
          <cell r="D26">
            <v>1276000</v>
          </cell>
          <cell r="E26">
            <v>1.84</v>
          </cell>
          <cell r="F26">
            <v>2347840</v>
          </cell>
          <cell r="G26">
            <v>41950.684931506847</v>
          </cell>
          <cell r="H26">
            <v>35329.510212975489</v>
          </cell>
          <cell r="I26">
            <v>77280</v>
          </cell>
        </row>
        <row r="27">
          <cell r="A27" t="str">
            <v>MO025</v>
          </cell>
          <cell r="B27" t="str">
            <v>OFICIAL CARPINTERO</v>
          </cell>
          <cell r="C27" t="str">
            <v>OBRA</v>
          </cell>
          <cell r="D27">
            <v>2320000</v>
          </cell>
          <cell r="E27">
            <v>1.73</v>
          </cell>
          <cell r="F27">
            <v>4013600</v>
          </cell>
          <cell r="G27">
            <v>76273.972602739726</v>
          </cell>
          <cell r="H27">
            <v>55337.698577985895</v>
          </cell>
          <cell r="I27">
            <v>131612</v>
          </cell>
        </row>
        <row r="28">
          <cell r="A28" t="str">
            <v>MO026</v>
          </cell>
          <cell r="B28" t="str">
            <v>AYUDANTE CARPINTERO</v>
          </cell>
          <cell r="C28" t="str">
            <v>OBRA</v>
          </cell>
          <cell r="D28">
            <v>1276000</v>
          </cell>
          <cell r="E28">
            <v>1.84</v>
          </cell>
          <cell r="F28">
            <v>2347840</v>
          </cell>
          <cell r="G28">
            <v>41950.684931506847</v>
          </cell>
          <cell r="H28">
            <v>35329.510212975489</v>
          </cell>
          <cell r="I28">
            <v>77280</v>
          </cell>
        </row>
        <row r="29">
          <cell r="A29" t="str">
            <v>MO029</v>
          </cell>
          <cell r="B29" t="str">
            <v>OFICIAL DE OBRA CIVIL</v>
          </cell>
          <cell r="C29" t="str">
            <v>OBRA</v>
          </cell>
          <cell r="D29">
            <v>2900000</v>
          </cell>
          <cell r="E29">
            <v>1.61</v>
          </cell>
          <cell r="F29">
            <v>4669000</v>
          </cell>
          <cell r="G29">
            <v>95342.465753424651</v>
          </cell>
          <cell r="H29">
            <v>57964.218822136987</v>
          </cell>
          <cell r="I29">
            <v>153307</v>
          </cell>
        </row>
        <row r="30">
          <cell r="A30" t="str">
            <v>MO038</v>
          </cell>
          <cell r="B30" t="str">
            <v>AUXILIAR PARE-SIGA</v>
          </cell>
          <cell r="C30" t="str">
            <v>OBRA</v>
          </cell>
          <cell r="D30">
            <v>1160000</v>
          </cell>
          <cell r="E30">
            <v>1.87</v>
          </cell>
          <cell r="F30">
            <v>2169200</v>
          </cell>
          <cell r="G30">
            <v>38136.986301369863</v>
          </cell>
          <cell r="H30">
            <v>33106.378172418772</v>
          </cell>
          <cell r="I30">
            <v>71243</v>
          </cell>
        </row>
        <row r="31">
          <cell r="A31" t="str">
            <v>MO033</v>
          </cell>
          <cell r="B31" t="str">
            <v>SECRETARIA BILINGÜE</v>
          </cell>
          <cell r="C31" t="str">
            <v>OBRA</v>
          </cell>
          <cell r="D31">
            <v>2320000</v>
          </cell>
          <cell r="E31">
            <v>1.73</v>
          </cell>
          <cell r="F31">
            <v>4013600</v>
          </cell>
          <cell r="G31">
            <v>76273.972602739726</v>
          </cell>
          <cell r="H31">
            <v>55337.698577985895</v>
          </cell>
          <cell r="I31">
            <v>131612</v>
          </cell>
        </row>
        <row r="32">
          <cell r="A32" t="str">
            <v>MO031</v>
          </cell>
          <cell r="B32" t="str">
            <v>AYUDANTE ENTENDIDO</v>
          </cell>
          <cell r="C32" t="str">
            <v>OBRA</v>
          </cell>
          <cell r="D32">
            <v>1508000</v>
          </cell>
          <cell r="E32">
            <v>1.8</v>
          </cell>
          <cell r="F32">
            <v>2714400</v>
          </cell>
          <cell r="G32">
            <v>49578.082191780821</v>
          </cell>
          <cell r="H32">
            <v>39775.774294088915</v>
          </cell>
          <cell r="I32">
            <v>89354</v>
          </cell>
        </row>
        <row r="33">
          <cell r="A33" t="str">
            <v>MO020</v>
          </cell>
          <cell r="B33" t="str">
            <v xml:space="preserve">ALMACENISTA </v>
          </cell>
          <cell r="C33" t="str">
            <v>OBRA</v>
          </cell>
          <cell r="D33">
            <v>1740000</v>
          </cell>
          <cell r="E33">
            <v>1.77</v>
          </cell>
          <cell r="F33">
            <v>3079800</v>
          </cell>
          <cell r="G33">
            <v>57205.479452054795</v>
          </cell>
          <cell r="H33">
            <v>44222.038375202326</v>
          </cell>
          <cell r="I33">
            <v>101428</v>
          </cell>
        </row>
        <row r="34">
          <cell r="A34" t="str">
            <v>MO006</v>
          </cell>
          <cell r="B34" t="str">
            <v xml:space="preserve">RESIDENTE SOCIAL AMBIENTAL </v>
          </cell>
          <cell r="C34" t="str">
            <v>ADMÓN</v>
          </cell>
          <cell r="D34">
            <v>3480000</v>
          </cell>
          <cell r="E34">
            <v>1.6</v>
          </cell>
          <cell r="F34">
            <v>5568000</v>
          </cell>
          <cell r="G34">
            <v>114410.95890410959</v>
          </cell>
          <cell r="H34">
            <v>68287.824230399987</v>
          </cell>
          <cell r="I34">
            <v>182699</v>
          </cell>
        </row>
        <row r="35">
          <cell r="A35" t="str">
            <v>MO030</v>
          </cell>
          <cell r="B35" t="str">
            <v>OFICIAL HIERRO</v>
          </cell>
          <cell r="C35" t="str">
            <v>OBRA</v>
          </cell>
          <cell r="D35">
            <v>2668000</v>
          </cell>
          <cell r="E35">
            <v>1.61</v>
          </cell>
          <cell r="F35">
            <v>4295480</v>
          </cell>
          <cell r="G35">
            <v>87715.068493150684</v>
          </cell>
          <cell r="H35">
            <v>53517.954741023554</v>
          </cell>
          <cell r="I35">
            <v>141233</v>
          </cell>
        </row>
        <row r="36">
          <cell r="A36" t="str">
            <v/>
          </cell>
          <cell r="C36" t="str">
            <v/>
          </cell>
          <cell r="D36" t="str">
            <v/>
          </cell>
          <cell r="E36" t="str">
            <v/>
          </cell>
          <cell r="F36" t="str">
            <v/>
          </cell>
          <cell r="G36" t="str">
            <v/>
          </cell>
          <cell r="H36" t="str">
            <v/>
          </cell>
          <cell r="I36" t="str">
            <v/>
          </cell>
        </row>
        <row r="37">
          <cell r="A37" t="str">
            <v/>
          </cell>
          <cell r="C37" t="str">
            <v/>
          </cell>
          <cell r="D37" t="str">
            <v/>
          </cell>
          <cell r="E37" t="str">
            <v/>
          </cell>
          <cell r="F37" t="str">
            <v/>
          </cell>
          <cell r="G37" t="str">
            <v/>
          </cell>
          <cell r="H37" t="str">
            <v/>
          </cell>
          <cell r="I37" t="str">
            <v/>
          </cell>
        </row>
        <row r="38">
          <cell r="A38" t="str">
            <v/>
          </cell>
          <cell r="C38" t="str">
            <v/>
          </cell>
          <cell r="D38" t="str">
            <v/>
          </cell>
          <cell r="E38" t="str">
            <v/>
          </cell>
          <cell r="F38" t="str">
            <v/>
          </cell>
          <cell r="G38" t="str">
            <v/>
          </cell>
          <cell r="H38" t="str">
            <v/>
          </cell>
          <cell r="I38" t="str">
            <v/>
          </cell>
        </row>
        <row r="39">
          <cell r="A39" t="str">
            <v/>
          </cell>
          <cell r="C39" t="str">
            <v/>
          </cell>
          <cell r="D39" t="str">
            <v/>
          </cell>
          <cell r="E39" t="str">
            <v/>
          </cell>
          <cell r="F39" t="str">
            <v/>
          </cell>
          <cell r="G39" t="str">
            <v/>
          </cell>
          <cell r="H39" t="str">
            <v/>
          </cell>
          <cell r="I39" t="str">
            <v/>
          </cell>
        </row>
        <row r="40">
          <cell r="A40" t="str">
            <v/>
          </cell>
          <cell r="C40" t="str">
            <v/>
          </cell>
          <cell r="D40" t="str">
            <v/>
          </cell>
          <cell r="E40" t="str">
            <v/>
          </cell>
          <cell r="F40" t="str">
            <v/>
          </cell>
          <cell r="G40" t="str">
            <v/>
          </cell>
          <cell r="H40" t="str">
            <v/>
          </cell>
          <cell r="I40" t="str">
            <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4">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547610</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451886</v>
          </cell>
        </row>
        <row r="11">
          <cell r="B11" t="str">
            <v>SERVICIOS</v>
          </cell>
        </row>
        <row r="12">
          <cell r="A12" t="str">
            <v>SE001</v>
          </cell>
          <cell r="B12" t="str">
            <v>DERECHO A BOTADERO</v>
          </cell>
          <cell r="C12" t="str">
            <v>M3</v>
          </cell>
        </row>
        <row r="13">
          <cell r="A13" t="str">
            <v>SE002</v>
          </cell>
          <cell r="B13" t="str">
            <v xml:space="preserve">TRASNPORTE COMISIÓN TOPOGRÁFICA </v>
          </cell>
          <cell r="C13" t="str">
            <v>DIA</v>
          </cell>
          <cell r="D13">
            <v>200000</v>
          </cell>
        </row>
      </sheetData>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AMBIENTAL</v>
          </cell>
          <cell r="G7" t="str">
            <v xml:space="preserve">RESIDENTE SOCIAL AMBIENTAL </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 xml:space="preserve">ALMACENISTA </v>
          </cell>
          <cell r="V7" t="str">
            <v>OFICIAL ELÉCTRICO</v>
          </cell>
          <cell r="W7" t="str">
            <v>AYUDANTE ELÉCTRICO</v>
          </cell>
          <cell r="X7" t="str">
            <v xml:space="preserve">AYUDANTE ENTENDICO </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SECRETARIA BILINGÜE</v>
          </cell>
          <cell r="AI7" t="str">
            <v>OPERADOR EQUIPO LIVIANO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6</v>
          </cell>
          <cell r="C10">
            <v>6</v>
          </cell>
          <cell r="D10">
            <v>4</v>
          </cell>
          <cell r="E10">
            <v>4</v>
          </cell>
          <cell r="F10">
            <v>3</v>
          </cell>
          <cell r="G10">
            <v>3</v>
          </cell>
          <cell r="H10">
            <v>3</v>
          </cell>
          <cell r="I10">
            <v>2.2999999999999998</v>
          </cell>
          <cell r="J10">
            <v>6.7</v>
          </cell>
          <cell r="K10">
            <v>4.5999999999999996</v>
          </cell>
          <cell r="L10">
            <v>1.85</v>
          </cell>
          <cell r="M10">
            <v>1.45</v>
          </cell>
          <cell r="N10">
            <v>1</v>
          </cell>
          <cell r="O10">
            <v>1</v>
          </cell>
          <cell r="P10">
            <v>1</v>
          </cell>
          <cell r="Q10">
            <v>4.7</v>
          </cell>
          <cell r="R10">
            <v>2.35</v>
          </cell>
          <cell r="S10">
            <v>1.33</v>
          </cell>
          <cell r="T10">
            <v>3</v>
          </cell>
          <cell r="U10">
            <v>1.5</v>
          </cell>
          <cell r="V10">
            <v>2.15</v>
          </cell>
          <cell r="W10">
            <v>1.3</v>
          </cell>
          <cell r="X10">
            <v>1.3</v>
          </cell>
          <cell r="Y10">
            <v>1.2</v>
          </cell>
          <cell r="Z10">
            <v>2</v>
          </cell>
          <cell r="AA10">
            <v>1.1000000000000001</v>
          </cell>
          <cell r="AB10">
            <v>2</v>
          </cell>
          <cell r="AC10">
            <v>2</v>
          </cell>
          <cell r="AD10">
            <v>2.5</v>
          </cell>
          <cell r="AE10">
            <v>2.2999999999999998</v>
          </cell>
          <cell r="AF10">
            <v>1.3</v>
          </cell>
          <cell r="AG10">
            <v>1.1000000000000001</v>
          </cell>
          <cell r="AH10">
            <v>2</v>
          </cell>
          <cell r="AI10">
            <v>1.5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6960000</v>
          </cell>
          <cell r="C11">
            <v>6960000</v>
          </cell>
          <cell r="D11">
            <v>4640000</v>
          </cell>
          <cell r="E11">
            <v>4640000</v>
          </cell>
          <cell r="F11">
            <v>3480000</v>
          </cell>
          <cell r="G11">
            <v>3480000</v>
          </cell>
          <cell r="H11">
            <v>3480000</v>
          </cell>
          <cell r="I11">
            <v>2668000</v>
          </cell>
          <cell r="J11">
            <v>7772000</v>
          </cell>
          <cell r="K11">
            <v>5336000</v>
          </cell>
          <cell r="L11">
            <v>2146000</v>
          </cell>
          <cell r="M11">
            <v>1682000</v>
          </cell>
          <cell r="N11">
            <v>1160000</v>
          </cell>
          <cell r="O11">
            <v>1160000</v>
          </cell>
          <cell r="P11">
            <v>1160000</v>
          </cell>
          <cell r="Q11">
            <v>5452000</v>
          </cell>
          <cell r="R11">
            <v>2726000</v>
          </cell>
          <cell r="S11">
            <v>1542800</v>
          </cell>
          <cell r="T11">
            <v>3480000</v>
          </cell>
          <cell r="U11">
            <v>1740000</v>
          </cell>
          <cell r="V11">
            <v>2494000</v>
          </cell>
          <cell r="W11">
            <v>1508000</v>
          </cell>
          <cell r="X11">
            <v>1508000</v>
          </cell>
          <cell r="Y11">
            <v>1392000</v>
          </cell>
          <cell r="Z11">
            <v>2320000</v>
          </cell>
          <cell r="AA11">
            <v>1276000</v>
          </cell>
          <cell r="AB11">
            <v>2320000</v>
          </cell>
          <cell r="AC11">
            <v>2320000</v>
          </cell>
          <cell r="AD11">
            <v>2900000</v>
          </cell>
          <cell r="AE11">
            <v>2668000</v>
          </cell>
          <cell r="AF11">
            <v>1508000</v>
          </cell>
          <cell r="AG11">
            <v>1276000</v>
          </cell>
          <cell r="AH11">
            <v>2320000</v>
          </cell>
          <cell r="AI11">
            <v>1740000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140606</v>
          </cell>
          <cell r="V12">
            <v>0</v>
          </cell>
          <cell r="W12">
            <v>140606</v>
          </cell>
          <cell r="X12">
            <v>140606</v>
          </cell>
          <cell r="Y12">
            <v>140606</v>
          </cell>
          <cell r="Z12">
            <v>140606</v>
          </cell>
          <cell r="AA12">
            <v>140606</v>
          </cell>
          <cell r="AB12">
            <v>140606</v>
          </cell>
          <cell r="AC12">
            <v>140606</v>
          </cell>
          <cell r="AD12">
            <v>0</v>
          </cell>
          <cell r="AE12">
            <v>0</v>
          </cell>
          <cell r="AF12">
            <v>140606</v>
          </cell>
          <cell r="AG12">
            <v>140606</v>
          </cell>
          <cell r="AH12">
            <v>140606</v>
          </cell>
          <cell r="AI12">
            <v>140606</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83520000</v>
          </cell>
          <cell r="C13">
            <v>83520000</v>
          </cell>
          <cell r="D13">
            <v>55680000</v>
          </cell>
          <cell r="E13">
            <v>55680000</v>
          </cell>
          <cell r="F13">
            <v>41760000</v>
          </cell>
          <cell r="G13">
            <v>41760000</v>
          </cell>
          <cell r="H13">
            <v>41760000</v>
          </cell>
          <cell r="I13">
            <v>32016000</v>
          </cell>
          <cell r="J13">
            <v>93264000</v>
          </cell>
          <cell r="K13">
            <v>64032000</v>
          </cell>
          <cell r="L13">
            <v>25752000</v>
          </cell>
          <cell r="M13">
            <v>20184000</v>
          </cell>
          <cell r="N13">
            <v>13920000</v>
          </cell>
          <cell r="O13">
            <v>13920000</v>
          </cell>
          <cell r="P13">
            <v>13920000</v>
          </cell>
          <cell r="Q13">
            <v>65424000</v>
          </cell>
          <cell r="R13">
            <v>32712000</v>
          </cell>
          <cell r="S13">
            <v>18513600</v>
          </cell>
          <cell r="T13">
            <v>41760000</v>
          </cell>
          <cell r="U13">
            <v>20880000</v>
          </cell>
          <cell r="V13">
            <v>29928000</v>
          </cell>
          <cell r="W13">
            <v>18096000</v>
          </cell>
          <cell r="X13">
            <v>18096000</v>
          </cell>
          <cell r="Y13">
            <v>16704000</v>
          </cell>
          <cell r="Z13">
            <v>27840000</v>
          </cell>
          <cell r="AA13">
            <v>15312000</v>
          </cell>
          <cell r="AB13">
            <v>27840000</v>
          </cell>
          <cell r="AC13">
            <v>27840000</v>
          </cell>
          <cell r="AD13">
            <v>34800000</v>
          </cell>
          <cell r="AE13">
            <v>32016000</v>
          </cell>
          <cell r="AF13">
            <v>18096000</v>
          </cell>
          <cell r="AG13">
            <v>15312000</v>
          </cell>
          <cell r="AH13">
            <v>27840000</v>
          </cell>
          <cell r="AI13">
            <v>20880000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1687272</v>
          </cell>
          <cell r="V14">
            <v>0</v>
          </cell>
          <cell r="W14">
            <v>1687272</v>
          </cell>
          <cell r="X14">
            <v>1687272</v>
          </cell>
          <cell r="Y14">
            <v>1687272</v>
          </cell>
          <cell r="Z14">
            <v>1687272</v>
          </cell>
          <cell r="AA14">
            <v>1687272</v>
          </cell>
          <cell r="AB14">
            <v>1687272</v>
          </cell>
          <cell r="AC14">
            <v>1687272</v>
          </cell>
          <cell r="AD14">
            <v>0</v>
          </cell>
          <cell r="AE14">
            <v>0</v>
          </cell>
          <cell r="AF14">
            <v>1687272</v>
          </cell>
          <cell r="AG14">
            <v>1687272</v>
          </cell>
          <cell r="AH14">
            <v>1687272</v>
          </cell>
          <cell r="AI14">
            <v>1687272</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(A + B) x 8.33%</v>
          </cell>
          <cell r="B15">
            <v>6959999.7215999998</v>
          </cell>
          <cell r="C15">
            <v>6959999.7215999998</v>
          </cell>
          <cell r="D15">
            <v>4639999.8143999996</v>
          </cell>
          <cell r="E15">
            <v>4639999.8143999996</v>
          </cell>
          <cell r="F15">
            <v>3479999.8607999999</v>
          </cell>
          <cell r="G15">
            <v>3479999.8607999999</v>
          </cell>
          <cell r="H15">
            <v>3479999.8607999999</v>
          </cell>
          <cell r="I15">
            <v>2667999.89328</v>
          </cell>
          <cell r="J15">
            <v>7771999.6891199993</v>
          </cell>
          <cell r="K15">
            <v>5335999.7865599999</v>
          </cell>
          <cell r="L15">
            <v>2286605.9085357599</v>
          </cell>
          <cell r="M15">
            <v>1822605.9270957599</v>
          </cell>
          <cell r="N15">
            <v>1300605.9479757599</v>
          </cell>
          <cell r="O15">
            <v>1300605.9479757599</v>
          </cell>
          <cell r="P15">
            <v>1300605.9479757599</v>
          </cell>
          <cell r="Q15">
            <v>5451999.78192</v>
          </cell>
          <cell r="R15">
            <v>2725999.89096</v>
          </cell>
          <cell r="S15">
            <v>1683405.9326637599</v>
          </cell>
          <cell r="T15">
            <v>3479999.8607999999</v>
          </cell>
          <cell r="U15">
            <v>1880605.9247757599</v>
          </cell>
          <cell r="V15">
            <v>2493999.9002399999</v>
          </cell>
          <cell r="W15">
            <v>1648605.93405576</v>
          </cell>
          <cell r="X15">
            <v>1648605.93405576</v>
          </cell>
          <cell r="Y15">
            <v>1532605.93869576</v>
          </cell>
          <cell r="Z15">
            <v>2460605.90157576</v>
          </cell>
          <cell r="AA15">
            <v>1416605.9433357599</v>
          </cell>
          <cell r="AB15">
            <v>2460605.90157576</v>
          </cell>
          <cell r="AC15">
            <v>2460605.90157576</v>
          </cell>
          <cell r="AD15">
            <v>2899999.8840000001</v>
          </cell>
          <cell r="AE15">
            <v>2667999.89328</v>
          </cell>
          <cell r="AF15">
            <v>1648605.93405576</v>
          </cell>
          <cell r="AG15">
            <v>1416605.9433357599</v>
          </cell>
          <cell r="AH15">
            <v>2460605.90157576</v>
          </cell>
          <cell r="AI15">
            <v>1880605.9247757599</v>
          </cell>
          <cell r="AJ15">
            <v>3711999.85152</v>
          </cell>
          <cell r="AK15">
            <v>1300605.9479757599</v>
          </cell>
          <cell r="AL15">
            <v>1300605.9479757599</v>
          </cell>
          <cell r="AM15">
            <v>1300605.9479757599</v>
          </cell>
          <cell r="AN15">
            <v>5799999.7680000002</v>
          </cell>
          <cell r="AO15">
            <v>2667999.89328</v>
          </cell>
          <cell r="AP15">
            <v>7771999.6891199993</v>
          </cell>
          <cell r="AQ15">
            <v>2667999.89328</v>
          </cell>
          <cell r="AR15">
            <v>6959999.7215999998</v>
          </cell>
          <cell r="AS15">
            <v>6379999.7447999995</v>
          </cell>
          <cell r="AT15">
            <v>6959999.7215999998</v>
          </cell>
          <cell r="AU15">
            <v>6959999.7215999998</v>
          </cell>
          <cell r="AV15">
            <v>6379999.7447999995</v>
          </cell>
          <cell r="AW15">
            <v>6959999.7215999998</v>
          </cell>
          <cell r="AX15">
            <v>6959999.7215999998</v>
          </cell>
          <cell r="AY15">
            <v>6959999.7215999998</v>
          </cell>
          <cell r="AZ15">
            <v>6379999.7447999995</v>
          </cell>
          <cell r="BA15">
            <v>6379999.7447999995</v>
          </cell>
          <cell r="BB15">
            <v>6379999.7447999995</v>
          </cell>
          <cell r="BC15">
            <v>2460605.90157576</v>
          </cell>
          <cell r="BD15">
            <v>1880605.9247757599</v>
          </cell>
          <cell r="BE15">
            <v>140605.99437576</v>
          </cell>
        </row>
        <row r="16">
          <cell r="A16" t="str">
            <v>INTERES DE CESANTIA 
(F x 12%)</v>
          </cell>
          <cell r="B16">
            <v>835199.96659199998</v>
          </cell>
          <cell r="C16">
            <v>835199.96659199998</v>
          </cell>
          <cell r="D16">
            <v>556799.97772799991</v>
          </cell>
          <cell r="E16">
            <v>556799.97772799991</v>
          </cell>
          <cell r="F16">
            <v>417599.98329599999</v>
          </cell>
          <cell r="G16">
            <v>417599.98329599999</v>
          </cell>
          <cell r="H16">
            <v>417599.98329599999</v>
          </cell>
          <cell r="I16">
            <v>320159.98719359998</v>
          </cell>
          <cell r="J16">
            <v>932639.96269439987</v>
          </cell>
          <cell r="K16">
            <v>640319.97438719997</v>
          </cell>
          <cell r="L16">
            <v>274392.70902429119</v>
          </cell>
          <cell r="M16">
            <v>218712.71125149119</v>
          </cell>
          <cell r="N16">
            <v>156072.71375709117</v>
          </cell>
          <cell r="O16">
            <v>156072.71375709117</v>
          </cell>
          <cell r="P16">
            <v>156072.71375709117</v>
          </cell>
          <cell r="Q16">
            <v>654239.97383039992</v>
          </cell>
          <cell r="R16">
            <v>327119.98691519996</v>
          </cell>
          <cell r="S16">
            <v>202008.71191965119</v>
          </cell>
          <cell r="T16">
            <v>417599.98329599999</v>
          </cell>
          <cell r="U16">
            <v>225672.71097309119</v>
          </cell>
          <cell r="V16">
            <v>299279.9880288</v>
          </cell>
          <cell r="W16">
            <v>197832.7120866912</v>
          </cell>
          <cell r="X16">
            <v>197832.7120866912</v>
          </cell>
          <cell r="Y16">
            <v>183912.71264349119</v>
          </cell>
          <cell r="Z16">
            <v>295272.70818909118</v>
          </cell>
          <cell r="AA16">
            <v>169992.71320029118</v>
          </cell>
          <cell r="AB16">
            <v>295272.70818909118</v>
          </cell>
          <cell r="AC16">
            <v>295272.70818909118</v>
          </cell>
          <cell r="AD16">
            <v>347999.98608</v>
          </cell>
          <cell r="AE16">
            <v>320159.98719359998</v>
          </cell>
          <cell r="AF16">
            <v>197832.7120866912</v>
          </cell>
          <cell r="AG16">
            <v>169992.71320029118</v>
          </cell>
          <cell r="AH16">
            <v>295272.70818909118</v>
          </cell>
          <cell r="AI16">
            <v>225672.71097309119</v>
          </cell>
          <cell r="AJ16">
            <v>445439.98218240001</v>
          </cell>
          <cell r="AK16">
            <v>156072.71375709117</v>
          </cell>
          <cell r="AL16">
            <v>156072.71375709117</v>
          </cell>
          <cell r="AM16">
            <v>156072.71375709117</v>
          </cell>
          <cell r="AN16">
            <v>695999.97216</v>
          </cell>
          <cell r="AO16">
            <v>320159.98719359998</v>
          </cell>
          <cell r="AP16">
            <v>932639.96269439987</v>
          </cell>
          <cell r="AQ16">
            <v>320159.98719359998</v>
          </cell>
          <cell r="AR16">
            <v>835199.96659199998</v>
          </cell>
          <cell r="AS16">
            <v>765599.96937599988</v>
          </cell>
          <cell r="AT16">
            <v>835199.96659199998</v>
          </cell>
          <cell r="AU16">
            <v>835199.96659199998</v>
          </cell>
          <cell r="AV16">
            <v>765599.96937599988</v>
          </cell>
          <cell r="AW16">
            <v>835199.96659199998</v>
          </cell>
          <cell r="AX16">
            <v>835199.96659199998</v>
          </cell>
          <cell r="AY16">
            <v>835199.96659199998</v>
          </cell>
          <cell r="AZ16">
            <v>765599.96937599988</v>
          </cell>
          <cell r="BA16">
            <v>765599.96937599988</v>
          </cell>
          <cell r="BB16">
            <v>765599.96937599988</v>
          </cell>
          <cell r="BC16">
            <v>295272.70818909118</v>
          </cell>
          <cell r="BD16">
            <v>225672.71097309119</v>
          </cell>
          <cell r="BE16">
            <v>16872.719325091199</v>
          </cell>
        </row>
        <row r="17">
          <cell r="A17" t="str">
            <v>VACACIONES 
(A + B) / 2</v>
          </cell>
          <cell r="B17">
            <v>3480000</v>
          </cell>
          <cell r="C17">
            <v>3480000</v>
          </cell>
          <cell r="D17">
            <v>2320000</v>
          </cell>
          <cell r="E17">
            <v>2320000</v>
          </cell>
          <cell r="F17">
            <v>1740000</v>
          </cell>
          <cell r="G17">
            <v>1740000</v>
          </cell>
          <cell r="H17">
            <v>1740000</v>
          </cell>
          <cell r="I17">
            <v>1334000</v>
          </cell>
          <cell r="J17">
            <v>3886000</v>
          </cell>
          <cell r="K17">
            <v>2668000</v>
          </cell>
          <cell r="L17">
            <v>1073000</v>
          </cell>
          <cell r="M17">
            <v>841000</v>
          </cell>
          <cell r="N17">
            <v>580000</v>
          </cell>
          <cell r="O17">
            <v>580000</v>
          </cell>
          <cell r="P17">
            <v>580000</v>
          </cell>
          <cell r="Q17">
            <v>2726000</v>
          </cell>
          <cell r="R17">
            <v>1363000</v>
          </cell>
          <cell r="S17">
            <v>771400</v>
          </cell>
          <cell r="T17">
            <v>1740000</v>
          </cell>
          <cell r="U17">
            <v>870000</v>
          </cell>
          <cell r="V17">
            <v>1247000</v>
          </cell>
          <cell r="W17">
            <v>754000</v>
          </cell>
          <cell r="X17">
            <v>754000</v>
          </cell>
          <cell r="Y17">
            <v>696000</v>
          </cell>
          <cell r="Z17">
            <v>1160000</v>
          </cell>
          <cell r="AA17">
            <v>638000</v>
          </cell>
          <cell r="AB17">
            <v>1160000</v>
          </cell>
          <cell r="AC17">
            <v>1160000</v>
          </cell>
          <cell r="AD17">
            <v>1450000</v>
          </cell>
          <cell r="AE17">
            <v>1334000</v>
          </cell>
          <cell r="AF17">
            <v>754000</v>
          </cell>
          <cell r="AG17">
            <v>638000</v>
          </cell>
          <cell r="AH17">
            <v>1160000</v>
          </cell>
          <cell r="AI17">
            <v>870000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1160000</v>
          </cell>
          <cell r="BD17">
            <v>870000</v>
          </cell>
          <cell r="BE17">
            <v>0</v>
          </cell>
        </row>
        <row r="18">
          <cell r="A18" t="str">
            <v>PRIMA DE SERVICIOS
(A + B)</v>
          </cell>
          <cell r="B18">
            <v>6960000</v>
          </cell>
          <cell r="C18">
            <v>6960000</v>
          </cell>
          <cell r="D18">
            <v>4640000</v>
          </cell>
          <cell r="E18">
            <v>4640000</v>
          </cell>
          <cell r="F18">
            <v>3480000</v>
          </cell>
          <cell r="G18">
            <v>3480000</v>
          </cell>
          <cell r="H18">
            <v>3480000</v>
          </cell>
          <cell r="I18">
            <v>2668000</v>
          </cell>
          <cell r="J18">
            <v>7772000</v>
          </cell>
          <cell r="K18">
            <v>5336000</v>
          </cell>
          <cell r="L18">
            <v>2286606</v>
          </cell>
          <cell r="M18">
            <v>1822606</v>
          </cell>
          <cell r="N18">
            <v>1300606</v>
          </cell>
          <cell r="O18">
            <v>1300606</v>
          </cell>
          <cell r="P18">
            <v>1300606</v>
          </cell>
          <cell r="Q18">
            <v>5452000</v>
          </cell>
          <cell r="R18">
            <v>2726000</v>
          </cell>
          <cell r="S18">
            <v>1683406</v>
          </cell>
          <cell r="T18">
            <v>3480000</v>
          </cell>
          <cell r="U18">
            <v>1880606</v>
          </cell>
          <cell r="V18">
            <v>2494000</v>
          </cell>
          <cell r="W18">
            <v>1648606</v>
          </cell>
          <cell r="X18">
            <v>1648606</v>
          </cell>
          <cell r="Y18">
            <v>1532606</v>
          </cell>
          <cell r="Z18">
            <v>2460606</v>
          </cell>
          <cell r="AA18">
            <v>1416606</v>
          </cell>
          <cell r="AB18">
            <v>2460606</v>
          </cell>
          <cell r="AC18">
            <v>2460606</v>
          </cell>
          <cell r="AD18">
            <v>2900000</v>
          </cell>
          <cell r="AE18">
            <v>2668000</v>
          </cell>
          <cell r="AF18">
            <v>1648606</v>
          </cell>
          <cell r="AG18">
            <v>1416606</v>
          </cell>
          <cell r="AH18">
            <v>2460606</v>
          </cell>
          <cell r="AI18">
            <v>1880606</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1880606</v>
          </cell>
          <cell r="BE18">
            <v>140606</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7099200.0000000009</v>
          </cell>
          <cell r="C20">
            <v>7099200.0000000009</v>
          </cell>
          <cell r="D20">
            <v>4732800</v>
          </cell>
          <cell r="E20">
            <v>4732800</v>
          </cell>
          <cell r="F20">
            <v>3549600.0000000005</v>
          </cell>
          <cell r="G20">
            <v>3549600.0000000005</v>
          </cell>
          <cell r="H20">
            <v>3549600.0000000005</v>
          </cell>
          <cell r="I20">
            <v>2721360</v>
          </cell>
          <cell r="J20">
            <v>7927440.0000000009</v>
          </cell>
          <cell r="K20">
            <v>5442720</v>
          </cell>
          <cell r="L20">
            <v>2332338.12</v>
          </cell>
          <cell r="M20">
            <v>1859058.12</v>
          </cell>
          <cell r="N20">
            <v>1326618.1200000001</v>
          </cell>
          <cell r="O20">
            <v>1326618.1200000001</v>
          </cell>
          <cell r="P20">
            <v>1326618.1200000001</v>
          </cell>
          <cell r="Q20">
            <v>5561040</v>
          </cell>
          <cell r="R20">
            <v>2780520</v>
          </cell>
          <cell r="S20">
            <v>1717074.12</v>
          </cell>
          <cell r="T20">
            <v>3549600.0000000005</v>
          </cell>
          <cell r="U20">
            <v>1918218.12</v>
          </cell>
          <cell r="V20">
            <v>2543880</v>
          </cell>
          <cell r="W20">
            <v>1681578.12</v>
          </cell>
          <cell r="X20">
            <v>1681578.12</v>
          </cell>
          <cell r="Y20">
            <v>1563258.12</v>
          </cell>
          <cell r="Z20">
            <v>2509818.12</v>
          </cell>
          <cell r="AA20">
            <v>1444938.12</v>
          </cell>
          <cell r="AB20">
            <v>2509818.12</v>
          </cell>
          <cell r="AC20">
            <v>2509818.12</v>
          </cell>
          <cell r="AD20">
            <v>2958000</v>
          </cell>
          <cell r="AE20">
            <v>2721360</v>
          </cell>
          <cell r="AF20">
            <v>1681578.12</v>
          </cell>
          <cell r="AG20">
            <v>1444938.12</v>
          </cell>
          <cell r="AH20">
            <v>2509818.12</v>
          </cell>
          <cell r="AI20">
            <v>1918218.12</v>
          </cell>
          <cell r="AJ20">
            <v>3786240.0000000005</v>
          </cell>
          <cell r="AK20">
            <v>1326618.1200000001</v>
          </cell>
          <cell r="AL20">
            <v>1326618.1200000001</v>
          </cell>
          <cell r="AM20">
            <v>1326618.1200000001</v>
          </cell>
          <cell r="AN20">
            <v>5916000</v>
          </cell>
          <cell r="AO20">
            <v>2721360</v>
          </cell>
          <cell r="AP20">
            <v>7927440.0000000009</v>
          </cell>
          <cell r="AQ20">
            <v>2721360</v>
          </cell>
          <cell r="AR20">
            <v>7099200.0000000009</v>
          </cell>
          <cell r="AS20">
            <v>6507600.0000000009</v>
          </cell>
          <cell r="AT20">
            <v>7099200.0000000009</v>
          </cell>
          <cell r="AU20">
            <v>7099200.0000000009</v>
          </cell>
          <cell r="AV20">
            <v>6507600.0000000009</v>
          </cell>
          <cell r="AW20">
            <v>7099200.0000000009</v>
          </cell>
          <cell r="AX20">
            <v>7099200.0000000009</v>
          </cell>
          <cell r="AY20">
            <v>7099200.0000000009</v>
          </cell>
          <cell r="AZ20">
            <v>6507600.0000000009</v>
          </cell>
          <cell r="BA20">
            <v>6507600.0000000009</v>
          </cell>
          <cell r="BB20">
            <v>6507600.0000000009</v>
          </cell>
          <cell r="BC20">
            <v>2509818.12</v>
          </cell>
          <cell r="BD20">
            <v>1918218.12</v>
          </cell>
          <cell r="BE20">
            <v>143418.12000000002</v>
          </cell>
        </row>
        <row r="21">
          <cell r="A21" t="str">
            <v>AFP (PENSION)
(C + D) x 12%</v>
          </cell>
          <cell r="B21">
            <v>10022400</v>
          </cell>
          <cell r="C21">
            <v>10022400</v>
          </cell>
          <cell r="D21">
            <v>6681600</v>
          </cell>
          <cell r="E21">
            <v>6681600</v>
          </cell>
          <cell r="F21">
            <v>5011200</v>
          </cell>
          <cell r="G21">
            <v>5011200</v>
          </cell>
          <cell r="H21">
            <v>5011200</v>
          </cell>
          <cell r="I21">
            <v>3841920</v>
          </cell>
          <cell r="J21">
            <v>11191680</v>
          </cell>
          <cell r="K21">
            <v>7683840</v>
          </cell>
          <cell r="L21">
            <v>3292712.6399999997</v>
          </cell>
          <cell r="M21">
            <v>2624552.64</v>
          </cell>
          <cell r="N21">
            <v>1872872.64</v>
          </cell>
          <cell r="O21">
            <v>1872872.64</v>
          </cell>
          <cell r="P21">
            <v>1872872.64</v>
          </cell>
          <cell r="Q21">
            <v>7850880</v>
          </cell>
          <cell r="R21">
            <v>3925440</v>
          </cell>
          <cell r="S21">
            <v>2424104.64</v>
          </cell>
          <cell r="T21">
            <v>5011200</v>
          </cell>
          <cell r="U21">
            <v>2708072.64</v>
          </cell>
          <cell r="V21">
            <v>3591360</v>
          </cell>
          <cell r="W21">
            <v>2373992.64</v>
          </cell>
          <cell r="X21">
            <v>2373992.64</v>
          </cell>
          <cell r="Y21">
            <v>2206952.64</v>
          </cell>
          <cell r="Z21">
            <v>3543272.6399999997</v>
          </cell>
          <cell r="AA21">
            <v>2039912.64</v>
          </cell>
          <cell r="AB21">
            <v>3543272.6399999997</v>
          </cell>
          <cell r="AC21">
            <v>3543272.6399999997</v>
          </cell>
          <cell r="AD21">
            <v>4176000</v>
          </cell>
          <cell r="AE21">
            <v>3841920</v>
          </cell>
          <cell r="AF21">
            <v>2373992.64</v>
          </cell>
          <cell r="AG21">
            <v>2039912.64</v>
          </cell>
          <cell r="AH21">
            <v>3543272.6399999997</v>
          </cell>
          <cell r="AI21">
            <v>2708072.64</v>
          </cell>
          <cell r="AJ21">
            <v>5345280</v>
          </cell>
          <cell r="AK21">
            <v>1872872.64</v>
          </cell>
          <cell r="AL21">
            <v>1872872.64</v>
          </cell>
          <cell r="AM21">
            <v>1872872.64</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3543272.6399999997</v>
          </cell>
          <cell r="BD21">
            <v>2708072.64</v>
          </cell>
          <cell r="BE21">
            <v>202472.63999999998</v>
          </cell>
        </row>
        <row r="22">
          <cell r="A22" t="str">
            <v>RIESGOS PROFESIONALES 
(C + D) x FACTOR DE RIESGO</v>
          </cell>
          <cell r="B22">
            <v>5812992</v>
          </cell>
          <cell r="C22">
            <v>5812992</v>
          </cell>
          <cell r="D22">
            <v>3875327.9999999995</v>
          </cell>
          <cell r="E22">
            <v>3875327.9999999995</v>
          </cell>
          <cell r="F22">
            <v>2906496</v>
          </cell>
          <cell r="G22">
            <v>2906496</v>
          </cell>
          <cell r="H22">
            <v>2906496</v>
          </cell>
          <cell r="I22">
            <v>2228313.5999999996</v>
          </cell>
          <cell r="J22">
            <v>6491174.3999999994</v>
          </cell>
          <cell r="K22">
            <v>4456627.1999999993</v>
          </cell>
          <cell r="L22">
            <v>1909773.3311999999</v>
          </cell>
          <cell r="M22">
            <v>1522240.5311999999</v>
          </cell>
          <cell r="N22">
            <v>1086266.1311999999</v>
          </cell>
          <cell r="O22">
            <v>1086266.1311999999</v>
          </cell>
          <cell r="P22">
            <v>1086266.1311999999</v>
          </cell>
          <cell r="Q22">
            <v>4553510.3999999994</v>
          </cell>
          <cell r="R22">
            <v>2276755.1999999997</v>
          </cell>
          <cell r="S22">
            <v>1405980.6912</v>
          </cell>
          <cell r="T22">
            <v>2906496</v>
          </cell>
          <cell r="U22">
            <v>1570682.1311999999</v>
          </cell>
          <cell r="V22">
            <v>2082988.7999999998</v>
          </cell>
          <cell r="W22">
            <v>1376915.7311999998</v>
          </cell>
          <cell r="X22">
            <v>1376915.7311999998</v>
          </cell>
          <cell r="Y22">
            <v>1280032.5311999999</v>
          </cell>
          <cell r="Z22">
            <v>2055098.1311999999</v>
          </cell>
          <cell r="AA22">
            <v>1183149.3311999999</v>
          </cell>
          <cell r="AB22">
            <v>2055098.1311999999</v>
          </cell>
          <cell r="AC22">
            <v>2055098.1311999999</v>
          </cell>
          <cell r="AD22">
            <v>2422080</v>
          </cell>
          <cell r="AE22">
            <v>2228313.5999999996</v>
          </cell>
          <cell r="AF22">
            <v>1376915.7311999998</v>
          </cell>
          <cell r="AG22">
            <v>1183149.3311999999</v>
          </cell>
          <cell r="AH22">
            <v>2055098.1311999999</v>
          </cell>
          <cell r="AI22">
            <v>1570682.1311999999</v>
          </cell>
          <cell r="AJ22">
            <v>3100262.3999999999</v>
          </cell>
          <cell r="AK22">
            <v>1086266.1311999999</v>
          </cell>
          <cell r="AL22">
            <v>1086266.1311999999</v>
          </cell>
          <cell r="AM22">
            <v>1086266.1311999999</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5812992</v>
          </cell>
          <cell r="AZ22">
            <v>5328576</v>
          </cell>
          <cell r="BA22">
            <v>5328576</v>
          </cell>
          <cell r="BB22">
            <v>5328576</v>
          </cell>
          <cell r="BC22">
            <v>2055098.1311999999</v>
          </cell>
          <cell r="BD22">
            <v>1570682.1311999999</v>
          </cell>
          <cell r="BE22">
            <v>117434.13119999999</v>
          </cell>
        </row>
        <row r="23">
          <cell r="A23" t="str">
            <v>CAJA DE COMPENSACION 
(C + D) x 4%</v>
          </cell>
          <cell r="B23">
            <v>3340800</v>
          </cell>
          <cell r="C23">
            <v>3340800</v>
          </cell>
          <cell r="D23">
            <v>2227200</v>
          </cell>
          <cell r="E23">
            <v>2227200</v>
          </cell>
          <cell r="F23">
            <v>1670400</v>
          </cell>
          <cell r="G23">
            <v>1670400</v>
          </cell>
          <cell r="H23">
            <v>1670400</v>
          </cell>
          <cell r="I23">
            <v>1280640</v>
          </cell>
          <cell r="J23">
            <v>3730560</v>
          </cell>
          <cell r="K23">
            <v>2561280</v>
          </cell>
          <cell r="L23">
            <v>1097570.8800000001</v>
          </cell>
          <cell r="M23">
            <v>874850.88</v>
          </cell>
          <cell r="N23">
            <v>624290.88</v>
          </cell>
          <cell r="O23">
            <v>624290.88</v>
          </cell>
          <cell r="P23">
            <v>624290.88</v>
          </cell>
          <cell r="Q23">
            <v>2616960</v>
          </cell>
          <cell r="R23">
            <v>1308480</v>
          </cell>
          <cell r="S23">
            <v>808034.88</v>
          </cell>
          <cell r="T23">
            <v>1670400</v>
          </cell>
          <cell r="U23">
            <v>902690.88</v>
          </cell>
          <cell r="V23">
            <v>1197120</v>
          </cell>
          <cell r="W23">
            <v>791330.88</v>
          </cell>
          <cell r="X23">
            <v>791330.88</v>
          </cell>
          <cell r="Y23">
            <v>735650.88</v>
          </cell>
          <cell r="Z23">
            <v>1181090.8800000001</v>
          </cell>
          <cell r="AA23">
            <v>679970.88</v>
          </cell>
          <cell r="AB23">
            <v>1181090.8800000001</v>
          </cell>
          <cell r="AC23">
            <v>1181090.8800000001</v>
          </cell>
          <cell r="AD23">
            <v>1392000</v>
          </cell>
          <cell r="AE23">
            <v>1280640</v>
          </cell>
          <cell r="AF23">
            <v>791330.88</v>
          </cell>
          <cell r="AG23">
            <v>679970.88</v>
          </cell>
          <cell r="AH23">
            <v>1181090.8800000001</v>
          </cell>
          <cell r="AI23">
            <v>902690.88</v>
          </cell>
          <cell r="AJ23">
            <v>1781760</v>
          </cell>
          <cell r="AK23">
            <v>624290.88</v>
          </cell>
          <cell r="AL23">
            <v>624290.88</v>
          </cell>
          <cell r="AM23">
            <v>624290.88</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1181090.8800000001</v>
          </cell>
          <cell r="BD23">
            <v>902690.88</v>
          </cell>
          <cell r="BE23">
            <v>67490.880000000005</v>
          </cell>
        </row>
        <row r="24">
          <cell r="A24" t="str">
            <v>SENA - VERIFICAR CREE
(C + D) X 2%</v>
          </cell>
          <cell r="B24">
            <v>1670400</v>
          </cell>
          <cell r="C24">
            <v>1670400</v>
          </cell>
          <cell r="D24">
            <v>1113600</v>
          </cell>
          <cell r="E24">
            <v>1113600</v>
          </cell>
          <cell r="F24">
            <v>835200</v>
          </cell>
          <cell r="G24">
            <v>835200</v>
          </cell>
          <cell r="H24">
            <v>835200</v>
          </cell>
          <cell r="I24">
            <v>640320</v>
          </cell>
          <cell r="J24">
            <v>1865280</v>
          </cell>
          <cell r="K24">
            <v>1280640</v>
          </cell>
          <cell r="L24">
            <v>548785.44000000006</v>
          </cell>
          <cell r="M24">
            <v>437425.44</v>
          </cell>
          <cell r="N24">
            <v>312145.44</v>
          </cell>
          <cell r="O24">
            <v>312145.44</v>
          </cell>
          <cell r="P24">
            <v>312145.44</v>
          </cell>
          <cell r="Q24">
            <v>1308480</v>
          </cell>
          <cell r="R24">
            <v>654240</v>
          </cell>
          <cell r="S24">
            <v>404017.44</v>
          </cell>
          <cell r="T24">
            <v>835200</v>
          </cell>
          <cell r="U24">
            <v>451345.44</v>
          </cell>
          <cell r="V24">
            <v>598560</v>
          </cell>
          <cell r="W24">
            <v>395665.44</v>
          </cell>
          <cell r="X24">
            <v>395665.44</v>
          </cell>
          <cell r="Y24">
            <v>367825.44</v>
          </cell>
          <cell r="Z24">
            <v>590545.44000000006</v>
          </cell>
          <cell r="AA24">
            <v>339985.44</v>
          </cell>
          <cell r="AB24">
            <v>590545.44000000006</v>
          </cell>
          <cell r="AC24">
            <v>590545.44000000006</v>
          </cell>
          <cell r="AD24">
            <v>696000</v>
          </cell>
          <cell r="AE24">
            <v>640320</v>
          </cell>
          <cell r="AF24">
            <v>395665.44</v>
          </cell>
          <cell r="AG24">
            <v>339985.44</v>
          </cell>
          <cell r="AH24">
            <v>590545.44000000006</v>
          </cell>
          <cell r="AI24">
            <v>451345.44</v>
          </cell>
          <cell r="AJ24">
            <v>890880</v>
          </cell>
          <cell r="AK24">
            <v>312145.44</v>
          </cell>
          <cell r="AL24">
            <v>312145.44</v>
          </cell>
          <cell r="AM24">
            <v>312145.44</v>
          </cell>
          <cell r="AN24">
            <v>1392000</v>
          </cell>
          <cell r="AO24">
            <v>640320</v>
          </cell>
          <cell r="AP24">
            <v>1865280</v>
          </cell>
          <cell r="AQ24">
            <v>640320</v>
          </cell>
          <cell r="AR24">
            <v>1670400</v>
          </cell>
          <cell r="AS24">
            <v>1531200</v>
          </cell>
          <cell r="AT24">
            <v>1670400</v>
          </cell>
          <cell r="AU24">
            <v>1670400</v>
          </cell>
          <cell r="AV24">
            <v>1531200</v>
          </cell>
          <cell r="AW24">
            <v>1670400</v>
          </cell>
          <cell r="AX24">
            <v>1670400</v>
          </cell>
          <cell r="AY24">
            <v>1670400</v>
          </cell>
          <cell r="AZ24">
            <v>1531200</v>
          </cell>
          <cell r="BA24">
            <v>1531200</v>
          </cell>
          <cell r="BB24">
            <v>1531200</v>
          </cell>
          <cell r="BC24">
            <v>590545.44000000006</v>
          </cell>
          <cell r="BD24">
            <v>451345.44</v>
          </cell>
          <cell r="BE24">
            <v>33745.440000000002</v>
          </cell>
        </row>
        <row r="25">
          <cell r="A25" t="str">
            <v>ICBF - VERIFICAR CREE
(C + D) X 3%</v>
          </cell>
          <cell r="B25">
            <v>2505600</v>
          </cell>
          <cell r="C25">
            <v>2505600</v>
          </cell>
          <cell r="D25">
            <v>1670400</v>
          </cell>
          <cell r="E25">
            <v>1670400</v>
          </cell>
          <cell r="F25">
            <v>1252800</v>
          </cell>
          <cell r="G25">
            <v>1252800</v>
          </cell>
          <cell r="H25">
            <v>1252800</v>
          </cell>
          <cell r="I25">
            <v>960480</v>
          </cell>
          <cell r="J25">
            <v>2797920</v>
          </cell>
          <cell r="K25">
            <v>1920960</v>
          </cell>
          <cell r="L25">
            <v>823178.15999999992</v>
          </cell>
          <cell r="M25">
            <v>656138.16</v>
          </cell>
          <cell r="N25">
            <v>468218.16</v>
          </cell>
          <cell r="O25">
            <v>468218.16</v>
          </cell>
          <cell r="P25">
            <v>468218.16</v>
          </cell>
          <cell r="Q25">
            <v>1962720</v>
          </cell>
          <cell r="R25">
            <v>981360</v>
          </cell>
          <cell r="S25">
            <v>606026.16</v>
          </cell>
          <cell r="T25">
            <v>1252800</v>
          </cell>
          <cell r="U25">
            <v>677018.16</v>
          </cell>
          <cell r="V25">
            <v>897840</v>
          </cell>
          <cell r="W25">
            <v>593498.16</v>
          </cell>
          <cell r="X25">
            <v>593498.16</v>
          </cell>
          <cell r="Y25">
            <v>551738.16</v>
          </cell>
          <cell r="Z25">
            <v>885818.15999999992</v>
          </cell>
          <cell r="AA25">
            <v>509978.16</v>
          </cell>
          <cell r="AB25">
            <v>885818.15999999992</v>
          </cell>
          <cell r="AC25">
            <v>885818.15999999992</v>
          </cell>
          <cell r="AD25">
            <v>1044000</v>
          </cell>
          <cell r="AE25">
            <v>960480</v>
          </cell>
          <cell r="AF25">
            <v>593498.16</v>
          </cell>
          <cell r="AG25">
            <v>509978.16</v>
          </cell>
          <cell r="AH25">
            <v>885818.15999999992</v>
          </cell>
          <cell r="AI25">
            <v>677018.16</v>
          </cell>
          <cell r="AJ25">
            <v>1336320</v>
          </cell>
          <cell r="AK25">
            <v>468218.16</v>
          </cell>
          <cell r="AL25">
            <v>468218.16</v>
          </cell>
          <cell r="AM25">
            <v>468218.16</v>
          </cell>
          <cell r="AN25">
            <v>2088000</v>
          </cell>
          <cell r="AO25">
            <v>960480</v>
          </cell>
          <cell r="AP25">
            <v>2797920</v>
          </cell>
          <cell r="AQ25">
            <v>960480</v>
          </cell>
          <cell r="AR25">
            <v>2505600</v>
          </cell>
          <cell r="AS25">
            <v>2296800</v>
          </cell>
          <cell r="AT25">
            <v>2505600</v>
          </cell>
          <cell r="AU25">
            <v>2505600</v>
          </cell>
          <cell r="AV25">
            <v>2296800</v>
          </cell>
          <cell r="AW25">
            <v>2505600</v>
          </cell>
          <cell r="AX25">
            <v>2505600</v>
          </cell>
          <cell r="AY25">
            <v>2505600</v>
          </cell>
          <cell r="AZ25">
            <v>2296800</v>
          </cell>
          <cell r="BA25">
            <v>2296800</v>
          </cell>
          <cell r="BB25">
            <v>2296800</v>
          </cell>
          <cell r="BC25">
            <v>885818.15999999992</v>
          </cell>
          <cell r="BD25">
            <v>677018.16</v>
          </cell>
          <cell r="BE25">
            <v>50618.159999999996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498000</v>
          </cell>
          <cell r="M27">
            <v>498000</v>
          </cell>
          <cell r="N27">
            <v>498000</v>
          </cell>
          <cell r="O27">
            <v>498000</v>
          </cell>
          <cell r="P27">
            <v>498000</v>
          </cell>
          <cell r="Q27">
            <v>0</v>
          </cell>
          <cell r="R27">
            <v>0</v>
          </cell>
          <cell r="S27">
            <v>498000</v>
          </cell>
          <cell r="T27">
            <v>0</v>
          </cell>
          <cell r="U27">
            <v>498000</v>
          </cell>
          <cell r="V27">
            <v>0</v>
          </cell>
          <cell r="W27">
            <v>498000</v>
          </cell>
          <cell r="X27">
            <v>498000</v>
          </cell>
          <cell r="Y27">
            <v>498000</v>
          </cell>
          <cell r="Z27">
            <v>498000</v>
          </cell>
          <cell r="AA27">
            <v>498000</v>
          </cell>
          <cell r="AB27">
            <v>498000</v>
          </cell>
          <cell r="AC27">
            <v>498000</v>
          </cell>
          <cell r="AD27">
            <v>0</v>
          </cell>
          <cell r="AE27">
            <v>0</v>
          </cell>
          <cell r="AF27">
            <v>498000</v>
          </cell>
          <cell r="AG27">
            <v>498000</v>
          </cell>
          <cell r="AH27">
            <v>498000</v>
          </cell>
          <cell r="AI27">
            <v>498000</v>
          </cell>
          <cell r="AJ27">
            <v>0</v>
          </cell>
          <cell r="AK27">
            <v>498000</v>
          </cell>
          <cell r="AL27">
            <v>498000</v>
          </cell>
          <cell r="AM27">
            <v>498000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498000</v>
          </cell>
          <cell r="BD27">
            <v>498000</v>
          </cell>
          <cell r="BE27">
            <v>498000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770860</v>
          </cell>
          <cell r="R28">
            <v>770860</v>
          </cell>
          <cell r="S28">
            <v>770860</v>
          </cell>
          <cell r="T28">
            <v>770860</v>
          </cell>
          <cell r="U28">
            <v>770860</v>
          </cell>
          <cell r="V28">
            <v>770860</v>
          </cell>
          <cell r="W28">
            <v>770860</v>
          </cell>
          <cell r="X28">
            <v>770860</v>
          </cell>
          <cell r="Y28">
            <v>770860</v>
          </cell>
          <cell r="Z28">
            <v>770860</v>
          </cell>
          <cell r="AA28">
            <v>770860</v>
          </cell>
          <cell r="AB28">
            <v>770860</v>
          </cell>
          <cell r="AC28">
            <v>770860</v>
          </cell>
          <cell r="AD28">
            <v>770860</v>
          </cell>
          <cell r="AE28">
            <v>770860</v>
          </cell>
          <cell r="AF28">
            <v>770860</v>
          </cell>
          <cell r="AG28">
            <v>770860</v>
          </cell>
          <cell r="AH28">
            <v>770860</v>
          </cell>
          <cell r="AI28">
            <v>770860</v>
          </cell>
          <cell r="AJ28">
            <v>770860</v>
          </cell>
          <cell r="AK28">
            <v>770860</v>
          </cell>
          <cell r="AL28">
            <v>770860</v>
          </cell>
          <cell r="AM28">
            <v>770860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770860</v>
          </cell>
        </row>
        <row r="29">
          <cell r="A29" t="str">
            <v>TOTAL ANUAL</v>
          </cell>
          <cell r="B29">
            <v>132788351.688192</v>
          </cell>
          <cell r="C29">
            <v>132788351.688192</v>
          </cell>
          <cell r="D29">
            <v>88719487.792127997</v>
          </cell>
          <cell r="E29">
            <v>88719487.792127997</v>
          </cell>
          <cell r="F29">
            <v>66685055.844095998</v>
          </cell>
          <cell r="G29">
            <v>66685055.844095998</v>
          </cell>
          <cell r="H29">
            <v>66685055.844095998</v>
          </cell>
          <cell r="I29">
            <v>51260953.4804736</v>
          </cell>
          <cell r="J29">
            <v>148212454.05181441</v>
          </cell>
          <cell r="K29">
            <v>101940146.9609472</v>
          </cell>
          <cell r="L29">
            <v>44443995.18876005</v>
          </cell>
          <cell r="M29">
            <v>35630222.409547247</v>
          </cell>
          <cell r="N29">
            <v>25714728.032932851</v>
          </cell>
          <cell r="O29">
            <v>25714728.032932851</v>
          </cell>
          <cell r="P29">
            <v>25714728.032932851</v>
          </cell>
          <cell r="Q29">
            <v>104432690.15575041</v>
          </cell>
          <cell r="R29">
            <v>52651775.077875204</v>
          </cell>
          <cell r="S29">
            <v>33275190.575783413</v>
          </cell>
          <cell r="T29">
            <v>66974155.844095998</v>
          </cell>
          <cell r="U29">
            <v>37021044.006948851</v>
          </cell>
          <cell r="V29">
            <v>48244888.688268796</v>
          </cell>
          <cell r="W29">
            <v>32614157.617342453</v>
          </cell>
          <cell r="X29">
            <v>32614157.617342453</v>
          </cell>
          <cell r="Y29">
            <v>30410714.422539253</v>
          </cell>
          <cell r="Z29">
            <v>48038259.980964847</v>
          </cell>
          <cell r="AA29">
            <v>28207271.227736052</v>
          </cell>
          <cell r="AB29">
            <v>48038259.980964847</v>
          </cell>
          <cell r="AC29">
            <v>48038259.980964847</v>
          </cell>
          <cell r="AD29">
            <v>55956939.870080002</v>
          </cell>
          <cell r="AE29">
            <v>51550053.4804736</v>
          </cell>
          <cell r="AF29">
            <v>32614157.617342453</v>
          </cell>
          <cell r="AG29">
            <v>28207271.227736052</v>
          </cell>
          <cell r="AH29">
            <v>48038259.980964847</v>
          </cell>
          <cell r="AI29">
            <v>37021044.006948851</v>
          </cell>
          <cell r="AJ29">
            <v>71381042.233702391</v>
          </cell>
          <cell r="AK29">
            <v>26003828.032932851</v>
          </cell>
          <cell r="AL29">
            <v>26003828.032932851</v>
          </cell>
          <cell r="AM29">
            <v>26003828.032932851</v>
          </cell>
          <cell r="AN29">
            <v>110753919.74016</v>
          </cell>
          <cell r="AO29">
            <v>51260953.4804736</v>
          </cell>
          <cell r="AP29">
            <v>148212454.05181441</v>
          </cell>
          <cell r="AQ29">
            <v>51260953.4804736</v>
          </cell>
          <cell r="AR29">
            <v>132788351.688192</v>
          </cell>
          <cell r="AS29">
            <v>121771135.714176</v>
          </cell>
          <cell r="AT29">
            <v>132788351.688192</v>
          </cell>
          <cell r="AU29">
            <v>132788351.688192</v>
          </cell>
          <cell r="AV29">
            <v>121771135.714176</v>
          </cell>
          <cell r="AW29">
            <v>132788351.688192</v>
          </cell>
          <cell r="AX29">
            <v>132788351.688192</v>
          </cell>
          <cell r="AY29">
            <v>132788351.688192</v>
          </cell>
          <cell r="AZ29">
            <v>121771135.714176</v>
          </cell>
          <cell r="BA29">
            <v>121771135.714176</v>
          </cell>
          <cell r="BB29">
            <v>121771135.714176</v>
          </cell>
          <cell r="BC29">
            <v>47749159.980964847</v>
          </cell>
          <cell r="BD29">
            <v>36731944.006948851</v>
          </cell>
          <cell r="BE29">
            <v>3969396.0849008514</v>
          </cell>
        </row>
        <row r="30">
          <cell r="A30" t="str">
            <v>JORNAL</v>
          </cell>
          <cell r="B30">
            <v>228821.91780821918</v>
          </cell>
          <cell r="C30">
            <v>228821.91780821918</v>
          </cell>
          <cell r="D30">
            <v>152547.94520547945</v>
          </cell>
          <cell r="E30">
            <v>152547.94520547945</v>
          </cell>
          <cell r="F30">
            <v>114410.95890410959</v>
          </cell>
          <cell r="G30">
            <v>114410.95890410959</v>
          </cell>
          <cell r="H30">
            <v>114410.95890410959</v>
          </cell>
          <cell r="I30">
            <v>87715.068493150684</v>
          </cell>
          <cell r="J30">
            <v>255517.80821917808</v>
          </cell>
          <cell r="K30">
            <v>175430.13698630137</v>
          </cell>
          <cell r="L30">
            <v>70553.42465753424</v>
          </cell>
          <cell r="M30">
            <v>55298.630136986299</v>
          </cell>
          <cell r="N30">
            <v>38136.986301369863</v>
          </cell>
          <cell r="O30">
            <v>38136.986301369863</v>
          </cell>
          <cell r="P30">
            <v>38136.986301369863</v>
          </cell>
          <cell r="Q30">
            <v>179243.83561643836</v>
          </cell>
          <cell r="R30">
            <v>89621.917808219179</v>
          </cell>
          <cell r="S30">
            <v>50722.191780821915</v>
          </cell>
          <cell r="T30">
            <v>114410.95890410959</v>
          </cell>
          <cell r="U30">
            <v>57205.479452054795</v>
          </cell>
          <cell r="V30">
            <v>81994.520547945212</v>
          </cell>
          <cell r="W30">
            <v>49578.082191780821</v>
          </cell>
          <cell r="X30">
            <v>49578.082191780821</v>
          </cell>
          <cell r="Y30">
            <v>45764.383561643837</v>
          </cell>
          <cell r="Z30">
            <v>76273.972602739726</v>
          </cell>
          <cell r="AA30">
            <v>41950.684931506847</v>
          </cell>
          <cell r="AB30">
            <v>76273.972602739726</v>
          </cell>
          <cell r="AC30">
            <v>76273.972602739726</v>
          </cell>
          <cell r="AD30">
            <v>95342.465753424651</v>
          </cell>
          <cell r="AE30">
            <v>87715.068493150684</v>
          </cell>
          <cell r="AF30">
            <v>49578.082191780821</v>
          </cell>
          <cell r="AG30">
            <v>41950.684931506847</v>
          </cell>
          <cell r="AH30">
            <v>76273.972602739726</v>
          </cell>
          <cell r="AI30">
            <v>57205.479452054795</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228821.91780821918</v>
          </cell>
          <cell r="AZ30">
            <v>209753.42465753425</v>
          </cell>
          <cell r="BA30">
            <v>209753.42465753425</v>
          </cell>
          <cell r="BB30">
            <v>209753.42465753425</v>
          </cell>
          <cell r="BC30">
            <v>76273.972602739726</v>
          </cell>
          <cell r="BD30">
            <v>57205.479452054795</v>
          </cell>
          <cell r="BE30">
            <v>0</v>
          </cell>
        </row>
        <row r="31">
          <cell r="A31" t="str">
            <v>PRESTACIONES</v>
          </cell>
          <cell r="B31">
            <v>134981.78544710137</v>
          </cell>
          <cell r="C31">
            <v>134981.78544710137</v>
          </cell>
          <cell r="D31">
            <v>90519.144635967124</v>
          </cell>
          <cell r="E31">
            <v>90519.144635967124</v>
          </cell>
          <cell r="F31">
            <v>68287.824230399987</v>
          </cell>
          <cell r="G31">
            <v>68287.824230399987</v>
          </cell>
          <cell r="H31">
            <v>68287.824230399987</v>
          </cell>
          <cell r="I31">
            <v>52725.899946503007</v>
          </cell>
          <cell r="J31">
            <v>150543.70973099835</v>
          </cell>
          <cell r="K31">
            <v>103857.93687930741</v>
          </cell>
          <cell r="L31">
            <v>51210.945722630277</v>
          </cell>
          <cell r="M31">
            <v>42318.417560403417</v>
          </cell>
          <cell r="N31">
            <v>32314.323377898225</v>
          </cell>
          <cell r="O31">
            <v>32314.323377898225</v>
          </cell>
          <cell r="P31">
            <v>32314.323377898225</v>
          </cell>
          <cell r="Q31">
            <v>106873.12371438468</v>
          </cell>
          <cell r="R31">
            <v>54629.520761301916</v>
          </cell>
          <cell r="S31">
            <v>40442.713906255929</v>
          </cell>
          <cell r="T31">
            <v>69079.879024920534</v>
          </cell>
          <cell r="U31">
            <v>44222.038375202326</v>
          </cell>
          <cell r="V31">
            <v>50183.256680188482</v>
          </cell>
          <cell r="W31">
            <v>39775.774294088915</v>
          </cell>
          <cell r="X31">
            <v>39775.774294088915</v>
          </cell>
          <cell r="Y31">
            <v>37552.642253532198</v>
          </cell>
          <cell r="Z31">
            <v>55337.698577985895</v>
          </cell>
          <cell r="AA31">
            <v>35329.510212975489</v>
          </cell>
          <cell r="AB31">
            <v>55337.698577985895</v>
          </cell>
          <cell r="AC31">
            <v>55337.698577985895</v>
          </cell>
          <cell r="AD31">
            <v>57964.218822136987</v>
          </cell>
          <cell r="AE31">
            <v>53517.954741023554</v>
          </cell>
          <cell r="AF31">
            <v>39775.774294088915</v>
          </cell>
          <cell r="AG31">
            <v>35329.510212975489</v>
          </cell>
          <cell r="AH31">
            <v>55337.698577985895</v>
          </cell>
          <cell r="AI31">
            <v>44222.038375202326</v>
          </cell>
          <cell r="AJ31">
            <v>73526.143106033967</v>
          </cell>
          <cell r="AK31">
            <v>33106.378172418772</v>
          </cell>
          <cell r="AL31">
            <v>33106.378172418772</v>
          </cell>
          <cell r="AM31">
            <v>33106.378172418772</v>
          </cell>
          <cell r="AN31">
            <v>112750.46504153428</v>
          </cell>
          <cell r="AO31">
            <v>52725.899946503007</v>
          </cell>
          <cell r="AP31">
            <v>150543.70973099835</v>
          </cell>
          <cell r="AQ31">
            <v>52725.899946503007</v>
          </cell>
          <cell r="AR31">
            <v>134981.78544710137</v>
          </cell>
          <cell r="AS31">
            <v>123866.12524431778</v>
          </cell>
          <cell r="AT31">
            <v>134981.78544710137</v>
          </cell>
          <cell r="AU31">
            <v>134981.78544710137</v>
          </cell>
          <cell r="AV31">
            <v>123866.12524431778</v>
          </cell>
          <cell r="AW31">
            <v>134981.78544710137</v>
          </cell>
          <cell r="AX31">
            <v>134981.78544710137</v>
          </cell>
          <cell r="AY31">
            <v>134981.78544710137</v>
          </cell>
          <cell r="AZ31">
            <v>123866.12524431778</v>
          </cell>
          <cell r="BA31">
            <v>123866.12524431778</v>
          </cell>
          <cell r="BB31">
            <v>123866.12524431778</v>
          </cell>
          <cell r="BC31">
            <v>54545.643783465333</v>
          </cell>
          <cell r="BD31">
            <v>43429.983580681779</v>
          </cell>
          <cell r="BE31">
            <v>10875.057766851647</v>
          </cell>
        </row>
        <row r="32">
          <cell r="A32" t="str">
            <v>FACTOR PRESTACIONAL</v>
          </cell>
          <cell r="B32">
            <v>1.59</v>
          </cell>
          <cell r="C32">
            <v>1.59</v>
          </cell>
          <cell r="D32">
            <v>1.59</v>
          </cell>
          <cell r="E32">
            <v>1.59</v>
          </cell>
          <cell r="F32">
            <v>1.6</v>
          </cell>
          <cell r="G32">
            <v>1.6</v>
          </cell>
          <cell r="H32">
            <v>1.6</v>
          </cell>
          <cell r="I32">
            <v>1.6</v>
          </cell>
          <cell r="J32">
            <v>1.59</v>
          </cell>
          <cell r="K32">
            <v>1.59</v>
          </cell>
          <cell r="L32">
            <v>1.73</v>
          </cell>
          <cell r="M32">
            <v>1.77</v>
          </cell>
          <cell r="N32">
            <v>1.85</v>
          </cell>
          <cell r="O32">
            <v>1.85</v>
          </cell>
          <cell r="P32">
            <v>1.85</v>
          </cell>
          <cell r="Q32">
            <v>1.6</v>
          </cell>
          <cell r="R32">
            <v>1.61</v>
          </cell>
          <cell r="S32">
            <v>1.8</v>
          </cell>
          <cell r="T32">
            <v>1.6</v>
          </cell>
          <cell r="U32">
            <v>1.77</v>
          </cell>
          <cell r="V32">
            <v>1.61</v>
          </cell>
          <cell r="W32">
            <v>1.8</v>
          </cell>
          <cell r="X32">
            <v>1.8</v>
          </cell>
          <cell r="Y32">
            <v>1.82</v>
          </cell>
          <cell r="Z32">
            <v>1.73</v>
          </cell>
          <cell r="AA32">
            <v>1.84</v>
          </cell>
          <cell r="AB32">
            <v>1.73</v>
          </cell>
          <cell r="AC32">
            <v>1.73</v>
          </cell>
          <cell r="AD32">
            <v>1.61</v>
          </cell>
          <cell r="AE32">
            <v>1.61</v>
          </cell>
          <cell r="AF32">
            <v>1.8</v>
          </cell>
          <cell r="AG32">
            <v>1.84</v>
          </cell>
          <cell r="AH32">
            <v>1.73</v>
          </cell>
          <cell r="AI32">
            <v>1.77</v>
          </cell>
          <cell r="AJ32">
            <v>1.6</v>
          </cell>
          <cell r="AK32">
            <v>1.87</v>
          </cell>
          <cell r="AL32">
            <v>1.87</v>
          </cell>
          <cell r="AM32">
            <v>1.87</v>
          </cell>
          <cell r="AN32">
            <v>1.59</v>
          </cell>
          <cell r="AO32">
            <v>1.6</v>
          </cell>
          <cell r="AP32">
            <v>1.59</v>
          </cell>
          <cell r="AQ32">
            <v>1.6</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1.76</v>
          </cell>
          <cell r="BE32" t="str">
            <v/>
          </cell>
        </row>
      </sheetData>
      <sheetData sheetId="33"/>
      <sheetData sheetId="34"/>
      <sheetData sheetId="35"/>
      <sheetData sheetId="3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C2-AG96"/>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Sta Ines"/>
      <sheetName val="Pinos 4-8 "/>
      <sheetName val="Pinos 4-7"/>
      <sheetName val="San Vicente"/>
      <sheetName val="San Isidro"/>
      <sheetName val="Paraiso"/>
      <sheetName val="Uval"/>
      <sheetName val="Casaloma"/>
      <sheetName val="Mirad. de la Prim."/>
      <sheetName val="Porv. de la Est."/>
      <sheetName val="Huertas"/>
      <sheetName val="Rincon Porv."/>
      <sheetName val="20 de Julio"/>
      <sheetName val="Project"/>
      <sheetName val="Formulario N° 4"/>
      <sheetName val="MATERIALES"/>
      <sheetName val="EQUIPO"/>
    </sheetNames>
    <sheetDataSet>
      <sheetData sheetId="0"/>
      <sheetData sheetId="1">
        <row r="6">
          <cell r="D6">
            <v>2760.5</v>
          </cell>
        </row>
        <row r="7">
          <cell r="D7">
            <v>331.48854599999999</v>
          </cell>
        </row>
        <row r="8">
          <cell r="D8">
            <v>625.56679199998882</v>
          </cell>
        </row>
        <row r="9">
          <cell r="D9">
            <v>44.13</v>
          </cell>
        </row>
        <row r="11">
          <cell r="D11">
            <v>987.37</v>
          </cell>
        </row>
        <row r="12">
          <cell r="D12">
            <v>1099.9223379999887</v>
          </cell>
        </row>
        <row r="15">
          <cell r="D15">
            <v>1673.75</v>
          </cell>
        </row>
        <row r="17">
          <cell r="D17">
            <v>574.98749999999995</v>
          </cell>
        </row>
        <row r="21">
          <cell r="D21">
            <v>3.6883989999999995</v>
          </cell>
        </row>
        <row r="22">
          <cell r="D22">
            <v>18.600000000000001</v>
          </cell>
        </row>
        <row r="23">
          <cell r="D23">
            <v>189.80347662017479</v>
          </cell>
        </row>
        <row r="24">
          <cell r="D24">
            <v>20</v>
          </cell>
        </row>
        <row r="27">
          <cell r="D27">
            <v>368.22500000000002</v>
          </cell>
        </row>
        <row r="32">
          <cell r="D32">
            <v>657.12</v>
          </cell>
        </row>
        <row r="33">
          <cell r="D33">
            <v>2.5</v>
          </cell>
        </row>
        <row r="34">
          <cell r="D34">
            <v>1165.3399999999999</v>
          </cell>
        </row>
        <row r="36">
          <cell r="D36">
            <v>1771.82</v>
          </cell>
        </row>
        <row r="37">
          <cell r="D37">
            <v>431</v>
          </cell>
        </row>
        <row r="39">
          <cell r="D39">
            <v>10.26</v>
          </cell>
        </row>
        <row r="41">
          <cell r="D41">
            <v>142.47000000000003</v>
          </cell>
        </row>
        <row r="44">
          <cell r="D44">
            <v>163.08999999999997</v>
          </cell>
        </row>
        <row r="47">
          <cell r="D47">
            <v>3</v>
          </cell>
        </row>
        <row r="53">
          <cell r="D53">
            <v>4.9098540000000002</v>
          </cell>
        </row>
        <row r="54">
          <cell r="D54">
            <v>3.4871400000000001</v>
          </cell>
        </row>
        <row r="58">
          <cell r="D58">
            <v>7</v>
          </cell>
        </row>
        <row r="59">
          <cell r="D59">
            <v>23.67</v>
          </cell>
        </row>
        <row r="60">
          <cell r="D60">
            <v>7.2499999999999964</v>
          </cell>
        </row>
        <row r="66">
          <cell r="D66">
            <v>89.789999999999992</v>
          </cell>
        </row>
        <row r="67">
          <cell r="D67">
            <v>14</v>
          </cell>
        </row>
        <row r="70">
          <cell r="D70">
            <v>64.424499999999981</v>
          </cell>
        </row>
        <row r="72">
          <cell r="D72">
            <v>490.36</v>
          </cell>
        </row>
        <row r="73">
          <cell r="D73">
            <v>20</v>
          </cell>
        </row>
        <row r="77">
          <cell r="D77">
            <v>163.86</v>
          </cell>
        </row>
        <row r="78">
          <cell r="D78">
            <v>4</v>
          </cell>
        </row>
        <row r="79">
          <cell r="D79">
            <v>4</v>
          </cell>
        </row>
        <row r="80">
          <cell r="D80">
            <v>1</v>
          </cell>
        </row>
        <row r="81">
          <cell r="D81">
            <v>1.5</v>
          </cell>
        </row>
        <row r="85">
          <cell r="D85">
            <v>3</v>
          </cell>
        </row>
        <row r="86">
          <cell r="D86">
            <v>5</v>
          </cell>
        </row>
        <row r="88">
          <cell r="D88">
            <v>5</v>
          </cell>
        </row>
        <row r="89">
          <cell r="D89">
            <v>5</v>
          </cell>
        </row>
        <row r="92">
          <cell r="D92">
            <v>5</v>
          </cell>
        </row>
        <row r="93">
          <cell r="D93">
            <v>58</v>
          </cell>
        </row>
        <row r="97">
          <cell r="D97">
            <v>30</v>
          </cell>
        </row>
        <row r="112">
          <cell r="D112">
            <v>20</v>
          </cell>
        </row>
        <row r="114">
          <cell r="D114">
            <v>3819.89</v>
          </cell>
        </row>
        <row r="139">
          <cell r="D139">
            <v>10</v>
          </cell>
        </row>
        <row r="146">
          <cell r="D146">
            <v>10</v>
          </cell>
        </row>
        <row r="147">
          <cell r="D147">
            <v>43</v>
          </cell>
        </row>
        <row r="148">
          <cell r="D148">
            <v>15</v>
          </cell>
        </row>
        <row r="149">
          <cell r="D149">
            <v>10</v>
          </cell>
        </row>
        <row r="150">
          <cell r="D150">
            <v>17</v>
          </cell>
        </row>
        <row r="151">
          <cell r="D151">
            <v>0</v>
          </cell>
        </row>
        <row r="152">
          <cell r="D152">
            <v>5</v>
          </cell>
        </row>
        <row r="153">
          <cell r="D153">
            <v>5</v>
          </cell>
        </row>
        <row r="154">
          <cell r="D154">
            <v>4</v>
          </cell>
        </row>
        <row r="155">
          <cell r="D155">
            <v>20.97</v>
          </cell>
        </row>
        <row r="156">
          <cell r="D156">
            <v>5</v>
          </cell>
        </row>
        <row r="157">
          <cell r="D157">
            <v>0</v>
          </cell>
        </row>
        <row r="158">
          <cell r="D158">
            <v>58</v>
          </cell>
        </row>
        <row r="159">
          <cell r="D159">
            <v>0</v>
          </cell>
        </row>
        <row r="160">
          <cell r="D160">
            <v>858.96</v>
          </cell>
        </row>
        <row r="161">
          <cell r="D161">
            <v>728.49999999999989</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3</v>
          </cell>
        </row>
        <row r="171">
          <cell r="D171">
            <v>0</v>
          </cell>
        </row>
        <row r="172">
          <cell r="D172">
            <v>0</v>
          </cell>
        </row>
        <row r="173">
          <cell r="D173">
            <v>20</v>
          </cell>
        </row>
        <row r="174">
          <cell r="D174">
            <v>0</v>
          </cell>
        </row>
        <row r="175">
          <cell r="D175">
            <v>10</v>
          </cell>
        </row>
        <row r="176">
          <cell r="D176">
            <v>0</v>
          </cell>
        </row>
        <row r="177">
          <cell r="D177">
            <v>0</v>
          </cell>
        </row>
        <row r="178">
          <cell r="D178">
            <v>0</v>
          </cell>
        </row>
        <row r="179">
          <cell r="D179">
            <v>0</v>
          </cell>
        </row>
        <row r="180">
          <cell r="D180">
            <v>0</v>
          </cell>
        </row>
        <row r="181">
          <cell r="D181">
            <v>0</v>
          </cell>
        </row>
        <row r="182">
          <cell r="D182">
            <v>0</v>
          </cell>
        </row>
        <row r="183">
          <cell r="D183">
            <v>228.95999999999995</v>
          </cell>
        </row>
        <row r="184">
          <cell r="D184">
            <v>10</v>
          </cell>
        </row>
        <row r="185">
          <cell r="D185">
            <v>491.64</v>
          </cell>
        </row>
        <row r="186">
          <cell r="D186">
            <v>0</v>
          </cell>
        </row>
        <row r="187">
          <cell r="D187">
            <v>0</v>
          </cell>
        </row>
        <row r="188">
          <cell r="D188">
            <v>0</v>
          </cell>
        </row>
        <row r="189">
          <cell r="D189">
            <v>9</v>
          </cell>
        </row>
        <row r="190">
          <cell r="D190">
            <v>0</v>
          </cell>
        </row>
        <row r="191">
          <cell r="D191">
            <v>0</v>
          </cell>
        </row>
        <row r="192">
          <cell r="D192">
            <v>0</v>
          </cell>
        </row>
        <row r="193">
          <cell r="D193">
            <v>0</v>
          </cell>
        </row>
        <row r="194">
          <cell r="D194">
            <v>0</v>
          </cell>
        </row>
        <row r="195">
          <cell r="D195">
            <v>0</v>
          </cell>
        </row>
        <row r="196">
          <cell r="D196">
            <v>0</v>
          </cell>
        </row>
        <row r="197">
          <cell r="D197">
            <v>10</v>
          </cell>
        </row>
        <row r="198">
          <cell r="D198">
            <v>15</v>
          </cell>
        </row>
        <row r="199">
          <cell r="D199">
            <v>0</v>
          </cell>
        </row>
        <row r="200">
          <cell r="D200">
            <v>0</v>
          </cell>
        </row>
        <row r="201">
          <cell r="D201">
            <v>0</v>
          </cell>
        </row>
      </sheetData>
      <sheetData sheetId="2">
        <row r="13">
          <cell r="G13">
            <v>1776</v>
          </cell>
        </row>
        <row r="14">
          <cell r="G14">
            <v>1203.6895629999999</v>
          </cell>
        </row>
        <row r="15">
          <cell r="G15">
            <v>228.6</v>
          </cell>
        </row>
        <row r="16">
          <cell r="G16">
            <v>2.0550000000000002</v>
          </cell>
        </row>
        <row r="18">
          <cell r="G18">
            <v>4.7699999999999996</v>
          </cell>
        </row>
        <row r="19">
          <cell r="G19">
            <v>1439.1145629999999</v>
          </cell>
        </row>
        <row r="22">
          <cell r="G22">
            <v>985.16</v>
          </cell>
        </row>
        <row r="24">
          <cell r="G24">
            <v>182.6925</v>
          </cell>
        </row>
        <row r="27">
          <cell r="G27">
            <v>147.774</v>
          </cell>
        </row>
        <row r="28">
          <cell r="G28">
            <v>59.87</v>
          </cell>
        </row>
        <row r="29">
          <cell r="G29">
            <v>18</v>
          </cell>
        </row>
        <row r="30">
          <cell r="G30">
            <v>176.8</v>
          </cell>
        </row>
        <row r="31">
          <cell r="G31">
            <v>20</v>
          </cell>
        </row>
        <row r="34">
          <cell r="G34">
            <v>197.03200000000001</v>
          </cell>
        </row>
        <row r="38">
          <cell r="G38">
            <v>7.68</v>
          </cell>
        </row>
        <row r="39">
          <cell r="G39">
            <v>531.62</v>
          </cell>
        </row>
        <row r="40">
          <cell r="G40">
            <v>5</v>
          </cell>
        </row>
        <row r="41">
          <cell r="G41">
            <v>723.82999999999993</v>
          </cell>
        </row>
        <row r="44">
          <cell r="G44">
            <v>270.32</v>
          </cell>
        </row>
        <row r="46">
          <cell r="G46">
            <v>4.96</v>
          </cell>
        </row>
        <row r="48">
          <cell r="G48">
            <v>301.03000000000043</v>
          </cell>
        </row>
        <row r="51">
          <cell r="G51">
            <v>59.399999999999991</v>
          </cell>
        </row>
        <row r="54">
          <cell r="G54">
            <v>8</v>
          </cell>
        </row>
        <row r="56">
          <cell r="G56">
            <v>3</v>
          </cell>
        </row>
        <row r="60">
          <cell r="G60">
            <v>3.5</v>
          </cell>
        </row>
        <row r="61">
          <cell r="G61">
            <v>10.64</v>
          </cell>
        </row>
        <row r="63">
          <cell r="G63">
            <v>0</v>
          </cell>
        </row>
        <row r="64">
          <cell r="G64">
            <v>3</v>
          </cell>
        </row>
        <row r="65">
          <cell r="G65">
            <v>4</v>
          </cell>
        </row>
        <row r="66">
          <cell r="G66">
            <v>12.8</v>
          </cell>
        </row>
        <row r="67">
          <cell r="G67">
            <v>5</v>
          </cell>
        </row>
        <row r="71">
          <cell r="G71">
            <v>12.259999999999998</v>
          </cell>
        </row>
        <row r="77">
          <cell r="G77">
            <v>0.71779999999999999</v>
          </cell>
        </row>
        <row r="79">
          <cell r="G79">
            <v>286.14</v>
          </cell>
        </row>
        <row r="80">
          <cell r="G80">
            <v>15</v>
          </cell>
        </row>
        <row r="84">
          <cell r="G84">
            <v>104.38</v>
          </cell>
        </row>
        <row r="86">
          <cell r="G86">
            <v>4</v>
          </cell>
        </row>
        <row r="87">
          <cell r="G87">
            <v>1</v>
          </cell>
        </row>
        <row r="88">
          <cell r="G88">
            <v>3.25</v>
          </cell>
        </row>
        <row r="90">
          <cell r="G90">
            <v>3</v>
          </cell>
        </row>
        <row r="92">
          <cell r="G92">
            <v>6</v>
          </cell>
        </row>
        <row r="93">
          <cell r="G93">
            <v>3</v>
          </cell>
        </row>
        <row r="95">
          <cell r="G95">
            <v>3</v>
          </cell>
        </row>
        <row r="101">
          <cell r="G101">
            <v>24</v>
          </cell>
        </row>
        <row r="106">
          <cell r="G106">
            <v>1</v>
          </cell>
        </row>
        <row r="109">
          <cell r="G109">
            <v>1</v>
          </cell>
        </row>
        <row r="110">
          <cell r="G110">
            <v>1</v>
          </cell>
        </row>
        <row r="112">
          <cell r="G112">
            <v>145</v>
          </cell>
        </row>
        <row r="114">
          <cell r="G114">
            <v>2</v>
          </cell>
        </row>
        <row r="116">
          <cell r="G116">
            <v>2</v>
          </cell>
        </row>
        <row r="117">
          <cell r="G117">
            <v>2</v>
          </cell>
        </row>
        <row r="121">
          <cell r="G121">
            <v>2049</v>
          </cell>
        </row>
        <row r="153">
          <cell r="G153">
            <v>144</v>
          </cell>
        </row>
        <row r="154">
          <cell r="G154">
            <v>6</v>
          </cell>
        </row>
        <row r="155">
          <cell r="G155">
            <v>6</v>
          </cell>
        </row>
        <row r="156">
          <cell r="G156">
            <v>10</v>
          </cell>
        </row>
        <row r="159">
          <cell r="G159">
            <v>3</v>
          </cell>
        </row>
        <row r="161">
          <cell r="G161">
            <v>1</v>
          </cell>
        </row>
        <row r="162">
          <cell r="G162">
            <v>13.1</v>
          </cell>
        </row>
        <row r="163">
          <cell r="G163">
            <v>3</v>
          </cell>
        </row>
        <row r="164">
          <cell r="G164">
            <v>24</v>
          </cell>
        </row>
        <row r="166">
          <cell r="G166">
            <v>4</v>
          </cell>
        </row>
        <row r="167">
          <cell r="G167">
            <v>4.7699999999999996</v>
          </cell>
        </row>
        <row r="168">
          <cell r="G168">
            <v>419.65</v>
          </cell>
        </row>
        <row r="173">
          <cell r="G173">
            <v>10.120000000000001</v>
          </cell>
        </row>
        <row r="177">
          <cell r="G177">
            <v>1.5</v>
          </cell>
        </row>
        <row r="180">
          <cell r="G180">
            <v>20</v>
          </cell>
        </row>
        <row r="182">
          <cell r="G182">
            <v>10</v>
          </cell>
        </row>
        <row r="187">
          <cell r="G187">
            <v>155</v>
          </cell>
        </row>
        <row r="188">
          <cell r="G188">
            <v>0</v>
          </cell>
        </row>
        <row r="189">
          <cell r="G189">
            <v>0</v>
          </cell>
        </row>
        <row r="190">
          <cell r="G190">
            <v>0</v>
          </cell>
        </row>
        <row r="191">
          <cell r="G191">
            <v>5</v>
          </cell>
        </row>
        <row r="192">
          <cell r="G192">
            <v>286.05</v>
          </cell>
        </row>
        <row r="193">
          <cell r="G193">
            <v>0</v>
          </cell>
        </row>
        <row r="194">
          <cell r="G194">
            <v>0</v>
          </cell>
        </row>
        <row r="195">
          <cell r="G195">
            <v>2</v>
          </cell>
        </row>
        <row r="196">
          <cell r="G196">
            <v>6</v>
          </cell>
        </row>
        <row r="197">
          <cell r="G197">
            <v>5</v>
          </cell>
        </row>
        <row r="198">
          <cell r="G198">
            <v>0</v>
          </cell>
        </row>
        <row r="199">
          <cell r="G199">
            <v>0</v>
          </cell>
        </row>
        <row r="200">
          <cell r="G200">
            <v>0</v>
          </cell>
        </row>
        <row r="201">
          <cell r="G201">
            <v>10</v>
          </cell>
        </row>
        <row r="202">
          <cell r="G202">
            <v>0</v>
          </cell>
        </row>
        <row r="203">
          <cell r="G203">
            <v>0</v>
          </cell>
        </row>
        <row r="204">
          <cell r="G204">
            <v>0</v>
          </cell>
        </row>
        <row r="205">
          <cell r="G205">
            <v>30</v>
          </cell>
        </row>
        <row r="206">
          <cell r="G206">
            <v>0</v>
          </cell>
        </row>
        <row r="207">
          <cell r="G207">
            <v>0</v>
          </cell>
        </row>
        <row r="208">
          <cell r="G208">
            <v>0</v>
          </cell>
        </row>
      </sheetData>
      <sheetData sheetId="3">
        <row r="5">
          <cell r="E5">
            <v>338.14</v>
          </cell>
        </row>
        <row r="7">
          <cell r="E7">
            <v>27.5</v>
          </cell>
        </row>
        <row r="11">
          <cell r="E11">
            <v>27.5</v>
          </cell>
        </row>
        <row r="16">
          <cell r="E16">
            <v>15.75</v>
          </cell>
        </row>
        <row r="17">
          <cell r="E17">
            <v>31.5</v>
          </cell>
        </row>
        <row r="20">
          <cell r="E20">
            <v>23.45</v>
          </cell>
        </row>
        <row r="22">
          <cell r="E22">
            <v>6.3</v>
          </cell>
        </row>
        <row r="29">
          <cell r="E29">
            <v>201.1</v>
          </cell>
        </row>
        <row r="30">
          <cell r="E30">
            <v>162.96</v>
          </cell>
        </row>
        <row r="32">
          <cell r="E32">
            <v>2</v>
          </cell>
        </row>
        <row r="38">
          <cell r="E38">
            <v>2</v>
          </cell>
        </row>
        <row r="40">
          <cell r="E40">
            <v>43.24</v>
          </cell>
        </row>
        <row r="43">
          <cell r="E43">
            <v>18.62</v>
          </cell>
        </row>
        <row r="52">
          <cell r="E52">
            <v>1.65</v>
          </cell>
        </row>
        <row r="55">
          <cell r="E55">
            <v>46.93</v>
          </cell>
        </row>
        <row r="56">
          <cell r="E56">
            <v>2</v>
          </cell>
        </row>
        <row r="57">
          <cell r="E57">
            <v>5</v>
          </cell>
        </row>
        <row r="59">
          <cell r="E59">
            <v>5</v>
          </cell>
        </row>
        <row r="63">
          <cell r="E63">
            <v>5.38</v>
          </cell>
        </row>
        <row r="68">
          <cell r="E68">
            <v>3</v>
          </cell>
        </row>
        <row r="69">
          <cell r="E69">
            <v>5</v>
          </cell>
        </row>
        <row r="71">
          <cell r="E71">
            <v>38.64</v>
          </cell>
        </row>
        <row r="72">
          <cell r="E72">
            <v>5</v>
          </cell>
        </row>
        <row r="78">
          <cell r="E78">
            <v>4</v>
          </cell>
        </row>
        <row r="111">
          <cell r="E111">
            <v>2</v>
          </cell>
        </row>
        <row r="113">
          <cell r="E113">
            <v>500</v>
          </cell>
        </row>
        <row r="143">
          <cell r="E143">
            <v>9</v>
          </cell>
        </row>
        <row r="147">
          <cell r="E147">
            <v>5</v>
          </cell>
        </row>
        <row r="153">
          <cell r="E153">
            <v>3</v>
          </cell>
        </row>
        <row r="182">
          <cell r="E182">
            <v>50.51</v>
          </cell>
        </row>
      </sheetData>
      <sheetData sheetId="4">
        <row r="13">
          <cell r="G13">
            <v>4052.41</v>
          </cell>
        </row>
        <row r="14">
          <cell r="G14">
            <v>4279.8558824999927</v>
          </cell>
        </row>
        <row r="15">
          <cell r="G15">
            <v>966.69220000000666</v>
          </cell>
        </row>
        <row r="16">
          <cell r="G16">
            <v>61.080300000000008</v>
          </cell>
        </row>
        <row r="18">
          <cell r="G18">
            <v>405.38560000000001</v>
          </cell>
        </row>
        <row r="19">
          <cell r="G19">
            <v>5850.2739824999999</v>
          </cell>
        </row>
        <row r="21">
          <cell r="G21">
            <v>0</v>
          </cell>
        </row>
        <row r="22">
          <cell r="G22">
            <v>2887.64</v>
          </cell>
        </row>
        <row r="23">
          <cell r="G23">
            <v>1176.7893999999999</v>
          </cell>
        </row>
        <row r="24">
          <cell r="G24">
            <v>411.71700000000004</v>
          </cell>
        </row>
        <row r="25">
          <cell r="G25">
            <v>205.85850000000002</v>
          </cell>
        </row>
        <row r="26">
          <cell r="G26">
            <v>0</v>
          </cell>
        </row>
        <row r="27">
          <cell r="G27">
            <v>433.14599999999996</v>
          </cell>
        </row>
        <row r="29">
          <cell r="G29">
            <v>19.684421715806401</v>
          </cell>
        </row>
        <row r="30">
          <cell r="G30">
            <v>1195.41033133777</v>
          </cell>
        </row>
        <row r="31">
          <cell r="G31">
            <v>866.29199999999992</v>
          </cell>
        </row>
        <row r="33">
          <cell r="G33">
            <v>0</v>
          </cell>
        </row>
        <row r="34">
          <cell r="G34">
            <v>0</v>
          </cell>
        </row>
        <row r="35">
          <cell r="G35">
            <v>0</v>
          </cell>
        </row>
        <row r="36">
          <cell r="G36">
            <v>531.37349999999992</v>
          </cell>
        </row>
        <row r="37">
          <cell r="G37">
            <v>50.49</v>
          </cell>
        </row>
        <row r="38">
          <cell r="G38">
            <v>15.039999999999997</v>
          </cell>
        </row>
        <row r="39">
          <cell r="G39">
            <v>1018.4099999999999</v>
          </cell>
        </row>
        <row r="40">
          <cell r="G40">
            <v>5</v>
          </cell>
        </row>
        <row r="41">
          <cell r="G41">
            <v>885.51</v>
          </cell>
        </row>
        <row r="43">
          <cell r="G43">
            <v>1372.39</v>
          </cell>
        </row>
        <row r="44">
          <cell r="G44">
            <v>567</v>
          </cell>
        </row>
        <row r="46">
          <cell r="G46">
            <v>22.490000000000002</v>
          </cell>
        </row>
        <row r="48">
          <cell r="G48">
            <v>238.00999999999991</v>
          </cell>
        </row>
        <row r="50">
          <cell r="G50">
            <v>0</v>
          </cell>
        </row>
        <row r="51">
          <cell r="G51">
            <v>164.39999999999998</v>
          </cell>
        </row>
        <row r="54">
          <cell r="G54">
            <v>9</v>
          </cell>
        </row>
        <row r="56">
          <cell r="G56">
            <v>3</v>
          </cell>
        </row>
        <row r="57">
          <cell r="G57">
            <v>0</v>
          </cell>
        </row>
        <row r="58">
          <cell r="G58">
            <v>0</v>
          </cell>
        </row>
        <row r="59">
          <cell r="G59">
            <v>0</v>
          </cell>
        </row>
        <row r="60">
          <cell r="G60">
            <v>2.65</v>
          </cell>
        </row>
        <row r="61">
          <cell r="G61">
            <v>0</v>
          </cell>
        </row>
        <row r="62">
          <cell r="G62">
            <v>0</v>
          </cell>
        </row>
        <row r="63">
          <cell r="G63">
            <v>0</v>
          </cell>
        </row>
        <row r="64">
          <cell r="G64">
            <v>2</v>
          </cell>
        </row>
        <row r="65">
          <cell r="G65">
            <v>10</v>
          </cell>
        </row>
        <row r="66">
          <cell r="G66">
            <v>71.86</v>
          </cell>
        </row>
        <row r="67">
          <cell r="G67">
            <v>10</v>
          </cell>
        </row>
        <row r="68">
          <cell r="G68">
            <v>0</v>
          </cell>
        </row>
        <row r="69">
          <cell r="G69">
            <v>0</v>
          </cell>
        </row>
        <row r="70">
          <cell r="G70">
            <v>0</v>
          </cell>
        </row>
        <row r="71">
          <cell r="G71">
            <v>12.46</v>
          </cell>
        </row>
        <row r="72">
          <cell r="G72">
            <v>0</v>
          </cell>
        </row>
        <row r="73">
          <cell r="G73">
            <v>50.49</v>
          </cell>
        </row>
        <row r="74">
          <cell r="G74">
            <v>0</v>
          </cell>
        </row>
        <row r="75">
          <cell r="G75">
            <v>0</v>
          </cell>
        </row>
        <row r="76">
          <cell r="G76">
            <v>0</v>
          </cell>
        </row>
        <row r="77">
          <cell r="G77">
            <v>62.27</v>
          </cell>
        </row>
        <row r="78">
          <cell r="G78">
            <v>0</v>
          </cell>
        </row>
        <row r="79">
          <cell r="G79">
            <v>678.67</v>
          </cell>
        </row>
        <row r="80">
          <cell r="G80">
            <v>25</v>
          </cell>
        </row>
        <row r="81">
          <cell r="G81">
            <v>0</v>
          </cell>
        </row>
        <row r="82">
          <cell r="G82">
            <v>0</v>
          </cell>
        </row>
        <row r="84">
          <cell r="G84">
            <v>174.17000000000002</v>
          </cell>
        </row>
        <row r="86">
          <cell r="G86">
            <v>10</v>
          </cell>
        </row>
        <row r="87">
          <cell r="G87">
            <v>0</v>
          </cell>
        </row>
        <row r="88">
          <cell r="G88">
            <v>65.300000000000495</v>
          </cell>
        </row>
        <row r="90">
          <cell r="G90">
            <v>26</v>
          </cell>
        </row>
        <row r="92">
          <cell r="G92">
            <v>31</v>
          </cell>
        </row>
        <row r="93">
          <cell r="G93">
            <v>5</v>
          </cell>
        </row>
        <row r="95">
          <cell r="G95">
            <v>5</v>
          </cell>
        </row>
        <row r="96">
          <cell r="G96">
            <v>6</v>
          </cell>
        </row>
        <row r="97">
          <cell r="G97">
            <v>0</v>
          </cell>
        </row>
        <row r="98">
          <cell r="G98">
            <v>0</v>
          </cell>
        </row>
        <row r="100">
          <cell r="G100">
            <v>60</v>
          </cell>
        </row>
        <row r="101">
          <cell r="G101">
            <v>10</v>
          </cell>
        </row>
        <row r="103">
          <cell r="G103">
            <v>0</v>
          </cell>
        </row>
        <row r="104">
          <cell r="G104">
            <v>53</v>
          </cell>
        </row>
        <row r="106">
          <cell r="G106">
            <v>0</v>
          </cell>
        </row>
        <row r="107">
          <cell r="G107">
            <v>0</v>
          </cell>
        </row>
        <row r="108">
          <cell r="G108">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4</v>
          </cell>
        </row>
        <row r="121">
          <cell r="G121">
            <v>6299</v>
          </cell>
        </row>
        <row r="122">
          <cell r="G122">
            <v>0</v>
          </cell>
        </row>
        <row r="123">
          <cell r="G123">
            <v>0</v>
          </cell>
        </row>
        <row r="125">
          <cell r="G125">
            <v>0</v>
          </cell>
        </row>
        <row r="146">
          <cell r="G146">
            <v>15</v>
          </cell>
        </row>
        <row r="147">
          <cell r="G147">
            <v>5</v>
          </cell>
        </row>
        <row r="153">
          <cell r="G153">
            <v>360</v>
          </cell>
        </row>
        <row r="155">
          <cell r="G155">
            <v>60</v>
          </cell>
        </row>
        <row r="156">
          <cell r="G156">
            <v>50</v>
          </cell>
        </row>
        <row r="159">
          <cell r="G159">
            <v>15</v>
          </cell>
        </row>
        <row r="162">
          <cell r="G162">
            <v>168.66244941888479</v>
          </cell>
        </row>
        <row r="163">
          <cell r="G163">
            <v>5</v>
          </cell>
        </row>
        <row r="164">
          <cell r="G164">
            <v>60</v>
          </cell>
        </row>
        <row r="167">
          <cell r="G167">
            <v>1372.61</v>
          </cell>
        </row>
        <row r="168">
          <cell r="G168">
            <v>958.20500000000004</v>
          </cell>
        </row>
        <row r="172">
          <cell r="G172">
            <v>178.99</v>
          </cell>
        </row>
        <row r="173">
          <cell r="G173">
            <v>75.73</v>
          </cell>
        </row>
        <row r="175">
          <cell r="G175">
            <v>25.9</v>
          </cell>
        </row>
        <row r="176">
          <cell r="G176">
            <v>15</v>
          </cell>
        </row>
        <row r="177">
          <cell r="G177">
            <v>20</v>
          </cell>
        </row>
        <row r="180">
          <cell r="G180">
            <v>60</v>
          </cell>
        </row>
        <row r="182">
          <cell r="G182">
            <v>20</v>
          </cell>
        </row>
        <row r="191">
          <cell r="G191">
            <v>25.790714615999999</v>
          </cell>
        </row>
        <row r="192">
          <cell r="G192">
            <v>488.08000000000004</v>
          </cell>
        </row>
        <row r="196">
          <cell r="G196">
            <v>5</v>
          </cell>
        </row>
        <row r="205">
          <cell r="G205">
            <v>50</v>
          </cell>
        </row>
      </sheetData>
      <sheetData sheetId="5">
        <row r="15">
          <cell r="G15">
            <v>35.711799999999997</v>
          </cell>
        </row>
        <row r="19">
          <cell r="G19">
            <v>35.711799999999997</v>
          </cell>
        </row>
        <row r="24">
          <cell r="G24">
            <v>97.817499999999995</v>
          </cell>
        </row>
        <row r="28">
          <cell r="G28">
            <v>35</v>
          </cell>
        </row>
        <row r="37">
          <cell r="G37">
            <v>55.59</v>
          </cell>
        </row>
        <row r="38">
          <cell r="G38">
            <v>335.68</v>
          </cell>
        </row>
        <row r="40">
          <cell r="G40">
            <v>3</v>
          </cell>
        </row>
        <row r="46">
          <cell r="G46">
            <v>3</v>
          </cell>
        </row>
        <row r="48">
          <cell r="G48">
            <v>28.1</v>
          </cell>
        </row>
        <row r="51">
          <cell r="G51">
            <v>47.4</v>
          </cell>
        </row>
        <row r="60">
          <cell r="G60">
            <v>4.991625</v>
          </cell>
        </row>
        <row r="61">
          <cell r="G61">
            <v>1.8719999999999999</v>
          </cell>
        </row>
        <row r="63">
          <cell r="G63">
            <v>122.03</v>
          </cell>
        </row>
        <row r="65">
          <cell r="G65">
            <v>2</v>
          </cell>
        </row>
        <row r="67">
          <cell r="G67">
            <v>5</v>
          </cell>
        </row>
        <row r="71">
          <cell r="G71">
            <v>17.57</v>
          </cell>
        </row>
        <row r="73">
          <cell r="G73">
            <v>15.34</v>
          </cell>
        </row>
        <row r="77">
          <cell r="G77">
            <v>37.896000000000001</v>
          </cell>
        </row>
        <row r="84">
          <cell r="G84">
            <v>9.1199999999999992</v>
          </cell>
        </row>
        <row r="85">
          <cell r="G85">
            <v>9</v>
          </cell>
        </row>
        <row r="104">
          <cell r="G104">
            <v>4</v>
          </cell>
        </row>
        <row r="112">
          <cell r="G112">
            <v>25</v>
          </cell>
        </row>
        <row r="119">
          <cell r="G119">
            <v>110</v>
          </cell>
        </row>
        <row r="121">
          <cell r="G121">
            <v>300</v>
          </cell>
        </row>
        <row r="154">
          <cell r="G154">
            <v>4</v>
          </cell>
        </row>
        <row r="155">
          <cell r="G155">
            <v>6</v>
          </cell>
        </row>
        <row r="161">
          <cell r="G161">
            <v>3</v>
          </cell>
        </row>
        <row r="169">
          <cell r="G169">
            <v>0.63</v>
          </cell>
        </row>
        <row r="183">
          <cell r="G183">
            <v>11.83511</v>
          </cell>
        </row>
        <row r="190">
          <cell r="G190">
            <v>15.2</v>
          </cell>
        </row>
      </sheetData>
      <sheetData sheetId="6">
        <row r="8">
          <cell r="G8">
            <v>3092.01</v>
          </cell>
        </row>
        <row r="9">
          <cell r="G9">
            <v>1821.7235400000002</v>
          </cell>
        </row>
        <row r="10">
          <cell r="G10">
            <v>468.82975129079375</v>
          </cell>
        </row>
        <row r="13">
          <cell r="G13">
            <v>6.5</v>
          </cell>
        </row>
        <row r="14">
          <cell r="G14">
            <v>2297.0532912907938</v>
          </cell>
        </row>
        <row r="17">
          <cell r="G17">
            <v>1092.33</v>
          </cell>
        </row>
        <row r="19">
          <cell r="G19">
            <v>338.98250000000002</v>
          </cell>
        </row>
        <row r="22">
          <cell r="G22">
            <v>80.846999999999994</v>
          </cell>
        </row>
        <row r="25">
          <cell r="G25">
            <v>437.65708426188525</v>
          </cell>
        </row>
        <row r="26">
          <cell r="G26">
            <v>20</v>
          </cell>
        </row>
        <row r="30">
          <cell r="G30">
            <v>107.79600000000001</v>
          </cell>
        </row>
        <row r="32">
          <cell r="G32">
            <v>112.39999999999999</v>
          </cell>
        </row>
        <row r="35">
          <cell r="G35">
            <v>5</v>
          </cell>
        </row>
        <row r="36">
          <cell r="G36">
            <v>798.06</v>
          </cell>
        </row>
        <row r="39">
          <cell r="G39">
            <v>271.60000000000002</v>
          </cell>
        </row>
        <row r="41">
          <cell r="G41">
            <v>5.77</v>
          </cell>
        </row>
        <row r="43">
          <cell r="G43">
            <v>790.97999999999968</v>
          </cell>
        </row>
        <row r="45">
          <cell r="G45">
            <v>800.58900000000006</v>
          </cell>
        </row>
        <row r="46">
          <cell r="G46">
            <v>151.32999999999998</v>
          </cell>
        </row>
        <row r="47">
          <cell r="G47">
            <v>1</v>
          </cell>
        </row>
        <row r="49">
          <cell r="G49">
            <v>2</v>
          </cell>
        </row>
        <row r="55">
          <cell r="G55">
            <v>6.5</v>
          </cell>
        </row>
        <row r="56">
          <cell r="G56">
            <v>5.4</v>
          </cell>
        </row>
        <row r="57">
          <cell r="G57">
            <v>45.104032000000004</v>
          </cell>
        </row>
        <row r="60">
          <cell r="G60">
            <v>2</v>
          </cell>
        </row>
        <row r="61">
          <cell r="G61">
            <v>81.300000000000011</v>
          </cell>
        </row>
        <row r="62">
          <cell r="G62">
            <v>12.533000000000001</v>
          </cell>
        </row>
        <row r="66">
          <cell r="G66">
            <v>79.200000000000017</v>
          </cell>
        </row>
        <row r="68">
          <cell r="G68">
            <v>172.08999999999997</v>
          </cell>
        </row>
        <row r="74">
          <cell r="G74">
            <v>118.08</v>
          </cell>
        </row>
        <row r="77">
          <cell r="G77">
            <v>5.77</v>
          </cell>
        </row>
        <row r="79">
          <cell r="G79">
            <v>269.11</v>
          </cell>
        </row>
        <row r="80">
          <cell r="G80">
            <v>0</v>
          </cell>
        </row>
        <row r="81">
          <cell r="G81">
            <v>6</v>
          </cell>
        </row>
        <row r="82">
          <cell r="G82">
            <v>0</v>
          </cell>
        </row>
        <row r="83">
          <cell r="G83">
            <v>13.5</v>
          </cell>
        </row>
        <row r="85">
          <cell r="G85">
            <v>9</v>
          </cell>
        </row>
        <row r="87">
          <cell r="G87">
            <v>9</v>
          </cell>
        </row>
        <row r="88">
          <cell r="G88">
            <v>5</v>
          </cell>
        </row>
        <row r="90">
          <cell r="G90">
            <v>5</v>
          </cell>
        </row>
        <row r="94">
          <cell r="G94">
            <v>10</v>
          </cell>
        </row>
        <row r="95">
          <cell r="G95">
            <v>25</v>
          </cell>
        </row>
        <row r="96">
          <cell r="G96">
            <v>13</v>
          </cell>
        </row>
        <row r="99">
          <cell r="G99">
            <v>8</v>
          </cell>
        </row>
        <row r="114">
          <cell r="G114">
            <v>43</v>
          </cell>
        </row>
        <row r="116">
          <cell r="G116">
            <v>793.5</v>
          </cell>
        </row>
        <row r="118">
          <cell r="G118">
            <v>458.21999999999997</v>
          </cell>
        </row>
        <row r="148">
          <cell r="G148">
            <v>25</v>
          </cell>
        </row>
        <row r="149">
          <cell r="G149">
            <v>26</v>
          </cell>
        </row>
        <row r="150">
          <cell r="G150">
            <v>15</v>
          </cell>
        </row>
        <row r="151">
          <cell r="G151">
            <v>20</v>
          </cell>
        </row>
        <row r="153">
          <cell r="G153">
            <v>25.58</v>
          </cell>
        </row>
        <row r="154">
          <cell r="G154">
            <v>5</v>
          </cell>
        </row>
        <row r="155">
          <cell r="G155">
            <v>5</v>
          </cell>
        </row>
        <row r="156">
          <cell r="G156">
            <v>3.5</v>
          </cell>
        </row>
        <row r="157">
          <cell r="G157">
            <v>24.74</v>
          </cell>
        </row>
        <row r="158">
          <cell r="G158">
            <v>5</v>
          </cell>
        </row>
        <row r="160">
          <cell r="G160">
            <v>26</v>
          </cell>
        </row>
        <row r="162">
          <cell r="G162">
            <v>20</v>
          </cell>
        </row>
        <row r="163">
          <cell r="G163">
            <v>448.81</v>
          </cell>
        </row>
        <row r="168">
          <cell r="G168">
            <v>21.07</v>
          </cell>
        </row>
        <row r="171">
          <cell r="G171">
            <v>10</v>
          </cell>
        </row>
        <row r="172">
          <cell r="G172">
            <v>2.5</v>
          </cell>
        </row>
        <row r="175">
          <cell r="G175">
            <v>25</v>
          </cell>
        </row>
        <row r="177">
          <cell r="G177">
            <v>10</v>
          </cell>
        </row>
        <row r="183">
          <cell r="G183">
            <v>0</v>
          </cell>
        </row>
        <row r="184">
          <cell r="G184">
            <v>0</v>
          </cell>
        </row>
        <row r="185">
          <cell r="G185">
            <v>237.96999999999997</v>
          </cell>
        </row>
        <row r="186">
          <cell r="G186">
            <v>17.600000000000001</v>
          </cell>
        </row>
        <row r="187">
          <cell r="G187">
            <v>460.64</v>
          </cell>
        </row>
        <row r="188">
          <cell r="G188">
            <v>0</v>
          </cell>
        </row>
        <row r="189">
          <cell r="G189">
            <v>0</v>
          </cell>
        </row>
        <row r="190">
          <cell r="G190">
            <v>0</v>
          </cell>
        </row>
        <row r="191">
          <cell r="G191">
            <v>5</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30</v>
          </cell>
        </row>
        <row r="201">
          <cell r="G201">
            <v>0</v>
          </cell>
        </row>
        <row r="202">
          <cell r="G202">
            <v>0</v>
          </cell>
        </row>
        <row r="203">
          <cell r="G203">
            <v>0</v>
          </cell>
        </row>
      </sheetData>
      <sheetData sheetId="7">
        <row r="4">
          <cell r="D4">
            <v>1785.26</v>
          </cell>
        </row>
        <row r="5">
          <cell r="D5">
            <v>328.59</v>
          </cell>
        </row>
        <row r="6">
          <cell r="D6">
            <v>212.44800000000001</v>
          </cell>
        </row>
        <row r="10">
          <cell r="D10">
            <v>541.03800000000001</v>
          </cell>
        </row>
        <row r="11">
          <cell r="D11">
            <v>0</v>
          </cell>
        </row>
        <row r="13">
          <cell r="D13">
            <v>1266.6399999999999</v>
          </cell>
        </row>
        <row r="15">
          <cell r="D15">
            <v>519.101</v>
          </cell>
        </row>
        <row r="19">
          <cell r="D19">
            <v>612.88000000000011</v>
          </cell>
        </row>
        <row r="27">
          <cell r="D27">
            <v>323.92520000000002</v>
          </cell>
        </row>
        <row r="28">
          <cell r="D28">
            <v>311.54999999999995</v>
          </cell>
        </row>
        <row r="29">
          <cell r="D29">
            <v>843.81999999999994</v>
          </cell>
        </row>
        <row r="31">
          <cell r="D31">
            <v>156.29</v>
          </cell>
        </row>
        <row r="32">
          <cell r="D32">
            <v>1095.9000000000001</v>
          </cell>
        </row>
        <row r="34">
          <cell r="D34">
            <v>1100.72</v>
          </cell>
        </row>
        <row r="35">
          <cell r="D35">
            <v>343.56</v>
          </cell>
        </row>
        <row r="37">
          <cell r="D37">
            <v>10</v>
          </cell>
        </row>
        <row r="39">
          <cell r="D39">
            <v>238.39</v>
          </cell>
        </row>
        <row r="42">
          <cell r="D42">
            <v>123.73</v>
          </cell>
        </row>
        <row r="45">
          <cell r="D45">
            <v>1</v>
          </cell>
        </row>
        <row r="46">
          <cell r="D46">
            <v>27.2</v>
          </cell>
        </row>
        <row r="47">
          <cell r="D47">
            <v>3</v>
          </cell>
        </row>
        <row r="48">
          <cell r="D48">
            <v>2</v>
          </cell>
        </row>
        <row r="54">
          <cell r="D54">
            <v>17.22</v>
          </cell>
        </row>
        <row r="56">
          <cell r="D56">
            <v>8</v>
          </cell>
        </row>
        <row r="57">
          <cell r="D57">
            <v>77.22</v>
          </cell>
        </row>
        <row r="58">
          <cell r="D58">
            <v>8</v>
          </cell>
        </row>
        <row r="62">
          <cell r="D62">
            <v>10.91</v>
          </cell>
        </row>
        <row r="64">
          <cell r="D64">
            <v>49.02</v>
          </cell>
        </row>
        <row r="69">
          <cell r="D69">
            <v>262.52999999999997</v>
          </cell>
        </row>
        <row r="70">
          <cell r="D70">
            <v>616.99</v>
          </cell>
        </row>
        <row r="71">
          <cell r="D71">
            <v>20</v>
          </cell>
        </row>
        <row r="75">
          <cell r="D75">
            <v>25</v>
          </cell>
        </row>
        <row r="76">
          <cell r="D76">
            <v>17</v>
          </cell>
        </row>
        <row r="79">
          <cell r="D79">
            <v>3</v>
          </cell>
        </row>
        <row r="83">
          <cell r="D83">
            <v>3</v>
          </cell>
        </row>
        <row r="84">
          <cell r="D84">
            <v>3</v>
          </cell>
        </row>
        <row r="85">
          <cell r="D85">
            <v>8</v>
          </cell>
        </row>
        <row r="86">
          <cell r="D86">
            <v>5</v>
          </cell>
        </row>
        <row r="95">
          <cell r="D95">
            <v>9</v>
          </cell>
        </row>
        <row r="103">
          <cell r="D103">
            <v>110</v>
          </cell>
        </row>
        <row r="111">
          <cell r="D111">
            <v>68</v>
          </cell>
        </row>
        <row r="112">
          <cell r="D112">
            <v>4871.5</v>
          </cell>
        </row>
        <row r="114">
          <cell r="D114">
            <v>571.22</v>
          </cell>
        </row>
        <row r="145">
          <cell r="D145">
            <v>1</v>
          </cell>
        </row>
        <row r="146">
          <cell r="D146">
            <v>11</v>
          </cell>
        </row>
        <row r="150">
          <cell r="D150">
            <v>6</v>
          </cell>
        </row>
        <row r="151">
          <cell r="D151">
            <v>2</v>
          </cell>
        </row>
        <row r="152">
          <cell r="D152">
            <v>6</v>
          </cell>
        </row>
        <row r="154">
          <cell r="D154">
            <v>6</v>
          </cell>
        </row>
        <row r="156">
          <cell r="D156">
            <v>11</v>
          </cell>
        </row>
        <row r="159">
          <cell r="D159">
            <v>1020.9000000000001</v>
          </cell>
        </row>
        <row r="168">
          <cell r="D168">
            <v>2</v>
          </cell>
        </row>
        <row r="170">
          <cell r="D170">
            <v>3</v>
          </cell>
        </row>
        <row r="173">
          <cell r="D173">
            <v>10</v>
          </cell>
        </row>
        <row r="179">
          <cell r="D179">
            <v>0</v>
          </cell>
        </row>
        <row r="180">
          <cell r="D180">
            <v>0</v>
          </cell>
        </row>
        <row r="181">
          <cell r="D181">
            <v>15</v>
          </cell>
        </row>
        <row r="183">
          <cell r="D183">
            <v>461.67</v>
          </cell>
        </row>
        <row r="184">
          <cell r="D184">
            <v>0</v>
          </cell>
        </row>
        <row r="185">
          <cell r="D185">
            <v>0</v>
          </cell>
        </row>
        <row r="186">
          <cell r="D186">
            <v>2</v>
          </cell>
        </row>
        <row r="187">
          <cell r="D187">
            <v>0</v>
          </cell>
        </row>
        <row r="188">
          <cell r="D188">
            <v>2</v>
          </cell>
        </row>
        <row r="189">
          <cell r="D189">
            <v>2</v>
          </cell>
        </row>
        <row r="190">
          <cell r="D190">
            <v>2</v>
          </cell>
        </row>
        <row r="191">
          <cell r="D191">
            <v>0</v>
          </cell>
        </row>
        <row r="192">
          <cell r="D192">
            <v>0</v>
          </cell>
        </row>
        <row r="193">
          <cell r="D193">
            <v>0</v>
          </cell>
        </row>
        <row r="194">
          <cell r="D194">
            <v>0</v>
          </cell>
        </row>
        <row r="195">
          <cell r="D195">
            <v>8</v>
          </cell>
        </row>
        <row r="196">
          <cell r="D196">
            <v>20</v>
          </cell>
        </row>
        <row r="197">
          <cell r="D197">
            <v>0</v>
          </cell>
        </row>
        <row r="198">
          <cell r="D198">
            <v>0</v>
          </cell>
        </row>
        <row r="199">
          <cell r="D199">
            <v>0</v>
          </cell>
        </row>
      </sheetData>
      <sheetData sheetId="8">
        <row r="15">
          <cell r="G15">
            <v>54</v>
          </cell>
        </row>
        <row r="19">
          <cell r="G19">
            <v>54</v>
          </cell>
        </row>
        <row r="23">
          <cell r="G23">
            <v>15.77</v>
          </cell>
        </row>
        <row r="24">
          <cell r="G24">
            <v>16.88</v>
          </cell>
        </row>
        <row r="27">
          <cell r="G27">
            <v>15.77</v>
          </cell>
        </row>
        <row r="28">
          <cell r="G28">
            <v>16.36</v>
          </cell>
        </row>
        <row r="30">
          <cell r="G30">
            <v>26.33</v>
          </cell>
        </row>
        <row r="35">
          <cell r="G35">
            <v>39.25</v>
          </cell>
        </row>
        <row r="37">
          <cell r="G37">
            <v>16.809999999999999</v>
          </cell>
        </row>
        <row r="38">
          <cell r="G38">
            <v>120.91</v>
          </cell>
        </row>
        <row r="40">
          <cell r="G40">
            <v>1.89</v>
          </cell>
        </row>
        <row r="41">
          <cell r="G41">
            <v>77.36</v>
          </cell>
        </row>
        <row r="44">
          <cell r="G44">
            <v>56</v>
          </cell>
        </row>
        <row r="47">
          <cell r="G47">
            <v>40.61</v>
          </cell>
        </row>
        <row r="48">
          <cell r="G48">
            <v>17.100000000000001</v>
          </cell>
        </row>
        <row r="51">
          <cell r="G51">
            <v>28.89</v>
          </cell>
        </row>
        <row r="63">
          <cell r="G63">
            <v>167.86</v>
          </cell>
        </row>
        <row r="66">
          <cell r="G66">
            <v>6.04</v>
          </cell>
        </row>
        <row r="67">
          <cell r="G67">
            <v>6.81</v>
          </cell>
        </row>
        <row r="77">
          <cell r="G77">
            <v>29.74</v>
          </cell>
        </row>
        <row r="85">
          <cell r="G85">
            <v>1</v>
          </cell>
        </row>
        <row r="88">
          <cell r="G88">
            <v>0.7</v>
          </cell>
        </row>
        <row r="92">
          <cell r="G92">
            <v>2</v>
          </cell>
        </row>
        <row r="101">
          <cell r="G101">
            <v>4</v>
          </cell>
        </row>
        <row r="154">
          <cell r="G154">
            <v>3</v>
          </cell>
        </row>
        <row r="155">
          <cell r="G155">
            <v>3</v>
          </cell>
        </row>
        <row r="159">
          <cell r="G159">
            <v>1</v>
          </cell>
        </row>
        <row r="162">
          <cell r="G162">
            <v>6.54</v>
          </cell>
        </row>
        <row r="168">
          <cell r="G168">
            <v>60</v>
          </cell>
        </row>
        <row r="184">
          <cell r="G184">
            <v>6.51</v>
          </cell>
        </row>
      </sheetData>
      <sheetData sheetId="9">
        <row r="13">
          <cell r="G13">
            <v>1152.03</v>
          </cell>
        </row>
        <row r="14">
          <cell r="G14">
            <v>197.02</v>
          </cell>
        </row>
        <row r="15">
          <cell r="G15">
            <v>196.73</v>
          </cell>
        </row>
        <row r="19">
          <cell r="G19">
            <v>393.75</v>
          </cell>
        </row>
        <row r="22">
          <cell r="G22">
            <v>566.96</v>
          </cell>
        </row>
        <row r="27">
          <cell r="G27">
            <v>132.53</v>
          </cell>
        </row>
        <row r="28">
          <cell r="G28">
            <v>32.5</v>
          </cell>
        </row>
        <row r="30">
          <cell r="G30">
            <v>10</v>
          </cell>
        </row>
        <row r="34">
          <cell r="G34">
            <v>190.81</v>
          </cell>
        </row>
        <row r="37">
          <cell r="G37">
            <v>28.21</v>
          </cell>
        </row>
        <row r="38">
          <cell r="G38">
            <v>540</v>
          </cell>
        </row>
        <row r="40">
          <cell r="G40">
            <v>2</v>
          </cell>
        </row>
        <row r="41">
          <cell r="G41">
            <v>306.5</v>
          </cell>
        </row>
        <row r="44">
          <cell r="G44">
            <v>221.5</v>
          </cell>
        </row>
        <row r="46">
          <cell r="G46">
            <v>5</v>
          </cell>
        </row>
        <row r="48">
          <cell r="G48">
            <v>140.77000000000001</v>
          </cell>
        </row>
        <row r="51">
          <cell r="G51">
            <v>183.12</v>
          </cell>
        </row>
        <row r="54">
          <cell r="G54">
            <v>7</v>
          </cell>
        </row>
        <row r="56">
          <cell r="G56">
            <v>4</v>
          </cell>
        </row>
        <row r="60">
          <cell r="G60">
            <v>5.42</v>
          </cell>
        </row>
        <row r="63">
          <cell r="G63">
            <v>46.7</v>
          </cell>
        </row>
        <row r="66">
          <cell r="G66">
            <v>31.44</v>
          </cell>
        </row>
        <row r="67">
          <cell r="G67">
            <v>8</v>
          </cell>
        </row>
        <row r="71">
          <cell r="G71">
            <v>33.86</v>
          </cell>
        </row>
        <row r="77">
          <cell r="G77">
            <v>21.58</v>
          </cell>
        </row>
        <row r="78">
          <cell r="G78">
            <v>30.04</v>
          </cell>
        </row>
        <row r="79">
          <cell r="G79">
            <v>139.5</v>
          </cell>
        </row>
        <row r="80">
          <cell r="G80">
            <v>15</v>
          </cell>
        </row>
        <row r="86">
          <cell r="G86">
            <v>9</v>
          </cell>
        </row>
        <row r="90">
          <cell r="G90">
            <v>1</v>
          </cell>
        </row>
        <row r="92">
          <cell r="G92">
            <v>4</v>
          </cell>
        </row>
        <row r="93">
          <cell r="G93">
            <v>3</v>
          </cell>
        </row>
        <row r="100">
          <cell r="G100">
            <v>26</v>
          </cell>
        </row>
        <row r="111">
          <cell r="G111">
            <v>1</v>
          </cell>
        </row>
        <row r="119">
          <cell r="G119">
            <v>8</v>
          </cell>
        </row>
        <row r="121">
          <cell r="G121">
            <v>1966.65</v>
          </cell>
        </row>
        <row r="151">
          <cell r="G151">
            <v>11</v>
          </cell>
        </row>
        <row r="153">
          <cell r="G153">
            <v>8</v>
          </cell>
        </row>
        <row r="154">
          <cell r="G154">
            <v>10</v>
          </cell>
        </row>
        <row r="155">
          <cell r="G155">
            <v>16</v>
          </cell>
        </row>
        <row r="159">
          <cell r="G159">
            <v>4</v>
          </cell>
        </row>
        <row r="161">
          <cell r="G161">
            <v>5</v>
          </cell>
        </row>
        <row r="163">
          <cell r="G163">
            <v>2</v>
          </cell>
        </row>
        <row r="164">
          <cell r="G164">
            <v>1</v>
          </cell>
        </row>
        <row r="168">
          <cell r="G168">
            <v>306.5</v>
          </cell>
        </row>
        <row r="172">
          <cell r="G172">
            <v>2</v>
          </cell>
        </row>
        <row r="179">
          <cell r="G179">
            <v>1</v>
          </cell>
        </row>
        <row r="190">
          <cell r="G190">
            <v>45.5</v>
          </cell>
        </row>
        <row r="192">
          <cell r="G192">
            <v>203.3</v>
          </cell>
        </row>
        <row r="204">
          <cell r="G204">
            <v>4</v>
          </cell>
        </row>
        <row r="205">
          <cell r="G205">
            <v>15</v>
          </cell>
        </row>
      </sheetData>
      <sheetData sheetId="10">
        <row r="6">
          <cell r="E6">
            <v>5.52</v>
          </cell>
        </row>
        <row r="7">
          <cell r="E7">
            <v>396.74</v>
          </cell>
        </row>
        <row r="11">
          <cell r="E11">
            <v>402.26</v>
          </cell>
        </row>
        <row r="15">
          <cell r="E15">
            <v>5.52</v>
          </cell>
        </row>
        <row r="16">
          <cell r="E16">
            <v>121.69</v>
          </cell>
        </row>
        <row r="19">
          <cell r="E19">
            <v>58.489999999999995</v>
          </cell>
        </row>
        <row r="20">
          <cell r="E20">
            <v>133.76000000000002</v>
          </cell>
        </row>
        <row r="22">
          <cell r="E22">
            <v>187.76999999999998</v>
          </cell>
        </row>
        <row r="26">
          <cell r="E26">
            <v>95.87</v>
          </cell>
        </row>
        <row r="29">
          <cell r="E29">
            <v>164.75</v>
          </cell>
        </row>
        <row r="30">
          <cell r="E30">
            <v>426.09000000000003</v>
          </cell>
        </row>
        <row r="32">
          <cell r="E32">
            <v>10.6</v>
          </cell>
        </row>
        <row r="33">
          <cell r="E33">
            <v>272.67</v>
          </cell>
        </row>
        <row r="35">
          <cell r="E35">
            <v>39</v>
          </cell>
        </row>
        <row r="36">
          <cell r="E36">
            <v>114</v>
          </cell>
        </row>
        <row r="39">
          <cell r="E39">
            <v>129.96</v>
          </cell>
        </row>
        <row r="40">
          <cell r="E40">
            <v>223.71</v>
          </cell>
        </row>
        <row r="43">
          <cell r="E43">
            <v>136.93</v>
          </cell>
        </row>
        <row r="53">
          <cell r="E53">
            <v>3.24</v>
          </cell>
        </row>
        <row r="55">
          <cell r="E55">
            <v>117.67000000000002</v>
          </cell>
        </row>
        <row r="58">
          <cell r="E58">
            <v>30.490000000000002</v>
          </cell>
        </row>
        <row r="59">
          <cell r="E59">
            <v>58.04</v>
          </cell>
        </row>
        <row r="63">
          <cell r="E63">
            <v>118.25</v>
          </cell>
        </row>
        <row r="69">
          <cell r="E69">
            <v>124.24000000000001</v>
          </cell>
        </row>
        <row r="72">
          <cell r="E72">
            <v>10.9</v>
          </cell>
        </row>
        <row r="80">
          <cell r="E80">
            <v>2.5</v>
          </cell>
        </row>
        <row r="84">
          <cell r="E84">
            <v>4</v>
          </cell>
        </row>
        <row r="85">
          <cell r="E85">
            <v>4</v>
          </cell>
        </row>
        <row r="86">
          <cell r="E86">
            <v>5</v>
          </cell>
        </row>
        <row r="87">
          <cell r="E87">
            <v>6</v>
          </cell>
        </row>
        <row r="92">
          <cell r="E92">
            <v>8</v>
          </cell>
        </row>
        <row r="93">
          <cell r="E93">
            <v>30</v>
          </cell>
        </row>
        <row r="101">
          <cell r="E101">
            <v>3</v>
          </cell>
        </row>
        <row r="103">
          <cell r="E103">
            <v>8</v>
          </cell>
        </row>
        <row r="145">
          <cell r="E145">
            <v>3.75</v>
          </cell>
        </row>
        <row r="146">
          <cell r="E146">
            <v>31</v>
          </cell>
        </row>
        <row r="147">
          <cell r="E147">
            <v>22</v>
          </cell>
        </row>
        <row r="151">
          <cell r="E151">
            <v>3</v>
          </cell>
        </row>
        <row r="152">
          <cell r="E152">
            <v>6</v>
          </cell>
        </row>
        <row r="153">
          <cell r="E153">
            <v>21</v>
          </cell>
        </row>
        <row r="154">
          <cell r="E154">
            <v>9.5500000000000007</v>
          </cell>
        </row>
        <row r="155">
          <cell r="E155">
            <v>3</v>
          </cell>
        </row>
        <row r="157">
          <cell r="E157">
            <v>21</v>
          </cell>
        </row>
        <row r="158">
          <cell r="E158">
            <v>15</v>
          </cell>
        </row>
        <row r="159">
          <cell r="E159">
            <v>18.060000000000002</v>
          </cell>
        </row>
        <row r="160">
          <cell r="E160">
            <v>141</v>
          </cell>
        </row>
        <row r="164">
          <cell r="E164">
            <v>3.75</v>
          </cell>
        </row>
        <row r="167">
          <cell r="E167">
            <v>70.739999999999995</v>
          </cell>
        </row>
        <row r="168">
          <cell r="E168">
            <v>2.1800000000000002</v>
          </cell>
        </row>
        <row r="169">
          <cell r="E169">
            <v>2.2999999999999998</v>
          </cell>
        </row>
        <row r="172">
          <cell r="E172">
            <v>72</v>
          </cell>
        </row>
        <row r="175">
          <cell r="E175">
            <v>48.86</v>
          </cell>
        </row>
        <row r="178">
          <cell r="E178">
            <v>18</v>
          </cell>
        </row>
        <row r="182">
          <cell r="E182">
            <v>131.97999999999999</v>
          </cell>
        </row>
        <row r="196">
          <cell r="E196">
            <v>3</v>
          </cell>
        </row>
        <row r="197">
          <cell r="E197">
            <v>20</v>
          </cell>
        </row>
      </sheetData>
      <sheetData sheetId="11">
        <row r="26">
          <cell r="E26">
            <v>3.83</v>
          </cell>
        </row>
        <row r="30">
          <cell r="E30">
            <v>15.32</v>
          </cell>
        </row>
        <row r="43">
          <cell r="E43">
            <v>3.52</v>
          </cell>
        </row>
        <row r="55">
          <cell r="E55">
            <v>63.16</v>
          </cell>
        </row>
        <row r="77">
          <cell r="E77">
            <v>2</v>
          </cell>
        </row>
        <row r="146">
          <cell r="E146">
            <v>1</v>
          </cell>
        </row>
        <row r="182">
          <cell r="E182">
            <v>7.8</v>
          </cell>
        </row>
      </sheetData>
      <sheetData sheetId="12">
        <row r="7">
          <cell r="E7">
            <v>8.31</v>
          </cell>
        </row>
        <row r="11">
          <cell r="E11">
            <v>8.31</v>
          </cell>
        </row>
        <row r="15">
          <cell r="E15">
            <v>3.98</v>
          </cell>
        </row>
        <row r="16">
          <cell r="E16">
            <v>9.89</v>
          </cell>
        </row>
        <row r="19">
          <cell r="E19">
            <v>3.98</v>
          </cell>
        </row>
        <row r="20">
          <cell r="E20">
            <v>7.41</v>
          </cell>
        </row>
        <row r="26">
          <cell r="E26">
            <v>9.23</v>
          </cell>
        </row>
        <row r="29">
          <cell r="E29">
            <v>114.35</v>
          </cell>
        </row>
        <row r="30">
          <cell r="E30">
            <v>49.43</v>
          </cell>
        </row>
        <row r="32">
          <cell r="E32">
            <v>0.23</v>
          </cell>
        </row>
        <row r="33">
          <cell r="E33">
            <v>211.61</v>
          </cell>
        </row>
        <row r="36">
          <cell r="E36">
            <v>15</v>
          </cell>
        </row>
        <row r="39">
          <cell r="E39">
            <v>81.42</v>
          </cell>
        </row>
        <row r="43">
          <cell r="E43">
            <v>2.23</v>
          </cell>
        </row>
        <row r="55">
          <cell r="E55">
            <v>43.24</v>
          </cell>
        </row>
        <row r="59">
          <cell r="E59">
            <v>6.87</v>
          </cell>
        </row>
        <row r="63">
          <cell r="E63">
            <v>4.8899999999999997</v>
          </cell>
        </row>
        <row r="71">
          <cell r="E71">
            <v>18.8</v>
          </cell>
        </row>
        <row r="72">
          <cell r="E72">
            <v>19.2</v>
          </cell>
        </row>
        <row r="93">
          <cell r="E93">
            <v>3</v>
          </cell>
        </row>
        <row r="146">
          <cell r="E146">
            <v>1</v>
          </cell>
        </row>
        <row r="160">
          <cell r="E160">
            <v>15</v>
          </cell>
        </row>
        <row r="178">
          <cell r="E178">
            <v>3</v>
          </cell>
        </row>
        <row r="182">
          <cell r="E182">
            <v>11.4</v>
          </cell>
        </row>
      </sheetData>
      <sheetData sheetId="13">
        <row r="12">
          <cell r="E12">
            <v>45.741</v>
          </cell>
        </row>
        <row r="13">
          <cell r="E13">
            <v>5.134500000000001</v>
          </cell>
        </row>
        <row r="14">
          <cell r="E14">
            <v>29.757599999999996</v>
          </cell>
        </row>
        <row r="15">
          <cell r="E15">
            <v>15.25</v>
          </cell>
        </row>
        <row r="16">
          <cell r="E16">
            <v>95.883099999999999</v>
          </cell>
        </row>
        <row r="17">
          <cell r="E17">
            <v>161.18700000000001</v>
          </cell>
        </row>
        <row r="20">
          <cell r="E20">
            <v>22.8705</v>
          </cell>
        </row>
        <row r="21">
          <cell r="E21">
            <v>86.792999999999992</v>
          </cell>
        </row>
        <row r="22">
          <cell r="E22">
            <v>49.596000000000004</v>
          </cell>
        </row>
        <row r="23">
          <cell r="E23">
            <v>22.8705</v>
          </cell>
        </row>
        <row r="24">
          <cell r="E24">
            <v>98.299999999999983</v>
          </cell>
        </row>
        <row r="30">
          <cell r="E30">
            <v>241.18</v>
          </cell>
        </row>
        <row r="31">
          <cell r="E31">
            <v>166.42000000000002</v>
          </cell>
        </row>
        <row r="32">
          <cell r="E32">
            <v>166.42000000000002</v>
          </cell>
        </row>
        <row r="36">
          <cell r="E36">
            <v>45.96</v>
          </cell>
        </row>
        <row r="37">
          <cell r="E37">
            <v>118.83999999999999</v>
          </cell>
        </row>
        <row r="38">
          <cell r="E38">
            <v>4</v>
          </cell>
        </row>
        <row r="40">
          <cell r="E40">
            <v>56.980000000000004</v>
          </cell>
        </row>
        <row r="41">
          <cell r="E41">
            <v>128.88999999999999</v>
          </cell>
        </row>
        <row r="44">
          <cell r="E44">
            <v>74.429999999999993</v>
          </cell>
        </row>
        <row r="47">
          <cell r="E47">
            <v>7.2</v>
          </cell>
        </row>
        <row r="51">
          <cell r="E51">
            <v>4</v>
          </cell>
        </row>
        <row r="52">
          <cell r="E52">
            <v>8</v>
          </cell>
        </row>
        <row r="54">
          <cell r="E54">
            <v>1</v>
          </cell>
        </row>
        <row r="61">
          <cell r="E61">
            <v>2</v>
          </cell>
        </row>
        <row r="68">
          <cell r="E68">
            <v>1</v>
          </cell>
        </row>
        <row r="69">
          <cell r="E69">
            <v>2</v>
          </cell>
        </row>
        <row r="123">
          <cell r="E123">
            <v>2</v>
          </cell>
        </row>
      </sheetData>
      <sheetData sheetId="14"/>
      <sheetData sheetId="15" refreshError="1"/>
      <sheetData sheetId="16" refreshError="1"/>
      <sheetData sheetId="1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Tabla 1.1"/>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 val="Design (3)"/>
      <sheetName val="Design"/>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 sheetId="8" refreshError="1"/>
      <sheetData sheetId="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ow r="421">
          <cell r="D421">
            <v>48706.079999999994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1. Resumen"/>
      <sheetName val="Cuadro2.  Caract."/>
      <sheetName val="Cuadro3.  Valor"/>
      <sheetName val="Cuadro4. Pond."/>
      <sheetName val="Cuadro5. Exp"/>
      <sheetName val="Cuadro6. Cump"/>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4. Norte 2005"/>
      <sheetName val="Inversión"/>
    </sheetNames>
    <sheetDataSet>
      <sheetData sheetId="0"/>
      <sheetData sheetId="1">
        <row r="1">
          <cell r="A1" t="str">
            <v>4030101</v>
          </cell>
          <cell r="B1">
            <v>88915</v>
          </cell>
        </row>
        <row r="2">
          <cell r="A2" t="str">
            <v>4030103</v>
          </cell>
          <cell r="B2">
            <v>105415</v>
          </cell>
        </row>
        <row r="3">
          <cell r="A3" t="str">
            <v>4030920</v>
          </cell>
          <cell r="B3">
            <v>26090</v>
          </cell>
        </row>
        <row r="4">
          <cell r="A4" t="str">
            <v>4015201</v>
          </cell>
          <cell r="B4">
            <v>45091</v>
          </cell>
        </row>
        <row r="5">
          <cell r="A5" t="str">
            <v>4015102</v>
          </cell>
          <cell r="B5">
            <v>7917</v>
          </cell>
        </row>
        <row r="6">
          <cell r="A6" t="str">
            <v>4015141</v>
          </cell>
          <cell r="B6">
            <v>5396</v>
          </cell>
        </row>
        <row r="7">
          <cell r="A7" t="str">
            <v>4015536</v>
          </cell>
          <cell r="B7">
            <v>92400</v>
          </cell>
        </row>
        <row r="8">
          <cell r="A8" t="str">
            <v>4015521</v>
          </cell>
          <cell r="B8">
            <v>35640</v>
          </cell>
        </row>
        <row r="9">
          <cell r="A9" t="str">
            <v>4015321</v>
          </cell>
          <cell r="B9">
            <v>91291</v>
          </cell>
        </row>
        <row r="10">
          <cell r="A10" t="str">
            <v>4015401</v>
          </cell>
          <cell r="B10">
            <v>46200</v>
          </cell>
        </row>
        <row r="11">
          <cell r="A11" t="str">
            <v>4021103</v>
          </cell>
          <cell r="B11">
            <v>12000</v>
          </cell>
        </row>
        <row r="12">
          <cell r="A12" t="str">
            <v>4021130</v>
          </cell>
          <cell r="B12">
            <v>30000</v>
          </cell>
        </row>
        <row r="13">
          <cell r="A13" t="str">
            <v>4021503</v>
          </cell>
          <cell r="B13">
            <v>26400</v>
          </cell>
        </row>
        <row r="14">
          <cell r="A14" t="str">
            <v>4025001</v>
          </cell>
          <cell r="B14">
            <v>26752</v>
          </cell>
        </row>
        <row r="15">
          <cell r="A15" t="str">
            <v>4024103</v>
          </cell>
          <cell r="B15">
            <v>9000</v>
          </cell>
        </row>
        <row r="16">
          <cell r="A16" t="str">
            <v>4024112</v>
          </cell>
          <cell r="B16">
            <v>30000</v>
          </cell>
        </row>
        <row r="17">
          <cell r="A17" t="str">
            <v>4030301</v>
          </cell>
          <cell r="B17">
            <v>53740</v>
          </cell>
        </row>
        <row r="18">
          <cell r="A18" t="str">
            <v>4040301</v>
          </cell>
          <cell r="B18">
            <v>52800</v>
          </cell>
        </row>
        <row r="19">
          <cell r="A19" t="str">
            <v>4040333</v>
          </cell>
          <cell r="B19">
            <v>79200</v>
          </cell>
        </row>
        <row r="20">
          <cell r="A20" t="str">
            <v>4040310</v>
          </cell>
          <cell r="B20">
            <v>79200</v>
          </cell>
        </row>
        <row r="21">
          <cell r="A21" t="str">
            <v>4040323</v>
          </cell>
          <cell r="B21">
            <v>74184</v>
          </cell>
        </row>
        <row r="22">
          <cell r="A22" t="str">
            <v>4040220</v>
          </cell>
          <cell r="B22">
            <v>429000</v>
          </cell>
        </row>
        <row r="23">
          <cell r="A23" t="str">
            <v>4040230</v>
          </cell>
          <cell r="B23">
            <v>15840</v>
          </cell>
        </row>
        <row r="24">
          <cell r="A24" t="str">
            <v>4040101</v>
          </cell>
          <cell r="B24">
            <v>429000</v>
          </cell>
        </row>
        <row r="25">
          <cell r="A25" t="str">
            <v>4040603</v>
          </cell>
          <cell r="B25">
            <v>6600</v>
          </cell>
        </row>
        <row r="26">
          <cell r="A26" t="str">
            <v>4040601</v>
          </cell>
          <cell r="B26">
            <v>3359</v>
          </cell>
        </row>
        <row r="27">
          <cell r="A27" t="str">
            <v>4051101</v>
          </cell>
          <cell r="B27">
            <v>373560</v>
          </cell>
        </row>
        <row r="28">
          <cell r="A28" t="str">
            <v>4051034</v>
          </cell>
          <cell r="B28">
            <v>310200</v>
          </cell>
        </row>
        <row r="29">
          <cell r="A29" t="str">
            <v>4030910</v>
          </cell>
          <cell r="B29">
            <v>72422</v>
          </cell>
        </row>
        <row r="30">
          <cell r="A30" t="str">
            <v>4030705</v>
          </cell>
          <cell r="B30">
            <v>330000</v>
          </cell>
        </row>
        <row r="31">
          <cell r="A31" t="str">
            <v>4030801</v>
          </cell>
          <cell r="B31">
            <v>382800</v>
          </cell>
        </row>
        <row r="32">
          <cell r="A32" t="str">
            <v>4060122</v>
          </cell>
          <cell r="B32">
            <v>2878</v>
          </cell>
        </row>
        <row r="33">
          <cell r="A33" t="str">
            <v>4060120</v>
          </cell>
          <cell r="B33">
            <v>2930</v>
          </cell>
        </row>
        <row r="34">
          <cell r="A34" t="str">
            <v>4060124</v>
          </cell>
          <cell r="B34">
            <v>4092</v>
          </cell>
        </row>
        <row r="35">
          <cell r="A35" t="str">
            <v>4140104</v>
          </cell>
          <cell r="B35">
            <v>13860</v>
          </cell>
        </row>
        <row r="36">
          <cell r="A36" t="str">
            <v>4140126</v>
          </cell>
          <cell r="B36">
            <v>69366</v>
          </cell>
        </row>
        <row r="37">
          <cell r="A37" t="str">
            <v>4140127</v>
          </cell>
          <cell r="B37">
            <v>96257</v>
          </cell>
        </row>
        <row r="38">
          <cell r="A38" t="str">
            <v>4140102</v>
          </cell>
          <cell r="B38">
            <v>13860</v>
          </cell>
        </row>
        <row r="39">
          <cell r="A39" t="str">
            <v>4180105</v>
          </cell>
          <cell r="B39">
            <v>13200</v>
          </cell>
        </row>
        <row r="40">
          <cell r="A40" t="str">
            <v>4040540</v>
          </cell>
          <cell r="B40">
            <v>5280</v>
          </cell>
        </row>
        <row r="41">
          <cell r="A41" t="str">
            <v>4040527</v>
          </cell>
          <cell r="B41">
            <v>47916</v>
          </cell>
        </row>
        <row r="42">
          <cell r="A42" t="str">
            <v>4073036</v>
          </cell>
          <cell r="B42">
            <v>2501</v>
          </cell>
        </row>
        <row r="43">
          <cell r="A43" t="str">
            <v>4073038</v>
          </cell>
          <cell r="B43">
            <v>3168</v>
          </cell>
        </row>
        <row r="44">
          <cell r="A44" t="str">
            <v>4073074</v>
          </cell>
          <cell r="B44">
            <v>4752</v>
          </cell>
        </row>
        <row r="45">
          <cell r="A45" t="str">
            <v>4073076</v>
          </cell>
          <cell r="B45">
            <v>6336</v>
          </cell>
        </row>
        <row r="46">
          <cell r="A46" t="str">
            <v>4073010</v>
          </cell>
          <cell r="B46">
            <v>2501</v>
          </cell>
        </row>
        <row r="47">
          <cell r="A47" t="str">
            <v>4073012</v>
          </cell>
          <cell r="B47">
            <v>3168</v>
          </cell>
        </row>
        <row r="48">
          <cell r="A48" t="str">
            <v>4083182</v>
          </cell>
          <cell r="B48">
            <v>45000</v>
          </cell>
        </row>
        <row r="49">
          <cell r="A49" t="str">
            <v>4071068</v>
          </cell>
          <cell r="B49">
            <v>26400</v>
          </cell>
        </row>
        <row r="50">
          <cell r="A50" t="str">
            <v>4071008</v>
          </cell>
          <cell r="B50">
            <v>92400</v>
          </cell>
        </row>
        <row r="51">
          <cell r="A51" t="str">
            <v>4071010</v>
          </cell>
          <cell r="B51">
            <v>105600</v>
          </cell>
        </row>
        <row r="52">
          <cell r="A52" t="str">
            <v>4071014</v>
          </cell>
          <cell r="B52">
            <v>171600</v>
          </cell>
        </row>
        <row r="53">
          <cell r="A53" t="str">
            <v>4071016</v>
          </cell>
          <cell r="B53">
            <v>237600</v>
          </cell>
        </row>
        <row r="54">
          <cell r="A54" t="str">
            <v>4072341</v>
          </cell>
          <cell r="B54">
            <v>106413</v>
          </cell>
        </row>
        <row r="55">
          <cell r="A55" t="str">
            <v>4073462</v>
          </cell>
          <cell r="B55">
            <v>105600</v>
          </cell>
        </row>
        <row r="56">
          <cell r="A56" t="str">
            <v>4073478</v>
          </cell>
          <cell r="B56">
            <v>104280</v>
          </cell>
        </row>
        <row r="57">
          <cell r="A57" t="str">
            <v>4073494</v>
          </cell>
          <cell r="B57">
            <v>92400</v>
          </cell>
        </row>
        <row r="58">
          <cell r="A58" t="str">
            <v>4073464</v>
          </cell>
          <cell r="B58">
            <v>118800</v>
          </cell>
        </row>
        <row r="59">
          <cell r="A59" t="str">
            <v>4073480</v>
          </cell>
          <cell r="B59">
            <v>139920</v>
          </cell>
        </row>
        <row r="60">
          <cell r="A60" t="str">
            <v>4073496</v>
          </cell>
          <cell r="B60">
            <v>118800</v>
          </cell>
        </row>
        <row r="61">
          <cell r="A61" t="str">
            <v>4072452</v>
          </cell>
          <cell r="B61">
            <v>38280</v>
          </cell>
        </row>
        <row r="62">
          <cell r="A62" t="str">
            <v>4072454</v>
          </cell>
          <cell r="B62">
            <v>72600</v>
          </cell>
        </row>
        <row r="63">
          <cell r="A63" t="str">
            <v>4078938</v>
          </cell>
          <cell r="B63">
            <v>33000</v>
          </cell>
        </row>
        <row r="64">
          <cell r="A64" t="str">
            <v>4078942</v>
          </cell>
          <cell r="B64">
            <v>46200</v>
          </cell>
        </row>
        <row r="65">
          <cell r="A65" t="str">
            <v>4078944</v>
          </cell>
          <cell r="B65">
            <v>79200</v>
          </cell>
        </row>
        <row r="66">
          <cell r="A66" t="str">
            <v>4079150</v>
          </cell>
          <cell r="B66">
            <v>85800</v>
          </cell>
        </row>
        <row r="67">
          <cell r="A67" t="str">
            <v>4079152</v>
          </cell>
          <cell r="B67">
            <v>112200</v>
          </cell>
        </row>
        <row r="68">
          <cell r="A68" t="str">
            <v>4079154</v>
          </cell>
          <cell r="B68">
            <v>138600</v>
          </cell>
        </row>
        <row r="69">
          <cell r="A69" t="str">
            <v>4079156</v>
          </cell>
          <cell r="B69">
            <v>171600</v>
          </cell>
        </row>
        <row r="70">
          <cell r="A70" t="str">
            <v>4079116</v>
          </cell>
          <cell r="B70">
            <v>200000</v>
          </cell>
        </row>
        <row r="71">
          <cell r="A71" t="str">
            <v>4079118</v>
          </cell>
          <cell r="B71">
            <v>230000</v>
          </cell>
        </row>
        <row r="72">
          <cell r="A72" t="str">
            <v>4079459</v>
          </cell>
          <cell r="B72">
            <v>16025</v>
          </cell>
        </row>
        <row r="73">
          <cell r="A73" t="str">
            <v>4079460</v>
          </cell>
          <cell r="B73">
            <v>16619</v>
          </cell>
        </row>
        <row r="74">
          <cell r="A74" t="str">
            <v>4075511</v>
          </cell>
          <cell r="B74">
            <v>13979</v>
          </cell>
        </row>
        <row r="75">
          <cell r="A75" t="str">
            <v>4079414</v>
          </cell>
          <cell r="B75">
            <v>7942</v>
          </cell>
        </row>
        <row r="76">
          <cell r="A76" t="str">
            <v>4079449</v>
          </cell>
          <cell r="B76">
            <v>7942</v>
          </cell>
        </row>
        <row r="77">
          <cell r="A77" t="str">
            <v>4079426</v>
          </cell>
          <cell r="B77">
            <v>7942</v>
          </cell>
        </row>
        <row r="78">
          <cell r="A78" t="str">
            <v>4079627</v>
          </cell>
          <cell r="B78">
            <v>13715</v>
          </cell>
        </row>
        <row r="79">
          <cell r="A79" t="str">
            <v>4079746</v>
          </cell>
          <cell r="B79">
            <v>9715</v>
          </cell>
        </row>
        <row r="80">
          <cell r="A80" t="str">
            <v>4079702</v>
          </cell>
          <cell r="B80">
            <v>103793</v>
          </cell>
        </row>
        <row r="81">
          <cell r="A81" t="str">
            <v>4086310</v>
          </cell>
          <cell r="B81">
            <v>303600</v>
          </cell>
        </row>
        <row r="82">
          <cell r="A82" t="str">
            <v>4079780</v>
          </cell>
          <cell r="B82">
            <v>33000</v>
          </cell>
        </row>
        <row r="83">
          <cell r="A83" t="str">
            <v>4079343</v>
          </cell>
          <cell r="B83">
            <v>34320</v>
          </cell>
        </row>
        <row r="84">
          <cell r="A84" t="str">
            <v>4079342</v>
          </cell>
          <cell r="B84">
            <v>238894</v>
          </cell>
        </row>
        <row r="85">
          <cell r="A85" t="str">
            <v>4180444</v>
          </cell>
          <cell r="B85">
            <v>4118</v>
          </cell>
        </row>
        <row r="86">
          <cell r="A86" t="str">
            <v>4130155</v>
          </cell>
          <cell r="B86">
            <v>38148</v>
          </cell>
        </row>
        <row r="87">
          <cell r="A87" t="str">
            <v>4085402</v>
          </cell>
          <cell r="B87">
            <v>211200</v>
          </cell>
        </row>
        <row r="88">
          <cell r="A88" t="str">
            <v>4079302</v>
          </cell>
          <cell r="B88">
            <v>136117</v>
          </cell>
        </row>
        <row r="89">
          <cell r="A89" t="str">
            <v>4079303</v>
          </cell>
          <cell r="B89">
            <v>128197</v>
          </cell>
        </row>
        <row r="90">
          <cell r="A90" t="str">
            <v>4079306</v>
          </cell>
          <cell r="B90">
            <v>61698</v>
          </cell>
        </row>
        <row r="91">
          <cell r="A91" t="str">
            <v>4079340</v>
          </cell>
          <cell r="B91">
            <v>53778</v>
          </cell>
        </row>
        <row r="92">
          <cell r="A92" t="str">
            <v>4079701</v>
          </cell>
          <cell r="B92">
            <v>44880</v>
          </cell>
        </row>
        <row r="93">
          <cell r="A93" t="str">
            <v>4079334</v>
          </cell>
          <cell r="B93">
            <v>196000</v>
          </cell>
        </row>
        <row r="94">
          <cell r="A94" t="str">
            <v>4079334</v>
          </cell>
          <cell r="B94">
            <v>196000</v>
          </cell>
        </row>
        <row r="95">
          <cell r="A95" t="str">
            <v>4079338</v>
          </cell>
          <cell r="B95">
            <v>166000</v>
          </cell>
        </row>
        <row r="96">
          <cell r="A96" t="str">
            <v>4079336</v>
          </cell>
          <cell r="B96">
            <v>166000</v>
          </cell>
        </row>
        <row r="97">
          <cell r="A97" t="str">
            <v>4077725</v>
          </cell>
          <cell r="B97">
            <v>66000</v>
          </cell>
        </row>
        <row r="98">
          <cell r="A98" t="str">
            <v>4077726</v>
          </cell>
          <cell r="B98">
            <v>92400</v>
          </cell>
        </row>
        <row r="99">
          <cell r="A99" t="str">
            <v>4079810</v>
          </cell>
          <cell r="B99">
            <v>28090</v>
          </cell>
        </row>
        <row r="100">
          <cell r="A100" t="str">
            <v>4079811</v>
          </cell>
          <cell r="B100">
            <v>39600</v>
          </cell>
        </row>
        <row r="101">
          <cell r="A101" t="str">
            <v>4078762</v>
          </cell>
          <cell r="B101">
            <v>66000</v>
          </cell>
        </row>
        <row r="102">
          <cell r="A102" t="str">
            <v>4078764</v>
          </cell>
          <cell r="B102">
            <v>92400</v>
          </cell>
        </row>
        <row r="103">
          <cell r="A103" t="str">
            <v>4078742</v>
          </cell>
          <cell r="B103">
            <v>46200</v>
          </cell>
        </row>
        <row r="104">
          <cell r="A104" t="str">
            <v>4078743</v>
          </cell>
          <cell r="B104">
            <v>46200</v>
          </cell>
        </row>
        <row r="105">
          <cell r="A105" t="str">
            <v>4078744</v>
          </cell>
          <cell r="B105">
            <v>68574</v>
          </cell>
        </row>
        <row r="106">
          <cell r="A106" t="str">
            <v>4078750</v>
          </cell>
          <cell r="B106">
            <v>112200</v>
          </cell>
        </row>
        <row r="107">
          <cell r="A107" t="str">
            <v>4041301</v>
          </cell>
          <cell r="B107">
            <v>800</v>
          </cell>
        </row>
        <row r="108">
          <cell r="A108" t="str">
            <v>4041101</v>
          </cell>
          <cell r="B108">
            <v>480</v>
          </cell>
        </row>
        <row r="109">
          <cell r="A109" t="str">
            <v>4041201</v>
          </cell>
          <cell r="B109">
            <v>380</v>
          </cell>
        </row>
        <row r="110">
          <cell r="A110" t="str">
            <v>4042130</v>
          </cell>
          <cell r="B110">
            <v>66000</v>
          </cell>
        </row>
        <row r="111">
          <cell r="A111" t="str">
            <v>4042132</v>
          </cell>
          <cell r="B111">
            <v>79200</v>
          </cell>
        </row>
        <row r="112">
          <cell r="A112" t="str">
            <v>4042201</v>
          </cell>
          <cell r="B112">
            <v>66000</v>
          </cell>
        </row>
        <row r="113">
          <cell r="A113" t="str">
            <v>4042152</v>
          </cell>
          <cell r="B113">
            <v>8663</v>
          </cell>
        </row>
        <row r="114">
          <cell r="A114" t="str">
            <v>4042150</v>
          </cell>
          <cell r="B114">
            <v>4620</v>
          </cell>
        </row>
      </sheetData>
      <sheetData sheetId="2"/>
      <sheetData sheetId="3"/>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General"/>
      <sheetName val="FECHAS DE CORTE"/>
      <sheetName val="PENDIENTES POR FACTURAR"/>
      <sheetName val="COSTOS X GRUPOS"/>
      <sheetName val="FTCO-043 P. COSTO IND-SISOMA"/>
      <sheetName val="SKJ452"/>
      <sheetName val="ITA878"/>
      <sheetName val="AEA-944"/>
      <sheetName val="DUB-823"/>
      <sheetName val="GPI 526"/>
      <sheetName val="XXJ617"/>
      <sheetName val="SNG_855"/>
      <sheetName val="VEA 374"/>
      <sheetName val="HFB024"/>
      <sheetName val="PAJ825"/>
    </sheetNames>
    <sheetDataSet>
      <sheetData sheetId="0">
        <row r="7">
          <cell r="B7">
            <v>39630</v>
          </cell>
        </row>
        <row r="23">
          <cell r="B23">
            <v>2</v>
          </cell>
        </row>
      </sheetData>
      <sheetData sheetId="1">
        <row r="4">
          <cell r="B4">
            <v>0</v>
          </cell>
        </row>
        <row r="5">
          <cell r="B5">
            <v>31</v>
          </cell>
        </row>
        <row r="6">
          <cell r="B6">
            <v>60</v>
          </cell>
        </row>
        <row r="7">
          <cell r="B7">
            <v>91</v>
          </cell>
        </row>
        <row r="8">
          <cell r="B8">
            <v>121</v>
          </cell>
        </row>
        <row r="9">
          <cell r="B9">
            <v>152</v>
          </cell>
        </row>
        <row r="10">
          <cell r="B10">
            <v>182</v>
          </cell>
        </row>
        <row r="11">
          <cell r="B11">
            <v>213</v>
          </cell>
        </row>
        <row r="12">
          <cell r="B12">
            <v>244</v>
          </cell>
        </row>
        <row r="13">
          <cell r="B13">
            <v>274</v>
          </cell>
        </row>
        <row r="14">
          <cell r="B14">
            <v>305</v>
          </cell>
        </row>
        <row r="15">
          <cell r="B15">
            <v>335</v>
          </cell>
        </row>
        <row r="16">
          <cell r="B16">
            <v>366</v>
          </cell>
        </row>
        <row r="17">
          <cell r="B17">
            <v>397</v>
          </cell>
        </row>
        <row r="18">
          <cell r="B18">
            <v>425</v>
          </cell>
        </row>
        <row r="19">
          <cell r="B19">
            <v>456</v>
          </cell>
        </row>
        <row r="20">
          <cell r="B20">
            <v>486</v>
          </cell>
        </row>
        <row r="21">
          <cell r="B21">
            <v>517</v>
          </cell>
        </row>
        <row r="22">
          <cell r="B22">
            <v>547</v>
          </cell>
        </row>
        <row r="23">
          <cell r="B23">
            <v>578</v>
          </cell>
        </row>
        <row r="24">
          <cell r="B24">
            <v>609</v>
          </cell>
        </row>
        <row r="25">
          <cell r="B25">
            <v>639</v>
          </cell>
        </row>
        <row r="26">
          <cell r="B26">
            <v>670</v>
          </cell>
        </row>
        <row r="27">
          <cell r="B27">
            <v>700</v>
          </cell>
        </row>
        <row r="28">
          <cell r="B28">
            <v>731</v>
          </cell>
        </row>
        <row r="29">
          <cell r="B29">
            <v>762</v>
          </cell>
        </row>
        <row r="30">
          <cell r="B30">
            <v>790</v>
          </cell>
        </row>
        <row r="31">
          <cell r="B31">
            <v>821</v>
          </cell>
        </row>
        <row r="32">
          <cell r="B32">
            <v>851</v>
          </cell>
        </row>
        <row r="33">
          <cell r="B33">
            <v>882</v>
          </cell>
        </row>
        <row r="34">
          <cell r="B34">
            <v>912</v>
          </cell>
        </row>
        <row r="35">
          <cell r="B35">
            <v>943</v>
          </cell>
        </row>
        <row r="36">
          <cell r="B36">
            <v>974</v>
          </cell>
        </row>
        <row r="37">
          <cell r="B37">
            <v>1004</v>
          </cell>
        </row>
        <row r="38">
          <cell r="B38">
            <v>1035</v>
          </cell>
        </row>
        <row r="39">
          <cell r="B39">
            <v>1065</v>
          </cell>
        </row>
        <row r="40">
          <cell r="B40">
            <v>1096</v>
          </cell>
        </row>
        <row r="41">
          <cell r="B41">
            <v>1127</v>
          </cell>
        </row>
        <row r="42">
          <cell r="B42">
            <v>1155</v>
          </cell>
        </row>
        <row r="43">
          <cell r="B43">
            <v>1186</v>
          </cell>
        </row>
        <row r="44">
          <cell r="B44">
            <v>1216</v>
          </cell>
        </row>
        <row r="45">
          <cell r="B45">
            <v>1247</v>
          </cell>
        </row>
        <row r="46">
          <cell r="B46">
            <v>1277</v>
          </cell>
        </row>
        <row r="47">
          <cell r="B47">
            <v>1308</v>
          </cell>
        </row>
        <row r="48">
          <cell r="B48">
            <v>1339</v>
          </cell>
        </row>
        <row r="49">
          <cell r="B49">
            <v>1369</v>
          </cell>
        </row>
        <row r="50">
          <cell r="B50">
            <v>1400</v>
          </cell>
        </row>
        <row r="51">
          <cell r="B51">
            <v>1430</v>
          </cell>
        </row>
        <row r="52">
          <cell r="B52">
            <v>1461</v>
          </cell>
        </row>
        <row r="53">
          <cell r="B53">
            <v>1492</v>
          </cell>
        </row>
        <row r="54">
          <cell r="B54">
            <v>1521</v>
          </cell>
        </row>
        <row r="55">
          <cell r="B55">
            <v>1552</v>
          </cell>
        </row>
        <row r="56">
          <cell r="B56">
            <v>1582</v>
          </cell>
        </row>
        <row r="57">
          <cell r="B57">
            <v>1613</v>
          </cell>
        </row>
        <row r="58">
          <cell r="B58">
            <v>1643</v>
          </cell>
        </row>
        <row r="59">
          <cell r="B59">
            <v>1674</v>
          </cell>
        </row>
        <row r="60">
          <cell r="B60">
            <v>1705</v>
          </cell>
        </row>
        <row r="61">
          <cell r="B61">
            <v>1735</v>
          </cell>
        </row>
        <row r="62">
          <cell r="B62">
            <v>1766</v>
          </cell>
        </row>
        <row r="63">
          <cell r="B63">
            <v>1796</v>
          </cell>
        </row>
        <row r="64">
          <cell r="B64">
            <v>1827</v>
          </cell>
        </row>
        <row r="65">
          <cell r="B65">
            <v>1858</v>
          </cell>
        </row>
        <row r="66">
          <cell r="B66">
            <v>1886</v>
          </cell>
        </row>
        <row r="67">
          <cell r="B67">
            <v>1917</v>
          </cell>
        </row>
        <row r="68">
          <cell r="B68">
            <v>1947</v>
          </cell>
        </row>
        <row r="69">
          <cell r="B69">
            <v>1978</v>
          </cell>
        </row>
        <row r="70">
          <cell r="B70">
            <v>2008</v>
          </cell>
        </row>
        <row r="71">
          <cell r="B71">
            <v>2039</v>
          </cell>
        </row>
        <row r="72">
          <cell r="B72">
            <v>2070</v>
          </cell>
        </row>
        <row r="73">
          <cell r="B73">
            <v>2100</v>
          </cell>
        </row>
        <row r="74">
          <cell r="B74">
            <v>2131</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sheetData sheetId="90"/>
      <sheetData sheetId="91" refreshError="1"/>
      <sheetData sheetId="92" refreshError="1"/>
      <sheetData sheetId="93">
        <row r="2">
          <cell r="A2" t="str">
            <v>MUNICIPIO DE SONSON ANTIOQUIA</v>
          </cell>
        </row>
      </sheetData>
      <sheetData sheetId="94"/>
      <sheetData sheetId="95"/>
      <sheetData sheetId="96"/>
      <sheetData sheetId="97"/>
      <sheetData sheetId="98"/>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FIBRA ÓPTICA"/>
      <sheetName val="2103mar%20.xls"/>
      <sheetName val="Formulas"/>
      <sheetName val="ELECTRICO"/>
      <sheetName val="Vuelta"/>
      <sheetName val="320.1"/>
      <sheetName val="330.2"/>
      <sheetName val="700.1"/>
      <sheetName val="Análisis de precios"/>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Mano de Obra"/>
      <sheetName val="ACTIVIDADES"/>
      <sheetName val="APU"/>
      <sheetName val="AIU"/>
      <sheetName val="Factor prestacional"/>
      <sheetName val="GASTOS DE LEGALIZACION"/>
      <sheetName val="INV. AMBIENTAL-PMT"/>
      <sheetName val="INTERVENTORÍA No 1"/>
      <sheetName val="FM INTERVENTORÍA No 1.2"/>
      <sheetName val="APU INVERS AMBIENTAL"/>
    </sheetNames>
    <sheetDataSet>
      <sheetData sheetId="0"/>
      <sheetData sheetId="1">
        <row r="2">
          <cell r="A2" t="str">
            <v>Ayudante</v>
          </cell>
        </row>
        <row r="3">
          <cell r="A3" t="str">
            <v>Oficial</v>
          </cell>
        </row>
        <row r="4">
          <cell r="A4" t="str">
            <v>Maestro</v>
          </cell>
        </row>
        <row r="5">
          <cell r="A5" t="str">
            <v>Coordinador SST</v>
          </cell>
        </row>
        <row r="6">
          <cell r="A6" t="str">
            <v>L</v>
          </cell>
        </row>
        <row r="7">
          <cell r="A7" t="str">
            <v>1 Oficial / 1 Ayudantes</v>
          </cell>
        </row>
        <row r="8">
          <cell r="A8" t="str">
            <v>1 Oficial / 2 Ayudantes</v>
          </cell>
        </row>
        <row r="9">
          <cell r="A9" t="str">
            <v>1 Oficial / 3 Ayudantes</v>
          </cell>
        </row>
        <row r="10">
          <cell r="A10" t="str">
            <v>1 Oficial / 4 Ayudantes</v>
          </cell>
        </row>
        <row r="11">
          <cell r="A11" t="str">
            <v>1 Oficial / 5 Ayudantes</v>
          </cell>
        </row>
        <row r="12">
          <cell r="A12" t="str">
            <v>1 Oficial / 6 Ayudantes</v>
          </cell>
        </row>
        <row r="13">
          <cell r="A13" t="str">
            <v>1 Oficial / 7 Ayudantes</v>
          </cell>
        </row>
        <row r="14">
          <cell r="A14" t="str">
            <v>2 Oficial / 2 Ayudantes</v>
          </cell>
        </row>
        <row r="15">
          <cell r="A15" t="str">
            <v>2 Oficial / 4 Ayudantes</v>
          </cell>
        </row>
        <row r="16">
          <cell r="A16" t="str">
            <v>2 Oficial / 6 Ayudantes</v>
          </cell>
        </row>
        <row r="17">
          <cell r="A17" t="str">
            <v>2 Oficial / 8 Ayudantes</v>
          </cell>
        </row>
        <row r="18">
          <cell r="A18" t="str">
            <v>3 Oficial / 3 Ayudantes</v>
          </cell>
        </row>
        <row r="19">
          <cell r="A19" t="str">
            <v>2 Ayudantes</v>
          </cell>
        </row>
        <row r="20">
          <cell r="A20" t="str">
            <v>3 Ayudantes</v>
          </cell>
        </row>
        <row r="21">
          <cell r="A21" t="str">
            <v>4 Ayudantes</v>
          </cell>
        </row>
      </sheetData>
      <sheetData sheetId="2"/>
      <sheetData sheetId="3"/>
      <sheetData sheetId="4"/>
      <sheetData sheetId="5"/>
      <sheetData sheetId="6"/>
      <sheetData sheetId="7"/>
      <sheetData sheetId="8"/>
      <sheetData sheetId="9"/>
      <sheetData sheetId="1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PRESUPUESTO (2)"/>
      <sheetName val="PRESUPUESTO"/>
      <sheetName val="APU"/>
      <sheetName val="APA CONCRETOS"/>
      <sheetName val="RESUMEN"/>
      <sheetName val="PILAS"/>
      <sheetName val="V-F Y LOSA DE PISO"/>
      <sheetName val="COLUMNAS"/>
      <sheetName val="VIGAS Y LOSA N-2"/>
      <sheetName val="VIGAS Y LOSA N-3"/>
      <sheetName val="VIGAS Y LOSA N-4"/>
      <sheetName val="VIGAS Y LOSA N-5"/>
      <sheetName val="TECHO"/>
      <sheetName val="manposteria"/>
      <sheetName val="ESCALERAS"/>
      <sheetName val="HIDROSANITARIOS"/>
    </sheetNames>
    <sheetDataSet>
      <sheetData sheetId="0"/>
      <sheetData sheetId="1"/>
      <sheetData sheetId="2"/>
      <sheetData sheetId="3"/>
      <sheetData sheetId="4"/>
      <sheetData sheetId="5">
        <row r="5">
          <cell r="O5">
            <v>5930.2210893634665</v>
          </cell>
        </row>
      </sheetData>
      <sheetData sheetId="6">
        <row r="5">
          <cell r="M5">
            <v>0</v>
          </cell>
        </row>
      </sheetData>
      <sheetData sheetId="7"/>
      <sheetData sheetId="8"/>
      <sheetData sheetId="9"/>
      <sheetData sheetId="10"/>
      <sheetData sheetId="11"/>
      <sheetData sheetId="12"/>
      <sheetData sheetId="13"/>
      <sheetData sheetId="14">
        <row r="127">
          <cell r="T127" t="str">
            <v>PISO EN MADERA LAMINADA + ESPUMA DE 5 mm</v>
          </cell>
        </row>
      </sheetData>
      <sheetData sheetId="15"/>
      <sheetData sheetId="1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ANTIDAD"/>
      <sheetName val="PRERESCAP.RPT"/>
      <sheetName val="A.P.U"/>
      <sheetName val="RESUMEN"/>
      <sheetName val="PILAS"/>
      <sheetName val="COLUMNAS"/>
      <sheetName val="V-F Y LOSA DE PISO "/>
      <sheetName val="VIGAS Y LOSA N-1"/>
      <sheetName val="VIGAS Y LOSAS N-2"/>
      <sheetName val="Vigas Ni-4"/>
      <sheetName val="Vigas Ni-5"/>
      <sheetName val="Vigas Ni-6"/>
      <sheetName val="Vigas cubierta"/>
      <sheetName val="VIGAS AMARRE"/>
      <sheetName val="manposteria"/>
      <sheetName val="URBANISMO"/>
      <sheetName val="HIDROSANITARIOS"/>
      <sheetName val="HIDROSANITARIOS 1"/>
      <sheetName val="ALCANTARILLADO"/>
      <sheetName val="POSTENCIONADO"/>
      <sheetName val="Hoja3"/>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ILAS"/>
      <sheetName val="V-F Y LOSA DE PISO"/>
      <sheetName val="COLUMNAS"/>
      <sheetName val="VIGAS Y LOSA N-1"/>
      <sheetName val="VIGAS Y LOSAS N-2"/>
      <sheetName val="VIGAS AMARRE"/>
      <sheetName val="manposteria"/>
      <sheetName val="PRERESCAP.RPT"/>
      <sheetName val="CANTIDAD"/>
      <sheetName val="RESUMEN"/>
      <sheetName val="HIDROSANITARIOS"/>
      <sheetName val="A.P.U"/>
      <sheetName val="Vigas Ni-4"/>
      <sheetName val="Vigas Ni-5"/>
      <sheetName val="Vigas Ni-6"/>
      <sheetName val="Vigas cubierta"/>
      <sheetName val="URBANISMO"/>
      <sheetName val="HIDROSANITARIOS 1"/>
      <sheetName val="ALCANTARILLADO"/>
      <sheetName val="POSTENCIONADO"/>
      <sheetName val="Hoja3"/>
      <sheetName val="Hoja2"/>
    </sheetNames>
    <sheetDataSet>
      <sheetData sheetId="0"/>
      <sheetData sheetId="1"/>
      <sheetData sheetId="2"/>
      <sheetData sheetId="3"/>
      <sheetData sheetId="4"/>
      <sheetData sheetId="5">
        <row r="35">
          <cell r="U35">
            <v>20.593499999999999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sheetData sheetId="1"/>
      <sheetData sheetId="2" refreshError="1">
        <row r="8">
          <cell r="D8">
            <v>0.65280000000000005</v>
          </cell>
        </row>
      </sheetData>
      <sheetData sheetId="3"/>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T-1,52x1,83"/>
      <sheetName val="RECT-1,52x1,83 CAP"/>
      <sheetName val="RECT-1,52x1,52"/>
      <sheetName val="RECT-1,52x1,52 CAP"/>
      <sheetName val="RECT-1,22x1,83"/>
      <sheetName val="RECT-1,22x1,83 CAP"/>
      <sheetName val="RECT-1,37x1,37"/>
      <sheetName val="RECT-1,50x1,05"/>
      <sheetName val="RECT-1,07-1,07"/>
      <sheetName val="RECT-1,07-1,07 CAP"/>
      <sheetName val="RECT-1,20x0,90"/>
      <sheetName val="RECT-1,20x0,60"/>
      <sheetName val="RECT-1,07x0,91"/>
      <sheetName val="RECT-1,05 x 0,75"/>
      <sheetName val="RECT-1,05x0,60"/>
      <sheetName val="RECT-0,75x0,90"/>
      <sheetName val="RECT-0,75x0,75"/>
      <sheetName val="RECT-0,60x0,60"/>
      <sheetName val="RECT-0,50x0,50"/>
      <sheetName val="RECT-0,45x0,45"/>
      <sheetName val="RECT-0,35x0,35"/>
      <sheetName val="RADIAL-3,15x3,15"/>
      <sheetName val="REJILLA METALICA"/>
      <sheetName val="PRECIOS"/>
      <sheetName val="SUMINISTRO COMPUERTA METALICA"/>
    </sheetNames>
    <sheetDataSet>
      <sheetData sheetId="0">
        <row r="41">
          <cell r="H41">
            <v>2948000</v>
          </cell>
        </row>
      </sheetData>
      <sheetData sheetId="1">
        <row r="41">
          <cell r="H41">
            <v>47353958.929185376</v>
          </cell>
        </row>
      </sheetData>
      <sheetData sheetId="2">
        <row r="41">
          <cell r="H41">
            <v>2860000</v>
          </cell>
        </row>
      </sheetData>
      <sheetData sheetId="3">
        <row r="41">
          <cell r="H41">
            <v>38373931.692422748</v>
          </cell>
        </row>
      </sheetData>
      <sheetData sheetId="4">
        <row r="41">
          <cell r="H41">
            <v>2189000</v>
          </cell>
        </row>
      </sheetData>
      <sheetData sheetId="5">
        <row r="41">
          <cell r="H41">
            <v>38079715.600743458</v>
          </cell>
        </row>
      </sheetData>
      <sheetData sheetId="6">
        <row r="41">
          <cell r="H41">
            <v>2310000</v>
          </cell>
        </row>
      </sheetData>
      <sheetData sheetId="7">
        <row r="41">
          <cell r="H41">
            <v>1320000</v>
          </cell>
        </row>
      </sheetData>
      <sheetData sheetId="8">
        <row r="41">
          <cell r="H41">
            <v>1595000</v>
          </cell>
        </row>
      </sheetData>
      <sheetData sheetId="9">
        <row r="41">
          <cell r="H41">
            <v>19640145.646785591</v>
          </cell>
        </row>
      </sheetData>
      <sheetData sheetId="10">
        <row r="41">
          <cell r="H41">
            <v>1155000</v>
          </cell>
        </row>
      </sheetData>
      <sheetData sheetId="11">
        <row r="41">
          <cell r="H41">
            <v>1210000</v>
          </cell>
        </row>
      </sheetData>
      <sheetData sheetId="12">
        <row r="41">
          <cell r="H41">
            <v>1413500</v>
          </cell>
        </row>
      </sheetData>
      <sheetData sheetId="13">
        <row r="3">
          <cell r="B3" t="str">
            <v>ANALISIS DE PRECIOS UNITARIOS</v>
          </cell>
        </row>
        <row r="5">
          <cell r="B5" t="str">
            <v>PROYECTO DE ADECUACION DE TIERRAS TESALIA-PAICOL</v>
          </cell>
        </row>
        <row r="6">
          <cell r="B6" t="str">
            <v>ITEM:</v>
          </cell>
          <cell r="C6" t="str">
            <v>SUMINISTRO COMPUERTA METÁLICA DESLIZANTE RECTANGULAR DE 1,05 m X 0,75m</v>
          </cell>
        </row>
        <row r="7">
          <cell r="B7" t="str">
            <v>ARTICULO:</v>
          </cell>
          <cell r="C7" t="str">
            <v>S  11,1,10</v>
          </cell>
        </row>
        <row r="8">
          <cell r="B8" t="str">
            <v>UNIDAD:</v>
          </cell>
          <cell r="C8" t="str">
            <v>UN</v>
          </cell>
        </row>
        <row r="9">
          <cell r="G9" t="str">
            <v>FECHA:</v>
          </cell>
          <cell r="H9" t="str">
            <v>AGO 06</v>
          </cell>
        </row>
        <row r="10">
          <cell r="A10" t="str">
            <v>1.</v>
          </cell>
          <cell r="B10" t="str">
            <v>EQUIPO</v>
          </cell>
        </row>
        <row r="11">
          <cell r="B11" t="str">
            <v>CODIGO</v>
          </cell>
          <cell r="C11" t="str">
            <v>DESCRIPCION</v>
          </cell>
          <cell r="E11" t="str">
            <v>UNID</v>
          </cell>
          <cell r="F11" t="str">
            <v>TARIFA</v>
          </cell>
          <cell r="G11" t="str">
            <v>RENDIMIENTO</v>
          </cell>
          <cell r="H11" t="str">
            <v>VR.TOTAL</v>
          </cell>
        </row>
        <row r="19">
          <cell r="G19" t="str">
            <v>SUBTOTAL:</v>
          </cell>
          <cell r="H19">
            <v>0</v>
          </cell>
        </row>
        <row r="20">
          <cell r="A20" t="str">
            <v>2.</v>
          </cell>
          <cell r="B20" t="str">
            <v>MATERIALES EN OBRA</v>
          </cell>
        </row>
        <row r="21">
          <cell r="B21" t="str">
            <v>CODIGO</v>
          </cell>
          <cell r="C21" t="str">
            <v>DESCRIPCION</v>
          </cell>
          <cell r="D21" t="str">
            <v>UNID</v>
          </cell>
          <cell r="E21" t="str">
            <v>P.UNIT</v>
          </cell>
          <cell r="F21" t="str">
            <v>CANT</v>
          </cell>
          <cell r="G21" t="str">
            <v>DESPERDICIO %</v>
          </cell>
          <cell r="H21" t="str">
            <v>VR.TOTAL</v>
          </cell>
        </row>
        <row r="22">
          <cell r="B22" t="str">
            <v>MAT436</v>
          </cell>
          <cell r="C22" t="str">
            <v>COMPUERTA METÁLICA DESLIZANTE 1,05 m x 0,75 m</v>
          </cell>
          <cell r="D22" t="str">
            <v>UNID</v>
          </cell>
          <cell r="E22">
            <v>1100000</v>
          </cell>
          <cell r="F22">
            <v>1</v>
          </cell>
          <cell r="H22">
            <v>1100000</v>
          </cell>
        </row>
        <row r="23">
          <cell r="C23" t="str">
            <v>ANCLAJE Y REPARACIONES ESTRUCTURA</v>
          </cell>
          <cell r="D23" t="str">
            <v>% MAT436</v>
          </cell>
          <cell r="E23">
            <v>55000</v>
          </cell>
          <cell r="F23">
            <v>0.05</v>
          </cell>
          <cell r="H23">
            <v>55000</v>
          </cell>
        </row>
        <row r="25">
          <cell r="G25" t="str">
            <v>SUBTOTAL:</v>
          </cell>
          <cell r="H25">
            <v>1155000</v>
          </cell>
        </row>
        <row r="26">
          <cell r="A26" t="str">
            <v>3.</v>
          </cell>
          <cell r="B26" t="str">
            <v>TRANSPORTE</v>
          </cell>
        </row>
        <row r="27">
          <cell r="B27" t="str">
            <v>CODIGO</v>
          </cell>
          <cell r="C27" t="str">
            <v>DESCRIPCION</v>
          </cell>
          <cell r="E27" t="str">
            <v>UNID</v>
          </cell>
          <cell r="F27" t="str">
            <v>TARIFA</v>
          </cell>
          <cell r="G27" t="str">
            <v>CANT.</v>
          </cell>
          <cell r="H27" t="str">
            <v>VR.TOTAL</v>
          </cell>
        </row>
        <row r="28">
          <cell r="C28" t="str">
            <v>TRANSPORTE AL SITIO</v>
          </cell>
          <cell r="E28">
            <v>1100000</v>
          </cell>
          <cell r="F28" t="str">
            <v>% MAT419</v>
          </cell>
          <cell r="G28">
            <v>0.05</v>
          </cell>
          <cell r="H28">
            <v>55000</v>
          </cell>
        </row>
        <row r="30">
          <cell r="G30" t="str">
            <v>SUBTOTAL:</v>
          </cell>
          <cell r="H30">
            <v>55000</v>
          </cell>
        </row>
        <row r="31">
          <cell r="A31" t="str">
            <v>4.</v>
          </cell>
          <cell r="B31" t="str">
            <v>MANO DE OBRA</v>
          </cell>
        </row>
        <row r="32">
          <cell r="B32" t="str">
            <v>CODIGO</v>
          </cell>
          <cell r="C32" t="str">
            <v>DESCRIPCION</v>
          </cell>
          <cell r="E32" t="str">
            <v>CANT.</v>
          </cell>
          <cell r="F32" t="str">
            <v>P.UNIT</v>
          </cell>
          <cell r="G32" t="str">
            <v>RENDIMIENTO</v>
          </cell>
          <cell r="H32" t="str">
            <v>VR.TOTAL</v>
          </cell>
        </row>
        <row r="40">
          <cell r="G40" t="str">
            <v>SUBTOTAL:</v>
          </cell>
          <cell r="H40">
            <v>0</v>
          </cell>
        </row>
        <row r="41">
          <cell r="E41" t="str">
            <v>TOTAL COSTO DIRECTO:</v>
          </cell>
          <cell r="H41">
            <v>1210000</v>
          </cell>
        </row>
        <row r="42">
          <cell r="A42" t="str">
            <v>5.</v>
          </cell>
          <cell r="B42" t="str">
            <v>COSTOS INDIRECTOS</v>
          </cell>
        </row>
        <row r="43">
          <cell r="B43" t="str">
            <v>CODIGO</v>
          </cell>
          <cell r="C43" t="str">
            <v>DESCRIPCION</v>
          </cell>
          <cell r="G43" t="str">
            <v>PORCENTAJE</v>
          </cell>
          <cell r="H43" t="str">
            <v>VR.TOTAL</v>
          </cell>
        </row>
        <row r="46">
          <cell r="E46" t="str">
            <v>TOTAL COSTO INDIRECTO:</v>
          </cell>
          <cell r="H46">
            <v>0</v>
          </cell>
        </row>
        <row r="48">
          <cell r="E48" t="str">
            <v>PRECIO UNITARIO TOTAL:</v>
          </cell>
          <cell r="H48">
            <v>1210000</v>
          </cell>
          <cell r="I48" t="str">
            <v>UN</v>
          </cell>
        </row>
      </sheetData>
      <sheetData sheetId="14">
        <row r="41">
          <cell r="H41">
            <v>1100000</v>
          </cell>
        </row>
      </sheetData>
      <sheetData sheetId="15">
        <row r="41">
          <cell r="H41">
            <v>990000</v>
          </cell>
        </row>
      </sheetData>
      <sheetData sheetId="16">
        <row r="41">
          <cell r="H41">
            <v>935000</v>
          </cell>
        </row>
      </sheetData>
      <sheetData sheetId="17">
        <row r="41">
          <cell r="H41">
            <v>880000</v>
          </cell>
        </row>
      </sheetData>
      <sheetData sheetId="18">
        <row r="41">
          <cell r="H41">
            <v>825000</v>
          </cell>
        </row>
      </sheetData>
      <sheetData sheetId="19">
        <row r="41">
          <cell r="H41">
            <v>605000</v>
          </cell>
        </row>
      </sheetData>
      <sheetData sheetId="20">
        <row r="41">
          <cell r="H41">
            <v>528000</v>
          </cell>
        </row>
      </sheetData>
      <sheetData sheetId="21">
        <row r="42">
          <cell r="H42">
            <v>58750000</v>
          </cell>
        </row>
      </sheetData>
      <sheetData sheetId="22">
        <row r="39">
          <cell r="H39">
            <v>802500</v>
          </cell>
        </row>
      </sheetData>
      <sheetData sheetId="23" refreshError="1"/>
      <sheetData sheetId="2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EFICIARIOS"/>
      <sheetName val="PRESUPUESTO"/>
      <sheetName val="MATRIZ COFINANCIACION"/>
      <sheetName val="INSUMOS"/>
      <sheetName val="1. PRELIMINARES"/>
      <sheetName val="2. EXCAVACIONES"/>
      <sheetName val="3. ACABADOS"/>
      <sheetName val="4. PISOS"/>
      <sheetName val="5. INST. MUEBLES COCINA"/>
      <sheetName val="6. INST. HIDROSANITARIAS"/>
      <sheetName val="7. INST. ELÉCTRICAS"/>
      <sheetName val="8. APAR. SANITARIOS"/>
      <sheetName val="9. TRANSPORTE"/>
      <sheetName val="AU"/>
      <sheetName val="MEMORIAS  CANTIDADES"/>
      <sheetName val="CRONOGRAMA "/>
      <sheetName val="PERSONAL"/>
      <sheetName val="FACTOR PRESTACIONAL (2)"/>
      <sheetName val="ANEX. 1. Habitación"/>
      <sheetName val="Mat. Habitación"/>
      <sheetName val="ANEX. 2. U. Sanitaria"/>
      <sheetName val="Mat. U. Sanitaria"/>
      <sheetName val="ANEX. 3. Cocina"/>
      <sheetName val="Mat. Cocina"/>
      <sheetName val="ANEX. 4. Piso"/>
      <sheetName val="Mat. Piso"/>
      <sheetName val="ANEX. 5. Cubierta"/>
      <sheetName val="Mat. Cubierta"/>
    </sheetNames>
    <sheetDataSet>
      <sheetData sheetId="0"/>
      <sheetData sheetId="1"/>
      <sheetData sheetId="2"/>
      <sheetData sheetId="3">
        <row r="154">
          <cell r="A154">
            <v>0</v>
          </cell>
        </row>
        <row r="155">
          <cell r="A155">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RESUMEN GENERAL"/>
      <sheetName val="BENEFICIARIOS"/>
      <sheetName val="8-Costos Administracion"/>
      <sheetName val="9-Inversion Ambiental"/>
      <sheetName val="10-Presupuesto"/>
      <sheetName val="11-Costos Supervisión"/>
      <sheetName val="12-Gastos Varios Supervision"/>
      <sheetName val="13-Interventoria"/>
      <sheetName val="14-Base Calculo FM"/>
      <sheetName val="Apu"/>
      <sheetName val="Aux"/>
      <sheetName val="Ins"/>
      <sheetName val="Precios Mpios"/>
      <sheetName val="CO_0"/>
      <sheetName val=""/>
      <sheetName val="Prst Soc"/>
      <sheetName val="Salarios"/>
    </sheetNames>
    <sheetDataSet>
      <sheetData sheetId="0">
        <row r="1">
          <cell r="B1" t="str">
            <v>MEJORAMIENTO DE VIVIENDA EN ZONA RURAL - MUNICIPIOS DE ANGOSTURA Y CAROLINA DEL PRÍNCIPE - ANTIOQUIA</v>
          </cell>
        </row>
      </sheetData>
      <sheetData sheetId="1"/>
      <sheetData sheetId="2"/>
      <sheetData sheetId="3"/>
      <sheetData sheetId="4"/>
      <sheetData sheetId="5">
        <row r="1">
          <cell r="H1" t="str">
            <v>MODULO BAÑO</v>
          </cell>
          <cell r="J1" t="str">
            <v>ANGOSTURA</v>
          </cell>
          <cell r="K1">
            <v>1</v>
          </cell>
          <cell r="M1">
            <v>2</v>
          </cell>
          <cell r="O1">
            <v>3</v>
          </cell>
          <cell r="Q1">
            <v>4</v>
          </cell>
          <cell r="S1">
            <v>5</v>
          </cell>
          <cell r="U1">
            <v>6</v>
          </cell>
          <cell r="W1">
            <v>7</v>
          </cell>
          <cell r="Y1">
            <v>8</v>
          </cell>
          <cell r="AA1">
            <v>9</v>
          </cell>
          <cell r="AC1">
            <v>10</v>
          </cell>
          <cell r="AE1">
            <v>11</v>
          </cell>
          <cell r="AG1">
            <v>12</v>
          </cell>
          <cell r="AI1">
            <v>13</v>
          </cell>
          <cell r="AK1">
            <v>14</v>
          </cell>
          <cell r="AM1">
            <v>15</v>
          </cell>
          <cell r="AO1">
            <v>16</v>
          </cell>
          <cell r="AQ1">
            <v>17</v>
          </cell>
          <cell r="AS1">
            <v>18</v>
          </cell>
          <cell r="AU1">
            <v>19</v>
          </cell>
          <cell r="AW1">
            <v>20</v>
          </cell>
          <cell r="AY1">
            <v>21</v>
          </cell>
          <cell r="BA1">
            <v>22</v>
          </cell>
          <cell r="BC1">
            <v>23</v>
          </cell>
          <cell r="BD1" t="str">
            <v>ANGOSTURA</v>
          </cell>
          <cell r="BE1">
            <v>24</v>
          </cell>
          <cell r="BG1">
            <v>25</v>
          </cell>
          <cell r="BI1">
            <v>26</v>
          </cell>
          <cell r="BK1">
            <v>27</v>
          </cell>
          <cell r="BM1">
            <v>28</v>
          </cell>
          <cell r="BO1">
            <v>29</v>
          </cell>
          <cell r="BQ1">
            <v>30</v>
          </cell>
          <cell r="BS1">
            <v>31</v>
          </cell>
          <cell r="BU1">
            <v>32</v>
          </cell>
          <cell r="BV1" t="str">
            <v>CAROLINA DEL PRÍNCIPE</v>
          </cell>
          <cell r="BW1">
            <v>33</v>
          </cell>
          <cell r="BY1">
            <v>34</v>
          </cell>
          <cell r="CA1">
            <v>35</v>
          </cell>
          <cell r="CB1" t="str">
            <v>CAROLINA DEL PÍNCIPE</v>
          </cell>
          <cell r="CC1">
            <v>36</v>
          </cell>
          <cell r="CE1">
            <v>37</v>
          </cell>
          <cell r="CG1">
            <v>38</v>
          </cell>
          <cell r="CI1">
            <v>39</v>
          </cell>
        </row>
        <row r="2">
          <cell r="E2" t="str">
            <v>FORMULARIO DE PRESUPUESTO</v>
          </cell>
          <cell r="H2" t="str">
            <v>UNISAFA</v>
          </cell>
          <cell r="J2" t="str">
            <v>(1) HEIDE ROSA</v>
          </cell>
          <cell r="L2" t="str">
            <v>(2) ADRIANA MARIA</v>
          </cell>
          <cell r="N2" t="str">
            <v>(3) LUZ DARY</v>
          </cell>
          <cell r="P2" t="str">
            <v>(4) SERGIO HUMBERTO</v>
          </cell>
          <cell r="R2" t="str">
            <v>(5) MARIA SOFIA</v>
          </cell>
          <cell r="T2" t="str">
            <v>(6) CARLOS ALBERTO</v>
          </cell>
          <cell r="V2" t="str">
            <v>(7) LUZ EDILMA</v>
          </cell>
          <cell r="X2" t="str">
            <v>(8) PEDRO ANTONIO</v>
          </cell>
          <cell r="Z2" t="str">
            <v>(9) ELVIA DEL SOCORRO</v>
          </cell>
          <cell r="AB2" t="str">
            <v>(10) ORFA</v>
          </cell>
          <cell r="AD2" t="str">
            <v>(11) GUSTAVO ALBERTO</v>
          </cell>
          <cell r="AF2" t="str">
            <v>(12) RUBEN</v>
          </cell>
          <cell r="AH2" t="str">
            <v>(13) ARNOLDO</v>
          </cell>
          <cell r="AJ2" t="str">
            <v>(15) LUZ DARY DE JESÚS</v>
          </cell>
          <cell r="AL2" t="str">
            <v>(16) LUZ ESTELA DE FÁTIMA</v>
          </cell>
          <cell r="AN2" t="str">
            <v>(17) FRAY LEONY</v>
          </cell>
          <cell r="AP2" t="str">
            <v>(18) RUBIELA DE JESÚS</v>
          </cell>
          <cell r="AR2" t="str">
            <v>(19) JUAN DIEGO</v>
          </cell>
          <cell r="AT2" t="str">
            <v>(22) NINFA LUCIA</v>
          </cell>
          <cell r="AV2" t="str">
            <v>(23) MARIA ALEJANDRA</v>
          </cell>
          <cell r="AX2" t="str">
            <v>(24) JULIO CÉSAR</v>
          </cell>
          <cell r="AZ2" t="str">
            <v>(25) PAULA ANDREA</v>
          </cell>
          <cell r="BB2" t="str">
            <v>(27) RIGOBERTO DE JESÚS</v>
          </cell>
          <cell r="BD2" t="str">
            <v>(28) WILLIAM DE JESÚS</v>
          </cell>
          <cell r="BF2" t="str">
            <v>(29) INES ELENA</v>
          </cell>
          <cell r="BH2" t="str">
            <v>(30) MONICA IRELA</v>
          </cell>
          <cell r="BJ2" t="str">
            <v>(31) JOHN ALFONSO</v>
          </cell>
          <cell r="BL2" t="str">
            <v>(32) LUIS GONZALO</v>
          </cell>
          <cell r="BN2" t="str">
            <v>(33) LETICIA</v>
          </cell>
          <cell r="BP2" t="str">
            <v>(34) DANNY LILIANA</v>
          </cell>
          <cell r="BR2" t="str">
            <v>(35) ALBERTO</v>
          </cell>
          <cell r="BT2" t="str">
            <v>(36) DORIS MARIA</v>
          </cell>
          <cell r="BV2" t="str">
            <v>(37) LUZ ANGELA</v>
          </cell>
          <cell r="BX2" t="str">
            <v>(38) DANIEL DE JESUS</v>
          </cell>
          <cell r="BZ2" t="str">
            <v>(39) ANA LUISA</v>
          </cell>
          <cell r="CB2" t="str">
            <v>(40) MARIA RESFA</v>
          </cell>
          <cell r="CD2" t="str">
            <v>(41) LUZ ENID</v>
          </cell>
          <cell r="CF2" t="str">
            <v>(42) LUZ AMPARO</v>
          </cell>
          <cell r="CH2" t="str">
            <v>(43) JORGE IVAN</v>
          </cell>
        </row>
        <row r="3">
          <cell r="E3" t="str">
            <v>MEJORAMIENTO DE VIVIENDA EN ZONA RURAL - MUNICIPIOS DE ANGOSTURA Y CAROLINA DEL PRÍNCIPE - ANTIOQUIA</v>
          </cell>
          <cell r="H3">
            <v>4</v>
          </cell>
          <cell r="J3" t="str">
            <v>MORA CONTRERAS</v>
          </cell>
          <cell r="L3" t="str">
            <v>SANCHEZ SOTO</v>
          </cell>
          <cell r="N3" t="str">
            <v>LOAIZA GARCIA</v>
          </cell>
          <cell r="P3" t="str">
            <v>LOAIZA VALENCIA</v>
          </cell>
          <cell r="R3" t="str">
            <v>SOSA</v>
          </cell>
          <cell r="T3" t="str">
            <v>ZAPATA</v>
          </cell>
          <cell r="V3" t="str">
            <v>ATEHORTUA</v>
          </cell>
          <cell r="X3" t="str">
            <v>SOTO ZAPATA</v>
          </cell>
          <cell r="Z3" t="str">
            <v>ACEVEDO DE PIEDRAHITA</v>
          </cell>
          <cell r="AB3" t="str">
            <v>JIMENEZ GARCIA</v>
          </cell>
          <cell r="AD3" t="str">
            <v>PÉREZ MESA</v>
          </cell>
          <cell r="AF3" t="str">
            <v>LONDOÑO</v>
          </cell>
          <cell r="AH3" t="str">
            <v>VILLEGAS</v>
          </cell>
          <cell r="AJ3" t="str">
            <v/>
          </cell>
          <cell r="AL3" t="str">
            <v>EUSSE SOTO</v>
          </cell>
          <cell r="AN3" t="str">
            <v>ORREGO GIRALDO</v>
          </cell>
          <cell r="AP3" t="str">
            <v>GIRALDO DE ORREGO</v>
          </cell>
          <cell r="AR3" t="str">
            <v>AGUDELO AGUDELO</v>
          </cell>
          <cell r="AT3" t="str">
            <v>BETANCUR HINCAPIE</v>
          </cell>
          <cell r="AV3" t="str">
            <v>POSADA PORRAS</v>
          </cell>
          <cell r="AX3" t="str">
            <v>SOTO RODRIGUEZ</v>
          </cell>
          <cell r="AZ3" t="str">
            <v>ARANGO</v>
          </cell>
          <cell r="BB3" t="str">
            <v>RESTREPO PARRA</v>
          </cell>
          <cell r="BD3" t="str">
            <v>VELEZ ATEHORTUA</v>
          </cell>
          <cell r="BF3" t="str">
            <v>GAVIRIA DE HINCAPIE</v>
          </cell>
          <cell r="BH3" t="str">
            <v>PAREJA</v>
          </cell>
          <cell r="BJ3" t="str">
            <v>PEREZ</v>
          </cell>
          <cell r="BL3" t="str">
            <v>ECHAVARRIA</v>
          </cell>
          <cell r="BN3" t="str">
            <v>SOTO</v>
          </cell>
          <cell r="BP3" t="str">
            <v>AGUDELO</v>
          </cell>
          <cell r="BR3" t="str">
            <v>ATEHORTUA</v>
          </cell>
          <cell r="BT3" t="str">
            <v>PEREZ LONDOÑO</v>
          </cell>
          <cell r="BV3" t="str">
            <v>ARROYAVE ARANGO</v>
          </cell>
          <cell r="BX3" t="str">
            <v>CORTES SEPULVEDA</v>
          </cell>
          <cell r="BZ3" t="str">
            <v>MESA PATIÑO</v>
          </cell>
          <cell r="CB3" t="str">
            <v>PEREZ PEREZ</v>
          </cell>
          <cell r="CD3" t="str">
            <v>GARCIA SANCHEZ</v>
          </cell>
          <cell r="CF3" t="str">
            <v>CALLE MONTOYA</v>
          </cell>
          <cell r="CH3" t="str">
            <v>ARANGO ARBELAEZ</v>
          </cell>
        </row>
        <row r="4">
          <cell r="H4">
            <v>0</v>
          </cell>
          <cell r="J4">
            <v>1</v>
          </cell>
          <cell r="L4">
            <v>2</v>
          </cell>
          <cell r="N4">
            <v>3</v>
          </cell>
          <cell r="P4">
            <v>4</v>
          </cell>
          <cell r="R4">
            <v>5</v>
          </cell>
          <cell r="T4">
            <v>6</v>
          </cell>
          <cell r="V4">
            <v>7</v>
          </cell>
          <cell r="X4">
            <v>8</v>
          </cell>
          <cell r="Z4">
            <v>9</v>
          </cell>
          <cell r="AB4">
            <v>10</v>
          </cell>
          <cell r="AD4">
            <v>11</v>
          </cell>
          <cell r="AF4">
            <v>12</v>
          </cell>
          <cell r="AH4">
            <v>13</v>
          </cell>
          <cell r="AJ4">
            <v>14</v>
          </cell>
          <cell r="AL4">
            <v>15</v>
          </cell>
          <cell r="AN4">
            <v>16</v>
          </cell>
          <cell r="AP4">
            <v>17</v>
          </cell>
          <cell r="AR4">
            <v>18</v>
          </cell>
          <cell r="AT4">
            <v>19</v>
          </cell>
          <cell r="AV4">
            <v>20</v>
          </cell>
          <cell r="AX4">
            <v>21</v>
          </cell>
          <cell r="AZ4">
            <v>22</v>
          </cell>
          <cell r="BB4">
            <v>23</v>
          </cell>
          <cell r="BD4">
            <v>24</v>
          </cell>
          <cell r="BF4">
            <v>25</v>
          </cell>
          <cell r="BH4">
            <v>26</v>
          </cell>
          <cell r="BJ4">
            <v>27</v>
          </cell>
          <cell r="BL4">
            <v>28</v>
          </cell>
          <cell r="BN4">
            <v>29</v>
          </cell>
          <cell r="BP4">
            <v>30</v>
          </cell>
          <cell r="BR4">
            <v>31</v>
          </cell>
          <cell r="BT4">
            <v>32</v>
          </cell>
          <cell r="BV4">
            <v>33</v>
          </cell>
          <cell r="BX4">
            <v>34</v>
          </cell>
          <cell r="BZ4">
            <v>35</v>
          </cell>
          <cell r="CB4">
            <v>36</v>
          </cell>
          <cell r="CD4">
            <v>37</v>
          </cell>
          <cell r="CF4">
            <v>38</v>
          </cell>
          <cell r="CH4">
            <v>39</v>
          </cell>
        </row>
        <row r="5">
          <cell r="D5" t="str">
            <v>Item</v>
          </cell>
          <cell r="E5" t="str">
            <v>Descripcion</v>
          </cell>
          <cell r="F5" t="str">
            <v>Unidad</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Cantidad Total</v>
          </cell>
          <cell r="CK5" t="str">
            <v>Subtotal</v>
          </cell>
          <cell r="CL5" t="str">
            <v>Vr Capitulo</v>
          </cell>
        </row>
        <row r="6">
          <cell r="D6" t="str">
            <v>01</v>
          </cell>
          <cell r="E6" t="str">
            <v>PRELIMINARES</v>
          </cell>
          <cell r="G6">
            <v>0</v>
          </cell>
          <cell r="H6" t="str">
            <v/>
          </cell>
          <cell r="I6" t="str">
            <v/>
          </cell>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v>0</v>
          </cell>
          <cell r="CK6" t="str">
            <v/>
          </cell>
          <cell r="CL6">
            <v>12013729.310799997</v>
          </cell>
        </row>
        <row r="7">
          <cell r="D7" t="str">
            <v>01-05</v>
          </cell>
          <cell r="E7" t="str">
            <v>LOCALIZACION Y REPLANTEO</v>
          </cell>
          <cell r="G7">
            <v>0</v>
          </cell>
          <cell r="H7" t="str">
            <v/>
          </cell>
          <cell r="I7">
            <v>152193.88800000001</v>
          </cell>
          <cell r="J7" t="str">
            <v/>
          </cell>
          <cell r="K7">
            <v>0</v>
          </cell>
          <cell r="L7" t="str">
            <v/>
          </cell>
          <cell r="M7">
            <v>0</v>
          </cell>
          <cell r="N7" t="str">
            <v/>
          </cell>
          <cell r="O7">
            <v>0</v>
          </cell>
          <cell r="P7" t="str">
            <v/>
          </cell>
          <cell r="Q7">
            <v>0</v>
          </cell>
          <cell r="R7" t="str">
            <v/>
          </cell>
          <cell r="S7">
            <v>0</v>
          </cell>
          <cell r="T7" t="str">
            <v/>
          </cell>
          <cell r="U7">
            <v>0</v>
          </cell>
          <cell r="V7" t="str">
            <v/>
          </cell>
          <cell r="W7">
            <v>0</v>
          </cell>
          <cell r="X7" t="str">
            <v/>
          </cell>
          <cell r="Y7">
            <v>0</v>
          </cell>
          <cell r="Z7" t="str">
            <v/>
          </cell>
          <cell r="AA7">
            <v>0</v>
          </cell>
          <cell r="AB7" t="str">
            <v/>
          </cell>
          <cell r="AC7">
            <v>0</v>
          </cell>
          <cell r="AD7" t="str">
            <v/>
          </cell>
          <cell r="AE7">
            <v>0</v>
          </cell>
          <cell r="AF7" t="str">
            <v/>
          </cell>
          <cell r="AG7">
            <v>0</v>
          </cell>
          <cell r="AH7" t="str">
            <v/>
          </cell>
          <cell r="AI7">
            <v>0</v>
          </cell>
          <cell r="AJ7" t="str">
            <v/>
          </cell>
          <cell r="AK7">
            <v>0</v>
          </cell>
          <cell r="AL7" t="str">
            <v/>
          </cell>
          <cell r="AM7">
            <v>0</v>
          </cell>
          <cell r="AN7" t="str">
            <v/>
          </cell>
          <cell r="AO7">
            <v>0</v>
          </cell>
          <cell r="AP7" t="str">
            <v/>
          </cell>
          <cell r="AQ7">
            <v>0</v>
          </cell>
          <cell r="AR7" t="str">
            <v/>
          </cell>
          <cell r="AS7">
            <v>0</v>
          </cell>
          <cell r="AT7" t="str">
            <v/>
          </cell>
          <cell r="AU7">
            <v>0</v>
          </cell>
          <cell r="AV7" t="str">
            <v/>
          </cell>
          <cell r="AW7">
            <v>0</v>
          </cell>
          <cell r="AX7" t="str">
            <v/>
          </cell>
          <cell r="AY7">
            <v>0</v>
          </cell>
          <cell r="AZ7" t="str">
            <v/>
          </cell>
          <cell r="BA7">
            <v>0</v>
          </cell>
          <cell r="BB7" t="str">
            <v/>
          </cell>
          <cell r="BC7">
            <v>0</v>
          </cell>
          <cell r="BD7" t="str">
            <v/>
          </cell>
          <cell r="BE7">
            <v>0</v>
          </cell>
          <cell r="BF7" t="str">
            <v/>
          </cell>
          <cell r="BG7">
            <v>0</v>
          </cell>
          <cell r="BH7" t="str">
            <v/>
          </cell>
          <cell r="BI7">
            <v>0</v>
          </cell>
          <cell r="BJ7" t="str">
            <v/>
          </cell>
          <cell r="BK7">
            <v>0</v>
          </cell>
          <cell r="BL7" t="str">
            <v/>
          </cell>
          <cell r="BM7">
            <v>0</v>
          </cell>
          <cell r="BN7" t="str">
            <v/>
          </cell>
          <cell r="BO7">
            <v>0</v>
          </cell>
          <cell r="BP7" t="str">
            <v/>
          </cell>
          <cell r="BQ7">
            <v>0</v>
          </cell>
          <cell r="BR7" t="str">
            <v/>
          </cell>
          <cell r="BS7">
            <v>0</v>
          </cell>
          <cell r="BT7" t="str">
            <v/>
          </cell>
          <cell r="BU7">
            <v>0</v>
          </cell>
          <cell r="BV7" t="str">
            <v/>
          </cell>
          <cell r="BW7">
            <v>0</v>
          </cell>
          <cell r="BX7" t="str">
            <v/>
          </cell>
          <cell r="BY7">
            <v>0</v>
          </cell>
          <cell r="BZ7" t="str">
            <v/>
          </cell>
          <cell r="CA7">
            <v>0</v>
          </cell>
          <cell r="CB7" t="str">
            <v/>
          </cell>
          <cell r="CC7">
            <v>0</v>
          </cell>
          <cell r="CD7" t="str">
            <v/>
          </cell>
          <cell r="CE7">
            <v>0</v>
          </cell>
          <cell r="CF7" t="str">
            <v/>
          </cell>
          <cell r="CG7">
            <v>0</v>
          </cell>
          <cell r="CH7" t="str">
            <v/>
          </cell>
          <cell r="CI7">
            <v>0</v>
          </cell>
          <cell r="CJ7">
            <v>0</v>
          </cell>
          <cell r="CK7">
            <v>152193.88800000001</v>
          </cell>
          <cell r="CL7" t="str">
            <v/>
          </cell>
        </row>
        <row r="8">
          <cell r="D8" t="str">
            <v>01-05-010</v>
          </cell>
          <cell r="E8" t="str">
            <v>LOCALIZACION Y REPLANTEO METODO MANUAL. INCLUYE LARGUEROS, NYLON, TRANSPORTE INTERNO Y TODO LO NECESARIO PARA SU CORRECTA EJECUCION.</v>
          </cell>
          <cell r="F8" t="str">
            <v>M2</v>
          </cell>
          <cell r="G8">
            <v>6863</v>
          </cell>
          <cell r="H8">
            <v>22.176000000000002</v>
          </cell>
          <cell r="I8">
            <v>152193.88800000001</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22.176000000000002</v>
          </cell>
          <cell r="CK8">
            <v>152193.88800000001</v>
          </cell>
          <cell r="CL8" t="str">
            <v/>
          </cell>
        </row>
        <row r="9">
          <cell r="D9" t="str">
            <v>01-10</v>
          </cell>
          <cell r="E9" t="str">
            <v>DEMOLICIONES, DESMONTES Y ADECUACIONES</v>
          </cell>
          <cell r="G9">
            <v>0</v>
          </cell>
          <cell r="H9" t="str">
            <v/>
          </cell>
          <cell r="I9">
            <v>0</v>
          </cell>
          <cell r="J9" t="str">
            <v/>
          </cell>
          <cell r="K9">
            <v>310217.18400000001</v>
          </cell>
          <cell r="L9" t="str">
            <v/>
          </cell>
          <cell r="M9">
            <v>307267.60000000003</v>
          </cell>
          <cell r="N9" t="str">
            <v/>
          </cell>
          <cell r="O9">
            <v>317767.32000000007</v>
          </cell>
          <cell r="P9" t="str">
            <v/>
          </cell>
          <cell r="Q9">
            <v>0</v>
          </cell>
          <cell r="R9" t="str">
            <v/>
          </cell>
          <cell r="S9">
            <v>305646.728</v>
          </cell>
          <cell r="T9" t="str">
            <v/>
          </cell>
          <cell r="U9">
            <v>275816.84000000003</v>
          </cell>
          <cell r="V9" t="str">
            <v/>
          </cell>
          <cell r="W9">
            <v>323958.56</v>
          </cell>
          <cell r="X9" t="str">
            <v/>
          </cell>
          <cell r="Y9">
            <v>216944.64000000001</v>
          </cell>
          <cell r="Z9" t="str">
            <v/>
          </cell>
          <cell r="AA9">
            <v>306591.76</v>
          </cell>
          <cell r="AB9" t="str">
            <v/>
          </cell>
          <cell r="AC9">
            <v>351438.76</v>
          </cell>
          <cell r="AD9" t="str">
            <v/>
          </cell>
          <cell r="AE9">
            <v>333200.71600000001</v>
          </cell>
          <cell r="AF9" t="str">
            <v/>
          </cell>
          <cell r="AG9">
            <v>347169.13199999998</v>
          </cell>
          <cell r="AH9" t="str">
            <v/>
          </cell>
          <cell r="AI9">
            <v>344323.34400000004</v>
          </cell>
          <cell r="AJ9" t="str">
            <v/>
          </cell>
          <cell r="AK9">
            <v>325351.424</v>
          </cell>
          <cell r="AL9" t="str">
            <v/>
          </cell>
          <cell r="AM9">
            <v>282888.96000000002</v>
          </cell>
          <cell r="AN9" t="str">
            <v/>
          </cell>
          <cell r="AO9">
            <v>275338.82400000002</v>
          </cell>
          <cell r="AP9" t="str">
            <v/>
          </cell>
          <cell r="AQ9">
            <v>343171.82</v>
          </cell>
          <cell r="AR9" t="str">
            <v/>
          </cell>
          <cell r="AS9">
            <v>541882</v>
          </cell>
          <cell r="AT9" t="str">
            <v/>
          </cell>
          <cell r="AU9">
            <v>385472.32</v>
          </cell>
          <cell r="AV9" t="str">
            <v/>
          </cell>
          <cell r="AW9">
            <v>292038.18800000002</v>
          </cell>
          <cell r="AX9" t="str">
            <v/>
          </cell>
          <cell r="AY9">
            <v>311741.462</v>
          </cell>
          <cell r="AZ9" t="str">
            <v/>
          </cell>
          <cell r="BA9">
            <v>332643.06000000006</v>
          </cell>
          <cell r="BB9" t="str">
            <v/>
          </cell>
          <cell r="BC9">
            <v>403890.13920000003</v>
          </cell>
          <cell r="BD9" t="str">
            <v/>
          </cell>
          <cell r="BE9">
            <v>498697.30800000002</v>
          </cell>
          <cell r="BF9" t="str">
            <v/>
          </cell>
          <cell r="BG9">
            <v>225681.85200000001</v>
          </cell>
          <cell r="BH9" t="str">
            <v/>
          </cell>
          <cell r="BI9">
            <v>685301.76000000001</v>
          </cell>
          <cell r="BJ9" t="str">
            <v/>
          </cell>
          <cell r="BK9">
            <v>245574.03200000001</v>
          </cell>
          <cell r="BL9" t="str">
            <v/>
          </cell>
          <cell r="BM9">
            <v>177592.76920000004</v>
          </cell>
          <cell r="BN9" t="str">
            <v/>
          </cell>
          <cell r="BO9">
            <v>0</v>
          </cell>
          <cell r="BP9" t="str">
            <v/>
          </cell>
          <cell r="BQ9">
            <v>203475.49200000003</v>
          </cell>
          <cell r="BR9" t="str">
            <v/>
          </cell>
          <cell r="BS9">
            <v>393342.12720000005</v>
          </cell>
          <cell r="BT9" t="str">
            <v/>
          </cell>
          <cell r="BU9">
            <v>260300.6912</v>
          </cell>
          <cell r="BV9" t="str">
            <v/>
          </cell>
          <cell r="BW9">
            <v>254501.85200000001</v>
          </cell>
          <cell r="BX9" t="str">
            <v/>
          </cell>
          <cell r="BY9">
            <v>133042.228</v>
          </cell>
          <cell r="BZ9" t="str">
            <v/>
          </cell>
          <cell r="CA9">
            <v>171390.00999999998</v>
          </cell>
          <cell r="CB9" t="str">
            <v/>
          </cell>
          <cell r="CC9">
            <v>444322.56</v>
          </cell>
          <cell r="CD9" t="str">
            <v/>
          </cell>
          <cell r="CE9">
            <v>159345.64800000002</v>
          </cell>
          <cell r="CF9" t="str">
            <v/>
          </cell>
          <cell r="CG9">
            <v>435832.31999999995</v>
          </cell>
          <cell r="CH9" t="str">
            <v/>
          </cell>
          <cell r="CI9">
            <v>338373.99199999997</v>
          </cell>
          <cell r="CJ9">
            <v>0</v>
          </cell>
          <cell r="CK9">
            <v>11861535.422799999</v>
          </cell>
          <cell r="CL9" t="str">
            <v/>
          </cell>
        </row>
        <row r="10">
          <cell r="D10" t="str">
            <v>01-10-010</v>
          </cell>
          <cell r="E10" t="str">
            <v>DEMOLICION DE MURO EN LADRILLO DE E=10CM O 15CM; INCLUYE BOTADA</v>
          </cell>
          <cell r="F10" t="str">
            <v>M2</v>
          </cell>
          <cell r="G10">
            <v>10862</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t="str">
            <v/>
          </cell>
        </row>
        <row r="11">
          <cell r="D11" t="str">
            <v>01-10-020</v>
          </cell>
          <cell r="E11" t="str">
            <v>DEMOLICION DE PISO MORTERO; INCLUYE BOTADA.</v>
          </cell>
          <cell r="F11" t="str">
            <v>M2</v>
          </cell>
          <cell r="G11">
            <v>8448</v>
          </cell>
          <cell r="H11">
            <v>0</v>
          </cell>
          <cell r="I11">
            <v>0</v>
          </cell>
          <cell r="J11">
            <v>2.48</v>
          </cell>
          <cell r="K11">
            <v>20951.04</v>
          </cell>
          <cell r="L11">
            <v>2.4</v>
          </cell>
          <cell r="M11">
            <v>20275.2</v>
          </cell>
          <cell r="N11">
            <v>2.52</v>
          </cell>
          <cell r="O11">
            <v>21288.959999999999</v>
          </cell>
          <cell r="P11">
            <v>0</v>
          </cell>
          <cell r="Q11">
            <v>0</v>
          </cell>
          <cell r="R11">
            <v>2.2109999999999999</v>
          </cell>
          <cell r="S11">
            <v>18678.527999999998</v>
          </cell>
          <cell r="T11">
            <v>2.2000000000000002</v>
          </cell>
          <cell r="U11">
            <v>18585.600000000002</v>
          </cell>
          <cell r="V11">
            <v>2.5299999999999998</v>
          </cell>
          <cell r="W11">
            <v>21373.439999999999</v>
          </cell>
          <cell r="X11">
            <v>1.8</v>
          </cell>
          <cell r="Y11">
            <v>15206.4</v>
          </cell>
          <cell r="Z11">
            <v>2.72</v>
          </cell>
          <cell r="AA11">
            <v>22978.560000000001</v>
          </cell>
          <cell r="AB11">
            <v>3.06</v>
          </cell>
          <cell r="AC11">
            <v>25850.880000000001</v>
          </cell>
          <cell r="AD11">
            <v>2.8380000000000001</v>
          </cell>
          <cell r="AE11">
            <v>23975.423999999999</v>
          </cell>
          <cell r="AF11">
            <v>0</v>
          </cell>
          <cell r="AG11">
            <v>0</v>
          </cell>
          <cell r="AH11">
            <v>0</v>
          </cell>
          <cell r="AI11">
            <v>0</v>
          </cell>
          <cell r="AJ11">
            <v>0</v>
          </cell>
          <cell r="AK11">
            <v>0</v>
          </cell>
          <cell r="AL11">
            <v>2.16</v>
          </cell>
          <cell r="AM11">
            <v>18247.68</v>
          </cell>
          <cell r="AN11">
            <v>1.94</v>
          </cell>
          <cell r="AO11">
            <v>16389.12</v>
          </cell>
          <cell r="AP11">
            <v>3.12</v>
          </cell>
          <cell r="AQ11">
            <v>26357.760000000002</v>
          </cell>
          <cell r="AR11">
            <v>4</v>
          </cell>
          <cell r="AS11">
            <v>33792</v>
          </cell>
          <cell r="AT11">
            <v>3.72</v>
          </cell>
          <cell r="AU11">
            <v>31426.560000000001</v>
          </cell>
          <cell r="AV11">
            <v>2.3770000000000002</v>
          </cell>
          <cell r="AW11">
            <v>20080.896000000001</v>
          </cell>
          <cell r="AX11">
            <v>2.56</v>
          </cell>
          <cell r="AY11">
            <v>21626.880000000001</v>
          </cell>
          <cell r="AZ11">
            <v>2.7439999999999998</v>
          </cell>
          <cell r="BA11">
            <v>23181.311999999998</v>
          </cell>
          <cell r="BB11">
            <v>3.6823999999999999</v>
          </cell>
          <cell r="BC11">
            <v>31108.915199999999</v>
          </cell>
          <cell r="BD11">
            <v>14.322000000000001</v>
          </cell>
          <cell r="BE11">
            <v>120992.25600000001</v>
          </cell>
          <cell r="BF11">
            <v>2.9440000000000004</v>
          </cell>
          <cell r="BG11">
            <v>24870.912000000004</v>
          </cell>
          <cell r="BH11">
            <v>81.12</v>
          </cell>
          <cell r="BI11">
            <v>685301.76000000001</v>
          </cell>
          <cell r="BJ11">
            <v>3.4915000000000003</v>
          </cell>
          <cell r="BK11">
            <v>29496.192000000003</v>
          </cell>
          <cell r="BL11">
            <v>1.9863999999999997</v>
          </cell>
          <cell r="BM11">
            <v>16781.107199999999</v>
          </cell>
          <cell r="BN11">
            <v>0</v>
          </cell>
          <cell r="BO11">
            <v>0</v>
          </cell>
          <cell r="BP11">
            <v>2.484</v>
          </cell>
          <cell r="BQ11">
            <v>20984.831999999999</v>
          </cell>
          <cell r="BR11">
            <v>3.9621</v>
          </cell>
          <cell r="BS11">
            <v>33471.820800000001</v>
          </cell>
          <cell r="BT11">
            <v>2.6324000000000005</v>
          </cell>
          <cell r="BU11">
            <v>22238.515200000005</v>
          </cell>
          <cell r="BV11">
            <v>3.4640000000000004</v>
          </cell>
          <cell r="BW11">
            <v>29263.872000000003</v>
          </cell>
          <cell r="BX11">
            <v>2.7370000000000001</v>
          </cell>
          <cell r="BY11">
            <v>23122.175999999999</v>
          </cell>
          <cell r="BZ11">
            <v>2.472</v>
          </cell>
          <cell r="CA11">
            <v>20883.455999999998</v>
          </cell>
          <cell r="CB11">
            <v>52.594999999999999</v>
          </cell>
          <cell r="CC11">
            <v>444322.56</v>
          </cell>
          <cell r="CD11">
            <v>2.7319999999999998</v>
          </cell>
          <cell r="CE11">
            <v>23079.935999999998</v>
          </cell>
          <cell r="CF11">
            <v>51.589999999999996</v>
          </cell>
          <cell r="CG11">
            <v>435832.31999999995</v>
          </cell>
          <cell r="CH11">
            <v>4.4774999999999991</v>
          </cell>
          <cell r="CI11">
            <v>37825.919999999991</v>
          </cell>
          <cell r="CJ11">
            <v>284.07229999999998</v>
          </cell>
          <cell r="CK11">
            <v>2399842.7903999998</v>
          </cell>
          <cell r="CL11" t="str">
            <v/>
          </cell>
        </row>
        <row r="12">
          <cell r="D12" t="str">
            <v>01-10-030</v>
          </cell>
          <cell r="E12" t="str">
            <v>DEMOLICION DE ENCHAPES; INCLUYE BOTADA.</v>
          </cell>
          <cell r="F12" t="str">
            <v>M2</v>
          </cell>
          <cell r="G12">
            <v>8448</v>
          </cell>
          <cell r="H12">
            <v>0</v>
          </cell>
          <cell r="I12">
            <v>0</v>
          </cell>
          <cell r="J12">
            <v>11.58</v>
          </cell>
          <cell r="K12">
            <v>97827.839999999997</v>
          </cell>
          <cell r="L12">
            <v>11.6</v>
          </cell>
          <cell r="M12">
            <v>97996.800000000003</v>
          </cell>
          <cell r="N12">
            <v>12.000000000000002</v>
          </cell>
          <cell r="O12">
            <v>101376.00000000001</v>
          </cell>
          <cell r="P12">
            <v>0</v>
          </cell>
          <cell r="Q12">
            <v>0</v>
          </cell>
          <cell r="R12">
            <v>12.32</v>
          </cell>
          <cell r="S12">
            <v>104079.36</v>
          </cell>
          <cell r="T12">
            <v>10.8</v>
          </cell>
          <cell r="U12">
            <v>91238.400000000009</v>
          </cell>
          <cell r="V12">
            <v>11.999999999999998</v>
          </cell>
          <cell r="W12">
            <v>101375.99999999999</v>
          </cell>
          <cell r="X12">
            <v>10.799999999999999</v>
          </cell>
          <cell r="Y12">
            <v>91238.399999999994</v>
          </cell>
          <cell r="Z12">
            <v>11.2</v>
          </cell>
          <cell r="AA12">
            <v>94617.599999999991</v>
          </cell>
          <cell r="AB12">
            <v>14</v>
          </cell>
          <cell r="AC12">
            <v>118272</v>
          </cell>
          <cell r="AD12">
            <v>12.28</v>
          </cell>
          <cell r="AE12">
            <v>103741.43999999999</v>
          </cell>
          <cell r="AF12">
            <v>13.879999999999999</v>
          </cell>
          <cell r="AG12">
            <v>117258.23999999999</v>
          </cell>
          <cell r="AH12">
            <v>13.760000000000002</v>
          </cell>
          <cell r="AI12">
            <v>116244.48000000001</v>
          </cell>
          <cell r="AJ12">
            <v>12.959999999999999</v>
          </cell>
          <cell r="AK12">
            <v>109486.07999999999</v>
          </cell>
          <cell r="AL12">
            <v>10.4</v>
          </cell>
          <cell r="AM12">
            <v>87859.199999999997</v>
          </cell>
          <cell r="AN12">
            <v>10.16</v>
          </cell>
          <cell r="AO12">
            <v>85831.680000000008</v>
          </cell>
          <cell r="AP12">
            <v>12.6</v>
          </cell>
          <cell r="AQ12">
            <v>106444.8</v>
          </cell>
          <cell r="AR12">
            <v>22</v>
          </cell>
          <cell r="AS12">
            <v>185856</v>
          </cell>
          <cell r="AT12">
            <v>15.2</v>
          </cell>
          <cell r="AU12">
            <v>128409.59999999999</v>
          </cell>
          <cell r="AV12">
            <v>10.76</v>
          </cell>
          <cell r="AW12">
            <v>90900.479999999996</v>
          </cell>
          <cell r="AX12">
            <v>11.479999999999999</v>
          </cell>
          <cell r="AY12">
            <v>96983.039999999994</v>
          </cell>
          <cell r="AZ12">
            <v>13.32</v>
          </cell>
          <cell r="BA12">
            <v>112527.36</v>
          </cell>
          <cell r="BB12">
            <v>14.959999999999999</v>
          </cell>
          <cell r="BC12">
            <v>126382.07999999999</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8.4188000000000009</v>
          </cell>
          <cell r="BS12">
            <v>71122.022400000002</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11.787499999999998</v>
          </cell>
          <cell r="CI12">
            <v>99580.799999999988</v>
          </cell>
          <cell r="CJ12">
            <v>300.26629999999994</v>
          </cell>
          <cell r="CK12">
            <v>2536649.7023999994</v>
          </cell>
          <cell r="CL12" t="str">
            <v/>
          </cell>
        </row>
        <row r="13">
          <cell r="D13" t="str">
            <v>01-10-040</v>
          </cell>
          <cell r="E13" t="str">
            <v>RETIRO DE APARATOS SANITARIOS; DESMONTE DE CABINAS, PUERTAS, VENTANAS Y LVD PREFABRICADO O SIMILAR; INCLUYE BOTADA.</v>
          </cell>
          <cell r="F13" t="str">
            <v>U</v>
          </cell>
          <cell r="G13">
            <v>8448</v>
          </cell>
          <cell r="H13">
            <v>0</v>
          </cell>
          <cell r="I13">
            <v>0</v>
          </cell>
          <cell r="J13">
            <v>2</v>
          </cell>
          <cell r="K13">
            <v>16896</v>
          </cell>
          <cell r="L13">
            <v>2</v>
          </cell>
          <cell r="M13">
            <v>16896</v>
          </cell>
          <cell r="N13">
            <v>2</v>
          </cell>
          <cell r="O13">
            <v>16896</v>
          </cell>
          <cell r="P13">
            <v>0</v>
          </cell>
          <cell r="Q13">
            <v>0</v>
          </cell>
          <cell r="R13">
            <v>2</v>
          </cell>
          <cell r="S13">
            <v>16896</v>
          </cell>
          <cell r="T13">
            <v>0</v>
          </cell>
          <cell r="U13">
            <v>0</v>
          </cell>
          <cell r="V13">
            <v>2</v>
          </cell>
          <cell r="W13">
            <v>16896</v>
          </cell>
          <cell r="X13">
            <v>2</v>
          </cell>
          <cell r="Y13">
            <v>16896</v>
          </cell>
          <cell r="Z13">
            <v>2</v>
          </cell>
          <cell r="AA13">
            <v>16896</v>
          </cell>
          <cell r="AB13">
            <v>2</v>
          </cell>
          <cell r="AC13">
            <v>16896</v>
          </cell>
          <cell r="AD13">
            <v>2</v>
          </cell>
          <cell r="AE13">
            <v>16896</v>
          </cell>
          <cell r="AF13">
            <v>2</v>
          </cell>
          <cell r="AG13">
            <v>16896</v>
          </cell>
          <cell r="AH13">
            <v>2</v>
          </cell>
          <cell r="AI13">
            <v>16896</v>
          </cell>
          <cell r="AJ13">
            <v>2</v>
          </cell>
          <cell r="AK13">
            <v>16896</v>
          </cell>
          <cell r="AL13">
            <v>2</v>
          </cell>
          <cell r="AM13">
            <v>16896</v>
          </cell>
          <cell r="AN13">
            <v>2</v>
          </cell>
          <cell r="AO13">
            <v>16896</v>
          </cell>
          <cell r="AP13">
            <v>2</v>
          </cell>
          <cell r="AQ13">
            <v>16896</v>
          </cell>
          <cell r="AR13">
            <v>2</v>
          </cell>
          <cell r="AS13">
            <v>16896</v>
          </cell>
          <cell r="AT13">
            <v>2</v>
          </cell>
          <cell r="AU13">
            <v>16896</v>
          </cell>
          <cell r="AV13">
            <v>2</v>
          </cell>
          <cell r="AW13">
            <v>16896</v>
          </cell>
          <cell r="AX13">
            <v>2</v>
          </cell>
          <cell r="AY13">
            <v>16896</v>
          </cell>
          <cell r="AZ13">
            <v>2</v>
          </cell>
          <cell r="BA13">
            <v>16896</v>
          </cell>
          <cell r="BB13">
            <v>2</v>
          </cell>
          <cell r="BC13">
            <v>16896</v>
          </cell>
          <cell r="BD13">
            <v>0</v>
          </cell>
          <cell r="BE13">
            <v>0</v>
          </cell>
          <cell r="BF13">
            <v>1</v>
          </cell>
          <cell r="BG13">
            <v>8448</v>
          </cell>
          <cell r="BH13">
            <v>0</v>
          </cell>
          <cell r="BI13">
            <v>0</v>
          </cell>
          <cell r="BJ13">
            <v>1</v>
          </cell>
          <cell r="BK13">
            <v>8448</v>
          </cell>
          <cell r="BL13">
            <v>1</v>
          </cell>
          <cell r="BM13">
            <v>8448</v>
          </cell>
          <cell r="BN13">
            <v>0</v>
          </cell>
          <cell r="BO13">
            <v>0</v>
          </cell>
          <cell r="BP13">
            <v>1</v>
          </cell>
          <cell r="BQ13">
            <v>8448</v>
          </cell>
          <cell r="BR13">
            <v>1</v>
          </cell>
          <cell r="BS13">
            <v>8448</v>
          </cell>
          <cell r="BT13">
            <v>1</v>
          </cell>
          <cell r="BU13">
            <v>8448</v>
          </cell>
          <cell r="BV13">
            <v>1</v>
          </cell>
          <cell r="BW13">
            <v>8448</v>
          </cell>
          <cell r="BX13">
            <v>1</v>
          </cell>
          <cell r="BY13">
            <v>8448</v>
          </cell>
          <cell r="BZ13">
            <v>1</v>
          </cell>
          <cell r="CA13">
            <v>8448</v>
          </cell>
          <cell r="CB13">
            <v>0</v>
          </cell>
          <cell r="CC13">
            <v>0</v>
          </cell>
          <cell r="CD13">
            <v>1</v>
          </cell>
          <cell r="CE13">
            <v>8448</v>
          </cell>
          <cell r="CF13">
            <v>0</v>
          </cell>
          <cell r="CG13">
            <v>0</v>
          </cell>
          <cell r="CH13">
            <v>1</v>
          </cell>
          <cell r="CI13">
            <v>8448</v>
          </cell>
          <cell r="CJ13">
            <v>53</v>
          </cell>
          <cell r="CK13">
            <v>447744</v>
          </cell>
          <cell r="CL13" t="str">
            <v/>
          </cell>
        </row>
        <row r="14">
          <cell r="D14" t="str">
            <v>01-10-050</v>
          </cell>
          <cell r="E14" t="str">
            <v>DEMOLICION DE REVOQUES; INCLUYE BOTADA.</v>
          </cell>
          <cell r="F14" t="str">
            <v>M2</v>
          </cell>
          <cell r="G14">
            <v>8448</v>
          </cell>
          <cell r="H14">
            <v>0</v>
          </cell>
          <cell r="I14">
            <v>0</v>
          </cell>
          <cell r="J14">
            <v>12.576000000000001</v>
          </cell>
          <cell r="K14">
            <v>106242.04800000001</v>
          </cell>
          <cell r="L14">
            <v>12.4</v>
          </cell>
          <cell r="M14">
            <v>104755.2</v>
          </cell>
          <cell r="N14">
            <v>12.840000000000003</v>
          </cell>
          <cell r="O14">
            <v>108472.32000000004</v>
          </cell>
          <cell r="P14">
            <v>0</v>
          </cell>
          <cell r="Q14">
            <v>0</v>
          </cell>
          <cell r="R14">
            <v>11.96</v>
          </cell>
          <cell r="S14">
            <v>101038.08</v>
          </cell>
          <cell r="T14">
            <v>11.96</v>
          </cell>
          <cell r="U14">
            <v>101038.08</v>
          </cell>
          <cell r="V14">
            <v>13.28</v>
          </cell>
          <cell r="W14">
            <v>112189.43999999999</v>
          </cell>
          <cell r="X14">
            <v>11.080000000000002</v>
          </cell>
          <cell r="Y14">
            <v>93603.840000000011</v>
          </cell>
          <cell r="Z14">
            <v>12.400000000000002</v>
          </cell>
          <cell r="AA14">
            <v>104755.20000000001</v>
          </cell>
          <cell r="AB14">
            <v>13.72</v>
          </cell>
          <cell r="AC14">
            <v>115906.56000000001</v>
          </cell>
          <cell r="AD14">
            <v>13.588000000000001</v>
          </cell>
          <cell r="AE14">
            <v>114791.42400000001</v>
          </cell>
          <cell r="AF14">
            <v>15.347999999999999</v>
          </cell>
          <cell r="AG14">
            <v>129659.90399999999</v>
          </cell>
          <cell r="AH14">
            <v>15.216000000000005</v>
          </cell>
          <cell r="AI14">
            <v>128544.76800000004</v>
          </cell>
          <cell r="AJ14">
            <v>14.336</v>
          </cell>
          <cell r="AK14">
            <v>121110.52800000001</v>
          </cell>
          <cell r="AL14">
            <v>11.520000000000001</v>
          </cell>
          <cell r="AM14">
            <v>97320.960000000006</v>
          </cell>
          <cell r="AN14">
            <v>11.256</v>
          </cell>
          <cell r="AO14">
            <v>95090.687999999995</v>
          </cell>
          <cell r="AP14">
            <v>13.940000000000001</v>
          </cell>
          <cell r="AQ14">
            <v>117765.12000000001</v>
          </cell>
          <cell r="AR14">
            <v>22</v>
          </cell>
          <cell r="AS14">
            <v>185856</v>
          </cell>
          <cell r="AT14">
            <v>15.040000000000001</v>
          </cell>
          <cell r="AU14">
            <v>127057.92000000001</v>
          </cell>
          <cell r="AV14">
            <v>11.828000000000003</v>
          </cell>
          <cell r="AW14">
            <v>99922.944000000018</v>
          </cell>
          <cell r="AX14">
            <v>12.698</v>
          </cell>
          <cell r="AY14">
            <v>107272.704</v>
          </cell>
          <cell r="AZ14">
            <v>12.972000000000001</v>
          </cell>
          <cell r="BA14">
            <v>109587.45600000001</v>
          </cell>
          <cell r="BB14">
            <v>16.536000000000001</v>
          </cell>
          <cell r="BC14">
            <v>139696.12800000003</v>
          </cell>
          <cell r="BD14">
            <v>25.388000000000002</v>
          </cell>
          <cell r="BE14">
            <v>214477.82400000002</v>
          </cell>
          <cell r="BF14">
            <v>13.860000000000001</v>
          </cell>
          <cell r="BG14">
            <v>117089.28000000001</v>
          </cell>
          <cell r="BH14">
            <v>0</v>
          </cell>
          <cell r="BI14">
            <v>0</v>
          </cell>
          <cell r="BJ14">
            <v>14.96</v>
          </cell>
          <cell r="BK14">
            <v>126382.08</v>
          </cell>
          <cell r="BL14">
            <v>10.978000000000002</v>
          </cell>
          <cell r="BM14">
            <v>92742.144000000015</v>
          </cell>
          <cell r="BN14">
            <v>0</v>
          </cell>
          <cell r="BO14">
            <v>0</v>
          </cell>
          <cell r="BP14">
            <v>12.540000000000001</v>
          </cell>
          <cell r="BQ14">
            <v>105937.92000000001</v>
          </cell>
          <cell r="BR14">
            <v>20.196000000000002</v>
          </cell>
          <cell r="BS14">
            <v>170615.80800000002</v>
          </cell>
          <cell r="BT14">
            <v>16.544</v>
          </cell>
          <cell r="BU14">
            <v>139763.712</v>
          </cell>
          <cell r="BV14">
            <v>15.620000000000001</v>
          </cell>
          <cell r="BW14">
            <v>131957.76000000001</v>
          </cell>
          <cell r="BX14">
            <v>3.3840000000000003</v>
          </cell>
          <cell r="BY14">
            <v>28588.032000000003</v>
          </cell>
          <cell r="BZ14">
            <v>8.6549999999999994</v>
          </cell>
          <cell r="CA14">
            <v>73117.439999999988</v>
          </cell>
          <cell r="CB14">
            <v>0</v>
          </cell>
          <cell r="CC14">
            <v>0</v>
          </cell>
          <cell r="CD14">
            <v>6.644000000000001</v>
          </cell>
          <cell r="CE14">
            <v>56128.51200000001</v>
          </cell>
          <cell r="CF14">
            <v>0</v>
          </cell>
          <cell r="CG14">
            <v>0</v>
          </cell>
          <cell r="CH14">
            <v>10.965</v>
          </cell>
          <cell r="CI14">
            <v>92632.319999999992</v>
          </cell>
          <cell r="CJ14">
            <v>458.22799999999995</v>
          </cell>
          <cell r="CK14">
            <v>3871110.1439999994</v>
          </cell>
          <cell r="CL14" t="str">
            <v/>
          </cell>
        </row>
        <row r="15">
          <cell r="D15" t="str">
            <v>01-10-060</v>
          </cell>
          <cell r="E15" t="str">
            <v>DEMOLICION DE LAVADERO EN CONCRETO CON TANQUE Y MESON EN CONCRETO O SIMILAR; INCLUYE BOTADA.</v>
          </cell>
          <cell r="F15" t="str">
            <v>U</v>
          </cell>
          <cell r="G15">
            <v>25345</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1</v>
          </cell>
          <cell r="BE15">
            <v>25345</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1</v>
          </cell>
          <cell r="CK15">
            <v>25345</v>
          </cell>
          <cell r="CL15" t="str">
            <v/>
          </cell>
        </row>
        <row r="16">
          <cell r="D16" t="str">
            <v>01-10-070</v>
          </cell>
          <cell r="E16" t="str">
            <v>DESMONTE DE CUBIERTA EN FIBROCEMENTO, ZINC O SIMILAR</v>
          </cell>
          <cell r="F16" t="str">
            <v>M2</v>
          </cell>
          <cell r="G16">
            <v>10290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t="str">
            <v/>
          </cell>
        </row>
        <row r="17">
          <cell r="D17" t="str">
            <v>01-10-080</v>
          </cell>
          <cell r="E17" t="str">
            <v>DESMONTE DE CUBIERTA EN TEJA DE BARRO</v>
          </cell>
          <cell r="F17" t="str">
            <v>M2</v>
          </cell>
          <cell r="G17">
            <v>15359</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t="str">
            <v/>
          </cell>
        </row>
        <row r="18">
          <cell r="D18" t="str">
            <v>01-10-090</v>
          </cell>
          <cell r="E18" t="str">
            <v>ADECUACION DE SUPERFICIE PARA REVOQUE.</v>
          </cell>
          <cell r="F18" t="str">
            <v>M2</v>
          </cell>
          <cell r="G18">
            <v>5431</v>
          </cell>
          <cell r="H18">
            <v>0</v>
          </cell>
          <cell r="I18">
            <v>0</v>
          </cell>
          <cell r="J18">
            <v>12.576000000000001</v>
          </cell>
          <cell r="K18">
            <v>68300.256000000008</v>
          </cell>
          <cell r="L18">
            <v>12.4</v>
          </cell>
          <cell r="M18">
            <v>67344.400000000009</v>
          </cell>
          <cell r="N18">
            <v>12.840000000000003</v>
          </cell>
          <cell r="O18">
            <v>69734.040000000023</v>
          </cell>
          <cell r="P18">
            <v>0</v>
          </cell>
          <cell r="Q18">
            <v>0</v>
          </cell>
          <cell r="R18">
            <v>11.96</v>
          </cell>
          <cell r="S18">
            <v>64954.76</v>
          </cell>
          <cell r="T18">
            <v>11.96</v>
          </cell>
          <cell r="U18">
            <v>64954.76</v>
          </cell>
          <cell r="V18">
            <v>13.28</v>
          </cell>
          <cell r="W18">
            <v>72123.679999999993</v>
          </cell>
          <cell r="X18">
            <v>0</v>
          </cell>
          <cell r="Y18">
            <v>0</v>
          </cell>
          <cell r="Z18">
            <v>12.400000000000002</v>
          </cell>
          <cell r="AA18">
            <v>67344.400000000009</v>
          </cell>
          <cell r="AB18">
            <v>13.72</v>
          </cell>
          <cell r="AC18">
            <v>74513.320000000007</v>
          </cell>
          <cell r="AD18">
            <v>13.588000000000001</v>
          </cell>
          <cell r="AE18">
            <v>73796.428</v>
          </cell>
          <cell r="AF18">
            <v>15.347999999999999</v>
          </cell>
          <cell r="AG18">
            <v>83354.987999999998</v>
          </cell>
          <cell r="AH18">
            <v>15.216000000000005</v>
          </cell>
          <cell r="AI18">
            <v>82638.09600000002</v>
          </cell>
          <cell r="AJ18">
            <v>14.336</v>
          </cell>
          <cell r="AK18">
            <v>77858.816000000006</v>
          </cell>
          <cell r="AL18">
            <v>11.520000000000001</v>
          </cell>
          <cell r="AM18">
            <v>62565.12000000001</v>
          </cell>
          <cell r="AN18">
            <v>11.256</v>
          </cell>
          <cell r="AO18">
            <v>61131.336000000003</v>
          </cell>
          <cell r="AP18">
            <v>13.940000000000001</v>
          </cell>
          <cell r="AQ18">
            <v>75708.140000000014</v>
          </cell>
          <cell r="AR18">
            <v>22</v>
          </cell>
          <cell r="AS18">
            <v>119482</v>
          </cell>
          <cell r="AT18">
            <v>15.040000000000001</v>
          </cell>
          <cell r="AU18">
            <v>81682.240000000005</v>
          </cell>
          <cell r="AV18">
            <v>11.828000000000003</v>
          </cell>
          <cell r="AW18">
            <v>64237.868000000017</v>
          </cell>
          <cell r="AX18">
            <v>12.698</v>
          </cell>
          <cell r="AY18">
            <v>68962.838000000003</v>
          </cell>
          <cell r="AZ18">
            <v>12.972000000000001</v>
          </cell>
          <cell r="BA18">
            <v>70450.932000000001</v>
          </cell>
          <cell r="BB18">
            <v>16.536000000000001</v>
          </cell>
          <cell r="BC18">
            <v>89807.016000000003</v>
          </cell>
          <cell r="BD18">
            <v>25.388000000000002</v>
          </cell>
          <cell r="BE18">
            <v>137882.228</v>
          </cell>
          <cell r="BF18">
            <v>13.860000000000001</v>
          </cell>
          <cell r="BG18">
            <v>75273.66</v>
          </cell>
          <cell r="BH18">
            <v>0</v>
          </cell>
          <cell r="BI18">
            <v>0</v>
          </cell>
          <cell r="BJ18">
            <v>14.96</v>
          </cell>
          <cell r="BK18">
            <v>81247.760000000009</v>
          </cell>
          <cell r="BL18">
            <v>10.978000000000002</v>
          </cell>
          <cell r="BM18">
            <v>59621.518000000011</v>
          </cell>
          <cell r="BN18">
            <v>0</v>
          </cell>
          <cell r="BO18">
            <v>0</v>
          </cell>
          <cell r="BP18">
            <v>12.540000000000001</v>
          </cell>
          <cell r="BQ18">
            <v>68104.740000000005</v>
          </cell>
          <cell r="BR18">
            <v>20.196000000000002</v>
          </cell>
          <cell r="BS18">
            <v>109684.47600000001</v>
          </cell>
          <cell r="BT18">
            <v>16.544</v>
          </cell>
          <cell r="BU18">
            <v>89850.464000000007</v>
          </cell>
          <cell r="BV18">
            <v>15.620000000000001</v>
          </cell>
          <cell r="BW18">
            <v>84832.22</v>
          </cell>
          <cell r="BX18">
            <v>13.42</v>
          </cell>
          <cell r="BY18">
            <v>72884.02</v>
          </cell>
          <cell r="BZ18">
            <v>12.694000000000001</v>
          </cell>
          <cell r="CA18">
            <v>68941.114000000001</v>
          </cell>
          <cell r="CB18">
            <v>0</v>
          </cell>
          <cell r="CC18">
            <v>0</v>
          </cell>
          <cell r="CD18">
            <v>13.200000000000001</v>
          </cell>
          <cell r="CE18">
            <v>71689.200000000012</v>
          </cell>
          <cell r="CF18">
            <v>0</v>
          </cell>
          <cell r="CG18">
            <v>0</v>
          </cell>
          <cell r="CH18">
            <v>18.391999999999999</v>
          </cell>
          <cell r="CI18">
            <v>99886.95199999999</v>
          </cell>
          <cell r="CJ18">
            <v>475.20600000000002</v>
          </cell>
          <cell r="CK18">
            <v>2580843.7860000003</v>
          </cell>
          <cell r="CL18" t="str">
            <v/>
          </cell>
        </row>
        <row r="19">
          <cell r="D19" t="str">
            <v>03</v>
          </cell>
          <cell r="E19" t="str">
            <v>MOVIMIENTOS DE TIERRA</v>
          </cell>
          <cell r="G19">
            <v>0</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v>0</v>
          </cell>
          <cell r="CK19" t="str">
            <v/>
          </cell>
          <cell r="CL19">
            <v>196234.70106240004</v>
          </cell>
        </row>
        <row r="20">
          <cell r="D20" t="str">
            <v>03-01</v>
          </cell>
          <cell r="E20" t="str">
            <v>EXCAVACIONES</v>
          </cell>
          <cell r="G20">
            <v>0</v>
          </cell>
          <cell r="H20" t="str">
            <v/>
          </cell>
          <cell r="I20">
            <v>71815.711968000018</v>
          </cell>
          <cell r="J20" t="str">
            <v/>
          </cell>
          <cell r="K20">
            <v>0</v>
          </cell>
          <cell r="L20" t="str">
            <v/>
          </cell>
          <cell r="M20">
            <v>0</v>
          </cell>
          <cell r="N20" t="str">
            <v/>
          </cell>
          <cell r="O20">
            <v>0</v>
          </cell>
          <cell r="P20" t="str">
            <v/>
          </cell>
          <cell r="Q20">
            <v>0</v>
          </cell>
          <cell r="R20" t="str">
            <v/>
          </cell>
          <cell r="S20">
            <v>0</v>
          </cell>
          <cell r="T20" t="str">
            <v/>
          </cell>
          <cell r="U20">
            <v>0</v>
          </cell>
          <cell r="V20" t="str">
            <v/>
          </cell>
          <cell r="W20">
            <v>0</v>
          </cell>
          <cell r="X20" t="str">
            <v/>
          </cell>
          <cell r="Y20">
            <v>0</v>
          </cell>
          <cell r="Z20" t="str">
            <v/>
          </cell>
          <cell r="AA20">
            <v>0</v>
          </cell>
          <cell r="AB20" t="str">
            <v/>
          </cell>
          <cell r="AC20">
            <v>0</v>
          </cell>
          <cell r="AD20" t="str">
            <v/>
          </cell>
          <cell r="AE20">
            <v>0</v>
          </cell>
          <cell r="AF20" t="str">
            <v/>
          </cell>
          <cell r="AG20">
            <v>0</v>
          </cell>
          <cell r="AH20" t="str">
            <v/>
          </cell>
          <cell r="AI20">
            <v>0</v>
          </cell>
          <cell r="AJ20" t="str">
            <v/>
          </cell>
          <cell r="AK20">
            <v>0</v>
          </cell>
          <cell r="AL20" t="str">
            <v/>
          </cell>
          <cell r="AM20">
            <v>0</v>
          </cell>
          <cell r="AN20" t="str">
            <v/>
          </cell>
          <cell r="AO20">
            <v>0</v>
          </cell>
          <cell r="AP20" t="str">
            <v/>
          </cell>
          <cell r="AQ20">
            <v>0</v>
          </cell>
          <cell r="AR20" t="str">
            <v/>
          </cell>
          <cell r="AS20">
            <v>0</v>
          </cell>
          <cell r="AT20" t="str">
            <v/>
          </cell>
          <cell r="AU20">
            <v>0</v>
          </cell>
          <cell r="AV20" t="str">
            <v/>
          </cell>
          <cell r="AW20">
            <v>0</v>
          </cell>
          <cell r="AX20" t="str">
            <v/>
          </cell>
          <cell r="AY20">
            <v>0</v>
          </cell>
          <cell r="AZ20" t="str">
            <v/>
          </cell>
          <cell r="BA20">
            <v>0</v>
          </cell>
          <cell r="BB20" t="str">
            <v/>
          </cell>
          <cell r="BC20">
            <v>0</v>
          </cell>
          <cell r="BD20" t="str">
            <v/>
          </cell>
          <cell r="BE20">
            <v>0</v>
          </cell>
          <cell r="BF20" t="str">
            <v/>
          </cell>
          <cell r="BG20">
            <v>0</v>
          </cell>
          <cell r="BH20" t="str">
            <v/>
          </cell>
          <cell r="BI20">
            <v>0</v>
          </cell>
          <cell r="BJ20" t="str">
            <v/>
          </cell>
          <cell r="BK20">
            <v>0</v>
          </cell>
          <cell r="BL20" t="str">
            <v/>
          </cell>
          <cell r="BM20">
            <v>0</v>
          </cell>
          <cell r="BN20" t="str">
            <v/>
          </cell>
          <cell r="BO20">
            <v>0</v>
          </cell>
          <cell r="BP20" t="str">
            <v/>
          </cell>
          <cell r="BQ20">
            <v>0</v>
          </cell>
          <cell r="BR20" t="str">
            <v/>
          </cell>
          <cell r="BS20">
            <v>0</v>
          </cell>
          <cell r="BT20" t="str">
            <v/>
          </cell>
          <cell r="BU20">
            <v>0</v>
          </cell>
          <cell r="BV20" t="str">
            <v/>
          </cell>
          <cell r="BW20">
            <v>0</v>
          </cell>
          <cell r="BX20" t="str">
            <v/>
          </cell>
          <cell r="BY20">
            <v>0</v>
          </cell>
          <cell r="BZ20" t="str">
            <v/>
          </cell>
          <cell r="CA20">
            <v>0</v>
          </cell>
          <cell r="CB20" t="str">
            <v/>
          </cell>
          <cell r="CC20">
            <v>0</v>
          </cell>
          <cell r="CD20" t="str">
            <v/>
          </cell>
          <cell r="CE20">
            <v>0</v>
          </cell>
          <cell r="CF20" t="str">
            <v/>
          </cell>
          <cell r="CG20">
            <v>0</v>
          </cell>
          <cell r="CH20" t="str">
            <v/>
          </cell>
          <cell r="CI20">
            <v>0</v>
          </cell>
          <cell r="CJ20">
            <v>0</v>
          </cell>
          <cell r="CK20">
            <v>71815.711968000018</v>
          </cell>
          <cell r="CL20" t="str">
            <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12129</v>
          </cell>
          <cell r="H21">
            <v>5.9209920000000009</v>
          </cell>
          <cell r="I21">
            <v>71815.711968000018</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5.9209920000000009</v>
          </cell>
          <cell r="CK21">
            <v>71815.711968000018</v>
          </cell>
          <cell r="CL21" t="str">
            <v/>
          </cell>
        </row>
        <row r="22">
          <cell r="D22" t="str">
            <v>03-02</v>
          </cell>
          <cell r="E22" t="str">
            <v>BOTADA</v>
          </cell>
          <cell r="G22">
            <v>0</v>
          </cell>
          <cell r="H22" t="str">
            <v/>
          </cell>
          <cell r="I22">
            <v>124418.98909440002</v>
          </cell>
          <cell r="J22" t="str">
            <v/>
          </cell>
          <cell r="K22">
            <v>0</v>
          </cell>
          <cell r="L22" t="str">
            <v/>
          </cell>
          <cell r="M22">
            <v>0</v>
          </cell>
          <cell r="N22" t="str">
            <v/>
          </cell>
          <cell r="O22">
            <v>0</v>
          </cell>
          <cell r="P22" t="str">
            <v/>
          </cell>
          <cell r="Q22">
            <v>0</v>
          </cell>
          <cell r="R22" t="str">
            <v/>
          </cell>
          <cell r="S22">
            <v>0</v>
          </cell>
          <cell r="T22" t="str">
            <v/>
          </cell>
          <cell r="U22">
            <v>0</v>
          </cell>
          <cell r="V22" t="str">
            <v/>
          </cell>
          <cell r="W22">
            <v>0</v>
          </cell>
          <cell r="X22" t="str">
            <v/>
          </cell>
          <cell r="Y22">
            <v>0</v>
          </cell>
          <cell r="Z22" t="str">
            <v/>
          </cell>
          <cell r="AA22">
            <v>0</v>
          </cell>
          <cell r="AB22" t="str">
            <v/>
          </cell>
          <cell r="AC22">
            <v>0</v>
          </cell>
          <cell r="AD22" t="str">
            <v/>
          </cell>
          <cell r="AE22">
            <v>0</v>
          </cell>
          <cell r="AF22" t="str">
            <v/>
          </cell>
          <cell r="AG22">
            <v>0</v>
          </cell>
          <cell r="AH22" t="str">
            <v/>
          </cell>
          <cell r="AI22">
            <v>0</v>
          </cell>
          <cell r="AJ22" t="str">
            <v/>
          </cell>
          <cell r="AK22">
            <v>0</v>
          </cell>
          <cell r="AL22" t="str">
            <v/>
          </cell>
          <cell r="AM22">
            <v>0</v>
          </cell>
          <cell r="AN22" t="str">
            <v/>
          </cell>
          <cell r="AO22">
            <v>0</v>
          </cell>
          <cell r="AP22" t="str">
            <v/>
          </cell>
          <cell r="AQ22">
            <v>0</v>
          </cell>
          <cell r="AR22" t="str">
            <v/>
          </cell>
          <cell r="AS22">
            <v>0</v>
          </cell>
          <cell r="AT22" t="str">
            <v/>
          </cell>
          <cell r="AU22">
            <v>0</v>
          </cell>
          <cell r="AV22" t="str">
            <v/>
          </cell>
          <cell r="AW22">
            <v>0</v>
          </cell>
          <cell r="AX22" t="str">
            <v/>
          </cell>
          <cell r="AY22">
            <v>0</v>
          </cell>
          <cell r="AZ22" t="str">
            <v/>
          </cell>
          <cell r="BA22">
            <v>0</v>
          </cell>
          <cell r="BB22" t="str">
            <v/>
          </cell>
          <cell r="BC22">
            <v>0</v>
          </cell>
          <cell r="BD22" t="str">
            <v/>
          </cell>
          <cell r="BE22">
            <v>0</v>
          </cell>
          <cell r="BF22" t="str">
            <v/>
          </cell>
          <cell r="BG22">
            <v>0</v>
          </cell>
          <cell r="BH22" t="str">
            <v/>
          </cell>
          <cell r="BI22">
            <v>0</v>
          </cell>
          <cell r="BJ22" t="str">
            <v/>
          </cell>
          <cell r="BK22">
            <v>0</v>
          </cell>
          <cell r="BL22" t="str">
            <v/>
          </cell>
          <cell r="BM22">
            <v>0</v>
          </cell>
          <cell r="BN22" t="str">
            <v/>
          </cell>
          <cell r="BO22">
            <v>0</v>
          </cell>
          <cell r="BP22" t="str">
            <v/>
          </cell>
          <cell r="BQ22">
            <v>0</v>
          </cell>
          <cell r="BR22" t="str">
            <v/>
          </cell>
          <cell r="BS22">
            <v>0</v>
          </cell>
          <cell r="BT22" t="str">
            <v/>
          </cell>
          <cell r="BU22">
            <v>0</v>
          </cell>
          <cell r="BV22" t="str">
            <v/>
          </cell>
          <cell r="BW22">
            <v>0</v>
          </cell>
          <cell r="BX22" t="str">
            <v/>
          </cell>
          <cell r="BY22">
            <v>0</v>
          </cell>
          <cell r="BZ22" t="str">
            <v/>
          </cell>
          <cell r="CA22">
            <v>0</v>
          </cell>
          <cell r="CB22" t="str">
            <v/>
          </cell>
          <cell r="CC22">
            <v>0</v>
          </cell>
          <cell r="CD22" t="str">
            <v/>
          </cell>
          <cell r="CE22">
            <v>0</v>
          </cell>
          <cell r="CF22" t="str">
            <v/>
          </cell>
          <cell r="CG22">
            <v>0</v>
          </cell>
          <cell r="CH22" t="str">
            <v/>
          </cell>
          <cell r="CI22">
            <v>0</v>
          </cell>
          <cell r="CJ22">
            <v>0</v>
          </cell>
          <cell r="CK22">
            <v>124418.98909440002</v>
          </cell>
          <cell r="CL22" t="str">
            <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16164</v>
          </cell>
          <cell r="H23">
            <v>7.6972896000000013</v>
          </cell>
          <cell r="I23">
            <v>124418.98909440002</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7.6972896000000013</v>
          </cell>
          <cell r="CK23">
            <v>124418.98909440002</v>
          </cell>
          <cell r="CL23" t="str">
            <v/>
          </cell>
        </row>
        <row r="24">
          <cell r="D24" t="str">
            <v>04</v>
          </cell>
          <cell r="E24" t="str">
            <v>CONCRETOS ESTRUCTURALES</v>
          </cell>
          <cell r="G24">
            <v>0</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t="str">
            <v/>
          </cell>
          <cell r="AT24" t="str">
            <v/>
          </cell>
          <cell r="AU24" t="str">
            <v/>
          </cell>
          <cell r="AV24" t="str">
            <v/>
          </cell>
          <cell r="AW24" t="str">
            <v/>
          </cell>
          <cell r="AX24" t="str">
            <v/>
          </cell>
          <cell r="AY24" t="str">
            <v/>
          </cell>
          <cell r="AZ24" t="str">
            <v/>
          </cell>
          <cell r="BA24" t="str">
            <v/>
          </cell>
          <cell r="BB24" t="str">
            <v/>
          </cell>
          <cell r="BC24" t="str">
            <v/>
          </cell>
          <cell r="BD24" t="str">
            <v/>
          </cell>
          <cell r="BE24" t="str">
            <v/>
          </cell>
          <cell r="BF24" t="str">
            <v/>
          </cell>
          <cell r="BG24" t="str">
            <v/>
          </cell>
          <cell r="BH24" t="str">
            <v/>
          </cell>
          <cell r="BI24" t="str">
            <v/>
          </cell>
          <cell r="BJ24" t="str">
            <v/>
          </cell>
          <cell r="BK24" t="str">
            <v/>
          </cell>
          <cell r="BL24" t="str">
            <v/>
          </cell>
          <cell r="BM24" t="str">
            <v/>
          </cell>
          <cell r="BN24" t="str">
            <v/>
          </cell>
          <cell r="BO24" t="str">
            <v/>
          </cell>
          <cell r="BP24" t="str">
            <v/>
          </cell>
          <cell r="BQ24" t="str">
            <v/>
          </cell>
          <cell r="BR24" t="str">
            <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v>0</v>
          </cell>
          <cell r="CK24" t="str">
            <v/>
          </cell>
          <cell r="CL24">
            <v>1981632.2399999998</v>
          </cell>
        </row>
        <row r="25">
          <cell r="D25" t="str">
            <v>04-10</v>
          </cell>
          <cell r="E25" t="str">
            <v>CONCRETOS PARA CIMENTACION</v>
          </cell>
          <cell r="G25">
            <v>0</v>
          </cell>
          <cell r="H25" t="str">
            <v/>
          </cell>
          <cell r="I25">
            <v>0</v>
          </cell>
          <cell r="J25" t="str">
            <v/>
          </cell>
          <cell r="K25">
            <v>0</v>
          </cell>
          <cell r="L25" t="str">
            <v/>
          </cell>
          <cell r="M25">
            <v>0</v>
          </cell>
          <cell r="N25" t="str">
            <v/>
          </cell>
          <cell r="O25">
            <v>0</v>
          </cell>
          <cell r="P25" t="str">
            <v/>
          </cell>
          <cell r="Q25">
            <v>0</v>
          </cell>
          <cell r="R25" t="str">
            <v/>
          </cell>
          <cell r="S25">
            <v>0</v>
          </cell>
          <cell r="T25" t="str">
            <v/>
          </cell>
          <cell r="U25">
            <v>0</v>
          </cell>
          <cell r="V25" t="str">
            <v/>
          </cell>
          <cell r="W25">
            <v>0</v>
          </cell>
          <cell r="X25" t="str">
            <v/>
          </cell>
          <cell r="Y25">
            <v>0</v>
          </cell>
          <cell r="Z25" t="str">
            <v/>
          </cell>
          <cell r="AA25">
            <v>0</v>
          </cell>
          <cell r="AB25" t="str">
            <v/>
          </cell>
          <cell r="AC25">
            <v>0</v>
          </cell>
          <cell r="AD25" t="str">
            <v/>
          </cell>
          <cell r="AE25">
            <v>0</v>
          </cell>
          <cell r="AF25" t="str">
            <v/>
          </cell>
          <cell r="AG25">
            <v>0</v>
          </cell>
          <cell r="AH25" t="str">
            <v/>
          </cell>
          <cell r="AI25">
            <v>0</v>
          </cell>
          <cell r="AJ25" t="str">
            <v/>
          </cell>
          <cell r="AK25">
            <v>0</v>
          </cell>
          <cell r="AL25" t="str">
            <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t="str">
            <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row>
        <row r="26">
          <cell r="D26" t="str">
            <v>04-10-060</v>
          </cell>
          <cell r="E26" t="str">
            <v>VIGA DE CIMENTACION EN CONCRETO DE 21 MPa, DE SECCION 0.10X0.15 M. INCLUYE FORMALETA, EQUIPO Y TODO LO NECESARIO PARA SU CORRECTA COLOCACION Y FUNCIONAMIENTO.</v>
          </cell>
          <cell r="F26" t="str">
            <v>M</v>
          </cell>
          <cell r="G26">
            <v>42494</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t="str">
            <v/>
          </cell>
        </row>
        <row r="27">
          <cell r="D27" t="str">
            <v>04-25</v>
          </cell>
          <cell r="E27" t="str">
            <v>VIGAS SOBRE MAMPOSTERIA</v>
          </cell>
          <cell r="G27">
            <v>0</v>
          </cell>
          <cell r="H27" t="str">
            <v/>
          </cell>
          <cell r="I27">
            <v>1069897.92</v>
          </cell>
          <cell r="J27" t="str">
            <v/>
          </cell>
          <cell r="K27">
            <v>0</v>
          </cell>
          <cell r="L27" t="str">
            <v/>
          </cell>
          <cell r="M27">
            <v>0</v>
          </cell>
          <cell r="N27" t="str">
            <v/>
          </cell>
          <cell r="O27">
            <v>0</v>
          </cell>
          <cell r="P27" t="str">
            <v/>
          </cell>
          <cell r="Q27">
            <v>0</v>
          </cell>
          <cell r="R27" t="str">
            <v/>
          </cell>
          <cell r="S27">
            <v>0</v>
          </cell>
          <cell r="T27" t="str">
            <v/>
          </cell>
          <cell r="U27">
            <v>0</v>
          </cell>
          <cell r="V27" t="str">
            <v/>
          </cell>
          <cell r="W27">
            <v>0</v>
          </cell>
          <cell r="X27" t="str">
            <v/>
          </cell>
          <cell r="Y27">
            <v>0</v>
          </cell>
          <cell r="Z27" t="str">
            <v/>
          </cell>
          <cell r="AA27">
            <v>0</v>
          </cell>
          <cell r="AB27" t="str">
            <v/>
          </cell>
          <cell r="AC27">
            <v>0</v>
          </cell>
          <cell r="AD27" t="str">
            <v/>
          </cell>
          <cell r="AE27">
            <v>0</v>
          </cell>
          <cell r="AF27" t="str">
            <v/>
          </cell>
          <cell r="AG27">
            <v>0</v>
          </cell>
          <cell r="AH27" t="str">
            <v/>
          </cell>
          <cell r="AI27">
            <v>0</v>
          </cell>
          <cell r="AJ27" t="str">
            <v/>
          </cell>
          <cell r="AK27">
            <v>0</v>
          </cell>
          <cell r="AL27" t="str">
            <v/>
          </cell>
          <cell r="AM27">
            <v>0</v>
          </cell>
          <cell r="AN27" t="str">
            <v/>
          </cell>
          <cell r="AO27">
            <v>0</v>
          </cell>
          <cell r="AP27" t="str">
            <v/>
          </cell>
          <cell r="AQ27">
            <v>0</v>
          </cell>
          <cell r="AR27" t="str">
            <v/>
          </cell>
          <cell r="AS27">
            <v>0</v>
          </cell>
          <cell r="AT27" t="str">
            <v/>
          </cell>
          <cell r="AU27">
            <v>0</v>
          </cell>
          <cell r="AV27" t="str">
            <v/>
          </cell>
          <cell r="AW27">
            <v>0</v>
          </cell>
          <cell r="AX27" t="str">
            <v/>
          </cell>
          <cell r="AY27">
            <v>0</v>
          </cell>
          <cell r="AZ27" t="str">
            <v/>
          </cell>
          <cell r="BA27">
            <v>0</v>
          </cell>
          <cell r="BB27" t="str">
            <v/>
          </cell>
          <cell r="BC27">
            <v>0</v>
          </cell>
          <cell r="BD27" t="str">
            <v/>
          </cell>
          <cell r="BE27">
            <v>0</v>
          </cell>
          <cell r="BF27" t="str">
            <v/>
          </cell>
          <cell r="BG27">
            <v>0</v>
          </cell>
          <cell r="BH27" t="str">
            <v/>
          </cell>
          <cell r="BI27">
            <v>0</v>
          </cell>
          <cell r="BJ27" t="str">
            <v/>
          </cell>
          <cell r="BK27">
            <v>0</v>
          </cell>
          <cell r="BL27" t="str">
            <v/>
          </cell>
          <cell r="BM27">
            <v>0</v>
          </cell>
          <cell r="BN27" t="str">
            <v/>
          </cell>
          <cell r="BO27">
            <v>0</v>
          </cell>
          <cell r="BP27" t="str">
            <v/>
          </cell>
          <cell r="BQ27">
            <v>0</v>
          </cell>
          <cell r="BR27" t="str">
            <v/>
          </cell>
          <cell r="BS27">
            <v>0</v>
          </cell>
          <cell r="BT27" t="str">
            <v/>
          </cell>
          <cell r="BU27">
            <v>0</v>
          </cell>
          <cell r="BV27" t="str">
            <v/>
          </cell>
          <cell r="BW27">
            <v>0</v>
          </cell>
          <cell r="BX27" t="str">
            <v/>
          </cell>
          <cell r="BY27">
            <v>0</v>
          </cell>
          <cell r="BZ27" t="str">
            <v/>
          </cell>
          <cell r="CA27">
            <v>0</v>
          </cell>
          <cell r="CB27" t="str">
            <v/>
          </cell>
          <cell r="CC27">
            <v>0</v>
          </cell>
          <cell r="CD27" t="str">
            <v/>
          </cell>
          <cell r="CE27">
            <v>0</v>
          </cell>
          <cell r="CF27" t="str">
            <v/>
          </cell>
          <cell r="CG27">
            <v>0</v>
          </cell>
          <cell r="CH27" t="str">
            <v/>
          </cell>
          <cell r="CI27">
            <v>0</v>
          </cell>
          <cell r="CJ27">
            <v>0</v>
          </cell>
          <cell r="CK27">
            <v>1069897.92</v>
          </cell>
          <cell r="CL27" t="str">
            <v/>
          </cell>
        </row>
        <row r="28">
          <cell r="D28" t="str">
            <v>04-25-010</v>
          </cell>
          <cell r="E28" t="str">
            <v>VIGA DE AMARRE SUPERIOR EN CONCRETO DE 21 MPa SOBRE MAMPOSTERIA, DE SECCION 0.10X0.20 M. INCLUYE FORMALETA, EQUIPO Y TODO LO NECESARIO PARA SU CORRECTA COLOCACION Y FUNCIONAMIENTO.</v>
          </cell>
          <cell r="F28" t="str">
            <v>M</v>
          </cell>
          <cell r="G28">
            <v>36741</v>
          </cell>
          <cell r="H28">
            <v>29.12</v>
          </cell>
          <cell r="I28">
            <v>1069897.92</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29.12</v>
          </cell>
          <cell r="CK28">
            <v>1069897.92</v>
          </cell>
          <cell r="CL28" t="str">
            <v/>
          </cell>
        </row>
        <row r="29">
          <cell r="D29" t="str">
            <v>04-25-020</v>
          </cell>
          <cell r="E29" t="str">
            <v>CINTAS DE AMARRE SUPERIOR EN CONCRETO DE 21 MPa SOBRE MAMPOSTERIA, DE SECCION 0.10X0.10 M. INCLUYE FORMALETA, EQUIPO Y TODO LO NECESARIO PARA SU CORRECTA COLOCACION Y FUNCIONAMIENTO.</v>
          </cell>
          <cell r="F29" t="str">
            <v>M</v>
          </cell>
          <cell r="G29">
            <v>22444</v>
          </cell>
          <cell r="H29" t="str">
            <v/>
          </cell>
          <cell r="I29" t="str">
            <v/>
          </cell>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t="str">
            <v/>
          </cell>
          <cell r="CD29" t="str">
            <v/>
          </cell>
          <cell r="CE29" t="str">
            <v/>
          </cell>
          <cell r="CF29" t="str">
            <v/>
          </cell>
          <cell r="CG29" t="str">
            <v/>
          </cell>
          <cell r="CH29" t="str">
            <v/>
          </cell>
          <cell r="CI29" t="str">
            <v/>
          </cell>
          <cell r="CJ29">
            <v>0</v>
          </cell>
          <cell r="CK29">
            <v>0</v>
          </cell>
          <cell r="CL29" t="str">
            <v/>
          </cell>
        </row>
        <row r="30">
          <cell r="D30" t="str">
            <v>04-50</v>
          </cell>
          <cell r="E30" t="str">
            <v>COLUMNAS EN MADERA</v>
          </cell>
          <cell r="G30">
            <v>0</v>
          </cell>
          <cell r="H30" t="str">
            <v/>
          </cell>
          <cell r="I30">
            <v>911734.32</v>
          </cell>
          <cell r="J30" t="str">
            <v/>
          </cell>
          <cell r="K30">
            <v>0</v>
          </cell>
          <cell r="L30" t="str">
            <v/>
          </cell>
          <cell r="M30">
            <v>0</v>
          </cell>
          <cell r="N30" t="str">
            <v/>
          </cell>
          <cell r="O30">
            <v>0</v>
          </cell>
          <cell r="P30" t="str">
            <v/>
          </cell>
          <cell r="Q30">
            <v>0</v>
          </cell>
          <cell r="R30" t="str">
            <v/>
          </cell>
          <cell r="S30">
            <v>0</v>
          </cell>
          <cell r="T30" t="str">
            <v/>
          </cell>
          <cell r="U30">
            <v>0</v>
          </cell>
          <cell r="V30" t="str">
            <v/>
          </cell>
          <cell r="W30">
            <v>0</v>
          </cell>
          <cell r="X30" t="str">
            <v/>
          </cell>
          <cell r="Y30">
            <v>0</v>
          </cell>
          <cell r="Z30" t="str">
            <v/>
          </cell>
          <cell r="AA30">
            <v>0</v>
          </cell>
          <cell r="AB30" t="str">
            <v/>
          </cell>
          <cell r="AC30">
            <v>0</v>
          </cell>
          <cell r="AD30" t="str">
            <v/>
          </cell>
          <cell r="AE30">
            <v>0</v>
          </cell>
          <cell r="AF30" t="str">
            <v/>
          </cell>
          <cell r="AG30">
            <v>0</v>
          </cell>
          <cell r="AH30" t="str">
            <v/>
          </cell>
          <cell r="AI30">
            <v>0</v>
          </cell>
          <cell r="AJ30" t="str">
            <v/>
          </cell>
          <cell r="AK30">
            <v>0</v>
          </cell>
          <cell r="AL30" t="str">
            <v/>
          </cell>
          <cell r="AM30">
            <v>0</v>
          </cell>
          <cell r="AN30" t="str">
            <v/>
          </cell>
          <cell r="AO30">
            <v>0</v>
          </cell>
          <cell r="AP30" t="str">
            <v/>
          </cell>
          <cell r="AQ30">
            <v>0</v>
          </cell>
          <cell r="AR30" t="str">
            <v/>
          </cell>
          <cell r="AS30">
            <v>0</v>
          </cell>
          <cell r="AT30" t="str">
            <v/>
          </cell>
          <cell r="AU30">
            <v>0</v>
          </cell>
          <cell r="AV30" t="str">
            <v/>
          </cell>
          <cell r="AW30">
            <v>0</v>
          </cell>
          <cell r="AX30" t="str">
            <v/>
          </cell>
          <cell r="AY30">
            <v>0</v>
          </cell>
          <cell r="AZ30" t="str">
            <v/>
          </cell>
          <cell r="BA30">
            <v>0</v>
          </cell>
          <cell r="BB30" t="str">
            <v/>
          </cell>
          <cell r="BC30">
            <v>0</v>
          </cell>
          <cell r="BD30" t="str">
            <v/>
          </cell>
          <cell r="BE30">
            <v>0</v>
          </cell>
          <cell r="BF30" t="str">
            <v/>
          </cell>
          <cell r="BG30">
            <v>0</v>
          </cell>
          <cell r="BH30" t="str">
            <v/>
          </cell>
          <cell r="BI30">
            <v>0</v>
          </cell>
          <cell r="BJ30" t="str">
            <v/>
          </cell>
          <cell r="BK30">
            <v>0</v>
          </cell>
          <cell r="BL30" t="str">
            <v/>
          </cell>
          <cell r="BM30">
            <v>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
          </cell>
          <cell r="CA30">
            <v>0</v>
          </cell>
          <cell r="CB30" t="str">
            <v/>
          </cell>
          <cell r="CC30">
            <v>0</v>
          </cell>
          <cell r="CD30" t="str">
            <v/>
          </cell>
          <cell r="CE30">
            <v>0</v>
          </cell>
          <cell r="CF30" t="str">
            <v/>
          </cell>
          <cell r="CG30">
            <v>0</v>
          </cell>
          <cell r="CH30" t="str">
            <v/>
          </cell>
          <cell r="CI30">
            <v>0</v>
          </cell>
          <cell r="CJ30">
            <v>0</v>
          </cell>
          <cell r="CK30">
            <v>911734.32</v>
          </cell>
          <cell r="CL30" t="str">
            <v/>
          </cell>
        </row>
        <row r="31">
          <cell r="D31" t="str">
            <v>04-50-010</v>
          </cell>
          <cell r="E31" t="str">
            <v>VIGA EN MADERA DE ABARCO INMUNIZADA DE SECCION 0.10X0.10 M PARA SOPRTE DE CUBIERTA. INCLUYE ANCLAJES, PERNOS Y TODO LO NECESARIO PARA SU CORRECTO FUNCIONAMIENTO.</v>
          </cell>
          <cell r="F31" t="str">
            <v>M</v>
          </cell>
          <cell r="G31">
            <v>57414</v>
          </cell>
          <cell r="H31">
            <v>15.879999999999999</v>
          </cell>
          <cell r="I31">
            <v>911734.32</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15.879999999999999</v>
          </cell>
          <cell r="CK31">
            <v>911734.32</v>
          </cell>
          <cell r="CL31" t="str">
            <v/>
          </cell>
        </row>
        <row r="32">
          <cell r="D32" t="str">
            <v>05</v>
          </cell>
          <cell r="E32" t="str">
            <v>ACERO DE REFUERZO</v>
          </cell>
          <cell r="G32">
            <v>0</v>
          </cell>
          <cell r="H32" t="str">
            <v/>
          </cell>
          <cell r="I32" t="str">
            <v/>
          </cell>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v>0</v>
          </cell>
          <cell r="CK32" t="str">
            <v/>
          </cell>
          <cell r="CL32">
            <v>1741682.6</v>
          </cell>
        </row>
        <row r="33">
          <cell r="D33" t="str">
            <v>05-05</v>
          </cell>
          <cell r="E33" t="str">
            <v>ACERO DE REFUERZO PARA ESTRUCTURAS</v>
          </cell>
          <cell r="G33">
            <v>0</v>
          </cell>
          <cell r="H33" t="str">
            <v/>
          </cell>
          <cell r="I33">
            <v>981576.20000000007</v>
          </cell>
          <cell r="J33" t="str">
            <v/>
          </cell>
          <cell r="K33">
            <v>0</v>
          </cell>
          <cell r="L33" t="str">
            <v/>
          </cell>
          <cell r="M33">
            <v>0</v>
          </cell>
          <cell r="N33" t="str">
            <v/>
          </cell>
          <cell r="O33">
            <v>0</v>
          </cell>
          <cell r="P33" t="str">
            <v/>
          </cell>
          <cell r="Q33">
            <v>0</v>
          </cell>
          <cell r="R33" t="str">
            <v/>
          </cell>
          <cell r="S33">
            <v>0</v>
          </cell>
          <cell r="T33" t="str">
            <v/>
          </cell>
          <cell r="U33">
            <v>0</v>
          </cell>
          <cell r="V33" t="str">
            <v/>
          </cell>
          <cell r="W33">
            <v>0</v>
          </cell>
          <cell r="X33" t="str">
            <v/>
          </cell>
          <cell r="Y33">
            <v>0</v>
          </cell>
          <cell r="Z33" t="str">
            <v/>
          </cell>
          <cell r="AA33">
            <v>0</v>
          </cell>
          <cell r="AB33" t="str">
            <v/>
          </cell>
          <cell r="AC33">
            <v>0</v>
          </cell>
          <cell r="AD33" t="str">
            <v/>
          </cell>
          <cell r="AE33">
            <v>0</v>
          </cell>
          <cell r="AF33" t="str">
            <v/>
          </cell>
          <cell r="AG33">
            <v>0</v>
          </cell>
          <cell r="AH33" t="str">
            <v/>
          </cell>
          <cell r="AI33">
            <v>0</v>
          </cell>
          <cell r="AJ33" t="str">
            <v/>
          </cell>
          <cell r="AK33">
            <v>0</v>
          </cell>
          <cell r="AL33" t="str">
            <v/>
          </cell>
          <cell r="AM33">
            <v>0</v>
          </cell>
          <cell r="AN33" t="str">
            <v/>
          </cell>
          <cell r="AO33">
            <v>0</v>
          </cell>
          <cell r="AP33" t="str">
            <v/>
          </cell>
          <cell r="AQ33">
            <v>0</v>
          </cell>
          <cell r="AR33" t="str">
            <v/>
          </cell>
          <cell r="AS33">
            <v>0</v>
          </cell>
          <cell r="AT33" t="str">
            <v/>
          </cell>
          <cell r="AU33">
            <v>0</v>
          </cell>
          <cell r="AV33" t="str">
            <v/>
          </cell>
          <cell r="AW33">
            <v>0</v>
          </cell>
          <cell r="AX33" t="str">
            <v/>
          </cell>
          <cell r="AY33">
            <v>0</v>
          </cell>
          <cell r="AZ33" t="str">
            <v/>
          </cell>
          <cell r="BA33">
            <v>0</v>
          </cell>
          <cell r="BB33" t="str">
            <v/>
          </cell>
          <cell r="BC33">
            <v>0</v>
          </cell>
          <cell r="BD33" t="str">
            <v/>
          </cell>
          <cell r="BE33">
            <v>0</v>
          </cell>
          <cell r="BF33" t="str">
            <v/>
          </cell>
          <cell r="BG33">
            <v>0</v>
          </cell>
          <cell r="BH33" t="str">
            <v/>
          </cell>
          <cell r="BI33">
            <v>0</v>
          </cell>
          <cell r="BJ33" t="str">
            <v/>
          </cell>
          <cell r="BK33">
            <v>0</v>
          </cell>
          <cell r="BL33" t="str">
            <v/>
          </cell>
          <cell r="BM33">
            <v>0</v>
          </cell>
          <cell r="BN33" t="str">
            <v/>
          </cell>
          <cell r="BO33">
            <v>0</v>
          </cell>
          <cell r="BP33" t="str">
            <v/>
          </cell>
          <cell r="BQ33">
            <v>0</v>
          </cell>
          <cell r="BR33" t="str">
            <v/>
          </cell>
          <cell r="BS33">
            <v>0</v>
          </cell>
          <cell r="BT33" t="str">
            <v/>
          </cell>
          <cell r="BU33">
            <v>0</v>
          </cell>
          <cell r="BV33" t="str">
            <v/>
          </cell>
          <cell r="BW33">
            <v>0</v>
          </cell>
          <cell r="BX33" t="str">
            <v/>
          </cell>
          <cell r="BY33">
            <v>0</v>
          </cell>
          <cell r="BZ33" t="str">
            <v/>
          </cell>
          <cell r="CA33">
            <v>0</v>
          </cell>
          <cell r="CB33" t="str">
            <v/>
          </cell>
          <cell r="CC33">
            <v>0</v>
          </cell>
          <cell r="CD33" t="str">
            <v/>
          </cell>
          <cell r="CE33">
            <v>0</v>
          </cell>
          <cell r="CF33" t="str">
            <v/>
          </cell>
          <cell r="CG33">
            <v>0</v>
          </cell>
          <cell r="CH33" t="str">
            <v/>
          </cell>
          <cell r="CI33">
            <v>0</v>
          </cell>
          <cell r="CJ33">
            <v>0</v>
          </cell>
          <cell r="CK33">
            <v>981576.20000000007</v>
          </cell>
          <cell r="CL33" t="str">
            <v/>
          </cell>
        </row>
        <row r="34">
          <cell r="D34" t="str">
            <v>05-05-010</v>
          </cell>
          <cell r="E34" t="str">
            <v>ACERO DE REFUERZO DE FY=420 MPa. COMPRENDE EL SUMINISTRO, TRANSPORTE, CORTE, DOBLAJE, FIGURACION Y COLOCACION DE BARRAS DE ACERO PARA EL REFUERZO DE ESTRUCTURAS Y DEMAS OBRAS QUE REQUIERAN DE ESTE ELEMENTO.</v>
          </cell>
          <cell r="F34" t="str">
            <v>KG</v>
          </cell>
          <cell r="G34">
            <v>4315</v>
          </cell>
          <cell r="H34">
            <v>227.48000000000002</v>
          </cell>
          <cell r="I34">
            <v>981576.20000000007</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227.48000000000002</v>
          </cell>
          <cell r="CK34">
            <v>981576.20000000007</v>
          </cell>
          <cell r="CL34" t="str">
            <v/>
          </cell>
        </row>
        <row r="35">
          <cell r="D35" t="str">
            <v>05-10</v>
          </cell>
          <cell r="E35" t="str">
            <v>MALLA ELECTROSOLDADA</v>
          </cell>
          <cell r="G35">
            <v>0</v>
          </cell>
          <cell r="H35" t="str">
            <v/>
          </cell>
          <cell r="I35">
            <v>760106.4</v>
          </cell>
          <cell r="J35" t="str">
            <v/>
          </cell>
          <cell r="K35">
            <v>0</v>
          </cell>
          <cell r="L35" t="str">
            <v/>
          </cell>
          <cell r="M35">
            <v>0</v>
          </cell>
          <cell r="N35" t="str">
            <v/>
          </cell>
          <cell r="O35">
            <v>0</v>
          </cell>
          <cell r="P35" t="str">
            <v/>
          </cell>
          <cell r="Q35">
            <v>0</v>
          </cell>
          <cell r="R35" t="str">
            <v/>
          </cell>
          <cell r="S35">
            <v>0</v>
          </cell>
          <cell r="T35" t="str">
            <v/>
          </cell>
          <cell r="U35">
            <v>0</v>
          </cell>
          <cell r="V35" t="str">
            <v/>
          </cell>
          <cell r="W35">
            <v>0</v>
          </cell>
          <cell r="X35" t="str">
            <v/>
          </cell>
          <cell r="Y35">
            <v>0</v>
          </cell>
          <cell r="Z35" t="str">
            <v/>
          </cell>
          <cell r="AA35">
            <v>0</v>
          </cell>
          <cell r="AB35" t="str">
            <v/>
          </cell>
          <cell r="AC35">
            <v>0</v>
          </cell>
          <cell r="AD35" t="str">
            <v/>
          </cell>
          <cell r="AE35">
            <v>0</v>
          </cell>
          <cell r="AF35" t="str">
            <v/>
          </cell>
          <cell r="AG35">
            <v>0</v>
          </cell>
          <cell r="AH35" t="str">
            <v/>
          </cell>
          <cell r="AI35">
            <v>0</v>
          </cell>
          <cell r="AJ35" t="str">
            <v/>
          </cell>
          <cell r="AK35">
            <v>0</v>
          </cell>
          <cell r="AL35" t="str">
            <v/>
          </cell>
          <cell r="AM35">
            <v>0</v>
          </cell>
          <cell r="AN35" t="str">
            <v/>
          </cell>
          <cell r="AO35">
            <v>0</v>
          </cell>
          <cell r="AP35" t="str">
            <v/>
          </cell>
          <cell r="AQ35">
            <v>0</v>
          </cell>
          <cell r="AR35" t="str">
            <v/>
          </cell>
          <cell r="AS35">
            <v>0</v>
          </cell>
          <cell r="AT35" t="str">
            <v/>
          </cell>
          <cell r="AU35">
            <v>0</v>
          </cell>
          <cell r="AV35" t="str">
            <v/>
          </cell>
          <cell r="AW35">
            <v>0</v>
          </cell>
          <cell r="AX35" t="str">
            <v/>
          </cell>
          <cell r="AY35">
            <v>0</v>
          </cell>
          <cell r="AZ35" t="str">
            <v/>
          </cell>
          <cell r="BA35">
            <v>0</v>
          </cell>
          <cell r="BB35" t="str">
            <v/>
          </cell>
          <cell r="BC35">
            <v>0</v>
          </cell>
          <cell r="BD35" t="str">
            <v/>
          </cell>
          <cell r="BE35">
            <v>0</v>
          </cell>
          <cell r="BF35" t="str">
            <v/>
          </cell>
          <cell r="BG35">
            <v>0</v>
          </cell>
          <cell r="BH35" t="str">
            <v/>
          </cell>
          <cell r="BI35">
            <v>0</v>
          </cell>
          <cell r="BJ35" t="str">
            <v/>
          </cell>
          <cell r="BK35">
            <v>0</v>
          </cell>
          <cell r="BL35" t="str">
            <v/>
          </cell>
          <cell r="BM35">
            <v>0</v>
          </cell>
          <cell r="BN35" t="str">
            <v/>
          </cell>
          <cell r="BO35">
            <v>0</v>
          </cell>
          <cell r="BP35" t="str">
            <v/>
          </cell>
          <cell r="BQ35">
            <v>0</v>
          </cell>
          <cell r="BR35" t="str">
            <v/>
          </cell>
          <cell r="BS35">
            <v>0</v>
          </cell>
          <cell r="BT35" t="str">
            <v/>
          </cell>
          <cell r="BU35">
            <v>0</v>
          </cell>
          <cell r="BV35" t="str">
            <v/>
          </cell>
          <cell r="BW35">
            <v>0</v>
          </cell>
          <cell r="BX35" t="str">
            <v/>
          </cell>
          <cell r="BY35">
            <v>0</v>
          </cell>
          <cell r="BZ35" t="str">
            <v/>
          </cell>
          <cell r="CA35">
            <v>0</v>
          </cell>
          <cell r="CB35" t="str">
            <v/>
          </cell>
          <cell r="CC35">
            <v>0</v>
          </cell>
          <cell r="CD35" t="str">
            <v/>
          </cell>
          <cell r="CE35">
            <v>0</v>
          </cell>
          <cell r="CF35" t="str">
            <v/>
          </cell>
          <cell r="CG35">
            <v>0</v>
          </cell>
          <cell r="CH35" t="str">
            <v/>
          </cell>
          <cell r="CI35">
            <v>0</v>
          </cell>
          <cell r="CJ35">
            <v>0</v>
          </cell>
          <cell r="CK35">
            <v>760106.4</v>
          </cell>
          <cell r="CL35" t="str">
            <v/>
          </cell>
        </row>
        <row r="36">
          <cell r="D36" t="str">
            <v>05-10-010</v>
          </cell>
          <cell r="E36" t="str">
            <v>MALLA ELECTROSOLDADA D-188</v>
          </cell>
          <cell r="F36" t="str">
            <v>KG</v>
          </cell>
          <cell r="G36">
            <v>4503</v>
          </cell>
          <cell r="H36">
            <v>168.8</v>
          </cell>
          <cell r="I36">
            <v>760106.4</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168.8</v>
          </cell>
          <cell r="CK36">
            <v>760106.4</v>
          </cell>
          <cell r="CL36" t="str">
            <v/>
          </cell>
        </row>
        <row r="37">
          <cell r="D37" t="str">
            <v>07</v>
          </cell>
          <cell r="E37" t="str">
            <v>MAMPOSTERIAS, DIVISIONES Y ELEMENTOS NO ESTRUCTURALES</v>
          </cell>
          <cell r="G37">
            <v>0</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t="str">
            <v/>
          </cell>
          <cell r="BV37" t="str">
            <v/>
          </cell>
          <cell r="BW37" t="str">
            <v/>
          </cell>
          <cell r="BX37" t="str">
            <v/>
          </cell>
          <cell r="BY37" t="str">
            <v/>
          </cell>
          <cell r="BZ37" t="str">
            <v/>
          </cell>
          <cell r="CA37" t="str">
            <v/>
          </cell>
          <cell r="CB37" t="str">
            <v/>
          </cell>
          <cell r="CC37" t="str">
            <v/>
          </cell>
          <cell r="CD37" t="str">
            <v/>
          </cell>
          <cell r="CE37" t="str">
            <v/>
          </cell>
          <cell r="CF37" t="str">
            <v/>
          </cell>
          <cell r="CG37" t="str">
            <v/>
          </cell>
          <cell r="CH37" t="str">
            <v/>
          </cell>
          <cell r="CI37" t="str">
            <v/>
          </cell>
          <cell r="CJ37">
            <v>0</v>
          </cell>
          <cell r="CK37" t="str">
            <v/>
          </cell>
          <cell r="CL37">
            <v>7688605.8824000005</v>
          </cell>
        </row>
        <row r="38">
          <cell r="D38" t="str">
            <v>07-05</v>
          </cell>
          <cell r="E38" t="str">
            <v>DOVELAS</v>
          </cell>
          <cell r="G38">
            <v>0</v>
          </cell>
          <cell r="H38" t="str">
            <v/>
          </cell>
          <cell r="I38">
            <v>1138714.32</v>
          </cell>
          <cell r="J38" t="str">
            <v/>
          </cell>
          <cell r="K38">
            <v>0</v>
          </cell>
          <cell r="L38" t="str">
            <v/>
          </cell>
          <cell r="M38">
            <v>0</v>
          </cell>
          <cell r="N38" t="str">
            <v/>
          </cell>
          <cell r="O38">
            <v>0</v>
          </cell>
          <cell r="P38" t="str">
            <v/>
          </cell>
          <cell r="Q38">
            <v>0</v>
          </cell>
          <cell r="R38" t="str">
            <v/>
          </cell>
          <cell r="S38">
            <v>0</v>
          </cell>
          <cell r="T38" t="str">
            <v/>
          </cell>
          <cell r="U38">
            <v>0</v>
          </cell>
          <cell r="V38" t="str">
            <v/>
          </cell>
          <cell r="W38">
            <v>0</v>
          </cell>
          <cell r="X38" t="str">
            <v/>
          </cell>
          <cell r="Y38">
            <v>0</v>
          </cell>
          <cell r="Z38" t="str">
            <v/>
          </cell>
          <cell r="AA38">
            <v>0</v>
          </cell>
          <cell r="AB38" t="str">
            <v/>
          </cell>
          <cell r="AC38">
            <v>0</v>
          </cell>
          <cell r="AD38" t="str">
            <v/>
          </cell>
          <cell r="AE38">
            <v>0</v>
          </cell>
          <cell r="AF38" t="str">
            <v/>
          </cell>
          <cell r="AG38">
            <v>0</v>
          </cell>
          <cell r="AH38" t="str">
            <v/>
          </cell>
          <cell r="AI38">
            <v>0</v>
          </cell>
          <cell r="AJ38" t="str">
            <v/>
          </cell>
          <cell r="AK38">
            <v>0</v>
          </cell>
          <cell r="AL38" t="str">
            <v/>
          </cell>
          <cell r="AM38">
            <v>0</v>
          </cell>
          <cell r="AN38" t="str">
            <v/>
          </cell>
          <cell r="AO38">
            <v>0</v>
          </cell>
          <cell r="AP38" t="str">
            <v/>
          </cell>
          <cell r="AQ38">
            <v>0</v>
          </cell>
          <cell r="AR38" t="str">
            <v/>
          </cell>
          <cell r="AS38">
            <v>0</v>
          </cell>
          <cell r="AT38" t="str">
            <v/>
          </cell>
          <cell r="AU38">
            <v>0</v>
          </cell>
          <cell r="AV38" t="str">
            <v/>
          </cell>
          <cell r="AW38">
            <v>0</v>
          </cell>
          <cell r="AX38" t="str">
            <v/>
          </cell>
          <cell r="AY38">
            <v>0</v>
          </cell>
          <cell r="AZ38" t="str">
            <v/>
          </cell>
          <cell r="BA38">
            <v>0</v>
          </cell>
          <cell r="BB38" t="str">
            <v/>
          </cell>
          <cell r="BC38">
            <v>0</v>
          </cell>
          <cell r="BD38" t="str">
            <v/>
          </cell>
          <cell r="BE38">
            <v>0</v>
          </cell>
          <cell r="BF38" t="str">
            <v/>
          </cell>
          <cell r="BG38">
            <v>0</v>
          </cell>
          <cell r="BH38" t="str">
            <v/>
          </cell>
          <cell r="BI38">
            <v>0</v>
          </cell>
          <cell r="BJ38" t="str">
            <v/>
          </cell>
          <cell r="BK38">
            <v>0</v>
          </cell>
          <cell r="BL38" t="str">
            <v/>
          </cell>
          <cell r="BM38">
            <v>0</v>
          </cell>
          <cell r="BN38" t="str">
            <v/>
          </cell>
          <cell r="BO38">
            <v>0</v>
          </cell>
          <cell r="BP38" t="str">
            <v/>
          </cell>
          <cell r="BQ38">
            <v>0</v>
          </cell>
          <cell r="BR38" t="str">
            <v/>
          </cell>
          <cell r="BS38">
            <v>0</v>
          </cell>
          <cell r="BT38" t="str">
            <v/>
          </cell>
          <cell r="BU38">
            <v>0</v>
          </cell>
          <cell r="BV38" t="str">
            <v/>
          </cell>
          <cell r="BW38">
            <v>0</v>
          </cell>
          <cell r="BX38" t="str">
            <v/>
          </cell>
          <cell r="BY38">
            <v>0</v>
          </cell>
          <cell r="BZ38" t="str">
            <v/>
          </cell>
          <cell r="CA38">
            <v>0</v>
          </cell>
          <cell r="CB38" t="str">
            <v/>
          </cell>
          <cell r="CC38">
            <v>0</v>
          </cell>
          <cell r="CD38" t="str">
            <v/>
          </cell>
          <cell r="CE38">
            <v>0</v>
          </cell>
          <cell r="CF38" t="str">
            <v/>
          </cell>
          <cell r="CG38">
            <v>0</v>
          </cell>
          <cell r="CH38" t="str">
            <v/>
          </cell>
          <cell r="CI38">
            <v>0</v>
          </cell>
          <cell r="CJ38">
            <v>0</v>
          </cell>
          <cell r="CK38">
            <v>1138714.32</v>
          </cell>
          <cell r="CL38" t="str">
            <v/>
          </cell>
        </row>
        <row r="39">
          <cell r="D39" t="str">
            <v>07-05-010</v>
          </cell>
          <cell r="E39" t="str">
            <v>SUMINISTRO, TRANSPORTE Y COLOCACION DE CONCRETO FLUIDO PARA DOVELAS EN MAMPOSTERIA ESTRUCTURAL. INCLUYE ACERO DE REFUERZO Y GROUTING DE 21 MPa, ESPACIADAS DE ACUERDO A LOS DISEÑOS, O EN SU DEFECTO CADA 1.20 M Y EN LAS INTERSECCIONES DE MUROS.</v>
          </cell>
          <cell r="F39" t="str">
            <v>M</v>
          </cell>
          <cell r="G39">
            <v>11199</v>
          </cell>
          <cell r="H39">
            <v>101.68</v>
          </cell>
          <cell r="I39">
            <v>1138714.32</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101.68</v>
          </cell>
          <cell r="CK39">
            <v>1138714.32</v>
          </cell>
          <cell r="CL39" t="str">
            <v/>
          </cell>
        </row>
        <row r="40">
          <cell r="D40" t="str">
            <v>07-10</v>
          </cell>
          <cell r="E40" t="str">
            <v>MUROS EN BLOQUE DE CONCRETO</v>
          </cell>
          <cell r="F40" t="str">
            <v/>
          </cell>
          <cell r="G40">
            <v>0</v>
          </cell>
          <cell r="H40" t="str">
            <v/>
          </cell>
          <cell r="I40">
            <v>3781196.2624000008</v>
          </cell>
          <cell r="J40" t="str">
            <v/>
          </cell>
          <cell r="K40">
            <v>0</v>
          </cell>
          <cell r="L40" t="str">
            <v/>
          </cell>
          <cell r="M40">
            <v>0</v>
          </cell>
          <cell r="N40" t="str">
            <v/>
          </cell>
          <cell r="O40">
            <v>0</v>
          </cell>
          <cell r="P40" t="str">
            <v/>
          </cell>
          <cell r="Q40">
            <v>0</v>
          </cell>
          <cell r="R40" t="str">
            <v/>
          </cell>
          <cell r="S40">
            <v>0</v>
          </cell>
          <cell r="T40" t="str">
            <v/>
          </cell>
          <cell r="U40">
            <v>0</v>
          </cell>
          <cell r="V40" t="str">
            <v/>
          </cell>
          <cell r="W40">
            <v>52521.920000000006</v>
          </cell>
          <cell r="X40" t="str">
            <v/>
          </cell>
          <cell r="Y40">
            <v>0</v>
          </cell>
          <cell r="Z40" t="str">
            <v/>
          </cell>
          <cell r="AA40">
            <v>0</v>
          </cell>
          <cell r="AB40" t="str">
            <v/>
          </cell>
          <cell r="AC40">
            <v>302001.04000000004</v>
          </cell>
          <cell r="AD40" t="str">
            <v/>
          </cell>
          <cell r="AE40">
            <v>0</v>
          </cell>
          <cell r="AF40" t="str">
            <v/>
          </cell>
          <cell r="AG40">
            <v>0</v>
          </cell>
          <cell r="AH40" t="str">
            <v/>
          </cell>
          <cell r="AI40">
            <v>0</v>
          </cell>
          <cell r="AJ40" t="str">
            <v/>
          </cell>
          <cell r="AK40">
            <v>87974.216000000015</v>
          </cell>
          <cell r="AL40" t="str">
            <v/>
          </cell>
          <cell r="AM40">
            <v>26260.960000000003</v>
          </cell>
          <cell r="AN40" t="str">
            <v/>
          </cell>
          <cell r="AO40">
            <v>0</v>
          </cell>
          <cell r="AP40" t="str">
            <v/>
          </cell>
          <cell r="AQ40">
            <v>0</v>
          </cell>
          <cell r="AR40" t="str">
            <v/>
          </cell>
          <cell r="AS40">
            <v>0</v>
          </cell>
          <cell r="AT40" t="str">
            <v/>
          </cell>
          <cell r="AU40">
            <v>0</v>
          </cell>
          <cell r="AV40" t="str">
            <v/>
          </cell>
          <cell r="AW40">
            <v>0</v>
          </cell>
          <cell r="AX40" t="str">
            <v/>
          </cell>
          <cell r="AY40">
            <v>0</v>
          </cell>
          <cell r="AZ40" t="str">
            <v/>
          </cell>
          <cell r="BA40">
            <v>223218.16</v>
          </cell>
          <cell r="BB40" t="str">
            <v/>
          </cell>
          <cell r="BC40">
            <v>0</v>
          </cell>
          <cell r="BD40" t="str">
            <v/>
          </cell>
          <cell r="BE40">
            <v>0</v>
          </cell>
          <cell r="BF40" t="str">
            <v/>
          </cell>
          <cell r="BG40">
            <v>0</v>
          </cell>
          <cell r="BH40" t="str">
            <v/>
          </cell>
          <cell r="BI40">
            <v>0</v>
          </cell>
          <cell r="BJ40" t="str">
            <v/>
          </cell>
          <cell r="BK40">
            <v>0</v>
          </cell>
          <cell r="BL40" t="str">
            <v/>
          </cell>
          <cell r="BM40">
            <v>11817.432000000001</v>
          </cell>
          <cell r="BN40" t="str">
            <v/>
          </cell>
          <cell r="BO40">
            <v>0</v>
          </cell>
          <cell r="BP40" t="str">
            <v/>
          </cell>
          <cell r="BQ40">
            <v>0</v>
          </cell>
          <cell r="BR40" t="str">
            <v/>
          </cell>
          <cell r="BS40">
            <v>0</v>
          </cell>
          <cell r="BT40" t="str">
            <v/>
          </cell>
          <cell r="BU40">
            <v>0</v>
          </cell>
          <cell r="BV40" t="str">
            <v/>
          </cell>
          <cell r="BW40">
            <v>0</v>
          </cell>
          <cell r="BX40" t="str">
            <v/>
          </cell>
          <cell r="BY40">
            <v>0</v>
          </cell>
          <cell r="BZ40" t="str">
            <v/>
          </cell>
          <cell r="CA40">
            <v>15756.576000000001</v>
          </cell>
          <cell r="CB40" t="str">
            <v/>
          </cell>
          <cell r="CC40">
            <v>0</v>
          </cell>
          <cell r="CD40" t="str">
            <v/>
          </cell>
          <cell r="CE40">
            <v>0</v>
          </cell>
          <cell r="CF40" t="str">
            <v/>
          </cell>
          <cell r="CG40">
            <v>0</v>
          </cell>
          <cell r="CH40" t="str">
            <v/>
          </cell>
          <cell r="CI40">
            <v>137870.04000000004</v>
          </cell>
          <cell r="CJ40">
            <v>0</v>
          </cell>
          <cell r="CK40">
            <v>4638616.6063999999</v>
          </cell>
          <cell r="CL40" t="str">
            <v/>
          </cell>
        </row>
        <row r="41">
          <cell r="D41" t="str">
            <v>07-10-010</v>
          </cell>
          <cell r="E41" t="str">
            <v>CONSTRUCCION DE MAMPOSTERIA EN BLOQUE DE CONCRETO, PERFORACION VERTICAL, DE 12X20X40 CM, RESISTENCIA DE 10 MPa. INCLUYE EL SUMINISTRO, TRANSPORTE Y COLOCACION DEL BLOQUE VERTICAL, EL MORTERO DE PEGA TIPO S, ESPESOR MAX=0.01 M, ENCORAZADOS Y TODOS LOS ELEMENTOS NECESARIOS PARA SU CORRECTA INSTALACION. TODOS LOS CORTES SERAN REALIZADOS A MAQUINA.</v>
          </cell>
          <cell r="F41" t="str">
            <v>M2</v>
          </cell>
          <cell r="G41">
            <v>59684</v>
          </cell>
          <cell r="H41">
            <v>63.353600000000014</v>
          </cell>
          <cell r="I41">
            <v>3781196.2624000008</v>
          </cell>
          <cell r="J41">
            <v>0</v>
          </cell>
          <cell r="K41">
            <v>0</v>
          </cell>
          <cell r="L41">
            <v>0</v>
          </cell>
          <cell r="M41">
            <v>0</v>
          </cell>
          <cell r="N41">
            <v>0</v>
          </cell>
          <cell r="O41">
            <v>0</v>
          </cell>
          <cell r="P41">
            <v>0</v>
          </cell>
          <cell r="Q41">
            <v>0</v>
          </cell>
          <cell r="R41">
            <v>0</v>
          </cell>
          <cell r="S41">
            <v>0</v>
          </cell>
          <cell r="T41">
            <v>0</v>
          </cell>
          <cell r="U41">
            <v>0</v>
          </cell>
          <cell r="V41">
            <v>0.88000000000000012</v>
          </cell>
          <cell r="W41">
            <v>52521.920000000006</v>
          </cell>
          <cell r="X41">
            <v>0</v>
          </cell>
          <cell r="Y41">
            <v>0</v>
          </cell>
          <cell r="Z41">
            <v>0</v>
          </cell>
          <cell r="AA41">
            <v>0</v>
          </cell>
          <cell r="AB41">
            <v>5.0600000000000005</v>
          </cell>
          <cell r="AC41">
            <v>302001.04000000004</v>
          </cell>
          <cell r="AD41">
            <v>0</v>
          </cell>
          <cell r="AE41">
            <v>0</v>
          </cell>
          <cell r="AF41">
            <v>0</v>
          </cell>
          <cell r="AG41">
            <v>0</v>
          </cell>
          <cell r="AH41">
            <v>0</v>
          </cell>
          <cell r="AI41">
            <v>0</v>
          </cell>
          <cell r="AJ41">
            <v>1.4740000000000002</v>
          </cell>
          <cell r="AK41">
            <v>87974.216000000015</v>
          </cell>
          <cell r="AL41">
            <v>0.44000000000000006</v>
          </cell>
          <cell r="AM41">
            <v>26260.960000000003</v>
          </cell>
          <cell r="AN41">
            <v>0</v>
          </cell>
          <cell r="AO41">
            <v>0</v>
          </cell>
          <cell r="AP41">
            <v>0</v>
          </cell>
          <cell r="AQ41">
            <v>0</v>
          </cell>
          <cell r="AR41">
            <v>0</v>
          </cell>
          <cell r="AS41">
            <v>0</v>
          </cell>
          <cell r="AT41">
            <v>0</v>
          </cell>
          <cell r="AU41">
            <v>0</v>
          </cell>
          <cell r="AV41">
            <v>0</v>
          </cell>
          <cell r="AW41">
            <v>0</v>
          </cell>
          <cell r="AX41">
            <v>0</v>
          </cell>
          <cell r="AY41">
            <v>0</v>
          </cell>
          <cell r="AZ41">
            <v>3.74</v>
          </cell>
          <cell r="BA41">
            <v>223218.16</v>
          </cell>
          <cell r="BB41">
            <v>0</v>
          </cell>
          <cell r="BC41">
            <v>0</v>
          </cell>
          <cell r="BD41">
            <v>0</v>
          </cell>
          <cell r="BE41">
            <v>0</v>
          </cell>
          <cell r="BF41">
            <v>0</v>
          </cell>
          <cell r="BG41">
            <v>0</v>
          </cell>
          <cell r="BH41">
            <v>0</v>
          </cell>
          <cell r="BI41">
            <v>0</v>
          </cell>
          <cell r="BJ41">
            <v>0</v>
          </cell>
          <cell r="BK41">
            <v>0</v>
          </cell>
          <cell r="BL41">
            <v>0.19800000000000001</v>
          </cell>
          <cell r="BM41">
            <v>11817.432000000001</v>
          </cell>
          <cell r="BN41">
            <v>0</v>
          </cell>
          <cell r="BO41">
            <v>0</v>
          </cell>
          <cell r="BP41">
            <v>0</v>
          </cell>
          <cell r="BQ41">
            <v>0</v>
          </cell>
          <cell r="BR41">
            <v>0</v>
          </cell>
          <cell r="BS41">
            <v>0</v>
          </cell>
          <cell r="BT41">
            <v>0</v>
          </cell>
          <cell r="BU41">
            <v>0</v>
          </cell>
          <cell r="BV41">
            <v>0</v>
          </cell>
          <cell r="BW41">
            <v>0</v>
          </cell>
          <cell r="BX41">
            <v>0</v>
          </cell>
          <cell r="BY41">
            <v>0</v>
          </cell>
          <cell r="BZ41">
            <v>0.26400000000000001</v>
          </cell>
          <cell r="CA41">
            <v>15756.576000000001</v>
          </cell>
          <cell r="CB41">
            <v>0</v>
          </cell>
          <cell r="CC41">
            <v>0</v>
          </cell>
          <cell r="CD41">
            <v>0</v>
          </cell>
          <cell r="CE41">
            <v>0</v>
          </cell>
          <cell r="CF41">
            <v>0</v>
          </cell>
          <cell r="CG41">
            <v>0</v>
          </cell>
          <cell r="CH41">
            <v>2.3100000000000005</v>
          </cell>
          <cell r="CI41">
            <v>137870.04000000004</v>
          </cell>
          <cell r="CJ41">
            <v>77.7196</v>
          </cell>
          <cell r="CK41">
            <v>4638616.6063999999</v>
          </cell>
          <cell r="CL41" t="str">
            <v/>
          </cell>
        </row>
        <row r="42">
          <cell r="D42" t="str">
            <v>07-15</v>
          </cell>
          <cell r="E42" t="str">
            <v>MUROS EN MAMPUESTOS CALADOS</v>
          </cell>
          <cell r="F42" t="str">
            <v/>
          </cell>
          <cell r="G42">
            <v>0</v>
          </cell>
          <cell r="H42" t="str">
            <v/>
          </cell>
          <cell r="I42">
            <v>162775.296</v>
          </cell>
          <cell r="J42" t="str">
            <v/>
          </cell>
          <cell r="K42">
            <v>41022</v>
          </cell>
          <cell r="L42" t="str">
            <v/>
          </cell>
          <cell r="M42">
            <v>41022</v>
          </cell>
          <cell r="N42" t="str">
            <v/>
          </cell>
          <cell r="O42">
            <v>41022</v>
          </cell>
          <cell r="P42" t="str">
            <v/>
          </cell>
          <cell r="Q42">
            <v>0</v>
          </cell>
          <cell r="R42" t="str">
            <v/>
          </cell>
          <cell r="S42">
            <v>41022</v>
          </cell>
          <cell r="T42" t="str">
            <v/>
          </cell>
          <cell r="U42">
            <v>128847.18000000001</v>
          </cell>
          <cell r="V42" t="str">
            <v/>
          </cell>
          <cell r="W42">
            <v>41022</v>
          </cell>
          <cell r="X42" t="str">
            <v/>
          </cell>
          <cell r="Y42">
            <v>0</v>
          </cell>
          <cell r="Z42" t="str">
            <v/>
          </cell>
          <cell r="AA42">
            <v>41022</v>
          </cell>
          <cell r="AB42" t="str">
            <v/>
          </cell>
          <cell r="AC42">
            <v>41022</v>
          </cell>
          <cell r="AD42" t="str">
            <v/>
          </cell>
          <cell r="AE42">
            <v>41022</v>
          </cell>
          <cell r="AF42" t="str">
            <v/>
          </cell>
          <cell r="AG42">
            <v>41022</v>
          </cell>
          <cell r="AH42" t="str">
            <v/>
          </cell>
          <cell r="AI42">
            <v>41022</v>
          </cell>
          <cell r="AJ42" t="str">
            <v/>
          </cell>
          <cell r="AK42">
            <v>41022</v>
          </cell>
          <cell r="AL42" t="str">
            <v/>
          </cell>
          <cell r="AM42">
            <v>41022</v>
          </cell>
          <cell r="AN42" t="str">
            <v/>
          </cell>
          <cell r="AO42">
            <v>41022</v>
          </cell>
          <cell r="AP42" t="str">
            <v/>
          </cell>
          <cell r="AQ42">
            <v>41022</v>
          </cell>
          <cell r="AR42" t="str">
            <v/>
          </cell>
          <cell r="AS42">
            <v>41833.5</v>
          </cell>
          <cell r="AT42" t="str">
            <v/>
          </cell>
          <cell r="AU42">
            <v>41022</v>
          </cell>
          <cell r="AV42" t="str">
            <v/>
          </cell>
          <cell r="AW42">
            <v>41022</v>
          </cell>
          <cell r="AX42" t="str">
            <v/>
          </cell>
          <cell r="AY42">
            <v>41022</v>
          </cell>
          <cell r="AZ42" t="str">
            <v/>
          </cell>
          <cell r="BA42">
            <v>41022</v>
          </cell>
          <cell r="BB42" t="str">
            <v/>
          </cell>
          <cell r="BC42">
            <v>41022</v>
          </cell>
          <cell r="BD42" t="str">
            <v/>
          </cell>
          <cell r="BE42">
            <v>0</v>
          </cell>
          <cell r="BF42" t="str">
            <v/>
          </cell>
          <cell r="BG42">
            <v>0</v>
          </cell>
          <cell r="BH42" t="str">
            <v/>
          </cell>
          <cell r="BI42">
            <v>0</v>
          </cell>
          <cell r="BJ42" t="str">
            <v/>
          </cell>
          <cell r="BK42">
            <v>0</v>
          </cell>
          <cell r="BL42" t="str">
            <v/>
          </cell>
          <cell r="BM42">
            <v>0</v>
          </cell>
          <cell r="BN42" t="str">
            <v/>
          </cell>
          <cell r="BO42">
            <v>0</v>
          </cell>
          <cell r="BP42" t="str">
            <v/>
          </cell>
          <cell r="BQ42">
            <v>0</v>
          </cell>
          <cell r="BR42" t="str">
            <v/>
          </cell>
          <cell r="BS42">
            <v>0</v>
          </cell>
          <cell r="BT42" t="str">
            <v/>
          </cell>
          <cell r="BU42">
            <v>0</v>
          </cell>
          <cell r="BV42" t="str">
            <v/>
          </cell>
          <cell r="BW42">
            <v>0</v>
          </cell>
          <cell r="BX42" t="str">
            <v/>
          </cell>
          <cell r="BY42">
            <v>0</v>
          </cell>
          <cell r="BZ42" t="str">
            <v/>
          </cell>
          <cell r="CA42">
            <v>0</v>
          </cell>
          <cell r="CB42" t="str">
            <v/>
          </cell>
          <cell r="CC42">
            <v>0</v>
          </cell>
          <cell r="CD42" t="str">
            <v/>
          </cell>
          <cell r="CE42">
            <v>0</v>
          </cell>
          <cell r="CF42" t="str">
            <v/>
          </cell>
          <cell r="CG42">
            <v>0</v>
          </cell>
          <cell r="CH42" t="str">
            <v/>
          </cell>
          <cell r="CI42">
            <v>0</v>
          </cell>
          <cell r="CJ42">
            <v>0</v>
          </cell>
          <cell r="CK42">
            <v>1112873.976</v>
          </cell>
          <cell r="CL42" t="str">
            <v/>
          </cell>
        </row>
        <row r="43">
          <cell r="D43" t="str">
            <v>07-15-010</v>
          </cell>
          <cell r="E43" t="str">
            <v>CONSTRUCCION DE MAMPOSTERIA EN LADRILLO CALADO DE 20X20X19 CM. INCLUYE EL SUMINISTRO, TRANSPORTE Y COLOCACION DEL CALADO, EL MORTERO DE PEGA ESPESOR MAX=0.01 M Y TODOS LOS ELEMENTOS NECESARIOS PARA SU CORRECTA INSTALACION.</v>
          </cell>
          <cell r="F43" t="str">
            <v>M2</v>
          </cell>
          <cell r="G43">
            <v>82044</v>
          </cell>
          <cell r="H43">
            <v>1.984</v>
          </cell>
          <cell r="I43">
            <v>162775.296</v>
          </cell>
          <cell r="J43">
            <v>0.5</v>
          </cell>
          <cell r="K43">
            <v>41022</v>
          </cell>
          <cell r="L43">
            <v>0.5</v>
          </cell>
          <cell r="M43">
            <v>41022</v>
          </cell>
          <cell r="N43">
            <v>0.5</v>
          </cell>
          <cell r="O43">
            <v>41022</v>
          </cell>
          <cell r="P43">
            <v>0</v>
          </cell>
          <cell r="Q43">
            <v>0</v>
          </cell>
          <cell r="R43">
            <v>0.5</v>
          </cell>
          <cell r="S43">
            <v>41022</v>
          </cell>
          <cell r="T43">
            <v>0</v>
          </cell>
          <cell r="U43">
            <v>0</v>
          </cell>
          <cell r="V43">
            <v>0.5</v>
          </cell>
          <cell r="W43">
            <v>41022</v>
          </cell>
          <cell r="X43">
            <v>0</v>
          </cell>
          <cell r="Y43">
            <v>0</v>
          </cell>
          <cell r="Z43">
            <v>0.5</v>
          </cell>
          <cell r="AA43">
            <v>41022</v>
          </cell>
          <cell r="AB43">
            <v>0.5</v>
          </cell>
          <cell r="AC43">
            <v>41022</v>
          </cell>
          <cell r="AD43">
            <v>0.5</v>
          </cell>
          <cell r="AE43">
            <v>41022</v>
          </cell>
          <cell r="AF43">
            <v>0.5</v>
          </cell>
          <cell r="AG43">
            <v>41022</v>
          </cell>
          <cell r="AH43">
            <v>0.5</v>
          </cell>
          <cell r="AI43">
            <v>41022</v>
          </cell>
          <cell r="AJ43">
            <v>0.5</v>
          </cell>
          <cell r="AK43">
            <v>41022</v>
          </cell>
          <cell r="AL43">
            <v>0.5</v>
          </cell>
          <cell r="AM43">
            <v>41022</v>
          </cell>
          <cell r="AN43">
            <v>0.5</v>
          </cell>
          <cell r="AO43">
            <v>41022</v>
          </cell>
          <cell r="AP43">
            <v>0.5</v>
          </cell>
          <cell r="AQ43">
            <v>41022</v>
          </cell>
          <cell r="AR43">
            <v>0</v>
          </cell>
          <cell r="AS43">
            <v>0</v>
          </cell>
          <cell r="AT43">
            <v>0.5</v>
          </cell>
          <cell r="AU43">
            <v>41022</v>
          </cell>
          <cell r="AV43">
            <v>0.5</v>
          </cell>
          <cell r="AW43">
            <v>41022</v>
          </cell>
          <cell r="AX43">
            <v>0.5</v>
          </cell>
          <cell r="AY43">
            <v>41022</v>
          </cell>
          <cell r="AZ43">
            <v>0.5</v>
          </cell>
          <cell r="BA43">
            <v>41022</v>
          </cell>
          <cell r="BB43">
            <v>0.5</v>
          </cell>
          <cell r="BC43">
            <v>41022</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11.484</v>
          </cell>
          <cell r="CK43">
            <v>942193.29599999997</v>
          </cell>
          <cell r="CL43" t="str">
            <v/>
          </cell>
        </row>
        <row r="44">
          <cell r="D44" t="str">
            <v>07-15-020</v>
          </cell>
          <cell r="E44" t="str">
            <v>CONSTRUCCION DE MAMPOSTERIA EN BLOQUE CALADO DE 19X10X19 CM. INCLUYE EL SUMINISTRO, TRANSPORTE Y COLOCACION DEL BLOQUE CALADO, EL MORTERO DE PEGA ESPESOR MAX=0.01 M Y TODOS LOS ELEMENTOS NECESARIOS PARA SU CORRECTA INSTALACION.</v>
          </cell>
          <cell r="F44" t="str">
            <v>M2</v>
          </cell>
          <cell r="G44">
            <v>83667</v>
          </cell>
          <cell r="H44">
            <v>0</v>
          </cell>
          <cell r="I44">
            <v>0</v>
          </cell>
          <cell r="J44">
            <v>0</v>
          </cell>
          <cell r="K44">
            <v>0</v>
          </cell>
          <cell r="L44">
            <v>0</v>
          </cell>
          <cell r="M44">
            <v>0</v>
          </cell>
          <cell r="N44">
            <v>0</v>
          </cell>
          <cell r="O44">
            <v>0</v>
          </cell>
          <cell r="P44">
            <v>0</v>
          </cell>
          <cell r="Q44">
            <v>0</v>
          </cell>
          <cell r="R44">
            <v>0</v>
          </cell>
          <cell r="S44">
            <v>0</v>
          </cell>
          <cell r="T44">
            <v>1.54</v>
          </cell>
          <cell r="U44">
            <v>128847.18000000001</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0.5</v>
          </cell>
          <cell r="AS44">
            <v>41833.5</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2.04</v>
          </cell>
          <cell r="CK44">
            <v>170680.68</v>
          </cell>
          <cell r="CL44" t="str">
            <v/>
          </cell>
        </row>
        <row r="45">
          <cell r="D45" t="str">
            <v>07-20</v>
          </cell>
          <cell r="E45" t="str">
            <v>MUROS EN LADRILLO</v>
          </cell>
          <cell r="F45" t="str">
            <v/>
          </cell>
          <cell r="G45">
            <v>0</v>
          </cell>
          <cell r="H45" t="str">
            <v/>
          </cell>
          <cell r="I45">
            <v>0</v>
          </cell>
          <cell r="J45" t="str">
            <v/>
          </cell>
          <cell r="K45">
            <v>0</v>
          </cell>
          <cell r="L45" t="str">
            <v/>
          </cell>
          <cell r="M45">
            <v>0</v>
          </cell>
          <cell r="N45" t="str">
            <v/>
          </cell>
          <cell r="O45">
            <v>0</v>
          </cell>
          <cell r="P45" t="str">
            <v/>
          </cell>
          <cell r="Q45">
            <v>0</v>
          </cell>
          <cell r="R45" t="str">
            <v/>
          </cell>
          <cell r="S45">
            <v>0</v>
          </cell>
          <cell r="T45" t="str">
            <v/>
          </cell>
          <cell r="U45">
            <v>0</v>
          </cell>
          <cell r="V45" t="str">
            <v/>
          </cell>
          <cell r="W45">
            <v>0</v>
          </cell>
          <cell r="X45" t="str">
            <v/>
          </cell>
          <cell r="Y45">
            <v>0</v>
          </cell>
          <cell r="Z45" t="str">
            <v/>
          </cell>
          <cell r="AA45">
            <v>0</v>
          </cell>
          <cell r="AB45" t="str">
            <v/>
          </cell>
          <cell r="AC45">
            <v>0</v>
          </cell>
          <cell r="AD45" t="str">
            <v/>
          </cell>
          <cell r="AE45">
            <v>0</v>
          </cell>
          <cell r="AF45" t="str">
            <v/>
          </cell>
          <cell r="AG45">
            <v>0</v>
          </cell>
          <cell r="AH45" t="str">
            <v/>
          </cell>
          <cell r="AI45">
            <v>0</v>
          </cell>
          <cell r="AJ45" t="str">
            <v/>
          </cell>
          <cell r="AK45">
            <v>0</v>
          </cell>
          <cell r="AL45" t="str">
            <v/>
          </cell>
          <cell r="AM45">
            <v>22900.680000000004</v>
          </cell>
          <cell r="AN45" t="str">
            <v/>
          </cell>
          <cell r="AO45">
            <v>0</v>
          </cell>
          <cell r="AP45" t="str">
            <v/>
          </cell>
          <cell r="AQ45">
            <v>725535.18</v>
          </cell>
          <cell r="AR45" t="str">
            <v/>
          </cell>
          <cell r="AS45">
            <v>0</v>
          </cell>
          <cell r="AT45" t="str">
            <v/>
          </cell>
          <cell r="AU45">
            <v>0</v>
          </cell>
          <cell r="AV45" t="str">
            <v/>
          </cell>
          <cell r="AW45">
            <v>0</v>
          </cell>
          <cell r="AX45" t="str">
            <v/>
          </cell>
          <cell r="AY45">
            <v>0</v>
          </cell>
          <cell r="AZ45" t="str">
            <v/>
          </cell>
          <cell r="BA45">
            <v>0</v>
          </cell>
          <cell r="BB45" t="str">
            <v/>
          </cell>
          <cell r="BC45">
            <v>0</v>
          </cell>
          <cell r="BD45" t="str">
            <v/>
          </cell>
          <cell r="BE45">
            <v>49965.119999999995</v>
          </cell>
          <cell r="BF45" t="str">
            <v/>
          </cell>
          <cell r="BG45">
            <v>0</v>
          </cell>
          <cell r="BH45" t="str">
            <v/>
          </cell>
          <cell r="BI45">
            <v>0</v>
          </cell>
          <cell r="BJ45" t="str">
            <v/>
          </cell>
          <cell r="BK45">
            <v>0</v>
          </cell>
          <cell r="BL45" t="str">
            <v/>
          </cell>
          <cell r="BM45">
            <v>0</v>
          </cell>
          <cell r="BN45" t="str">
            <v/>
          </cell>
          <cell r="BO45">
            <v>0</v>
          </cell>
          <cell r="BP45" t="str">
            <v/>
          </cell>
          <cell r="BQ45">
            <v>0</v>
          </cell>
          <cell r="BR45" t="str">
            <v/>
          </cell>
          <cell r="BS45">
            <v>0</v>
          </cell>
          <cell r="BT45" t="str">
            <v/>
          </cell>
          <cell r="BU45">
            <v>0</v>
          </cell>
          <cell r="BV45" t="str">
            <v/>
          </cell>
          <cell r="BW45">
            <v>0</v>
          </cell>
          <cell r="BX45" t="str">
            <v/>
          </cell>
          <cell r="BY45">
            <v>0</v>
          </cell>
          <cell r="BZ45" t="str">
            <v/>
          </cell>
          <cell r="CA45">
            <v>0</v>
          </cell>
          <cell r="CB45" t="str">
            <v/>
          </cell>
          <cell r="CC45">
            <v>0</v>
          </cell>
          <cell r="CD45" t="str">
            <v/>
          </cell>
          <cell r="CE45">
            <v>0</v>
          </cell>
          <cell r="CF45" t="str">
            <v/>
          </cell>
          <cell r="CG45">
            <v>0</v>
          </cell>
          <cell r="CH45" t="str">
            <v/>
          </cell>
          <cell r="CI45">
            <v>0</v>
          </cell>
          <cell r="CJ45">
            <v>0</v>
          </cell>
          <cell r="CK45">
            <v>798400.98</v>
          </cell>
          <cell r="CL45" t="str">
            <v/>
          </cell>
        </row>
        <row r="46">
          <cell r="D46" t="str">
            <v>07-20-010</v>
          </cell>
          <cell r="E46" t="str">
            <v>CONSTRUCCION DE MAMPOSTERIA EN LADRILLO, PERFORACION HORIZONTAL, DE 10X20X40 CM. INCLUYE EL SUMINISTRO, TRANSPORTE Y COLOCACION DEL LADRILLO, EL MORTERO DE PEGA, ESPESOR DE PEGA MAX=0.01 M, ENCORAZADOS Y TODOS LOS ELEMENTOS NECESARIOS PARA SU CORRECTA INSTALACION.</v>
          </cell>
          <cell r="F46" t="str">
            <v>M2</v>
          </cell>
          <cell r="G46">
            <v>52047</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0.44000000000000006</v>
          </cell>
          <cell r="AM46">
            <v>22900.680000000004</v>
          </cell>
          <cell r="AN46">
            <v>0</v>
          </cell>
          <cell r="AO46">
            <v>0</v>
          </cell>
          <cell r="AP46">
            <v>13.940000000000001</v>
          </cell>
          <cell r="AQ46">
            <v>725535.18</v>
          </cell>
          <cell r="AR46">
            <v>0</v>
          </cell>
          <cell r="AS46">
            <v>0</v>
          </cell>
          <cell r="AT46">
            <v>0</v>
          </cell>
          <cell r="AU46">
            <v>0</v>
          </cell>
          <cell r="AV46">
            <v>0</v>
          </cell>
          <cell r="AW46">
            <v>0</v>
          </cell>
          <cell r="AX46">
            <v>0</v>
          </cell>
          <cell r="AY46">
            <v>0</v>
          </cell>
          <cell r="AZ46">
            <v>0</v>
          </cell>
          <cell r="BA46">
            <v>0</v>
          </cell>
          <cell r="BB46">
            <v>0</v>
          </cell>
          <cell r="BC46">
            <v>0</v>
          </cell>
          <cell r="BD46">
            <v>0.96</v>
          </cell>
          <cell r="BE46">
            <v>49965.119999999995</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15.34</v>
          </cell>
          <cell r="CK46">
            <v>798400.98</v>
          </cell>
          <cell r="CL46" t="str">
            <v/>
          </cell>
        </row>
        <row r="47">
          <cell r="D47" t="str">
            <v>07-20-020</v>
          </cell>
          <cell r="E47" t="str">
            <v>CONSTRUCCION DE MAMPOSTERIA EN LADRILLO, PERFORACION HORIZONTAL, DE 15X20X40 CM. INCLUYE EL SUMINISTRO, TRANSPORTE Y COLOCACION DEL LADRILLO, EL MORTERO DE PEGA, ESPESOR DE PEGA MAX=0.01 M, ENCORAZADOS Y TODOS LOS ELEMENTOS NECESARIOS PARA SU CORRECTA INSTALACION.</v>
          </cell>
          <cell r="F47" t="str">
            <v>M2</v>
          </cell>
          <cell r="G47">
            <v>56240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t="str">
            <v/>
          </cell>
        </row>
        <row r="48">
          <cell r="D48" t="str">
            <v>08</v>
          </cell>
          <cell r="E48" t="str">
            <v>CUBIERTAS Y CIELOS</v>
          </cell>
          <cell r="G48">
            <v>0</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Z48" t="str">
            <v/>
          </cell>
          <cell r="AA48" t="str">
            <v/>
          </cell>
          <cell r="AB48" t="str">
            <v/>
          </cell>
          <cell r="AC48" t="str">
            <v/>
          </cell>
          <cell r="AD48" t="str">
            <v/>
          </cell>
          <cell r="AE48" t="str">
            <v/>
          </cell>
          <cell r="AF48" t="str">
            <v/>
          </cell>
          <cell r="AG48" t="str">
            <v/>
          </cell>
          <cell r="AH48" t="str">
            <v/>
          </cell>
          <cell r="AI48" t="str">
            <v/>
          </cell>
          <cell r="AJ48" t="str">
            <v/>
          </cell>
          <cell r="AK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t="str">
            <v/>
          </cell>
          <cell r="BP48" t="str">
            <v/>
          </cell>
          <cell r="BQ48" t="str">
            <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v>0</v>
          </cell>
          <cell r="CK48" t="str">
            <v/>
          </cell>
          <cell r="CL48">
            <v>6162627.8198000006</v>
          </cell>
        </row>
        <row r="49">
          <cell r="D49" t="str">
            <v>08-15</v>
          </cell>
          <cell r="E49" t="str">
            <v>CUBIERTA</v>
          </cell>
          <cell r="G49">
            <v>0</v>
          </cell>
          <cell r="H49" t="str">
            <v/>
          </cell>
          <cell r="I49">
            <v>2990015.3552000001</v>
          </cell>
          <cell r="J49" t="str">
            <v/>
          </cell>
          <cell r="K49">
            <v>0</v>
          </cell>
          <cell r="L49" t="str">
            <v/>
          </cell>
          <cell r="M49">
            <v>0</v>
          </cell>
          <cell r="N49" t="str">
            <v/>
          </cell>
          <cell r="O49">
            <v>0</v>
          </cell>
          <cell r="P49" t="str">
            <v/>
          </cell>
          <cell r="Q49">
            <v>0</v>
          </cell>
          <cell r="R49" t="str">
            <v/>
          </cell>
          <cell r="S49">
            <v>0</v>
          </cell>
          <cell r="T49" t="str">
            <v/>
          </cell>
          <cell r="U49">
            <v>0</v>
          </cell>
          <cell r="V49" t="str">
            <v/>
          </cell>
          <cell r="W49">
            <v>0</v>
          </cell>
          <cell r="X49" t="str">
            <v/>
          </cell>
          <cell r="Y49">
            <v>0</v>
          </cell>
          <cell r="Z49" t="str">
            <v/>
          </cell>
          <cell r="AA49">
            <v>172506.99</v>
          </cell>
          <cell r="AB49" t="str">
            <v/>
          </cell>
          <cell r="AC49">
            <v>204143.21999999997</v>
          </cell>
          <cell r="AD49" t="str">
            <v/>
          </cell>
          <cell r="AE49">
            <v>190712.74499999997</v>
          </cell>
          <cell r="AF49" t="str">
            <v/>
          </cell>
          <cell r="AG49">
            <v>324910.05120000005</v>
          </cell>
          <cell r="AH49" t="str">
            <v/>
          </cell>
          <cell r="AI49">
            <v>203426.92799999999</v>
          </cell>
          <cell r="AJ49" t="str">
            <v/>
          </cell>
          <cell r="AK49">
            <v>225011.1936</v>
          </cell>
          <cell r="AL49" t="str">
            <v/>
          </cell>
          <cell r="AM49">
            <v>179073</v>
          </cell>
          <cell r="AN49" t="str">
            <v/>
          </cell>
          <cell r="AO49">
            <v>137886.21000000002</v>
          </cell>
          <cell r="AP49" t="str">
            <v/>
          </cell>
          <cell r="AQ49">
            <v>179073</v>
          </cell>
          <cell r="AR49" t="str">
            <v/>
          </cell>
          <cell r="AS49">
            <v>263237.31</v>
          </cell>
          <cell r="AT49" t="str">
            <v/>
          </cell>
          <cell r="AU49">
            <v>238764</v>
          </cell>
          <cell r="AV49" t="str">
            <v/>
          </cell>
          <cell r="AW49">
            <v>151280.87040000001</v>
          </cell>
          <cell r="AX49" t="str">
            <v/>
          </cell>
          <cell r="AY49">
            <v>165463.45200000002</v>
          </cell>
          <cell r="AZ49" t="str">
            <v/>
          </cell>
          <cell r="BA49">
            <v>235421.30399999995</v>
          </cell>
          <cell r="BB49" t="str">
            <v/>
          </cell>
          <cell r="BC49">
            <v>301702.19040000002</v>
          </cell>
          <cell r="BD49" t="str">
            <v/>
          </cell>
          <cell r="BE49">
            <v>0</v>
          </cell>
          <cell r="BF49" t="str">
            <v/>
          </cell>
          <cell r="BG49">
            <v>0</v>
          </cell>
          <cell r="BH49" t="str">
            <v/>
          </cell>
          <cell r="BI49">
            <v>0</v>
          </cell>
          <cell r="BJ49" t="str">
            <v/>
          </cell>
          <cell r="BK49">
            <v>0</v>
          </cell>
          <cell r="BL49" t="str">
            <v/>
          </cell>
          <cell r="BM49">
            <v>0</v>
          </cell>
          <cell r="BN49" t="str">
            <v/>
          </cell>
          <cell r="BO49">
            <v>0</v>
          </cell>
          <cell r="BP49" t="str">
            <v/>
          </cell>
          <cell r="BQ49">
            <v>0</v>
          </cell>
          <cell r="BR49" t="str">
            <v/>
          </cell>
          <cell r="BS49">
            <v>0</v>
          </cell>
          <cell r="BT49" t="str">
            <v/>
          </cell>
          <cell r="BU49">
            <v>0</v>
          </cell>
          <cell r="BV49" t="str">
            <v/>
          </cell>
          <cell r="BW49">
            <v>0</v>
          </cell>
          <cell r="BX49" t="str">
            <v/>
          </cell>
          <cell r="BY49">
            <v>0</v>
          </cell>
          <cell r="BZ49" t="str">
            <v/>
          </cell>
          <cell r="CA49">
            <v>0</v>
          </cell>
          <cell r="CB49" t="str">
            <v/>
          </cell>
          <cell r="CC49">
            <v>0</v>
          </cell>
          <cell r="CD49" t="str">
            <v/>
          </cell>
          <cell r="CE49">
            <v>0</v>
          </cell>
          <cell r="CF49" t="str">
            <v/>
          </cell>
          <cell r="CG49">
            <v>0</v>
          </cell>
          <cell r="CH49" t="str">
            <v/>
          </cell>
          <cell r="CI49">
            <v>0</v>
          </cell>
          <cell r="CJ49">
            <v>0</v>
          </cell>
          <cell r="CK49">
            <v>6162627.8198000006</v>
          </cell>
          <cell r="CL49" t="str">
            <v/>
          </cell>
        </row>
        <row r="50">
          <cell r="D50" t="str">
            <v>08-15-010</v>
          </cell>
          <cell r="E50" t="str">
            <v>SUMINISTRO, TRANSPORTE E INSTALACION DE CUBIERTA EN TEJA VERDE 2 X 0,95 METROS = 1.55M2. TECHOLINE O SIMILAR, INCLUYE AMARRAS PARA INSTALACION A MADERA, SISTEMAS DE ANCLAJE A CONCRETO Y DE FIJACION ENTRE ESTAS. LA MEDIDA SERA TOMADA EN PENDIENTE DE CUBIERTA.</v>
          </cell>
          <cell r="F50" t="str">
            <v>M2</v>
          </cell>
          <cell r="G50">
            <v>45697</v>
          </cell>
          <cell r="H50">
            <v>31.08</v>
          </cell>
          <cell r="I50">
            <v>1420262.76</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2.8899999999999997</v>
          </cell>
          <cell r="AA50">
            <v>132064.32999999999</v>
          </cell>
          <cell r="AB50">
            <v>3.42</v>
          </cell>
          <cell r="AC50">
            <v>156283.74</v>
          </cell>
          <cell r="AD50">
            <v>3.1949999999999998</v>
          </cell>
          <cell r="AE50">
            <v>146001.91499999998</v>
          </cell>
          <cell r="AF50">
            <v>5.4432000000000009</v>
          </cell>
          <cell r="AG50">
            <v>248737.91040000005</v>
          </cell>
          <cell r="AH50">
            <v>3.4079999999999999</v>
          </cell>
          <cell r="AI50">
            <v>155735.37599999999</v>
          </cell>
          <cell r="AJ50">
            <v>3.7696000000000001</v>
          </cell>
          <cell r="AK50">
            <v>172259.4112</v>
          </cell>
          <cell r="AL50">
            <v>3</v>
          </cell>
          <cell r="AM50">
            <v>137091</v>
          </cell>
          <cell r="AN50">
            <v>2.3100000000000005</v>
          </cell>
          <cell r="AO50">
            <v>105560.07000000002</v>
          </cell>
          <cell r="AP50">
            <v>3</v>
          </cell>
          <cell r="AQ50">
            <v>137091</v>
          </cell>
          <cell r="AR50">
            <v>4.41</v>
          </cell>
          <cell r="AS50">
            <v>201523.77000000002</v>
          </cell>
          <cell r="AT50">
            <v>4</v>
          </cell>
          <cell r="AU50">
            <v>182788</v>
          </cell>
          <cell r="AV50">
            <v>2.5344000000000002</v>
          </cell>
          <cell r="AW50">
            <v>115814.4768</v>
          </cell>
          <cell r="AX50">
            <v>2.7720000000000002</v>
          </cell>
          <cell r="AY50">
            <v>126672.08400000002</v>
          </cell>
          <cell r="AZ50">
            <v>3.9439999999999995</v>
          </cell>
          <cell r="BA50">
            <v>180228.96799999996</v>
          </cell>
          <cell r="BB50">
            <v>5.0544000000000002</v>
          </cell>
          <cell r="BC50">
            <v>230970.91680000001</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84.23060000000001</v>
          </cell>
          <cell r="CK50">
            <v>3849085.7282000002</v>
          </cell>
          <cell r="CL50" t="str">
            <v/>
          </cell>
        </row>
        <row r="51">
          <cell r="D51" t="str">
            <v>08-15-020</v>
          </cell>
          <cell r="E51" t="str">
            <v>SUMINISTRO, TRANSPORTE E INSTALACION DE SOPORTE (DURMIENTES) DE TEJAS EN MADERA DE 54X2, INCLUYE ANCLAJES Y TODO LO NECESARIO PARA SU CORRECTO FUNCIONAMIENTO.</v>
          </cell>
          <cell r="F51" t="str">
            <v>M2</v>
          </cell>
          <cell r="G51">
            <v>13994</v>
          </cell>
          <cell r="H51">
            <v>35.540799999999997</v>
          </cell>
          <cell r="I51">
            <v>497357.95519999997</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2.8899999999999997</v>
          </cell>
          <cell r="AA51">
            <v>40442.659999999996</v>
          </cell>
          <cell r="AB51">
            <v>3.42</v>
          </cell>
          <cell r="AC51">
            <v>47859.479999999996</v>
          </cell>
          <cell r="AD51">
            <v>3.1949999999999998</v>
          </cell>
          <cell r="AE51">
            <v>44710.829999999994</v>
          </cell>
          <cell r="AF51">
            <v>5.4432000000000009</v>
          </cell>
          <cell r="AG51">
            <v>76172.140800000008</v>
          </cell>
          <cell r="AH51">
            <v>3.4079999999999999</v>
          </cell>
          <cell r="AI51">
            <v>47691.551999999996</v>
          </cell>
          <cell r="AJ51">
            <v>3.7696000000000001</v>
          </cell>
          <cell r="AK51">
            <v>52751.782400000004</v>
          </cell>
          <cell r="AL51">
            <v>3</v>
          </cell>
          <cell r="AM51">
            <v>41982</v>
          </cell>
          <cell r="AN51">
            <v>2.3100000000000005</v>
          </cell>
          <cell r="AO51">
            <v>32326.140000000007</v>
          </cell>
          <cell r="AP51">
            <v>3</v>
          </cell>
          <cell r="AQ51">
            <v>41982</v>
          </cell>
          <cell r="AR51">
            <v>4.41</v>
          </cell>
          <cell r="AS51">
            <v>61713.54</v>
          </cell>
          <cell r="AT51">
            <v>4</v>
          </cell>
          <cell r="AU51">
            <v>55976</v>
          </cell>
          <cell r="AV51">
            <v>2.5344000000000002</v>
          </cell>
          <cell r="AW51">
            <v>35466.393600000003</v>
          </cell>
          <cell r="AX51">
            <v>2.7720000000000002</v>
          </cell>
          <cell r="AY51">
            <v>38791.368000000002</v>
          </cell>
          <cell r="AZ51">
            <v>3.9439999999999995</v>
          </cell>
          <cell r="BA51">
            <v>55192.335999999996</v>
          </cell>
          <cell r="BB51">
            <v>5.0544000000000002</v>
          </cell>
          <cell r="BC51">
            <v>70731.2736</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88.691400000000016</v>
          </cell>
          <cell r="CK51">
            <v>1241147.4516000003</v>
          </cell>
          <cell r="CL51" t="str">
            <v/>
          </cell>
        </row>
        <row r="52">
          <cell r="D52" t="str">
            <v>08-15-030</v>
          </cell>
          <cell r="E52" t="str">
            <v>SUMINISTRO, TRANSPORTE E INSTALACION DE COLUMNA EN MADERA DE SOPORTE DE CUBIERTA EN ABARCO O SIMILAR, DE 7X5 CM INCLUYE ANCLAJES Y TODO LO NECESARIO PARA SU CORRECTO FUNCIONAMIENTO.</v>
          </cell>
          <cell r="F52" t="str">
            <v>M</v>
          </cell>
          <cell r="G52">
            <v>73251</v>
          </cell>
          <cell r="H52">
            <v>14.64</v>
          </cell>
          <cell r="I52">
            <v>1072394.6400000001</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14.64</v>
          </cell>
          <cell r="CK52">
            <v>1072394.6400000001</v>
          </cell>
          <cell r="CL52" t="str">
            <v/>
          </cell>
        </row>
        <row r="53">
          <cell r="D53" t="str">
            <v>09</v>
          </cell>
          <cell r="E53" t="str">
            <v>RECUBRIMIENTOS</v>
          </cell>
          <cell r="G53">
            <v>0</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Z53" t="str">
            <v/>
          </cell>
          <cell r="AA53" t="str">
            <v/>
          </cell>
          <cell r="AB53" t="str">
            <v/>
          </cell>
          <cell r="AC53" t="str">
            <v/>
          </cell>
          <cell r="AD53" t="str">
            <v/>
          </cell>
          <cell r="AE53" t="str">
            <v/>
          </cell>
          <cell r="AF53" t="str">
            <v/>
          </cell>
          <cell r="AG53" t="str">
            <v/>
          </cell>
          <cell r="AH53" t="str">
            <v/>
          </cell>
          <cell r="AI53" t="str">
            <v/>
          </cell>
          <cell r="AJ53" t="str">
            <v/>
          </cell>
          <cell r="AK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t="str">
            <v/>
          </cell>
          <cell r="BP53" t="str">
            <v/>
          </cell>
          <cell r="BQ53" t="str">
            <v/>
          </cell>
          <cell r="BR53" t="str">
            <v/>
          </cell>
          <cell r="BS53" t="str">
            <v/>
          </cell>
          <cell r="BT53" t="str">
            <v/>
          </cell>
          <cell r="BU53" t="str">
            <v/>
          </cell>
          <cell r="BV53" t="str">
            <v/>
          </cell>
          <cell r="BW53" t="str">
            <v/>
          </cell>
          <cell r="BX53" t="str">
            <v/>
          </cell>
          <cell r="BY53" t="str">
            <v/>
          </cell>
          <cell r="BZ53" t="str">
            <v/>
          </cell>
          <cell r="CA53" t="str">
            <v/>
          </cell>
          <cell r="CB53" t="str">
            <v/>
          </cell>
          <cell r="CC53" t="str">
            <v/>
          </cell>
          <cell r="CD53" t="str">
            <v/>
          </cell>
          <cell r="CE53" t="str">
            <v/>
          </cell>
          <cell r="CF53" t="str">
            <v/>
          </cell>
          <cell r="CG53" t="str">
            <v/>
          </cell>
          <cell r="CH53" t="str">
            <v/>
          </cell>
          <cell r="CI53" t="str">
            <v/>
          </cell>
          <cell r="CJ53">
            <v>0</v>
          </cell>
          <cell r="CK53" t="str">
            <v/>
          </cell>
          <cell r="CL53">
            <v>45114793.158000007</v>
          </cell>
        </row>
        <row r="54">
          <cell r="D54" t="str">
            <v>09-10</v>
          </cell>
          <cell r="E54" t="str">
            <v>REVOQUES</v>
          </cell>
          <cell r="G54">
            <v>0</v>
          </cell>
          <cell r="H54" t="str">
            <v/>
          </cell>
          <cell r="I54">
            <v>536215.68000000005</v>
          </cell>
          <cell r="J54" t="str">
            <v/>
          </cell>
          <cell r="K54">
            <v>365500.68</v>
          </cell>
          <cell r="L54" t="str">
            <v/>
          </cell>
          <cell r="M54">
            <v>361245</v>
          </cell>
          <cell r="N54" t="str">
            <v/>
          </cell>
          <cell r="O54">
            <v>371884.20000000007</v>
          </cell>
          <cell r="P54" t="str">
            <v/>
          </cell>
          <cell r="Q54">
            <v>0</v>
          </cell>
          <cell r="R54" t="str">
            <v/>
          </cell>
          <cell r="S54">
            <v>350605.80000000005</v>
          </cell>
          <cell r="T54" t="str">
            <v/>
          </cell>
          <cell r="U54">
            <v>350605.80000000005</v>
          </cell>
          <cell r="V54" t="str">
            <v/>
          </cell>
          <cell r="W54">
            <v>382523.39999999997</v>
          </cell>
          <cell r="X54" t="str">
            <v/>
          </cell>
          <cell r="Y54">
            <v>329327.40000000002</v>
          </cell>
          <cell r="Z54" t="str">
            <v/>
          </cell>
          <cell r="AA54">
            <v>361245.00000000006</v>
          </cell>
          <cell r="AB54" t="str">
            <v/>
          </cell>
          <cell r="AC54">
            <v>393162.60000000003</v>
          </cell>
          <cell r="AD54" t="str">
            <v/>
          </cell>
          <cell r="AE54">
            <v>389970.84</v>
          </cell>
          <cell r="AF54" t="str">
            <v/>
          </cell>
          <cell r="AG54">
            <v>432527.63999999996</v>
          </cell>
          <cell r="AH54" t="str">
            <v/>
          </cell>
          <cell r="AI54">
            <v>429335.88000000012</v>
          </cell>
          <cell r="AJ54" t="str">
            <v/>
          </cell>
          <cell r="AK54">
            <v>408057.48</v>
          </cell>
          <cell r="AL54" t="str">
            <v/>
          </cell>
          <cell r="AM54">
            <v>339966.60000000003</v>
          </cell>
          <cell r="AN54" t="str">
            <v/>
          </cell>
          <cell r="AO54">
            <v>333583.08</v>
          </cell>
          <cell r="AP54" t="str">
            <v/>
          </cell>
          <cell r="AQ54">
            <v>398482.2</v>
          </cell>
          <cell r="AR54" t="str">
            <v/>
          </cell>
          <cell r="AS54">
            <v>630220.80000000005</v>
          </cell>
          <cell r="AT54" t="str">
            <v/>
          </cell>
          <cell r="AU54">
            <v>425080.2</v>
          </cell>
          <cell r="AV54" t="str">
            <v/>
          </cell>
          <cell r="AW54">
            <v>347414.0400000001</v>
          </cell>
          <cell r="AX54" t="str">
            <v/>
          </cell>
          <cell r="AY54">
            <v>368450.64</v>
          </cell>
          <cell r="AZ54" t="str">
            <v/>
          </cell>
          <cell r="BA54">
            <v>375075.96</v>
          </cell>
          <cell r="BB54" t="str">
            <v/>
          </cell>
          <cell r="BC54">
            <v>461253.48000000004</v>
          </cell>
          <cell r="BD54" t="str">
            <v/>
          </cell>
          <cell r="BE54">
            <v>960187.8</v>
          </cell>
          <cell r="BF54" t="str">
            <v/>
          </cell>
          <cell r="BG54">
            <v>396547.80000000005</v>
          </cell>
          <cell r="BH54" t="str">
            <v/>
          </cell>
          <cell r="BI54">
            <v>0</v>
          </cell>
          <cell r="BJ54" t="str">
            <v/>
          </cell>
          <cell r="BK54">
            <v>423145.80000000005</v>
          </cell>
          <cell r="BL54" t="str">
            <v/>
          </cell>
          <cell r="BM54">
            <v>339143.64</v>
          </cell>
          <cell r="BN54" t="str">
            <v/>
          </cell>
          <cell r="BO54">
            <v>0</v>
          </cell>
          <cell r="BP54" t="str">
            <v/>
          </cell>
          <cell r="BQ54">
            <v>364630.2</v>
          </cell>
          <cell r="BR54" t="str">
            <v/>
          </cell>
          <cell r="BS54">
            <v>598882.68000000005</v>
          </cell>
          <cell r="BT54" t="str">
            <v/>
          </cell>
          <cell r="BU54">
            <v>522859.92</v>
          </cell>
          <cell r="BV54" t="str">
            <v/>
          </cell>
          <cell r="BW54">
            <v>439104.60000000003</v>
          </cell>
          <cell r="BX54" t="str">
            <v/>
          </cell>
          <cell r="BY54">
            <v>385908.6</v>
          </cell>
          <cell r="BZ54" t="str">
            <v/>
          </cell>
          <cell r="CA54">
            <v>368353.92000000004</v>
          </cell>
          <cell r="CB54" t="str">
            <v/>
          </cell>
          <cell r="CC54">
            <v>0</v>
          </cell>
          <cell r="CD54" t="str">
            <v/>
          </cell>
          <cell r="CE54">
            <v>380589</v>
          </cell>
          <cell r="CF54" t="str">
            <v/>
          </cell>
          <cell r="CG54">
            <v>0</v>
          </cell>
          <cell r="CH54" t="str">
            <v/>
          </cell>
          <cell r="CI54">
            <v>530696.76</v>
          </cell>
          <cell r="CJ54">
            <v>0</v>
          </cell>
          <cell r="CK54">
            <v>14851785.120000003</v>
          </cell>
          <cell r="CL54" t="str">
            <v/>
          </cell>
        </row>
        <row r="55">
          <cell r="D55" t="str">
            <v>09-10-010</v>
          </cell>
          <cell r="E55" t="str">
            <v>SUMINISTRO E INSTALACION DE REVOQUE EN UN ESPESOR MINIMO DE 2 CM Y PULIDO CON LLANA DE MADERA. RELACION 1:4 CON ADICION DE IMPERMEABILIZANTE INTEGRAL; INCLUYE FAJAS, RANURAS, FILETES Y TODOS LOS MATERIALES NECESARIOS PARA SU CORRECTA EJECUCION.</v>
          </cell>
          <cell r="F55" t="str">
            <v>M2</v>
          </cell>
          <cell r="G55">
            <v>24180</v>
          </cell>
          <cell r="H55">
            <v>22.176000000000002</v>
          </cell>
          <cell r="I55">
            <v>536215.68000000005</v>
          </cell>
          <cell r="J55">
            <v>12.576000000000001</v>
          </cell>
          <cell r="K55">
            <v>304087.67999999999</v>
          </cell>
          <cell r="L55">
            <v>12.4</v>
          </cell>
          <cell r="M55">
            <v>299832</v>
          </cell>
          <cell r="N55">
            <v>12.840000000000003</v>
          </cell>
          <cell r="O55">
            <v>310471.20000000007</v>
          </cell>
          <cell r="P55">
            <v>0</v>
          </cell>
          <cell r="Q55">
            <v>0</v>
          </cell>
          <cell r="R55">
            <v>11.96</v>
          </cell>
          <cell r="S55">
            <v>289192.80000000005</v>
          </cell>
          <cell r="T55">
            <v>11.96</v>
          </cell>
          <cell r="U55">
            <v>289192.80000000005</v>
          </cell>
          <cell r="V55">
            <v>13.28</v>
          </cell>
          <cell r="W55">
            <v>321110.39999999997</v>
          </cell>
          <cell r="X55">
            <v>11.080000000000002</v>
          </cell>
          <cell r="Y55">
            <v>267914.40000000002</v>
          </cell>
          <cell r="Z55">
            <v>12.400000000000002</v>
          </cell>
          <cell r="AA55">
            <v>299832.00000000006</v>
          </cell>
          <cell r="AB55">
            <v>13.72</v>
          </cell>
          <cell r="AC55">
            <v>331749.60000000003</v>
          </cell>
          <cell r="AD55">
            <v>13.588000000000001</v>
          </cell>
          <cell r="AE55">
            <v>328557.84000000003</v>
          </cell>
          <cell r="AF55">
            <v>15.347999999999999</v>
          </cell>
          <cell r="AG55">
            <v>371114.63999999996</v>
          </cell>
          <cell r="AH55">
            <v>15.216000000000005</v>
          </cell>
          <cell r="AI55">
            <v>367922.88000000012</v>
          </cell>
          <cell r="AJ55">
            <v>14.336</v>
          </cell>
          <cell r="AK55">
            <v>346644.47999999998</v>
          </cell>
          <cell r="AL55">
            <v>11.520000000000001</v>
          </cell>
          <cell r="AM55">
            <v>278553.60000000003</v>
          </cell>
          <cell r="AN55">
            <v>11.256</v>
          </cell>
          <cell r="AO55">
            <v>272170.08</v>
          </cell>
          <cell r="AP55">
            <v>13.940000000000001</v>
          </cell>
          <cell r="AQ55">
            <v>337069.2</v>
          </cell>
          <cell r="AR55">
            <v>22</v>
          </cell>
          <cell r="AS55">
            <v>531960</v>
          </cell>
          <cell r="AT55">
            <v>15.040000000000001</v>
          </cell>
          <cell r="AU55">
            <v>363667.20000000001</v>
          </cell>
          <cell r="AV55">
            <v>11.828000000000003</v>
          </cell>
          <cell r="AW55">
            <v>286001.0400000001</v>
          </cell>
          <cell r="AX55">
            <v>12.698</v>
          </cell>
          <cell r="AY55">
            <v>307037.64</v>
          </cell>
          <cell r="AZ55">
            <v>12.972000000000001</v>
          </cell>
          <cell r="BA55">
            <v>313662.96000000002</v>
          </cell>
          <cell r="BB55">
            <v>16.536000000000001</v>
          </cell>
          <cell r="BC55">
            <v>399840.48000000004</v>
          </cell>
          <cell r="BD55">
            <v>39.71</v>
          </cell>
          <cell r="BE55">
            <v>960187.8</v>
          </cell>
          <cell r="BF55">
            <v>13.860000000000001</v>
          </cell>
          <cell r="BG55">
            <v>335134.80000000005</v>
          </cell>
          <cell r="BH55">
            <v>0</v>
          </cell>
          <cell r="BI55">
            <v>0</v>
          </cell>
          <cell r="BJ55">
            <v>14.96</v>
          </cell>
          <cell r="BK55">
            <v>361732.80000000005</v>
          </cell>
          <cell r="BL55">
            <v>10.978000000000002</v>
          </cell>
          <cell r="BM55">
            <v>265448.04000000004</v>
          </cell>
          <cell r="BN55">
            <v>0</v>
          </cell>
          <cell r="BO55">
            <v>0</v>
          </cell>
          <cell r="BP55">
            <v>12.540000000000001</v>
          </cell>
          <cell r="BQ55">
            <v>303217.2</v>
          </cell>
          <cell r="BR55">
            <v>20.196000000000002</v>
          </cell>
          <cell r="BS55">
            <v>488339.28</v>
          </cell>
          <cell r="BT55">
            <v>16.544</v>
          </cell>
          <cell r="BU55">
            <v>400033.92</v>
          </cell>
          <cell r="BV55">
            <v>15.620000000000001</v>
          </cell>
          <cell r="BW55">
            <v>377691.60000000003</v>
          </cell>
          <cell r="BX55">
            <v>13.42</v>
          </cell>
          <cell r="BY55">
            <v>324495.59999999998</v>
          </cell>
          <cell r="BZ55">
            <v>12.694000000000001</v>
          </cell>
          <cell r="CA55">
            <v>306940.92000000004</v>
          </cell>
          <cell r="CB55">
            <v>0</v>
          </cell>
          <cell r="CC55">
            <v>0</v>
          </cell>
          <cell r="CD55">
            <v>13.200000000000001</v>
          </cell>
          <cell r="CE55">
            <v>319176</v>
          </cell>
          <cell r="CF55">
            <v>0</v>
          </cell>
          <cell r="CG55">
            <v>0</v>
          </cell>
          <cell r="CH55">
            <v>18.391999999999999</v>
          </cell>
          <cell r="CI55">
            <v>444718.56</v>
          </cell>
          <cell r="CJ55">
            <v>522.78400000000011</v>
          </cell>
          <cell r="CK55">
            <v>12640917.120000003</v>
          </cell>
          <cell r="CL55" t="str">
            <v/>
          </cell>
        </row>
        <row r="56">
          <cell r="D56" t="str">
            <v>09-10-050</v>
          </cell>
          <cell r="E56" t="str">
            <v>ELABORACION DE FILETES, FAJAS Y RANURAS EN REVOQUES; INCLUYE TODOS LOS ELEMENTOS NECESARIOS PARA SU CORRECTA EJECUCION.</v>
          </cell>
          <cell r="F56" t="str">
            <v>M</v>
          </cell>
          <cell r="G56">
            <v>5583</v>
          </cell>
          <cell r="H56">
            <v>0</v>
          </cell>
          <cell r="I56">
            <v>0</v>
          </cell>
          <cell r="J56">
            <v>11</v>
          </cell>
          <cell r="K56">
            <v>61413</v>
          </cell>
          <cell r="L56">
            <v>11</v>
          </cell>
          <cell r="M56">
            <v>61413</v>
          </cell>
          <cell r="N56">
            <v>11</v>
          </cell>
          <cell r="O56">
            <v>61413</v>
          </cell>
          <cell r="P56">
            <v>0</v>
          </cell>
          <cell r="Q56">
            <v>0</v>
          </cell>
          <cell r="R56">
            <v>11</v>
          </cell>
          <cell r="S56">
            <v>61413</v>
          </cell>
          <cell r="T56">
            <v>11</v>
          </cell>
          <cell r="U56">
            <v>61413</v>
          </cell>
          <cell r="V56">
            <v>11</v>
          </cell>
          <cell r="W56">
            <v>61413</v>
          </cell>
          <cell r="X56">
            <v>11</v>
          </cell>
          <cell r="Y56">
            <v>61413</v>
          </cell>
          <cell r="Z56">
            <v>11</v>
          </cell>
          <cell r="AA56">
            <v>61413</v>
          </cell>
          <cell r="AB56">
            <v>11</v>
          </cell>
          <cell r="AC56">
            <v>61413</v>
          </cell>
          <cell r="AD56">
            <v>11</v>
          </cell>
          <cell r="AE56">
            <v>61413</v>
          </cell>
          <cell r="AF56">
            <v>11</v>
          </cell>
          <cell r="AG56">
            <v>61413</v>
          </cell>
          <cell r="AH56">
            <v>11</v>
          </cell>
          <cell r="AI56">
            <v>61413</v>
          </cell>
          <cell r="AJ56">
            <v>11</v>
          </cell>
          <cell r="AK56">
            <v>61413</v>
          </cell>
          <cell r="AL56">
            <v>11</v>
          </cell>
          <cell r="AM56">
            <v>61413</v>
          </cell>
          <cell r="AN56">
            <v>11</v>
          </cell>
          <cell r="AO56">
            <v>61413</v>
          </cell>
          <cell r="AP56">
            <v>11</v>
          </cell>
          <cell r="AQ56">
            <v>61413</v>
          </cell>
          <cell r="AR56">
            <v>17.600000000000001</v>
          </cell>
          <cell r="AS56">
            <v>98260.800000000003</v>
          </cell>
          <cell r="AT56">
            <v>11</v>
          </cell>
          <cell r="AU56">
            <v>61413</v>
          </cell>
          <cell r="AV56">
            <v>11</v>
          </cell>
          <cell r="AW56">
            <v>61413</v>
          </cell>
          <cell r="AX56">
            <v>11</v>
          </cell>
          <cell r="AY56">
            <v>61413</v>
          </cell>
          <cell r="AZ56">
            <v>11</v>
          </cell>
          <cell r="BA56">
            <v>61413</v>
          </cell>
          <cell r="BB56">
            <v>11</v>
          </cell>
          <cell r="BC56">
            <v>61413</v>
          </cell>
          <cell r="BD56">
            <v>0</v>
          </cell>
          <cell r="BE56">
            <v>0</v>
          </cell>
          <cell r="BF56">
            <v>11</v>
          </cell>
          <cell r="BG56">
            <v>61413</v>
          </cell>
          <cell r="BH56">
            <v>0</v>
          </cell>
          <cell r="BI56">
            <v>0</v>
          </cell>
          <cell r="BJ56">
            <v>11</v>
          </cell>
          <cell r="BK56">
            <v>61413</v>
          </cell>
          <cell r="BL56">
            <v>13.200000000000001</v>
          </cell>
          <cell r="BM56">
            <v>73695.600000000006</v>
          </cell>
          <cell r="BN56">
            <v>0</v>
          </cell>
          <cell r="BO56">
            <v>0</v>
          </cell>
          <cell r="BP56">
            <v>11</v>
          </cell>
          <cell r="BQ56">
            <v>61413</v>
          </cell>
          <cell r="BR56">
            <v>19.8</v>
          </cell>
          <cell r="BS56">
            <v>110543.40000000001</v>
          </cell>
          <cell r="BT56">
            <v>22</v>
          </cell>
          <cell r="BU56">
            <v>122826</v>
          </cell>
          <cell r="BV56">
            <v>11</v>
          </cell>
          <cell r="BW56">
            <v>61413</v>
          </cell>
          <cell r="BX56">
            <v>11</v>
          </cell>
          <cell r="BY56">
            <v>61413</v>
          </cell>
          <cell r="BZ56">
            <v>11</v>
          </cell>
          <cell r="CA56">
            <v>61413</v>
          </cell>
          <cell r="CB56">
            <v>0</v>
          </cell>
          <cell r="CC56">
            <v>0</v>
          </cell>
          <cell r="CD56">
            <v>11</v>
          </cell>
          <cell r="CE56">
            <v>61413</v>
          </cell>
          <cell r="CF56">
            <v>0</v>
          </cell>
          <cell r="CG56">
            <v>0</v>
          </cell>
          <cell r="CH56">
            <v>15.400000000000002</v>
          </cell>
          <cell r="CI56">
            <v>85978.200000000012</v>
          </cell>
          <cell r="CJ56">
            <v>396</v>
          </cell>
          <cell r="CK56">
            <v>2210868</v>
          </cell>
          <cell r="CL56" t="str">
            <v/>
          </cell>
        </row>
        <row r="57">
          <cell r="D57" t="str">
            <v>09-15</v>
          </cell>
          <cell r="E57" t="str">
            <v>PINTURAS</v>
          </cell>
          <cell r="G57">
            <v>0</v>
          </cell>
          <cell r="H57" t="str">
            <v/>
          </cell>
          <cell r="I57">
            <v>167139.84000000003</v>
          </cell>
          <cell r="J57" t="str">
            <v/>
          </cell>
          <cell r="K57">
            <v>157762.14800000002</v>
          </cell>
          <cell r="L57" t="str">
            <v/>
          </cell>
          <cell r="M57">
            <v>52832.160000000003</v>
          </cell>
          <cell r="N57" t="str">
            <v/>
          </cell>
          <cell r="O57">
            <v>53200.400000000009</v>
          </cell>
          <cell r="P57" t="str">
            <v/>
          </cell>
          <cell r="Q57">
            <v>0</v>
          </cell>
          <cell r="R57" t="str">
            <v/>
          </cell>
          <cell r="S57">
            <v>52463.920000000006</v>
          </cell>
          <cell r="T57" t="str">
            <v/>
          </cell>
          <cell r="U57">
            <v>52463.920000000006</v>
          </cell>
          <cell r="V57" t="str">
            <v/>
          </cell>
          <cell r="W57">
            <v>53568.640000000007</v>
          </cell>
          <cell r="X57" t="str">
            <v/>
          </cell>
          <cell r="Y57">
            <v>51727.44000000001</v>
          </cell>
          <cell r="Z57" t="str">
            <v/>
          </cell>
          <cell r="AA57">
            <v>52832.160000000003</v>
          </cell>
          <cell r="AB57" t="str">
            <v/>
          </cell>
          <cell r="AC57">
            <v>53936.880000000005</v>
          </cell>
          <cell r="AD57" t="str">
            <v/>
          </cell>
          <cell r="AE57">
            <v>53826.40800000001</v>
          </cell>
          <cell r="AF57" t="str">
            <v/>
          </cell>
          <cell r="AG57">
            <v>55299.368000000002</v>
          </cell>
          <cell r="AH57" t="str">
            <v/>
          </cell>
          <cell r="AI57">
            <v>55188.896000000008</v>
          </cell>
          <cell r="AJ57" t="str">
            <v/>
          </cell>
          <cell r="AK57">
            <v>54452.416000000005</v>
          </cell>
          <cell r="AL57" t="str">
            <v/>
          </cell>
          <cell r="AM57">
            <v>52095.680000000008</v>
          </cell>
          <cell r="AN57" t="str">
            <v/>
          </cell>
          <cell r="AO57">
            <v>41784.960000000006</v>
          </cell>
          <cell r="AP57" t="str">
            <v/>
          </cell>
          <cell r="AQ57">
            <v>54121.000000000007</v>
          </cell>
          <cell r="AR57" t="str">
            <v/>
          </cell>
          <cell r="AS57">
            <v>101981.92000000001</v>
          </cell>
          <cell r="AT57" t="str">
            <v/>
          </cell>
          <cell r="AU57">
            <v>55041.600000000006</v>
          </cell>
          <cell r="AV57" t="str">
            <v/>
          </cell>
          <cell r="AW57">
            <v>52353.448000000004</v>
          </cell>
          <cell r="AX57" t="str">
            <v/>
          </cell>
          <cell r="AY57">
            <v>52997.868000000002</v>
          </cell>
          <cell r="AZ57" t="str">
            <v/>
          </cell>
          <cell r="BA57">
            <v>53310.872000000003</v>
          </cell>
          <cell r="BB57" t="str">
            <v/>
          </cell>
          <cell r="BC57">
            <v>56293.616000000009</v>
          </cell>
          <cell r="BD57" t="str">
            <v/>
          </cell>
          <cell r="BE57">
            <v>0</v>
          </cell>
          <cell r="BF57" t="str">
            <v/>
          </cell>
          <cell r="BG57">
            <v>53384.520000000004</v>
          </cell>
          <cell r="BH57" t="str">
            <v/>
          </cell>
          <cell r="BI57">
            <v>0</v>
          </cell>
          <cell r="BJ57" t="str">
            <v/>
          </cell>
          <cell r="BK57">
            <v>54305.12000000001</v>
          </cell>
          <cell r="BL57" t="str">
            <v/>
          </cell>
          <cell r="BM57">
            <v>9187.5880000000016</v>
          </cell>
          <cell r="BN57" t="str">
            <v/>
          </cell>
          <cell r="BO57">
            <v>0</v>
          </cell>
          <cell r="BP57" t="str">
            <v/>
          </cell>
          <cell r="BQ57">
            <v>52279.80000000001</v>
          </cell>
          <cell r="BR57" t="str">
            <v/>
          </cell>
          <cell r="BS57">
            <v>58687.176000000007</v>
          </cell>
          <cell r="BT57" t="str">
            <v/>
          </cell>
          <cell r="BU57">
            <v>97415.744000000006</v>
          </cell>
          <cell r="BV57" t="str">
            <v/>
          </cell>
          <cell r="BW57">
            <v>54857.48</v>
          </cell>
          <cell r="BX57" t="str">
            <v/>
          </cell>
          <cell r="BY57">
            <v>11231.32</v>
          </cell>
          <cell r="BZ57" t="str">
            <v/>
          </cell>
          <cell r="CA57">
            <v>10623.723999999998</v>
          </cell>
          <cell r="CB57" t="str">
            <v/>
          </cell>
          <cell r="CC57">
            <v>0</v>
          </cell>
          <cell r="CD57" t="str">
            <v/>
          </cell>
          <cell r="CE57">
            <v>11047.2</v>
          </cell>
          <cell r="CF57" t="str">
            <v/>
          </cell>
          <cell r="CG57">
            <v>0</v>
          </cell>
          <cell r="CH57" t="str">
            <v/>
          </cell>
          <cell r="CI57">
            <v>57177.392000000007</v>
          </cell>
          <cell r="CJ57">
            <v>0</v>
          </cell>
          <cell r="CK57">
            <v>1956872.6239999998</v>
          </cell>
          <cell r="CL57" t="str">
            <v/>
          </cell>
        </row>
        <row r="58">
          <cell r="D58" t="str">
            <v>09-15-020</v>
          </cell>
          <cell r="E58" t="str">
            <v>APLICACION DE PINTURA VINILICA SOBRE BLOQUE, PARA INTERIORES, DOS MANOS. INCLUYE ADECUACION DE LA SUPERFICIE ANTES DE APLICACION, LIMPIEZA DE SUPERFICIE, RESANES DE PERFORACIONES MENORES, APLICACION FINAL Y TODO LO NECESARIO PARA SU CORRECTO ACABADO.</v>
          </cell>
          <cell r="F58" t="str">
            <v>M2</v>
          </cell>
          <cell r="G58">
            <v>9206</v>
          </cell>
          <cell r="H58">
            <v>0</v>
          </cell>
          <cell r="I58">
            <v>0</v>
          </cell>
          <cell r="J58">
            <v>12.598000000000001</v>
          </cell>
          <cell r="K58">
            <v>115977.18800000001</v>
          </cell>
          <cell r="L58">
            <v>1.2000000000000002</v>
          </cell>
          <cell r="M58">
            <v>11047.2</v>
          </cell>
          <cell r="N58">
            <v>1.24</v>
          </cell>
          <cell r="O58">
            <v>11415.44</v>
          </cell>
          <cell r="P58">
            <v>0</v>
          </cell>
          <cell r="Q58">
            <v>0</v>
          </cell>
          <cell r="R58">
            <v>1.1600000000000001</v>
          </cell>
          <cell r="S58">
            <v>10678.960000000001</v>
          </cell>
          <cell r="T58">
            <v>1.1600000000000001</v>
          </cell>
          <cell r="U58">
            <v>10678.960000000001</v>
          </cell>
          <cell r="V58">
            <v>1.28</v>
          </cell>
          <cell r="W58">
            <v>11783.68</v>
          </cell>
          <cell r="X58">
            <v>1.0800000000000003</v>
          </cell>
          <cell r="Y58">
            <v>9942.4800000000032</v>
          </cell>
          <cell r="Z58">
            <v>1.2000000000000002</v>
          </cell>
          <cell r="AA58">
            <v>11047.2</v>
          </cell>
          <cell r="AB58">
            <v>1.3200000000000003</v>
          </cell>
          <cell r="AC58">
            <v>12151.920000000002</v>
          </cell>
          <cell r="AD58">
            <v>1.3080000000000001</v>
          </cell>
          <cell r="AE58">
            <v>12041.448</v>
          </cell>
          <cell r="AF58">
            <v>1.468</v>
          </cell>
          <cell r="AG58">
            <v>13514.407999999999</v>
          </cell>
          <cell r="AH58">
            <v>1.4560000000000002</v>
          </cell>
          <cell r="AI58">
            <v>13403.936000000002</v>
          </cell>
          <cell r="AJ58">
            <v>1.3760000000000001</v>
          </cell>
          <cell r="AK58">
            <v>12667.456</v>
          </cell>
          <cell r="AL58">
            <v>1.1200000000000001</v>
          </cell>
          <cell r="AM58">
            <v>10310.720000000001</v>
          </cell>
          <cell r="AN58">
            <v>0</v>
          </cell>
          <cell r="AO58">
            <v>0</v>
          </cell>
          <cell r="AP58">
            <v>1.34</v>
          </cell>
          <cell r="AQ58">
            <v>12336.04</v>
          </cell>
          <cell r="AR58">
            <v>2</v>
          </cell>
          <cell r="AS58">
            <v>18412</v>
          </cell>
          <cell r="AT58">
            <v>1.4400000000000004</v>
          </cell>
          <cell r="AU58">
            <v>13256.640000000003</v>
          </cell>
          <cell r="AV58">
            <v>1.1480000000000001</v>
          </cell>
          <cell r="AW58">
            <v>10568.488000000001</v>
          </cell>
          <cell r="AX58">
            <v>1.218</v>
          </cell>
          <cell r="AY58">
            <v>11212.907999999999</v>
          </cell>
          <cell r="AZ58">
            <v>1.252</v>
          </cell>
          <cell r="BA58">
            <v>11525.912</v>
          </cell>
          <cell r="BB58">
            <v>1.5759999999999998</v>
          </cell>
          <cell r="BC58">
            <v>14508.655999999999</v>
          </cell>
          <cell r="BD58">
            <v>0</v>
          </cell>
          <cell r="BE58">
            <v>0</v>
          </cell>
          <cell r="BF58">
            <v>1.26</v>
          </cell>
          <cell r="BG58">
            <v>11599.56</v>
          </cell>
          <cell r="BH58">
            <v>0</v>
          </cell>
          <cell r="BI58">
            <v>0</v>
          </cell>
          <cell r="BJ58">
            <v>1.36</v>
          </cell>
          <cell r="BK58">
            <v>12520.160000000002</v>
          </cell>
          <cell r="BL58">
            <v>0.99800000000000011</v>
          </cell>
          <cell r="BM58">
            <v>9187.5880000000016</v>
          </cell>
          <cell r="BN58">
            <v>0</v>
          </cell>
          <cell r="BO58">
            <v>0</v>
          </cell>
          <cell r="BP58">
            <v>1.1400000000000001</v>
          </cell>
          <cell r="BQ58">
            <v>10494.840000000002</v>
          </cell>
          <cell r="BR58">
            <v>1.8360000000000001</v>
          </cell>
          <cell r="BS58">
            <v>16902.216</v>
          </cell>
          <cell r="BT58">
            <v>1.504</v>
          </cell>
          <cell r="BU58">
            <v>13845.824000000001</v>
          </cell>
          <cell r="BV58">
            <v>1.42</v>
          </cell>
          <cell r="BW58">
            <v>13072.519999999999</v>
          </cell>
          <cell r="BX58">
            <v>1.22</v>
          </cell>
          <cell r="BY58">
            <v>11231.32</v>
          </cell>
          <cell r="BZ58">
            <v>1.1539999999999999</v>
          </cell>
          <cell r="CA58">
            <v>10623.723999999998</v>
          </cell>
          <cell r="CB58">
            <v>0</v>
          </cell>
          <cell r="CC58">
            <v>0</v>
          </cell>
          <cell r="CD58">
            <v>1.2000000000000002</v>
          </cell>
          <cell r="CE58">
            <v>11047.2</v>
          </cell>
          <cell r="CF58">
            <v>0</v>
          </cell>
          <cell r="CG58">
            <v>0</v>
          </cell>
          <cell r="CH58">
            <v>1.6719999999999999</v>
          </cell>
          <cell r="CI58">
            <v>15392.431999999999</v>
          </cell>
          <cell r="CJ58">
            <v>53.704000000000008</v>
          </cell>
          <cell r="CK58">
            <v>494399.02400000009</v>
          </cell>
          <cell r="CL58" t="str">
            <v/>
          </cell>
        </row>
        <row r="59">
          <cell r="D59" t="str">
            <v>09-15-040</v>
          </cell>
          <cell r="E59" t="str">
            <v>APLICACION DE PINTURA TIPO ESMALTE SOBRE PUERTA METALICA (EL COLOR SERA EL APROBADO POR LA INTERVENTORIA). INCLUYE ANTICORROSIVO, PINTURA DEL MARCO Y DEL ALA,  LIMPIEZA, ESTOPA Y TODO LO NECESARIO PARA SU CORRECTO ACABADO.</v>
          </cell>
          <cell r="F59" t="str">
            <v>M2</v>
          </cell>
          <cell r="G59">
            <v>12436</v>
          </cell>
          <cell r="H59">
            <v>13.440000000000001</v>
          </cell>
          <cell r="I59">
            <v>167139.84000000003</v>
          </cell>
          <cell r="J59">
            <v>3.3600000000000003</v>
          </cell>
          <cell r="K59">
            <v>41784.960000000006</v>
          </cell>
          <cell r="L59">
            <v>3.3600000000000003</v>
          </cell>
          <cell r="M59">
            <v>41784.960000000006</v>
          </cell>
          <cell r="N59">
            <v>3.3600000000000003</v>
          </cell>
          <cell r="O59">
            <v>41784.960000000006</v>
          </cell>
          <cell r="P59">
            <v>0</v>
          </cell>
          <cell r="Q59">
            <v>0</v>
          </cell>
          <cell r="R59">
            <v>3.3600000000000003</v>
          </cell>
          <cell r="S59">
            <v>41784.960000000006</v>
          </cell>
          <cell r="T59">
            <v>3.3600000000000003</v>
          </cell>
          <cell r="U59">
            <v>41784.960000000006</v>
          </cell>
          <cell r="V59">
            <v>3.3600000000000003</v>
          </cell>
          <cell r="W59">
            <v>41784.960000000006</v>
          </cell>
          <cell r="X59">
            <v>3.3600000000000003</v>
          </cell>
          <cell r="Y59">
            <v>41784.960000000006</v>
          </cell>
          <cell r="Z59">
            <v>3.3600000000000003</v>
          </cell>
          <cell r="AA59">
            <v>41784.960000000006</v>
          </cell>
          <cell r="AB59">
            <v>3.3600000000000003</v>
          </cell>
          <cell r="AC59">
            <v>41784.960000000006</v>
          </cell>
          <cell r="AD59">
            <v>3.3600000000000003</v>
          </cell>
          <cell r="AE59">
            <v>41784.960000000006</v>
          </cell>
          <cell r="AF59">
            <v>3.3600000000000003</v>
          </cell>
          <cell r="AG59">
            <v>41784.960000000006</v>
          </cell>
          <cell r="AH59">
            <v>3.3600000000000003</v>
          </cell>
          <cell r="AI59">
            <v>41784.960000000006</v>
          </cell>
          <cell r="AJ59">
            <v>3.3600000000000003</v>
          </cell>
          <cell r="AK59">
            <v>41784.960000000006</v>
          </cell>
          <cell r="AL59">
            <v>3.3600000000000003</v>
          </cell>
          <cell r="AM59">
            <v>41784.960000000006</v>
          </cell>
          <cell r="AN59">
            <v>3.3600000000000003</v>
          </cell>
          <cell r="AO59">
            <v>41784.960000000006</v>
          </cell>
          <cell r="AP59">
            <v>3.3600000000000003</v>
          </cell>
          <cell r="AQ59">
            <v>41784.960000000006</v>
          </cell>
          <cell r="AR59">
            <v>6.7200000000000006</v>
          </cell>
          <cell r="AS59">
            <v>83569.920000000013</v>
          </cell>
          <cell r="AT59">
            <v>3.3600000000000003</v>
          </cell>
          <cell r="AU59">
            <v>41784.960000000006</v>
          </cell>
          <cell r="AV59">
            <v>3.3600000000000003</v>
          </cell>
          <cell r="AW59">
            <v>41784.960000000006</v>
          </cell>
          <cell r="AX59">
            <v>3.3600000000000003</v>
          </cell>
          <cell r="AY59">
            <v>41784.960000000006</v>
          </cell>
          <cell r="AZ59">
            <v>3.3600000000000003</v>
          </cell>
          <cell r="BA59">
            <v>41784.960000000006</v>
          </cell>
          <cell r="BB59">
            <v>3.3600000000000003</v>
          </cell>
          <cell r="BC59">
            <v>41784.960000000006</v>
          </cell>
          <cell r="BD59">
            <v>0</v>
          </cell>
          <cell r="BE59">
            <v>0</v>
          </cell>
          <cell r="BF59">
            <v>3.3600000000000003</v>
          </cell>
          <cell r="BG59">
            <v>41784.960000000006</v>
          </cell>
          <cell r="BH59">
            <v>0</v>
          </cell>
          <cell r="BI59">
            <v>0</v>
          </cell>
          <cell r="BJ59">
            <v>3.3600000000000003</v>
          </cell>
          <cell r="BK59">
            <v>41784.960000000006</v>
          </cell>
          <cell r="BL59">
            <v>0</v>
          </cell>
          <cell r="BM59">
            <v>0</v>
          </cell>
          <cell r="BN59">
            <v>0</v>
          </cell>
          <cell r="BO59">
            <v>0</v>
          </cell>
          <cell r="BP59">
            <v>3.3600000000000003</v>
          </cell>
          <cell r="BQ59">
            <v>41784.960000000006</v>
          </cell>
          <cell r="BR59">
            <v>3.3600000000000003</v>
          </cell>
          <cell r="BS59">
            <v>41784.960000000006</v>
          </cell>
          <cell r="BT59">
            <v>6.7200000000000006</v>
          </cell>
          <cell r="BU59">
            <v>83569.920000000013</v>
          </cell>
          <cell r="BV59">
            <v>3.3600000000000003</v>
          </cell>
          <cell r="BW59">
            <v>41784.960000000006</v>
          </cell>
          <cell r="BX59">
            <v>0</v>
          </cell>
          <cell r="BY59">
            <v>0</v>
          </cell>
          <cell r="BZ59">
            <v>0</v>
          </cell>
          <cell r="CA59">
            <v>0</v>
          </cell>
          <cell r="CB59">
            <v>0</v>
          </cell>
          <cell r="CC59">
            <v>0</v>
          </cell>
          <cell r="CD59">
            <v>0</v>
          </cell>
          <cell r="CE59">
            <v>0</v>
          </cell>
          <cell r="CF59">
            <v>0</v>
          </cell>
          <cell r="CG59">
            <v>0</v>
          </cell>
          <cell r="CH59">
            <v>3.3600000000000003</v>
          </cell>
          <cell r="CI59">
            <v>41784.960000000006</v>
          </cell>
          <cell r="CJ59">
            <v>117.6</v>
          </cell>
          <cell r="CK59">
            <v>1462473.5999999999</v>
          </cell>
          <cell r="CL59" t="str">
            <v/>
          </cell>
        </row>
        <row r="60">
          <cell r="D60" t="str">
            <v>09-20</v>
          </cell>
          <cell r="E60" t="str">
            <v>ENCHAPES</v>
          </cell>
          <cell r="G60">
            <v>0</v>
          </cell>
          <cell r="H60" t="str">
            <v/>
          </cell>
          <cell r="I60">
            <v>1620388</v>
          </cell>
          <cell r="J60" t="str">
            <v/>
          </cell>
          <cell r="K60">
            <v>749766.35000000009</v>
          </cell>
          <cell r="L60" t="str">
            <v/>
          </cell>
          <cell r="M60">
            <v>749664.39999999991</v>
          </cell>
          <cell r="N60" t="str">
            <v/>
          </cell>
          <cell r="O60">
            <v>775611.40000000014</v>
          </cell>
          <cell r="P60" t="str">
            <v/>
          </cell>
          <cell r="Q60">
            <v>0</v>
          </cell>
          <cell r="R60" t="str">
            <v/>
          </cell>
          <cell r="S60">
            <v>789932.22</v>
          </cell>
          <cell r="T60" t="str">
            <v/>
          </cell>
          <cell r="U60">
            <v>700569</v>
          </cell>
          <cell r="V60" t="str">
            <v/>
          </cell>
          <cell r="W60">
            <v>779809.29999999981</v>
          </cell>
          <cell r="X60" t="str">
            <v/>
          </cell>
          <cell r="Y60">
            <v>694971.79999999993</v>
          </cell>
          <cell r="Z60" t="str">
            <v/>
          </cell>
          <cell r="AA60">
            <v>726516</v>
          </cell>
          <cell r="AB60" t="str">
            <v/>
          </cell>
          <cell r="AC60">
            <v>908145</v>
          </cell>
          <cell r="AD60" t="str">
            <v/>
          </cell>
          <cell r="AE60">
            <v>807767.3</v>
          </cell>
          <cell r="AF60" t="str">
            <v/>
          </cell>
          <cell r="AG60">
            <v>911555.29999999993</v>
          </cell>
          <cell r="AH60" t="str">
            <v/>
          </cell>
          <cell r="AI60">
            <v>903771.20000000007</v>
          </cell>
          <cell r="AJ60" t="str">
            <v/>
          </cell>
          <cell r="AK60">
            <v>851877.2</v>
          </cell>
          <cell r="AL60" t="str">
            <v/>
          </cell>
          <cell r="AM60">
            <v>674622</v>
          </cell>
          <cell r="AN60" t="str">
            <v/>
          </cell>
          <cell r="AO60">
            <v>670248.19999999995</v>
          </cell>
          <cell r="AP60" t="str">
            <v/>
          </cell>
          <cell r="AQ60">
            <v>828524.9</v>
          </cell>
          <cell r="AR60" t="str">
            <v/>
          </cell>
          <cell r="AS60">
            <v>1413092</v>
          </cell>
          <cell r="AT60" t="str">
            <v/>
          </cell>
          <cell r="AU60">
            <v>985986</v>
          </cell>
          <cell r="AV60" t="str">
            <v/>
          </cell>
          <cell r="AW60">
            <v>708608.98</v>
          </cell>
          <cell r="AX60" t="str">
            <v/>
          </cell>
          <cell r="AY60">
            <v>744678.89999999991</v>
          </cell>
          <cell r="AZ60" t="str">
            <v/>
          </cell>
          <cell r="BA60">
            <v>864035.1</v>
          </cell>
          <cell r="BB60" t="str">
            <v/>
          </cell>
          <cell r="BC60">
            <v>981612.2</v>
          </cell>
          <cell r="BD60" t="str">
            <v/>
          </cell>
          <cell r="BE60">
            <v>244215.62</v>
          </cell>
          <cell r="BF60" t="str">
            <v/>
          </cell>
          <cell r="BG60">
            <v>701531.45999999985</v>
          </cell>
          <cell r="BH60" t="str">
            <v/>
          </cell>
          <cell r="BI60">
            <v>0</v>
          </cell>
          <cell r="BJ60" t="str">
            <v/>
          </cell>
          <cell r="BK60">
            <v>757208.55999999994</v>
          </cell>
          <cell r="BL60" t="str">
            <v/>
          </cell>
          <cell r="BM60">
            <v>555657.45799999998</v>
          </cell>
          <cell r="BN60" t="str">
            <v/>
          </cell>
          <cell r="BO60">
            <v>0</v>
          </cell>
          <cell r="BP60" t="str">
            <v/>
          </cell>
          <cell r="BQ60">
            <v>634718.94000000006</v>
          </cell>
          <cell r="BR60" t="str">
            <v/>
          </cell>
          <cell r="BS60">
            <v>1022231.556</v>
          </cell>
          <cell r="BT60" t="str">
            <v/>
          </cell>
          <cell r="BU60">
            <v>837383.58399999992</v>
          </cell>
          <cell r="BV60" t="str">
            <v/>
          </cell>
          <cell r="BW60">
            <v>790614.82</v>
          </cell>
          <cell r="BX60" t="str">
            <v/>
          </cell>
          <cell r="BY60">
            <v>679260.61999999988</v>
          </cell>
          <cell r="BZ60" t="str">
            <v/>
          </cell>
          <cell r="CA60">
            <v>642513.73399999994</v>
          </cell>
          <cell r="CB60" t="str">
            <v/>
          </cell>
          <cell r="CC60">
            <v>0</v>
          </cell>
          <cell r="CD60" t="str">
            <v/>
          </cell>
          <cell r="CE60">
            <v>668125.19999999995</v>
          </cell>
          <cell r="CF60" t="str">
            <v/>
          </cell>
          <cell r="CG60">
            <v>0</v>
          </cell>
          <cell r="CH60" t="str">
            <v/>
          </cell>
          <cell r="CI60">
            <v>930921.11199999996</v>
          </cell>
          <cell r="CJ60">
            <v>0</v>
          </cell>
          <cell r="CK60">
            <v>28306135.414000001</v>
          </cell>
          <cell r="CL60" t="str">
            <v/>
          </cell>
        </row>
        <row r="61">
          <cell r="D61" t="str">
            <v>09-20-010</v>
          </cell>
          <cell r="E61" t="str">
            <v>ENCHAPE EN CERAMICA TIPO EGEO DE CORONA O EQUIVALENTE, PARA DUCHA (EN PISO Y PARED). INCLUYE MORTERO DE E=2 CM, RELACION 1:4 MAS IMPERBEALIZANTE INTEGRAL TIPO SIKA 1 O EQUIVALENTE, LECHADA, PEGA Y TODO LO NECESARIO PARA SU CORRECTA INSTALACION.</v>
          </cell>
          <cell r="F61" t="str">
            <v>M2</v>
          </cell>
          <cell r="G61">
            <v>57871</v>
          </cell>
          <cell r="H61">
            <v>28</v>
          </cell>
          <cell r="I61">
            <v>1620388</v>
          </cell>
          <cell r="J61">
            <v>11.58</v>
          </cell>
          <cell r="K61">
            <v>670146.18000000005</v>
          </cell>
          <cell r="L61">
            <v>11.6</v>
          </cell>
          <cell r="M61">
            <v>671303.6</v>
          </cell>
          <cell r="N61">
            <v>12.000000000000002</v>
          </cell>
          <cell r="O61">
            <v>694452.00000000012</v>
          </cell>
          <cell r="P61">
            <v>0</v>
          </cell>
          <cell r="Q61">
            <v>0</v>
          </cell>
          <cell r="R61">
            <v>12.32</v>
          </cell>
          <cell r="S61">
            <v>712970.72</v>
          </cell>
          <cell r="T61">
            <v>10.8</v>
          </cell>
          <cell r="U61">
            <v>625006.80000000005</v>
          </cell>
          <cell r="V61">
            <v>11.999999999999998</v>
          </cell>
          <cell r="W61">
            <v>694451.99999999988</v>
          </cell>
          <cell r="X61">
            <v>10.799999999999999</v>
          </cell>
          <cell r="Y61">
            <v>625006.79999999993</v>
          </cell>
          <cell r="Z61">
            <v>11.2</v>
          </cell>
          <cell r="AA61">
            <v>648155.19999999995</v>
          </cell>
          <cell r="AB61">
            <v>14</v>
          </cell>
          <cell r="AC61">
            <v>810194</v>
          </cell>
          <cell r="AD61">
            <v>12.28</v>
          </cell>
          <cell r="AE61">
            <v>710655.88</v>
          </cell>
          <cell r="AF61">
            <v>13.879999999999999</v>
          </cell>
          <cell r="AG61">
            <v>803249.48</v>
          </cell>
          <cell r="AH61">
            <v>13.760000000000002</v>
          </cell>
          <cell r="AI61">
            <v>796304.96000000008</v>
          </cell>
          <cell r="AJ61">
            <v>12.959999999999999</v>
          </cell>
          <cell r="AK61">
            <v>750008.15999999992</v>
          </cell>
          <cell r="AL61">
            <v>10.4</v>
          </cell>
          <cell r="AM61">
            <v>601858.4</v>
          </cell>
          <cell r="AN61">
            <v>10.16</v>
          </cell>
          <cell r="AO61">
            <v>587969.36</v>
          </cell>
          <cell r="AP61">
            <v>12.6</v>
          </cell>
          <cell r="AQ61">
            <v>729174.6</v>
          </cell>
          <cell r="AR61">
            <v>22</v>
          </cell>
          <cell r="AS61">
            <v>1273162</v>
          </cell>
          <cell r="AT61">
            <v>15.2</v>
          </cell>
          <cell r="AU61">
            <v>879639.2</v>
          </cell>
          <cell r="AV61">
            <v>10.76</v>
          </cell>
          <cell r="AW61">
            <v>622691.96</v>
          </cell>
          <cell r="AX61">
            <v>11.479999999999999</v>
          </cell>
          <cell r="AY61">
            <v>664359.07999999996</v>
          </cell>
          <cell r="AZ61">
            <v>13.32</v>
          </cell>
          <cell r="BA61">
            <v>770841.72</v>
          </cell>
          <cell r="BB61">
            <v>14.959999999999999</v>
          </cell>
          <cell r="BC61">
            <v>865750.15999999992</v>
          </cell>
          <cell r="BD61">
            <v>4.22</v>
          </cell>
          <cell r="BE61">
            <v>244215.62</v>
          </cell>
          <cell r="BF61">
            <v>11.969999999999999</v>
          </cell>
          <cell r="BG61">
            <v>692715.86999999988</v>
          </cell>
          <cell r="BH61">
            <v>0</v>
          </cell>
          <cell r="BI61">
            <v>0</v>
          </cell>
          <cell r="BJ61">
            <v>12.92</v>
          </cell>
          <cell r="BK61">
            <v>747693.32</v>
          </cell>
          <cell r="BL61">
            <v>9.4809999999999999</v>
          </cell>
          <cell r="BM61">
            <v>548674.951</v>
          </cell>
          <cell r="BN61">
            <v>0</v>
          </cell>
          <cell r="BO61">
            <v>0</v>
          </cell>
          <cell r="BP61">
            <v>10.83</v>
          </cell>
          <cell r="BQ61">
            <v>626742.93000000005</v>
          </cell>
          <cell r="BR61">
            <v>17.442</v>
          </cell>
          <cell r="BS61">
            <v>1009385.982</v>
          </cell>
          <cell r="BT61">
            <v>14.287999999999998</v>
          </cell>
          <cell r="BU61">
            <v>826860.84799999988</v>
          </cell>
          <cell r="BV61">
            <v>13.489999999999998</v>
          </cell>
          <cell r="BW61">
            <v>780679.78999999992</v>
          </cell>
          <cell r="BX61">
            <v>11.589999999999998</v>
          </cell>
          <cell r="BY61">
            <v>670724.8899999999</v>
          </cell>
          <cell r="BZ61">
            <v>10.962999999999999</v>
          </cell>
          <cell r="CA61">
            <v>634439.77299999993</v>
          </cell>
          <cell r="CB61">
            <v>0</v>
          </cell>
          <cell r="CC61">
            <v>0</v>
          </cell>
          <cell r="CD61">
            <v>11.399999999999999</v>
          </cell>
          <cell r="CE61">
            <v>659729.39999999991</v>
          </cell>
          <cell r="CF61">
            <v>0</v>
          </cell>
          <cell r="CG61">
            <v>0</v>
          </cell>
          <cell r="CH61">
            <v>15.883999999999999</v>
          </cell>
          <cell r="CI61">
            <v>919222.96399999992</v>
          </cell>
          <cell r="CJ61">
            <v>452.53800000000001</v>
          </cell>
          <cell r="CK61">
            <v>26188826.598000001</v>
          </cell>
          <cell r="CL61" t="str">
            <v/>
          </cell>
        </row>
        <row r="62">
          <cell r="D62" t="str">
            <v>09-20-020</v>
          </cell>
          <cell r="E62" t="str">
            <v>CENEFA EN MATERIAL CERAMICO; INCLUYE TODOS LOS MATERIALES NECESARIOS PARA SU CORRECTA EJECUCION.</v>
          </cell>
          <cell r="F62" t="str">
            <v>M</v>
          </cell>
          <cell r="G62">
            <v>13993</v>
          </cell>
          <cell r="H62">
            <v>0</v>
          </cell>
          <cell r="I62">
            <v>0</v>
          </cell>
          <cell r="J62">
            <v>5.69</v>
          </cell>
          <cell r="K62">
            <v>79620.17</v>
          </cell>
          <cell r="L62">
            <v>5.6</v>
          </cell>
          <cell r="M62">
            <v>78360.799999999988</v>
          </cell>
          <cell r="N62">
            <v>5.8</v>
          </cell>
          <cell r="O62">
            <v>81159.399999999994</v>
          </cell>
          <cell r="P62">
            <v>0</v>
          </cell>
          <cell r="Q62">
            <v>0</v>
          </cell>
          <cell r="R62">
            <v>5.5</v>
          </cell>
          <cell r="S62">
            <v>76961.5</v>
          </cell>
          <cell r="T62">
            <v>5.4</v>
          </cell>
          <cell r="U62">
            <v>75562.200000000012</v>
          </cell>
          <cell r="V62">
            <v>6.1</v>
          </cell>
          <cell r="W62">
            <v>85357.299999999988</v>
          </cell>
          <cell r="X62">
            <v>5</v>
          </cell>
          <cell r="Y62">
            <v>69965</v>
          </cell>
          <cell r="Z62">
            <v>5.6</v>
          </cell>
          <cell r="AA62">
            <v>78360.799999999988</v>
          </cell>
          <cell r="AB62">
            <v>7</v>
          </cell>
          <cell r="AC62">
            <v>97951</v>
          </cell>
          <cell r="AD62">
            <v>6.9399999999999995</v>
          </cell>
          <cell r="AE62">
            <v>97111.42</v>
          </cell>
          <cell r="AF62">
            <v>7.7399999999999993</v>
          </cell>
          <cell r="AG62">
            <v>108305.81999999999</v>
          </cell>
          <cell r="AH62">
            <v>7.6800000000000006</v>
          </cell>
          <cell r="AI62">
            <v>107466.24000000001</v>
          </cell>
          <cell r="AJ62">
            <v>7.28</v>
          </cell>
          <cell r="AK62">
            <v>101869.04000000001</v>
          </cell>
          <cell r="AL62">
            <v>5.2</v>
          </cell>
          <cell r="AM62">
            <v>72763.600000000006</v>
          </cell>
          <cell r="AN62">
            <v>5.8800000000000008</v>
          </cell>
          <cell r="AO62">
            <v>82278.840000000011</v>
          </cell>
          <cell r="AP62">
            <v>7.1000000000000005</v>
          </cell>
          <cell r="AQ62">
            <v>99350.3</v>
          </cell>
          <cell r="AR62">
            <v>10</v>
          </cell>
          <cell r="AS62">
            <v>139930</v>
          </cell>
          <cell r="AT62">
            <v>7.6</v>
          </cell>
          <cell r="AU62">
            <v>106346.79999999999</v>
          </cell>
          <cell r="AV62">
            <v>6.14</v>
          </cell>
          <cell r="AW62">
            <v>85917.01999999999</v>
          </cell>
          <cell r="AX62">
            <v>5.7399999999999993</v>
          </cell>
          <cell r="AY62">
            <v>80319.819999999992</v>
          </cell>
          <cell r="AZ62">
            <v>6.66</v>
          </cell>
          <cell r="BA62">
            <v>93193.38</v>
          </cell>
          <cell r="BB62">
            <v>8.2799999999999994</v>
          </cell>
          <cell r="BC62">
            <v>115862.04</v>
          </cell>
          <cell r="BD62">
            <v>0</v>
          </cell>
          <cell r="BE62">
            <v>0</v>
          </cell>
          <cell r="BF62">
            <v>0.63</v>
          </cell>
          <cell r="BG62">
            <v>8815.59</v>
          </cell>
          <cell r="BH62">
            <v>0</v>
          </cell>
          <cell r="BI62">
            <v>0</v>
          </cell>
          <cell r="BJ62">
            <v>0.68</v>
          </cell>
          <cell r="BK62">
            <v>9515.24</v>
          </cell>
          <cell r="BL62">
            <v>0.49900000000000005</v>
          </cell>
          <cell r="BM62">
            <v>6982.5070000000005</v>
          </cell>
          <cell r="BN62">
            <v>0</v>
          </cell>
          <cell r="BO62">
            <v>0</v>
          </cell>
          <cell r="BP62">
            <v>0.57000000000000006</v>
          </cell>
          <cell r="BQ62">
            <v>7976.0100000000011</v>
          </cell>
          <cell r="BR62">
            <v>0.91800000000000004</v>
          </cell>
          <cell r="BS62">
            <v>12845.574000000001</v>
          </cell>
          <cell r="BT62">
            <v>0.752</v>
          </cell>
          <cell r="BU62">
            <v>10522.736000000001</v>
          </cell>
          <cell r="BV62">
            <v>0.71</v>
          </cell>
          <cell r="BW62">
            <v>9935.0299999999988</v>
          </cell>
          <cell r="BX62">
            <v>0.61</v>
          </cell>
          <cell r="BY62">
            <v>8535.73</v>
          </cell>
          <cell r="BZ62">
            <v>0.57699999999999996</v>
          </cell>
          <cell r="CA62">
            <v>8073.9609999999993</v>
          </cell>
          <cell r="CB62">
            <v>0</v>
          </cell>
          <cell r="CC62">
            <v>0</v>
          </cell>
          <cell r="CD62">
            <v>0.60000000000000009</v>
          </cell>
          <cell r="CE62">
            <v>8395.8000000000011</v>
          </cell>
          <cell r="CF62">
            <v>0</v>
          </cell>
          <cell r="CG62">
            <v>0</v>
          </cell>
          <cell r="CH62">
            <v>0.83599999999999997</v>
          </cell>
          <cell r="CI62">
            <v>11698.147999999999</v>
          </cell>
          <cell r="CJ62">
            <v>151.31200000000004</v>
          </cell>
          <cell r="CK62">
            <v>2117308.8160000006</v>
          </cell>
          <cell r="CL62" t="str">
            <v/>
          </cell>
        </row>
        <row r="63">
          <cell r="D63" t="str">
            <v>10</v>
          </cell>
          <cell r="E63" t="str">
            <v>PISOS Y ZOCALOS</v>
          </cell>
          <cell r="G63">
            <v>0</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Z63" t="str">
            <v/>
          </cell>
          <cell r="AA63" t="str">
            <v/>
          </cell>
          <cell r="AB63" t="str">
            <v/>
          </cell>
          <cell r="AC63" t="str">
            <v/>
          </cell>
          <cell r="AD63" t="str">
            <v/>
          </cell>
          <cell r="AE63" t="str">
            <v/>
          </cell>
          <cell r="AF63" t="str">
            <v/>
          </cell>
          <cell r="AG63" t="str">
            <v/>
          </cell>
          <cell r="AH63" t="str">
            <v/>
          </cell>
          <cell r="AI63" t="str">
            <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t="str">
            <v/>
          </cell>
          <cell r="BP63" t="str">
            <v/>
          </cell>
          <cell r="BQ63" t="str">
            <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v>0</v>
          </cell>
          <cell r="CK63" t="str">
            <v/>
          </cell>
          <cell r="CL63">
            <v>36542152.273200005</v>
          </cell>
        </row>
        <row r="64">
          <cell r="D64" t="str">
            <v>10-05</v>
          </cell>
          <cell r="E64" t="str">
            <v>BASES PARA PISOS</v>
          </cell>
          <cell r="G64">
            <v>0</v>
          </cell>
          <cell r="H64" t="str">
            <v/>
          </cell>
          <cell r="I64">
            <v>238658.11200000002</v>
          </cell>
          <cell r="J64" t="str">
            <v/>
          </cell>
          <cell r="K64">
            <v>0</v>
          </cell>
          <cell r="L64" t="str">
            <v/>
          </cell>
          <cell r="M64">
            <v>0</v>
          </cell>
          <cell r="N64" t="str">
            <v/>
          </cell>
          <cell r="O64">
            <v>0</v>
          </cell>
          <cell r="P64" t="str">
            <v/>
          </cell>
          <cell r="Q64">
            <v>439035.79000000004</v>
          </cell>
          <cell r="R64" t="str">
            <v/>
          </cell>
          <cell r="S64">
            <v>0</v>
          </cell>
          <cell r="T64" t="str">
            <v/>
          </cell>
          <cell r="U64">
            <v>0</v>
          </cell>
          <cell r="V64" t="str">
            <v/>
          </cell>
          <cell r="W64">
            <v>28519.3</v>
          </cell>
          <cell r="X64" t="str">
            <v/>
          </cell>
          <cell r="Y64">
            <v>22600.2</v>
          </cell>
          <cell r="Z64" t="str">
            <v/>
          </cell>
          <cell r="AA64">
            <v>0</v>
          </cell>
          <cell r="AB64" t="str">
            <v/>
          </cell>
          <cell r="AC64">
            <v>0</v>
          </cell>
          <cell r="AD64" t="str">
            <v/>
          </cell>
          <cell r="AE64">
            <v>0</v>
          </cell>
          <cell r="AF64" t="str">
            <v/>
          </cell>
          <cell r="AG64">
            <v>0</v>
          </cell>
          <cell r="AH64" t="str">
            <v/>
          </cell>
          <cell r="AI64">
            <v>0</v>
          </cell>
          <cell r="AJ64" t="str">
            <v/>
          </cell>
          <cell r="AK64">
            <v>0</v>
          </cell>
          <cell r="AL64" t="str">
            <v/>
          </cell>
          <cell r="AM64">
            <v>0</v>
          </cell>
          <cell r="AN64" t="str">
            <v/>
          </cell>
          <cell r="AO64">
            <v>0</v>
          </cell>
          <cell r="AP64" t="str">
            <v/>
          </cell>
          <cell r="AQ64">
            <v>0</v>
          </cell>
          <cell r="AR64" t="str">
            <v/>
          </cell>
          <cell r="AS64">
            <v>0</v>
          </cell>
          <cell r="AT64" t="str">
            <v/>
          </cell>
          <cell r="AU64">
            <v>0</v>
          </cell>
          <cell r="AV64" t="str">
            <v/>
          </cell>
          <cell r="AW64">
            <v>0</v>
          </cell>
          <cell r="AX64" t="str">
            <v/>
          </cell>
          <cell r="AY64">
            <v>27550.720000000001</v>
          </cell>
          <cell r="AZ64" t="str">
            <v/>
          </cell>
          <cell r="BA64">
            <v>29530.927999999996</v>
          </cell>
          <cell r="BB64" t="str">
            <v/>
          </cell>
          <cell r="BC64">
            <v>0</v>
          </cell>
          <cell r="BD64" t="str">
            <v/>
          </cell>
          <cell r="BE64">
            <v>0</v>
          </cell>
          <cell r="BF64" t="str">
            <v/>
          </cell>
          <cell r="BG64">
            <v>0</v>
          </cell>
          <cell r="BH64" t="str">
            <v/>
          </cell>
          <cell r="BI64">
            <v>0</v>
          </cell>
          <cell r="BJ64" t="str">
            <v/>
          </cell>
          <cell r="BK64">
            <v>0</v>
          </cell>
          <cell r="BL64" t="str">
            <v/>
          </cell>
          <cell r="BM64">
            <v>0</v>
          </cell>
          <cell r="BN64" t="str">
            <v/>
          </cell>
          <cell r="BO64">
            <v>342662.08</v>
          </cell>
          <cell r="BP64" t="str">
            <v/>
          </cell>
          <cell r="BQ64">
            <v>0</v>
          </cell>
          <cell r="BR64" t="str">
            <v/>
          </cell>
          <cell r="BS64">
            <v>0</v>
          </cell>
          <cell r="BT64" t="str">
            <v/>
          </cell>
          <cell r="BU64">
            <v>0</v>
          </cell>
          <cell r="BV64" t="str">
            <v/>
          </cell>
          <cell r="BW64">
            <v>0</v>
          </cell>
          <cell r="BX64" t="str">
            <v/>
          </cell>
          <cell r="BY64">
            <v>0</v>
          </cell>
          <cell r="BZ64" t="str">
            <v/>
          </cell>
          <cell r="CA64">
            <v>0</v>
          </cell>
          <cell r="CB64" t="str">
            <v/>
          </cell>
          <cell r="CC64">
            <v>0</v>
          </cell>
          <cell r="CD64" t="str">
            <v/>
          </cell>
          <cell r="CE64">
            <v>0</v>
          </cell>
          <cell r="CF64" t="str">
            <v/>
          </cell>
          <cell r="CG64">
            <v>0</v>
          </cell>
          <cell r="CH64" t="str">
            <v/>
          </cell>
          <cell r="CI64">
            <v>0</v>
          </cell>
          <cell r="CJ64">
            <v>0</v>
          </cell>
          <cell r="CK64">
            <v>1128557.1300000001</v>
          </cell>
          <cell r="CL64" t="str">
            <v/>
          </cell>
        </row>
        <row r="65">
          <cell r="D65" t="str">
            <v>10-05-005</v>
          </cell>
          <cell r="E65" t="str">
            <v>MATERIAL DE RECEBO PARA PISOS</v>
          </cell>
          <cell r="F65" t="str">
            <v>M2</v>
          </cell>
          <cell r="G65">
            <v>10762</v>
          </cell>
          <cell r="H65">
            <v>22.176000000000002</v>
          </cell>
          <cell r="I65">
            <v>238658.11200000002</v>
          </cell>
          <cell r="J65">
            <v>0</v>
          </cell>
          <cell r="K65">
            <v>0</v>
          </cell>
          <cell r="L65">
            <v>0</v>
          </cell>
          <cell r="M65">
            <v>0</v>
          </cell>
          <cell r="N65">
            <v>0</v>
          </cell>
          <cell r="O65">
            <v>0</v>
          </cell>
          <cell r="P65">
            <v>40.795000000000002</v>
          </cell>
          <cell r="Q65">
            <v>439035.79000000004</v>
          </cell>
          <cell r="R65">
            <v>0</v>
          </cell>
          <cell r="S65">
            <v>0</v>
          </cell>
          <cell r="T65">
            <v>0</v>
          </cell>
          <cell r="U65">
            <v>0</v>
          </cell>
          <cell r="V65">
            <v>2.65</v>
          </cell>
          <cell r="W65">
            <v>28519.3</v>
          </cell>
          <cell r="X65">
            <v>2.1</v>
          </cell>
          <cell r="Y65">
            <v>22600.2</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2.56</v>
          </cell>
          <cell r="AY65">
            <v>27550.720000000001</v>
          </cell>
          <cell r="AZ65">
            <v>2.7439999999999998</v>
          </cell>
          <cell r="BA65">
            <v>29530.927999999996</v>
          </cell>
          <cell r="BB65">
            <v>0</v>
          </cell>
          <cell r="BC65">
            <v>0</v>
          </cell>
          <cell r="BD65">
            <v>0</v>
          </cell>
          <cell r="BE65">
            <v>0</v>
          </cell>
          <cell r="BF65">
            <v>0</v>
          </cell>
          <cell r="BG65">
            <v>0</v>
          </cell>
          <cell r="BH65">
            <v>0</v>
          </cell>
          <cell r="BI65">
            <v>0</v>
          </cell>
          <cell r="BJ65">
            <v>0</v>
          </cell>
          <cell r="BK65">
            <v>0</v>
          </cell>
          <cell r="BL65">
            <v>0</v>
          </cell>
          <cell r="BM65">
            <v>0</v>
          </cell>
          <cell r="BN65">
            <v>31.840000000000003</v>
          </cell>
          <cell r="BO65">
            <v>342662.08</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104.86500000000001</v>
          </cell>
          <cell r="CK65">
            <v>1128557.1300000001</v>
          </cell>
          <cell r="CL65" t="str">
            <v/>
          </cell>
        </row>
        <row r="66">
          <cell r="D66" t="str">
            <v>10-05-010</v>
          </cell>
          <cell r="E66" t="str">
            <v>MORTERO BASE DE NIVELACION DE PISOS</v>
          </cell>
          <cell r="F66" t="str">
            <v>M2</v>
          </cell>
          <cell r="G66">
            <v>29104</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t="str">
            <v/>
          </cell>
        </row>
        <row r="67">
          <cell r="D67" t="str">
            <v>10-10</v>
          </cell>
          <cell r="E67" t="str">
            <v>PISOS EN CONCRETO</v>
          </cell>
          <cell r="G67">
            <v>0</v>
          </cell>
          <cell r="H67" t="str">
            <v/>
          </cell>
          <cell r="I67">
            <v>1630534.7520000001</v>
          </cell>
          <cell r="J67" t="str">
            <v/>
          </cell>
          <cell r="K67">
            <v>191170.2</v>
          </cell>
          <cell r="L67" t="str">
            <v/>
          </cell>
          <cell r="M67">
            <v>185288.04</v>
          </cell>
          <cell r="N67" t="str">
            <v/>
          </cell>
          <cell r="O67">
            <v>194111.28</v>
          </cell>
          <cell r="P67" t="str">
            <v/>
          </cell>
          <cell r="Q67">
            <v>3202468.4849999999</v>
          </cell>
          <cell r="R67" t="str">
            <v/>
          </cell>
          <cell r="S67">
            <v>170582.64</v>
          </cell>
          <cell r="T67" t="str">
            <v/>
          </cell>
          <cell r="U67">
            <v>170582.64</v>
          </cell>
          <cell r="V67" t="str">
            <v/>
          </cell>
          <cell r="W67">
            <v>0</v>
          </cell>
          <cell r="X67" t="str">
            <v/>
          </cell>
          <cell r="Y67">
            <v>0</v>
          </cell>
          <cell r="Z67" t="str">
            <v/>
          </cell>
          <cell r="AA67">
            <v>197052.36000000004</v>
          </cell>
          <cell r="AB67" t="str">
            <v/>
          </cell>
          <cell r="AC67">
            <v>233815.86000000002</v>
          </cell>
          <cell r="AD67" t="str">
            <v/>
          </cell>
          <cell r="AE67">
            <v>217492.86600000001</v>
          </cell>
          <cell r="AF67" t="str">
            <v/>
          </cell>
          <cell r="AG67">
            <v>204125.6574</v>
          </cell>
          <cell r="AH67" t="str">
            <v/>
          </cell>
          <cell r="AI67">
            <v>230433.61800000005</v>
          </cell>
          <cell r="AJ67" t="str">
            <v/>
          </cell>
          <cell r="AK67">
            <v>255256.33319999996</v>
          </cell>
          <cell r="AL67" t="str">
            <v/>
          </cell>
          <cell r="AM67">
            <v>167641.56000000003</v>
          </cell>
          <cell r="AN67" t="str">
            <v/>
          </cell>
          <cell r="AO67">
            <v>151465.62</v>
          </cell>
          <cell r="AP67" t="str">
            <v/>
          </cell>
          <cell r="AQ67">
            <v>238227.48</v>
          </cell>
          <cell r="AR67" t="str">
            <v/>
          </cell>
          <cell r="AS67">
            <v>294108</v>
          </cell>
          <cell r="AT67" t="str">
            <v/>
          </cell>
          <cell r="AU67">
            <v>273520.44</v>
          </cell>
          <cell r="AV67" t="str">
            <v/>
          </cell>
          <cell r="AW67">
            <v>172082.59080000001</v>
          </cell>
          <cell r="AX67" t="str">
            <v/>
          </cell>
          <cell r="AY67">
            <v>0</v>
          </cell>
          <cell r="AZ67" t="str">
            <v/>
          </cell>
          <cell r="BA67">
            <v>0</v>
          </cell>
          <cell r="BB67" t="str">
            <v/>
          </cell>
          <cell r="BC67">
            <v>270755.8248</v>
          </cell>
          <cell r="BD67" t="str">
            <v/>
          </cell>
          <cell r="BE67">
            <v>79409.16</v>
          </cell>
          <cell r="BF67" t="str">
            <v/>
          </cell>
          <cell r="BG67">
            <v>0</v>
          </cell>
          <cell r="BH67" t="str">
            <v/>
          </cell>
          <cell r="BI67">
            <v>0</v>
          </cell>
          <cell r="BJ67" t="str">
            <v/>
          </cell>
          <cell r="BK67">
            <v>0</v>
          </cell>
          <cell r="BL67" t="str">
            <v/>
          </cell>
          <cell r="BM67">
            <v>0</v>
          </cell>
          <cell r="BN67" t="str">
            <v/>
          </cell>
          <cell r="BO67">
            <v>2341099.6800000002</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11071225.087199999</v>
          </cell>
          <cell r="CL67" t="str">
            <v/>
          </cell>
        </row>
        <row r="68">
          <cell r="D68" t="str">
            <v>10-10-020</v>
          </cell>
          <cell r="E68" t="str">
            <v>CONSTRUCCION DE PISO EN CONCRETO DE 21 MPa, ACABADO ESCOBILLADO, E=10 CM, REFORZADO CON MALLA ELECTROSOLDADA D84. INCLUYE EL CONCRETO, LA MALLA, FORMALETERIA, ARENILLA E=10 CM, POLIETILENO Y TODO LO NECESARIO PARA SU CORRECTA INSTALACION.</v>
          </cell>
          <cell r="F68" t="str">
            <v>M2</v>
          </cell>
          <cell r="G68">
            <v>73527</v>
          </cell>
          <cell r="H68">
            <v>22.176000000000002</v>
          </cell>
          <cell r="I68">
            <v>1630534.7520000001</v>
          </cell>
          <cell r="J68">
            <v>2.6</v>
          </cell>
          <cell r="K68">
            <v>191170.2</v>
          </cell>
          <cell r="L68">
            <v>2.52</v>
          </cell>
          <cell r="M68">
            <v>185288.04</v>
          </cell>
          <cell r="N68">
            <v>2.64</v>
          </cell>
          <cell r="O68">
            <v>194111.28</v>
          </cell>
          <cell r="P68">
            <v>43.555</v>
          </cell>
          <cell r="Q68">
            <v>3202468.4849999999</v>
          </cell>
          <cell r="R68">
            <v>2.3200000000000003</v>
          </cell>
          <cell r="S68">
            <v>170582.64</v>
          </cell>
          <cell r="T68">
            <v>2.3200000000000003</v>
          </cell>
          <cell r="U68">
            <v>170582.64</v>
          </cell>
          <cell r="V68">
            <v>0</v>
          </cell>
          <cell r="W68">
            <v>0</v>
          </cell>
          <cell r="X68">
            <v>0</v>
          </cell>
          <cell r="Y68">
            <v>0</v>
          </cell>
          <cell r="Z68">
            <v>2.6800000000000006</v>
          </cell>
          <cell r="AA68">
            <v>197052.36000000004</v>
          </cell>
          <cell r="AB68">
            <v>3.18</v>
          </cell>
          <cell r="AC68">
            <v>233815.86000000002</v>
          </cell>
          <cell r="AD68">
            <v>2.9580000000000002</v>
          </cell>
          <cell r="AE68">
            <v>217492.86600000001</v>
          </cell>
          <cell r="AF68">
            <v>2.7761999999999998</v>
          </cell>
          <cell r="AG68">
            <v>204125.6574</v>
          </cell>
          <cell r="AH68">
            <v>3.1340000000000008</v>
          </cell>
          <cell r="AI68">
            <v>230433.61800000005</v>
          </cell>
          <cell r="AJ68">
            <v>3.4715999999999996</v>
          </cell>
          <cell r="AK68">
            <v>255256.33319999996</v>
          </cell>
          <cell r="AL68">
            <v>2.2800000000000002</v>
          </cell>
          <cell r="AM68">
            <v>167641.56000000003</v>
          </cell>
          <cell r="AN68">
            <v>2.06</v>
          </cell>
          <cell r="AO68">
            <v>151465.62</v>
          </cell>
          <cell r="AP68">
            <v>3.24</v>
          </cell>
          <cell r="AQ68">
            <v>238227.48</v>
          </cell>
          <cell r="AR68">
            <v>4</v>
          </cell>
          <cell r="AS68">
            <v>294108</v>
          </cell>
          <cell r="AT68">
            <v>3.72</v>
          </cell>
          <cell r="AU68">
            <v>273520.44</v>
          </cell>
          <cell r="AV68">
            <v>2.3404000000000003</v>
          </cell>
          <cell r="AW68">
            <v>172082.59080000001</v>
          </cell>
          <cell r="AX68">
            <v>0</v>
          </cell>
          <cell r="AY68">
            <v>0</v>
          </cell>
          <cell r="AZ68">
            <v>0</v>
          </cell>
          <cell r="BA68">
            <v>0</v>
          </cell>
          <cell r="BB68">
            <v>3.6823999999999999</v>
          </cell>
          <cell r="BC68">
            <v>270755.8248</v>
          </cell>
          <cell r="BD68">
            <v>1.08</v>
          </cell>
          <cell r="BE68">
            <v>79409.16</v>
          </cell>
          <cell r="BF68">
            <v>0</v>
          </cell>
          <cell r="BG68">
            <v>0</v>
          </cell>
          <cell r="BH68">
            <v>0</v>
          </cell>
          <cell r="BI68">
            <v>0</v>
          </cell>
          <cell r="BJ68">
            <v>0</v>
          </cell>
          <cell r="BK68">
            <v>0</v>
          </cell>
          <cell r="BL68">
            <v>0</v>
          </cell>
          <cell r="BM68">
            <v>0</v>
          </cell>
          <cell r="BN68">
            <v>31.840000000000003</v>
          </cell>
          <cell r="BO68">
            <v>2341099.6800000002</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150.5736</v>
          </cell>
          <cell r="CK68">
            <v>11071225.087199999</v>
          </cell>
          <cell r="CL68" t="str">
            <v/>
          </cell>
        </row>
        <row r="69">
          <cell r="D69" t="str">
            <v>10-15</v>
          </cell>
          <cell r="E69" t="str">
            <v>PISOS EN MATERIALES CERAMICOS</v>
          </cell>
          <cell r="G69">
            <v>0</v>
          </cell>
          <cell r="H69" t="str">
            <v/>
          </cell>
          <cell r="I69">
            <v>0</v>
          </cell>
          <cell r="J69" t="str">
            <v/>
          </cell>
          <cell r="K69">
            <v>126609.60000000001</v>
          </cell>
          <cell r="L69" t="str">
            <v/>
          </cell>
          <cell r="M69">
            <v>122713.92</v>
          </cell>
          <cell r="N69" t="str">
            <v/>
          </cell>
          <cell r="O69">
            <v>128557.44</v>
          </cell>
          <cell r="P69" t="str">
            <v/>
          </cell>
          <cell r="Q69">
            <v>2265421.6900000004</v>
          </cell>
          <cell r="R69" t="str">
            <v/>
          </cell>
          <cell r="S69">
            <v>112974.72000000002</v>
          </cell>
          <cell r="T69" t="str">
            <v/>
          </cell>
          <cell r="U69">
            <v>112974.72000000002</v>
          </cell>
          <cell r="V69" t="str">
            <v/>
          </cell>
          <cell r="W69">
            <v>129044.4</v>
          </cell>
          <cell r="X69" t="str">
            <v/>
          </cell>
          <cell r="Y69">
            <v>102261.6</v>
          </cell>
          <cell r="Z69" t="str">
            <v/>
          </cell>
          <cell r="AA69">
            <v>130505.28000000003</v>
          </cell>
          <cell r="AB69" t="str">
            <v/>
          </cell>
          <cell r="AC69">
            <v>154853.28</v>
          </cell>
          <cell r="AD69" t="str">
            <v/>
          </cell>
          <cell r="AE69">
            <v>144042.76800000001</v>
          </cell>
          <cell r="AF69" t="str">
            <v/>
          </cell>
          <cell r="AG69">
            <v>135189.8352</v>
          </cell>
          <cell r="AH69" t="str">
            <v/>
          </cell>
          <cell r="AI69">
            <v>152613.26400000002</v>
          </cell>
          <cell r="AJ69" t="str">
            <v/>
          </cell>
          <cell r="AK69">
            <v>169053.03359999997</v>
          </cell>
          <cell r="AL69" t="str">
            <v/>
          </cell>
          <cell r="AM69">
            <v>111026.88000000002</v>
          </cell>
          <cell r="AN69" t="str">
            <v/>
          </cell>
          <cell r="AO69">
            <v>100313.76000000001</v>
          </cell>
          <cell r="AP69" t="str">
            <v/>
          </cell>
          <cell r="AQ69">
            <v>157775.04000000001</v>
          </cell>
          <cell r="AR69" t="str">
            <v/>
          </cell>
          <cell r="AS69">
            <v>194784</v>
          </cell>
          <cell r="AT69" t="str">
            <v/>
          </cell>
          <cell r="AU69">
            <v>181149.12</v>
          </cell>
          <cell r="AV69" t="str">
            <v/>
          </cell>
          <cell r="AW69">
            <v>113968.11840000001</v>
          </cell>
          <cell r="AX69" t="str">
            <v/>
          </cell>
          <cell r="AY69">
            <v>124661.76000000001</v>
          </cell>
          <cell r="AZ69" t="str">
            <v/>
          </cell>
          <cell r="BA69">
            <v>133621.82399999999</v>
          </cell>
          <cell r="BB69" t="str">
            <v/>
          </cell>
          <cell r="BC69">
            <v>179318.15039999998</v>
          </cell>
          <cell r="BD69" t="str">
            <v/>
          </cell>
          <cell r="BE69">
            <v>697424.11200000008</v>
          </cell>
          <cell r="BF69" t="str">
            <v/>
          </cell>
          <cell r="BG69">
            <v>143945.37600000002</v>
          </cell>
          <cell r="BH69" t="str">
            <v/>
          </cell>
          <cell r="BI69">
            <v>6163560.4800000004</v>
          </cell>
          <cell r="BJ69" t="str">
            <v/>
          </cell>
          <cell r="BK69">
            <v>170606.43600000002</v>
          </cell>
          <cell r="BL69" t="str">
            <v/>
          </cell>
          <cell r="BM69">
            <v>97314.086399999986</v>
          </cell>
          <cell r="BN69" t="str">
            <v/>
          </cell>
          <cell r="BO69">
            <v>1755628.5650000004</v>
          </cell>
          <cell r="BP69" t="str">
            <v/>
          </cell>
          <cell r="BQ69">
            <v>121545.216</v>
          </cell>
          <cell r="BR69" t="str">
            <v/>
          </cell>
          <cell r="BS69">
            <v>192938.4216</v>
          </cell>
          <cell r="BT69" t="str">
            <v/>
          </cell>
          <cell r="BU69">
            <v>128187.35040000002</v>
          </cell>
          <cell r="BV69" t="str">
            <v/>
          </cell>
          <cell r="BW69">
            <v>168682.94400000002</v>
          </cell>
          <cell r="BX69" t="str">
            <v/>
          </cell>
          <cell r="BY69">
            <v>133280.95200000002</v>
          </cell>
          <cell r="BZ69" t="str">
            <v/>
          </cell>
          <cell r="CA69">
            <v>120376.512</v>
          </cell>
          <cell r="CB69" t="str">
            <v/>
          </cell>
          <cell r="CC69">
            <v>3774987.1910000001</v>
          </cell>
          <cell r="CD69" t="str">
            <v/>
          </cell>
          <cell r="CE69">
            <v>133037.47199999998</v>
          </cell>
          <cell r="CF69" t="str">
            <v/>
          </cell>
          <cell r="CG69">
            <v>2895476.34</v>
          </cell>
          <cell r="CH69" t="str">
            <v/>
          </cell>
          <cell r="CI69">
            <v>218036.33999999997</v>
          </cell>
          <cell r="CJ69">
            <v>0</v>
          </cell>
          <cell r="CK69">
            <v>22198461.998000003</v>
          </cell>
          <cell r="CL69" t="str">
            <v/>
          </cell>
        </row>
        <row r="70">
          <cell r="D70" t="str">
            <v>10-15-010</v>
          </cell>
          <cell r="E70" t="str">
            <v>GUARDAESCOBA EN MATERIAL CERAMICO</v>
          </cell>
          <cell r="F70" t="str">
            <v>M2</v>
          </cell>
          <cell r="G70">
            <v>13759</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t="str">
            <v/>
          </cell>
        </row>
        <row r="71">
          <cell r="D71" t="str">
            <v>10-15-020</v>
          </cell>
          <cell r="E71" t="str">
            <v>ENCHAPE CERAMICO PARA PISO</v>
          </cell>
          <cell r="F71" t="str">
            <v>M2</v>
          </cell>
          <cell r="G71">
            <v>60205</v>
          </cell>
          <cell r="H71">
            <v>0</v>
          </cell>
          <cell r="I71">
            <v>0</v>
          </cell>
          <cell r="J71">
            <v>0</v>
          </cell>
          <cell r="K71">
            <v>0</v>
          </cell>
          <cell r="L71">
            <v>0</v>
          </cell>
          <cell r="M71">
            <v>0</v>
          </cell>
          <cell r="N71">
            <v>0</v>
          </cell>
          <cell r="O71">
            <v>0</v>
          </cell>
          <cell r="P71">
            <v>18.730000000000004</v>
          </cell>
          <cell r="Q71">
            <v>1127639.6500000001</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81.12</v>
          </cell>
          <cell r="BI71">
            <v>4883829.6000000006</v>
          </cell>
          <cell r="BJ71">
            <v>0</v>
          </cell>
          <cell r="BK71">
            <v>0</v>
          </cell>
          <cell r="BL71">
            <v>0</v>
          </cell>
          <cell r="BM71">
            <v>0</v>
          </cell>
          <cell r="BN71">
            <v>17.825000000000003</v>
          </cell>
          <cell r="BO71">
            <v>1073154.1250000002</v>
          </cell>
          <cell r="BP71">
            <v>0</v>
          </cell>
          <cell r="BQ71">
            <v>0</v>
          </cell>
          <cell r="BR71">
            <v>0</v>
          </cell>
          <cell r="BS71">
            <v>0</v>
          </cell>
          <cell r="BT71">
            <v>0</v>
          </cell>
          <cell r="BU71">
            <v>0</v>
          </cell>
          <cell r="BV71">
            <v>0</v>
          </cell>
          <cell r="BW71">
            <v>0</v>
          </cell>
          <cell r="BX71">
            <v>0</v>
          </cell>
          <cell r="BY71">
            <v>0</v>
          </cell>
          <cell r="BZ71">
            <v>0</v>
          </cell>
          <cell r="CA71">
            <v>0</v>
          </cell>
          <cell r="CB71">
            <v>52.594999999999999</v>
          </cell>
          <cell r="CC71">
            <v>3166481.9750000001</v>
          </cell>
          <cell r="CD71">
            <v>0</v>
          </cell>
          <cell r="CE71">
            <v>0</v>
          </cell>
          <cell r="CF71">
            <v>33.299999999999997</v>
          </cell>
          <cell r="CG71">
            <v>2004826.4999999998</v>
          </cell>
          <cell r="CH71">
            <v>0</v>
          </cell>
          <cell r="CI71">
            <v>0</v>
          </cell>
          <cell r="CJ71">
            <v>203.57</v>
          </cell>
          <cell r="CK71">
            <v>12255931.85</v>
          </cell>
          <cell r="CL71" t="str">
            <v/>
          </cell>
        </row>
        <row r="72">
          <cell r="D72" t="str">
            <v>10-15-030</v>
          </cell>
          <cell r="E72" t="str">
            <v>PISOS EN MATERIAL CERAMICO PARA BAÑOS, ANTIDESLIZANTE; INCLUYE TODOS LOS MATERIALES NECESARIOS PARA SU CORRECTA EJECUCION.</v>
          </cell>
          <cell r="F72" t="str">
            <v>M2</v>
          </cell>
          <cell r="G72">
            <v>48696</v>
          </cell>
          <cell r="H72">
            <v>0</v>
          </cell>
          <cell r="I72">
            <v>0</v>
          </cell>
          <cell r="J72">
            <v>2.6</v>
          </cell>
          <cell r="K72">
            <v>126609.60000000001</v>
          </cell>
          <cell r="L72">
            <v>2.52</v>
          </cell>
          <cell r="M72">
            <v>122713.92</v>
          </cell>
          <cell r="N72">
            <v>2.64</v>
          </cell>
          <cell r="O72">
            <v>128557.44</v>
          </cell>
          <cell r="P72">
            <v>23.364999999999998</v>
          </cell>
          <cell r="Q72">
            <v>1137782.04</v>
          </cell>
          <cell r="R72">
            <v>2.3200000000000003</v>
          </cell>
          <cell r="S72">
            <v>112974.72000000002</v>
          </cell>
          <cell r="T72">
            <v>2.3200000000000003</v>
          </cell>
          <cell r="U72">
            <v>112974.72000000002</v>
          </cell>
          <cell r="V72">
            <v>2.65</v>
          </cell>
          <cell r="W72">
            <v>129044.4</v>
          </cell>
          <cell r="X72">
            <v>2.1</v>
          </cell>
          <cell r="Y72">
            <v>102261.6</v>
          </cell>
          <cell r="Z72">
            <v>2.6800000000000006</v>
          </cell>
          <cell r="AA72">
            <v>130505.28000000003</v>
          </cell>
          <cell r="AB72">
            <v>3.18</v>
          </cell>
          <cell r="AC72">
            <v>154853.28</v>
          </cell>
          <cell r="AD72">
            <v>2.9580000000000002</v>
          </cell>
          <cell r="AE72">
            <v>144042.76800000001</v>
          </cell>
          <cell r="AF72">
            <v>2.7761999999999998</v>
          </cell>
          <cell r="AG72">
            <v>135189.8352</v>
          </cell>
          <cell r="AH72">
            <v>3.1340000000000008</v>
          </cell>
          <cell r="AI72">
            <v>152613.26400000002</v>
          </cell>
          <cell r="AJ72">
            <v>3.4715999999999996</v>
          </cell>
          <cell r="AK72">
            <v>169053.03359999997</v>
          </cell>
          <cell r="AL72">
            <v>2.2800000000000002</v>
          </cell>
          <cell r="AM72">
            <v>111026.88000000002</v>
          </cell>
          <cell r="AN72">
            <v>2.06</v>
          </cell>
          <cell r="AO72">
            <v>100313.76000000001</v>
          </cell>
          <cell r="AP72">
            <v>3.24</v>
          </cell>
          <cell r="AQ72">
            <v>157775.04000000001</v>
          </cell>
          <cell r="AR72">
            <v>4</v>
          </cell>
          <cell r="AS72">
            <v>194784</v>
          </cell>
          <cell r="AT72">
            <v>3.72</v>
          </cell>
          <cell r="AU72">
            <v>181149.12</v>
          </cell>
          <cell r="AV72">
            <v>2.3404000000000003</v>
          </cell>
          <cell r="AW72">
            <v>113968.11840000001</v>
          </cell>
          <cell r="AX72">
            <v>2.56</v>
          </cell>
          <cell r="AY72">
            <v>124661.76000000001</v>
          </cell>
          <cell r="AZ72">
            <v>2.7439999999999998</v>
          </cell>
          <cell r="BA72">
            <v>133621.82399999999</v>
          </cell>
          <cell r="BB72">
            <v>3.6823999999999999</v>
          </cell>
          <cell r="BC72">
            <v>179318.15039999998</v>
          </cell>
          <cell r="BD72">
            <v>14.322000000000001</v>
          </cell>
          <cell r="BE72">
            <v>697424.11200000008</v>
          </cell>
          <cell r="BF72">
            <v>2.9560000000000004</v>
          </cell>
          <cell r="BG72">
            <v>143945.37600000002</v>
          </cell>
          <cell r="BH72">
            <v>26.28</v>
          </cell>
          <cell r="BI72">
            <v>1279730.8800000001</v>
          </cell>
          <cell r="BJ72">
            <v>3.5035000000000003</v>
          </cell>
          <cell r="BK72">
            <v>170606.43600000002</v>
          </cell>
          <cell r="BL72">
            <v>1.9983999999999997</v>
          </cell>
          <cell r="BM72">
            <v>97314.086399999986</v>
          </cell>
          <cell r="BN72">
            <v>14.015000000000001</v>
          </cell>
          <cell r="BO72">
            <v>682474.44000000006</v>
          </cell>
          <cell r="BP72">
            <v>2.496</v>
          </cell>
          <cell r="BQ72">
            <v>121545.216</v>
          </cell>
          <cell r="BR72">
            <v>3.9621</v>
          </cell>
          <cell r="BS72">
            <v>192938.4216</v>
          </cell>
          <cell r="BT72">
            <v>2.6324000000000005</v>
          </cell>
          <cell r="BU72">
            <v>128187.35040000002</v>
          </cell>
          <cell r="BV72">
            <v>3.4640000000000004</v>
          </cell>
          <cell r="BW72">
            <v>168682.94400000002</v>
          </cell>
          <cell r="BX72">
            <v>2.7370000000000001</v>
          </cell>
          <cell r="BY72">
            <v>133280.95200000002</v>
          </cell>
          <cell r="BZ72">
            <v>2.472</v>
          </cell>
          <cell r="CA72">
            <v>120376.512</v>
          </cell>
          <cell r="CB72">
            <v>12.495999999999999</v>
          </cell>
          <cell r="CC72">
            <v>608505.2159999999</v>
          </cell>
          <cell r="CD72">
            <v>2.7319999999999998</v>
          </cell>
          <cell r="CE72">
            <v>133037.47199999998</v>
          </cell>
          <cell r="CF72">
            <v>18.29</v>
          </cell>
          <cell r="CG72">
            <v>890649.84</v>
          </cell>
          <cell r="CH72">
            <v>4.4774999999999991</v>
          </cell>
          <cell r="CI72">
            <v>218036.33999999997</v>
          </cell>
          <cell r="CJ72">
            <v>204.17550000000003</v>
          </cell>
          <cell r="CK72">
            <v>9942530.1480000019</v>
          </cell>
          <cell r="CL72" t="str">
            <v/>
          </cell>
        </row>
        <row r="73">
          <cell r="D73" t="str">
            <v>10-90</v>
          </cell>
          <cell r="E73" t="str">
            <v>ACCESORIOS PARA PISOS</v>
          </cell>
          <cell r="G73">
            <v>0</v>
          </cell>
          <cell r="H73" t="str">
            <v/>
          </cell>
          <cell r="I73">
            <v>259303.96800000002</v>
          </cell>
          <cell r="J73" t="str">
            <v/>
          </cell>
          <cell r="K73">
            <v>27977.08</v>
          </cell>
          <cell r="L73" t="str">
            <v/>
          </cell>
          <cell r="M73">
            <v>27513.4</v>
          </cell>
          <cell r="N73" t="str">
            <v/>
          </cell>
          <cell r="O73">
            <v>27513.4</v>
          </cell>
          <cell r="P73" t="str">
            <v/>
          </cell>
          <cell r="Q73">
            <v>434441.18000000005</v>
          </cell>
          <cell r="R73" t="str">
            <v/>
          </cell>
          <cell r="S73">
            <v>26354.2</v>
          </cell>
          <cell r="T73" t="str">
            <v/>
          </cell>
          <cell r="U73">
            <v>26354.2</v>
          </cell>
          <cell r="V73" t="str">
            <v/>
          </cell>
          <cell r="W73">
            <v>26354.2</v>
          </cell>
          <cell r="X73" t="str">
            <v/>
          </cell>
          <cell r="Y73">
            <v>26354.2</v>
          </cell>
          <cell r="Z73" t="str">
            <v/>
          </cell>
          <cell r="AA73">
            <v>32150.2</v>
          </cell>
          <cell r="AB73" t="str">
            <v/>
          </cell>
          <cell r="AC73">
            <v>33309.399999999994</v>
          </cell>
          <cell r="AD73" t="str">
            <v/>
          </cell>
          <cell r="AE73">
            <v>40597.440000000002</v>
          </cell>
          <cell r="AF73" t="str">
            <v/>
          </cell>
          <cell r="AG73">
            <v>38510.879999999997</v>
          </cell>
          <cell r="AH73" t="str">
            <v/>
          </cell>
          <cell r="AI73">
            <v>26354.2</v>
          </cell>
          <cell r="AJ73" t="str">
            <v/>
          </cell>
          <cell r="AK73">
            <v>26817.879999999997</v>
          </cell>
          <cell r="AL73" t="str">
            <v/>
          </cell>
          <cell r="AM73">
            <v>27513.4</v>
          </cell>
          <cell r="AN73" t="str">
            <v/>
          </cell>
          <cell r="AO73">
            <v>25195</v>
          </cell>
          <cell r="AP73" t="str">
            <v/>
          </cell>
          <cell r="AQ73">
            <v>28672.6</v>
          </cell>
          <cell r="AR73" t="str">
            <v/>
          </cell>
          <cell r="AS73">
            <v>73574</v>
          </cell>
          <cell r="AT73" t="str">
            <v/>
          </cell>
          <cell r="AU73">
            <v>34468.600000000006</v>
          </cell>
          <cell r="AV73" t="str">
            <v/>
          </cell>
          <cell r="AW73">
            <v>27745.239999999998</v>
          </cell>
          <cell r="AX73" t="str">
            <v/>
          </cell>
          <cell r="AY73">
            <v>27745.239999999998</v>
          </cell>
          <cell r="AZ73" t="str">
            <v/>
          </cell>
          <cell r="BA73">
            <v>28440.760000000002</v>
          </cell>
          <cell r="BB73" t="str">
            <v/>
          </cell>
          <cell r="BC73">
            <v>27745.239999999998</v>
          </cell>
          <cell r="BD73" t="str">
            <v/>
          </cell>
          <cell r="BE73">
            <v>0</v>
          </cell>
          <cell r="BF73" t="str">
            <v/>
          </cell>
          <cell r="BG73">
            <v>28208.92</v>
          </cell>
          <cell r="BH73" t="str">
            <v/>
          </cell>
          <cell r="BI73">
            <v>0</v>
          </cell>
          <cell r="BJ73" t="str">
            <v/>
          </cell>
          <cell r="BK73">
            <v>29947.72</v>
          </cell>
          <cell r="BL73" t="str">
            <v/>
          </cell>
          <cell r="BM73">
            <v>26586.04</v>
          </cell>
          <cell r="BN73" t="str">
            <v/>
          </cell>
          <cell r="BO73">
            <v>408670.35000000003</v>
          </cell>
          <cell r="BP73" t="str">
            <v/>
          </cell>
          <cell r="BQ73">
            <v>27049.72</v>
          </cell>
          <cell r="BR73" t="str">
            <v/>
          </cell>
          <cell r="BS73">
            <v>27397.48</v>
          </cell>
          <cell r="BT73" t="str">
            <v/>
          </cell>
          <cell r="BU73">
            <v>13603</v>
          </cell>
          <cell r="BV73" t="str">
            <v/>
          </cell>
          <cell r="BW73">
            <v>28208.92</v>
          </cell>
          <cell r="BX73" t="str">
            <v/>
          </cell>
          <cell r="BY73">
            <v>28208.92</v>
          </cell>
          <cell r="BZ73" t="str">
            <v/>
          </cell>
          <cell r="CA73">
            <v>27049.72</v>
          </cell>
          <cell r="CB73" t="str">
            <v/>
          </cell>
          <cell r="CC73">
            <v>48686.400000000001</v>
          </cell>
          <cell r="CD73" t="str">
            <v/>
          </cell>
          <cell r="CE73">
            <v>29368.120000000003</v>
          </cell>
          <cell r="CF73" t="str">
            <v/>
          </cell>
          <cell r="CG73">
            <v>8114.4</v>
          </cell>
          <cell r="CH73" t="str">
            <v/>
          </cell>
          <cell r="CI73">
            <v>31802.440000000002</v>
          </cell>
          <cell r="CJ73">
            <v>0</v>
          </cell>
          <cell r="CK73">
            <v>2143908.0580000002</v>
          </cell>
          <cell r="CL73" t="str">
            <v/>
          </cell>
        </row>
        <row r="74">
          <cell r="D74" t="str">
            <v>10-90-010</v>
          </cell>
          <cell r="E74" t="str">
            <v>PIRLAN DE ALUMINIO.</v>
          </cell>
          <cell r="F74" t="str">
            <v>M</v>
          </cell>
          <cell r="G74">
            <v>11592</v>
          </cell>
          <cell r="H74">
            <v>0</v>
          </cell>
          <cell r="I74">
            <v>0</v>
          </cell>
          <cell r="J74">
            <v>1.24</v>
          </cell>
          <cell r="K74">
            <v>14374.08</v>
          </cell>
          <cell r="L74">
            <v>1.2</v>
          </cell>
          <cell r="M74">
            <v>13910.4</v>
          </cell>
          <cell r="N74">
            <v>1.2</v>
          </cell>
          <cell r="O74">
            <v>13910.4</v>
          </cell>
          <cell r="P74">
            <v>0.7</v>
          </cell>
          <cell r="Q74">
            <v>8114.4</v>
          </cell>
          <cell r="R74">
            <v>1.1000000000000001</v>
          </cell>
          <cell r="S74">
            <v>12751.2</v>
          </cell>
          <cell r="T74">
            <v>1.1000000000000001</v>
          </cell>
          <cell r="U74">
            <v>12751.2</v>
          </cell>
          <cell r="V74">
            <v>1.1000000000000001</v>
          </cell>
          <cell r="W74">
            <v>12751.2</v>
          </cell>
          <cell r="X74">
            <v>1.1000000000000001</v>
          </cell>
          <cell r="Y74">
            <v>12751.2</v>
          </cell>
          <cell r="Z74">
            <v>1.6</v>
          </cell>
          <cell r="AA74">
            <v>18547.2</v>
          </cell>
          <cell r="AB74">
            <v>1.7</v>
          </cell>
          <cell r="AC74">
            <v>19706.399999999998</v>
          </cell>
          <cell r="AD74">
            <v>1.32</v>
          </cell>
          <cell r="AE74">
            <v>15301.44</v>
          </cell>
          <cell r="AF74">
            <v>1.1399999999999999</v>
          </cell>
          <cell r="AG74">
            <v>13214.88</v>
          </cell>
          <cell r="AH74">
            <v>1.1000000000000001</v>
          </cell>
          <cell r="AI74">
            <v>12751.2</v>
          </cell>
          <cell r="AJ74">
            <v>1.1399999999999999</v>
          </cell>
          <cell r="AK74">
            <v>13214.88</v>
          </cell>
          <cell r="AL74">
            <v>1.2</v>
          </cell>
          <cell r="AM74">
            <v>13910.4</v>
          </cell>
          <cell r="AN74">
            <v>1</v>
          </cell>
          <cell r="AO74">
            <v>11592</v>
          </cell>
          <cell r="AP74">
            <v>1.3</v>
          </cell>
          <cell r="AQ74">
            <v>15069.6</v>
          </cell>
          <cell r="AR74">
            <v>4</v>
          </cell>
          <cell r="AS74">
            <v>46368</v>
          </cell>
          <cell r="AT74">
            <v>1.8</v>
          </cell>
          <cell r="AU74">
            <v>20865.600000000002</v>
          </cell>
          <cell r="AV74">
            <v>1.22</v>
          </cell>
          <cell r="AW74">
            <v>14142.24</v>
          </cell>
          <cell r="AX74">
            <v>1.22</v>
          </cell>
          <cell r="AY74">
            <v>14142.24</v>
          </cell>
          <cell r="AZ74">
            <v>1.28</v>
          </cell>
          <cell r="BA74">
            <v>14837.76</v>
          </cell>
          <cell r="BB74">
            <v>1.22</v>
          </cell>
          <cell r="BC74">
            <v>14142.24</v>
          </cell>
          <cell r="BD74">
            <v>0</v>
          </cell>
          <cell r="BE74">
            <v>0</v>
          </cell>
          <cell r="BF74">
            <v>1.26</v>
          </cell>
          <cell r="BG74">
            <v>14605.92</v>
          </cell>
          <cell r="BH74">
            <v>0</v>
          </cell>
          <cell r="BI74">
            <v>0</v>
          </cell>
          <cell r="BJ74">
            <v>1.41</v>
          </cell>
          <cell r="BK74">
            <v>16344.72</v>
          </cell>
          <cell r="BL74">
            <v>1.1200000000000001</v>
          </cell>
          <cell r="BM74">
            <v>12983.04</v>
          </cell>
          <cell r="BN74">
            <v>0</v>
          </cell>
          <cell r="BO74">
            <v>0</v>
          </cell>
          <cell r="BP74">
            <v>1.1599999999999999</v>
          </cell>
          <cell r="BQ74">
            <v>13446.72</v>
          </cell>
          <cell r="BR74">
            <v>1.19</v>
          </cell>
          <cell r="BS74">
            <v>13794.48</v>
          </cell>
          <cell r="BT74">
            <v>0</v>
          </cell>
          <cell r="BU74">
            <v>0</v>
          </cell>
          <cell r="BV74">
            <v>1.26</v>
          </cell>
          <cell r="BW74">
            <v>14605.92</v>
          </cell>
          <cell r="BX74">
            <v>1.26</v>
          </cell>
          <cell r="BY74">
            <v>14605.92</v>
          </cell>
          <cell r="BZ74">
            <v>1.1599999999999999</v>
          </cell>
          <cell r="CA74">
            <v>13446.72</v>
          </cell>
          <cell r="CB74">
            <v>4.2</v>
          </cell>
          <cell r="CC74">
            <v>48686.400000000001</v>
          </cell>
          <cell r="CD74">
            <v>1.36</v>
          </cell>
          <cell r="CE74">
            <v>15765.12</v>
          </cell>
          <cell r="CF74">
            <v>0.7</v>
          </cell>
          <cell r="CG74">
            <v>8114.4</v>
          </cell>
          <cell r="CH74">
            <v>1.57</v>
          </cell>
          <cell r="CI74">
            <v>18199.440000000002</v>
          </cell>
          <cell r="CJ74">
            <v>48.629999999999981</v>
          </cell>
          <cell r="CK74">
            <v>563718.95999999973</v>
          </cell>
          <cell r="CL74" t="str">
            <v/>
          </cell>
        </row>
        <row r="75">
          <cell r="D75" t="str">
            <v>10-90-020</v>
          </cell>
          <cell r="E75" t="str">
            <v>REJILLA DE PISO PARA DUCHA; INCLUYE MATERIAL DE PEGA Y TODO LO NECESARIO PARA SU CORRECTA INSTALACION.</v>
          </cell>
          <cell r="F75" t="str">
            <v>U</v>
          </cell>
          <cell r="G75">
            <v>13603</v>
          </cell>
          <cell r="H75">
            <v>0</v>
          </cell>
          <cell r="I75">
            <v>0</v>
          </cell>
          <cell r="J75">
            <v>1</v>
          </cell>
          <cell r="K75">
            <v>13603</v>
          </cell>
          <cell r="L75">
            <v>1</v>
          </cell>
          <cell r="M75">
            <v>13603</v>
          </cell>
          <cell r="N75">
            <v>1</v>
          </cell>
          <cell r="O75">
            <v>13603</v>
          </cell>
          <cell r="P75">
            <v>0</v>
          </cell>
          <cell r="Q75">
            <v>0</v>
          </cell>
          <cell r="R75">
            <v>1</v>
          </cell>
          <cell r="S75">
            <v>13603</v>
          </cell>
          <cell r="T75">
            <v>1</v>
          </cell>
          <cell r="U75">
            <v>13603</v>
          </cell>
          <cell r="V75">
            <v>1</v>
          </cell>
          <cell r="W75">
            <v>13603</v>
          </cell>
          <cell r="X75">
            <v>1</v>
          </cell>
          <cell r="Y75">
            <v>13603</v>
          </cell>
          <cell r="Z75">
            <v>1</v>
          </cell>
          <cell r="AA75">
            <v>13603</v>
          </cell>
          <cell r="AB75">
            <v>1</v>
          </cell>
          <cell r="AC75">
            <v>13603</v>
          </cell>
          <cell r="AD75">
            <v>1</v>
          </cell>
          <cell r="AE75">
            <v>13603</v>
          </cell>
          <cell r="AF75">
            <v>1</v>
          </cell>
          <cell r="AG75">
            <v>13603</v>
          </cell>
          <cell r="AH75">
            <v>1</v>
          </cell>
          <cell r="AI75">
            <v>13603</v>
          </cell>
          <cell r="AJ75">
            <v>1</v>
          </cell>
          <cell r="AK75">
            <v>13603</v>
          </cell>
          <cell r="AL75">
            <v>1</v>
          </cell>
          <cell r="AM75">
            <v>13603</v>
          </cell>
          <cell r="AN75">
            <v>1</v>
          </cell>
          <cell r="AO75">
            <v>13603</v>
          </cell>
          <cell r="AP75">
            <v>1</v>
          </cell>
          <cell r="AQ75">
            <v>13603</v>
          </cell>
          <cell r="AR75">
            <v>2</v>
          </cell>
          <cell r="AS75">
            <v>27206</v>
          </cell>
          <cell r="AT75">
            <v>1</v>
          </cell>
          <cell r="AU75">
            <v>13603</v>
          </cell>
          <cell r="AV75">
            <v>1</v>
          </cell>
          <cell r="AW75">
            <v>13603</v>
          </cell>
          <cell r="AX75">
            <v>1</v>
          </cell>
          <cell r="AY75">
            <v>13603</v>
          </cell>
          <cell r="AZ75">
            <v>1</v>
          </cell>
          <cell r="BA75">
            <v>13603</v>
          </cell>
          <cell r="BB75">
            <v>1</v>
          </cell>
          <cell r="BC75">
            <v>13603</v>
          </cell>
          <cell r="BD75">
            <v>0</v>
          </cell>
          <cell r="BE75">
            <v>0</v>
          </cell>
          <cell r="BF75">
            <v>1</v>
          </cell>
          <cell r="BG75">
            <v>13603</v>
          </cell>
          <cell r="BH75">
            <v>0</v>
          </cell>
          <cell r="BI75">
            <v>0</v>
          </cell>
          <cell r="BJ75">
            <v>1</v>
          </cell>
          <cell r="BK75">
            <v>13603</v>
          </cell>
          <cell r="BL75">
            <v>1</v>
          </cell>
          <cell r="BM75">
            <v>13603</v>
          </cell>
          <cell r="BN75">
            <v>0</v>
          </cell>
          <cell r="BO75">
            <v>0</v>
          </cell>
          <cell r="BP75">
            <v>1</v>
          </cell>
          <cell r="BQ75">
            <v>13603</v>
          </cell>
          <cell r="BR75">
            <v>1</v>
          </cell>
          <cell r="BS75">
            <v>13603</v>
          </cell>
          <cell r="BT75">
            <v>1</v>
          </cell>
          <cell r="BU75">
            <v>13603</v>
          </cell>
          <cell r="BV75">
            <v>1</v>
          </cell>
          <cell r="BW75">
            <v>13603</v>
          </cell>
          <cell r="BX75">
            <v>1</v>
          </cell>
          <cell r="BY75">
            <v>13603</v>
          </cell>
          <cell r="BZ75">
            <v>1</v>
          </cell>
          <cell r="CA75">
            <v>13603</v>
          </cell>
          <cell r="CB75">
            <v>0</v>
          </cell>
          <cell r="CC75">
            <v>0</v>
          </cell>
          <cell r="CD75">
            <v>1</v>
          </cell>
          <cell r="CE75">
            <v>13603</v>
          </cell>
          <cell r="CF75">
            <v>0</v>
          </cell>
          <cell r="CG75">
            <v>0</v>
          </cell>
          <cell r="CH75">
            <v>1</v>
          </cell>
          <cell r="CI75">
            <v>13603</v>
          </cell>
          <cell r="CJ75">
            <v>34</v>
          </cell>
          <cell r="CK75">
            <v>462502</v>
          </cell>
          <cell r="CL75" t="str">
            <v/>
          </cell>
        </row>
        <row r="76">
          <cell r="D76" t="str">
            <v>10-90-030</v>
          </cell>
          <cell r="E76" t="str">
            <v>JUNTA DE DILATACION EN SIKAFLEX</v>
          </cell>
          <cell r="F76" t="str">
            <v>M</v>
          </cell>
          <cell r="G76">
            <v>11693</v>
          </cell>
          <cell r="H76">
            <v>22.176000000000002</v>
          </cell>
          <cell r="I76">
            <v>259303.96800000002</v>
          </cell>
          <cell r="J76">
            <v>0</v>
          </cell>
          <cell r="K76">
            <v>0</v>
          </cell>
          <cell r="L76">
            <v>0</v>
          </cell>
          <cell r="M76">
            <v>0</v>
          </cell>
          <cell r="N76">
            <v>0</v>
          </cell>
          <cell r="O76">
            <v>0</v>
          </cell>
          <cell r="P76">
            <v>36.46</v>
          </cell>
          <cell r="Q76">
            <v>426326.78</v>
          </cell>
          <cell r="R76">
            <v>0</v>
          </cell>
          <cell r="S76">
            <v>0</v>
          </cell>
          <cell r="T76">
            <v>0</v>
          </cell>
          <cell r="U76">
            <v>0</v>
          </cell>
          <cell r="V76">
            <v>0</v>
          </cell>
          <cell r="W76">
            <v>0</v>
          </cell>
          <cell r="X76">
            <v>0</v>
          </cell>
          <cell r="Y76">
            <v>0</v>
          </cell>
          <cell r="Z76">
            <v>0</v>
          </cell>
          <cell r="AA76">
            <v>0</v>
          </cell>
          <cell r="AB76">
            <v>0</v>
          </cell>
          <cell r="AC76">
            <v>0</v>
          </cell>
          <cell r="AD76">
            <v>1</v>
          </cell>
          <cell r="AE76">
            <v>11693</v>
          </cell>
          <cell r="AF76">
            <v>1</v>
          </cell>
          <cell r="AG76">
            <v>11693</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34.950000000000003</v>
          </cell>
          <cell r="BO76">
            <v>408670.35000000003</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95.586000000000013</v>
          </cell>
          <cell r="CK76">
            <v>1117687.0980000002</v>
          </cell>
          <cell r="CL76" t="str">
            <v/>
          </cell>
        </row>
        <row r="77">
          <cell r="D77" t="str">
            <v>11</v>
          </cell>
          <cell r="E77" t="str">
            <v>CARPINTERIA METALICA Y VIDRIOS</v>
          </cell>
          <cell r="G77">
            <v>0</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Z77" t="str">
            <v/>
          </cell>
          <cell r="AA77" t="str">
            <v/>
          </cell>
          <cell r="AB77" t="str">
            <v/>
          </cell>
          <cell r="AC77" t="str">
            <v/>
          </cell>
          <cell r="AD77" t="str">
            <v/>
          </cell>
          <cell r="AE77" t="str">
            <v/>
          </cell>
          <cell r="AF77" t="str">
            <v/>
          </cell>
          <cell r="AG77" t="str">
            <v/>
          </cell>
          <cell r="AH77" t="str">
            <v/>
          </cell>
          <cell r="AI77" t="str">
            <v/>
          </cell>
          <cell r="AJ77" t="str">
            <v/>
          </cell>
          <cell r="AK77" t="str">
            <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cell r="BI77" t="str">
            <v/>
          </cell>
          <cell r="BJ77" t="str">
            <v/>
          </cell>
          <cell r="BK77" t="str">
            <v/>
          </cell>
          <cell r="BL77" t="str">
            <v/>
          </cell>
          <cell r="BM77" t="str">
            <v/>
          </cell>
          <cell r="BN77" t="str">
            <v/>
          </cell>
          <cell r="BO77" t="str">
            <v/>
          </cell>
          <cell r="BP77" t="str">
            <v/>
          </cell>
          <cell r="BQ77" t="str">
            <v/>
          </cell>
          <cell r="BR77" t="str">
            <v/>
          </cell>
          <cell r="BS77" t="str">
            <v/>
          </cell>
          <cell r="BT77" t="str">
            <v/>
          </cell>
          <cell r="BU77" t="str">
            <v/>
          </cell>
          <cell r="BV77" t="str">
            <v/>
          </cell>
          <cell r="BW77" t="str">
            <v/>
          </cell>
          <cell r="BX77" t="str">
            <v/>
          </cell>
          <cell r="BY77" t="str">
            <v/>
          </cell>
          <cell r="BZ77" t="str">
            <v/>
          </cell>
          <cell r="CA77" t="str">
            <v/>
          </cell>
          <cell r="CB77" t="str">
            <v/>
          </cell>
          <cell r="CC77" t="str">
            <v/>
          </cell>
          <cell r="CD77" t="str">
            <v/>
          </cell>
          <cell r="CE77" t="str">
            <v/>
          </cell>
          <cell r="CF77" t="str">
            <v/>
          </cell>
          <cell r="CG77" t="str">
            <v/>
          </cell>
          <cell r="CH77" t="str">
            <v/>
          </cell>
          <cell r="CI77" t="str">
            <v/>
          </cell>
          <cell r="CJ77">
            <v>0</v>
          </cell>
          <cell r="CK77" t="str">
            <v/>
          </cell>
          <cell r="CL77">
            <v>9951774</v>
          </cell>
        </row>
        <row r="78">
          <cell r="D78" t="str">
            <v>11-05</v>
          </cell>
          <cell r="E78" t="str">
            <v>PUERTAS METALICAS</v>
          </cell>
          <cell r="G78">
            <v>0</v>
          </cell>
          <cell r="H78" t="str">
            <v/>
          </cell>
          <cell r="I78">
            <v>1112264</v>
          </cell>
          <cell r="J78" t="str">
            <v/>
          </cell>
          <cell r="K78">
            <v>278066</v>
          </cell>
          <cell r="L78" t="str">
            <v/>
          </cell>
          <cell r="M78">
            <v>278066</v>
          </cell>
          <cell r="N78" t="str">
            <v/>
          </cell>
          <cell r="O78">
            <v>278066</v>
          </cell>
          <cell r="P78" t="str">
            <v/>
          </cell>
          <cell r="Q78">
            <v>0</v>
          </cell>
          <cell r="R78" t="str">
            <v/>
          </cell>
          <cell r="S78">
            <v>278066</v>
          </cell>
          <cell r="T78" t="str">
            <v/>
          </cell>
          <cell r="U78">
            <v>278066</v>
          </cell>
          <cell r="V78" t="str">
            <v/>
          </cell>
          <cell r="W78">
            <v>278066</v>
          </cell>
          <cell r="X78" t="str">
            <v/>
          </cell>
          <cell r="Y78">
            <v>278066</v>
          </cell>
          <cell r="Z78" t="str">
            <v/>
          </cell>
          <cell r="AA78">
            <v>278066</v>
          </cell>
          <cell r="AB78" t="str">
            <v/>
          </cell>
          <cell r="AC78">
            <v>278066</v>
          </cell>
          <cell r="AD78" t="str">
            <v/>
          </cell>
          <cell r="AE78">
            <v>278066</v>
          </cell>
          <cell r="AF78" t="str">
            <v/>
          </cell>
          <cell r="AG78">
            <v>278066</v>
          </cell>
          <cell r="AH78" t="str">
            <v/>
          </cell>
          <cell r="AI78">
            <v>278066</v>
          </cell>
          <cell r="AJ78" t="str">
            <v/>
          </cell>
          <cell r="AK78">
            <v>278066</v>
          </cell>
          <cell r="AL78" t="str">
            <v/>
          </cell>
          <cell r="AM78">
            <v>278066</v>
          </cell>
          <cell r="AN78" t="str">
            <v/>
          </cell>
          <cell r="AO78">
            <v>278066</v>
          </cell>
          <cell r="AP78" t="str">
            <v/>
          </cell>
          <cell r="AQ78">
            <v>278066</v>
          </cell>
          <cell r="AR78" t="str">
            <v/>
          </cell>
          <cell r="AS78">
            <v>556132</v>
          </cell>
          <cell r="AT78" t="str">
            <v/>
          </cell>
          <cell r="AU78">
            <v>278066</v>
          </cell>
          <cell r="AV78" t="str">
            <v/>
          </cell>
          <cell r="AW78">
            <v>278066</v>
          </cell>
          <cell r="AX78" t="str">
            <v/>
          </cell>
          <cell r="AY78">
            <v>278066</v>
          </cell>
          <cell r="AZ78" t="str">
            <v/>
          </cell>
          <cell r="BA78">
            <v>278066</v>
          </cell>
          <cell r="BB78" t="str">
            <v/>
          </cell>
          <cell r="BC78">
            <v>278066</v>
          </cell>
          <cell r="BD78" t="str">
            <v/>
          </cell>
          <cell r="BE78">
            <v>0</v>
          </cell>
          <cell r="BF78" t="str">
            <v/>
          </cell>
          <cell r="BG78">
            <v>278066</v>
          </cell>
          <cell r="BH78" t="str">
            <v/>
          </cell>
          <cell r="BI78">
            <v>0</v>
          </cell>
          <cell r="BJ78" t="str">
            <v/>
          </cell>
          <cell r="BK78">
            <v>278066</v>
          </cell>
          <cell r="BL78" t="str">
            <v/>
          </cell>
          <cell r="BM78">
            <v>0</v>
          </cell>
          <cell r="BN78" t="str">
            <v/>
          </cell>
          <cell r="BO78">
            <v>0</v>
          </cell>
          <cell r="BP78" t="str">
            <v/>
          </cell>
          <cell r="BQ78">
            <v>278066</v>
          </cell>
          <cell r="BR78" t="str">
            <v/>
          </cell>
          <cell r="BS78">
            <v>278066</v>
          </cell>
          <cell r="BT78" t="str">
            <v/>
          </cell>
          <cell r="BU78">
            <v>556132</v>
          </cell>
          <cell r="BV78" t="str">
            <v/>
          </cell>
          <cell r="BW78">
            <v>278066</v>
          </cell>
          <cell r="BX78" t="str">
            <v/>
          </cell>
          <cell r="BY78">
            <v>0</v>
          </cell>
          <cell r="BZ78" t="str">
            <v/>
          </cell>
          <cell r="CA78">
            <v>0</v>
          </cell>
          <cell r="CB78" t="str">
            <v/>
          </cell>
          <cell r="CC78">
            <v>0</v>
          </cell>
          <cell r="CD78" t="str">
            <v/>
          </cell>
          <cell r="CE78">
            <v>0</v>
          </cell>
          <cell r="CF78" t="str">
            <v/>
          </cell>
          <cell r="CG78">
            <v>0</v>
          </cell>
          <cell r="CH78" t="str">
            <v/>
          </cell>
          <cell r="CI78">
            <v>0</v>
          </cell>
          <cell r="CJ78">
            <v>0</v>
          </cell>
          <cell r="CK78">
            <v>9454244</v>
          </cell>
          <cell r="CL78" t="str">
            <v/>
          </cell>
        </row>
        <row r="79">
          <cell r="D79" t="str">
            <v>11-05-020</v>
          </cell>
          <cell r="E79" t="str">
            <v>SUMINISTRO DE PUERTA METALICA TIPO ECONOMICA DE 0.80X2.10 M CAL 20. INCLUYE MARCO, CHAPA ECONOMICA TIPO BAÑO, BISAGRAS Y DEMAS ELEMENTOS PARA SU CORRECTO FUNCIONAMIENTO.</v>
          </cell>
          <cell r="F79" t="str">
            <v>U</v>
          </cell>
          <cell r="G79">
            <v>278066</v>
          </cell>
          <cell r="H79">
            <v>4</v>
          </cell>
          <cell r="I79">
            <v>1112264</v>
          </cell>
          <cell r="J79">
            <v>1</v>
          </cell>
          <cell r="K79">
            <v>278066</v>
          </cell>
          <cell r="L79">
            <v>1</v>
          </cell>
          <cell r="M79">
            <v>278066</v>
          </cell>
          <cell r="N79">
            <v>1</v>
          </cell>
          <cell r="O79">
            <v>278066</v>
          </cell>
          <cell r="P79">
            <v>0</v>
          </cell>
          <cell r="Q79">
            <v>0</v>
          </cell>
          <cell r="R79">
            <v>1</v>
          </cell>
          <cell r="S79">
            <v>278066</v>
          </cell>
          <cell r="T79">
            <v>1</v>
          </cell>
          <cell r="U79">
            <v>278066</v>
          </cell>
          <cell r="V79">
            <v>1</v>
          </cell>
          <cell r="W79">
            <v>278066</v>
          </cell>
          <cell r="X79">
            <v>1</v>
          </cell>
          <cell r="Y79">
            <v>278066</v>
          </cell>
          <cell r="Z79">
            <v>1</v>
          </cell>
          <cell r="AA79">
            <v>278066</v>
          </cell>
          <cell r="AB79">
            <v>1</v>
          </cell>
          <cell r="AC79">
            <v>278066</v>
          </cell>
          <cell r="AD79">
            <v>1</v>
          </cell>
          <cell r="AE79">
            <v>278066</v>
          </cell>
          <cell r="AF79">
            <v>1</v>
          </cell>
          <cell r="AG79">
            <v>278066</v>
          </cell>
          <cell r="AH79">
            <v>1</v>
          </cell>
          <cell r="AI79">
            <v>278066</v>
          </cell>
          <cell r="AJ79">
            <v>1</v>
          </cell>
          <cell r="AK79">
            <v>278066</v>
          </cell>
          <cell r="AL79">
            <v>1</v>
          </cell>
          <cell r="AM79">
            <v>278066</v>
          </cell>
          <cell r="AN79">
            <v>1</v>
          </cell>
          <cell r="AO79">
            <v>278066</v>
          </cell>
          <cell r="AP79">
            <v>1</v>
          </cell>
          <cell r="AQ79">
            <v>278066</v>
          </cell>
          <cell r="AR79">
            <v>2</v>
          </cell>
          <cell r="AS79">
            <v>556132</v>
          </cell>
          <cell r="AT79">
            <v>1</v>
          </cell>
          <cell r="AU79">
            <v>278066</v>
          </cell>
          <cell r="AV79">
            <v>1</v>
          </cell>
          <cell r="AW79">
            <v>278066</v>
          </cell>
          <cell r="AX79">
            <v>1</v>
          </cell>
          <cell r="AY79">
            <v>278066</v>
          </cell>
          <cell r="AZ79">
            <v>1</v>
          </cell>
          <cell r="BA79">
            <v>278066</v>
          </cell>
          <cell r="BB79">
            <v>1</v>
          </cell>
          <cell r="BC79">
            <v>278066</v>
          </cell>
          <cell r="BD79">
            <v>0</v>
          </cell>
          <cell r="BE79">
            <v>0</v>
          </cell>
          <cell r="BF79">
            <v>1</v>
          </cell>
          <cell r="BG79">
            <v>278066</v>
          </cell>
          <cell r="BH79">
            <v>0</v>
          </cell>
          <cell r="BI79">
            <v>0</v>
          </cell>
          <cell r="BJ79">
            <v>1</v>
          </cell>
          <cell r="BK79">
            <v>278066</v>
          </cell>
          <cell r="BL79">
            <v>0</v>
          </cell>
          <cell r="BM79">
            <v>0</v>
          </cell>
          <cell r="BN79">
            <v>0</v>
          </cell>
          <cell r="BO79">
            <v>0</v>
          </cell>
          <cell r="BP79">
            <v>1</v>
          </cell>
          <cell r="BQ79">
            <v>278066</v>
          </cell>
          <cell r="BR79">
            <v>1</v>
          </cell>
          <cell r="BS79">
            <v>278066</v>
          </cell>
          <cell r="BT79">
            <v>2</v>
          </cell>
          <cell r="BU79">
            <v>556132</v>
          </cell>
          <cell r="BV79">
            <v>1</v>
          </cell>
          <cell r="BW79">
            <v>278066</v>
          </cell>
          <cell r="BX79">
            <v>0</v>
          </cell>
          <cell r="BY79">
            <v>0</v>
          </cell>
          <cell r="BZ79">
            <v>0</v>
          </cell>
          <cell r="CA79">
            <v>0</v>
          </cell>
          <cell r="CB79">
            <v>0</v>
          </cell>
          <cell r="CC79">
            <v>0</v>
          </cell>
          <cell r="CD79">
            <v>0</v>
          </cell>
          <cell r="CE79">
            <v>0</v>
          </cell>
          <cell r="CF79">
            <v>0</v>
          </cell>
          <cell r="CG79">
            <v>0</v>
          </cell>
          <cell r="CH79">
            <v>0</v>
          </cell>
          <cell r="CI79">
            <v>0</v>
          </cell>
          <cell r="CJ79">
            <v>34</v>
          </cell>
          <cell r="CK79">
            <v>9454244</v>
          </cell>
          <cell r="CL79" t="str">
            <v/>
          </cell>
        </row>
        <row r="80">
          <cell r="D80" t="str">
            <v>11-10</v>
          </cell>
          <cell r="E80" t="str">
            <v>PUERTAS Y CABINAS PARA BAÑOS</v>
          </cell>
          <cell r="G80">
            <v>0</v>
          </cell>
          <cell r="H80" t="str">
            <v/>
          </cell>
          <cell r="I80">
            <v>0</v>
          </cell>
          <cell r="J80" t="str">
            <v/>
          </cell>
          <cell r="K80">
            <v>22615</v>
          </cell>
          <cell r="L80" t="str">
            <v/>
          </cell>
          <cell r="M80">
            <v>22615</v>
          </cell>
          <cell r="N80" t="str">
            <v/>
          </cell>
          <cell r="O80">
            <v>22615</v>
          </cell>
          <cell r="P80" t="str">
            <v/>
          </cell>
          <cell r="Q80">
            <v>0</v>
          </cell>
          <cell r="R80" t="str">
            <v/>
          </cell>
          <cell r="S80">
            <v>22615</v>
          </cell>
          <cell r="T80" t="str">
            <v/>
          </cell>
          <cell r="U80">
            <v>22615</v>
          </cell>
          <cell r="V80" t="str">
            <v/>
          </cell>
          <cell r="W80">
            <v>22615</v>
          </cell>
          <cell r="X80" t="str">
            <v/>
          </cell>
          <cell r="Y80">
            <v>22615</v>
          </cell>
          <cell r="Z80" t="str">
            <v/>
          </cell>
          <cell r="AA80">
            <v>22615</v>
          </cell>
          <cell r="AB80" t="str">
            <v/>
          </cell>
          <cell r="AC80">
            <v>22615</v>
          </cell>
          <cell r="AD80" t="str">
            <v/>
          </cell>
          <cell r="AE80">
            <v>22615</v>
          </cell>
          <cell r="AF80" t="str">
            <v/>
          </cell>
          <cell r="AG80">
            <v>22615</v>
          </cell>
          <cell r="AH80" t="str">
            <v/>
          </cell>
          <cell r="AI80">
            <v>22615</v>
          </cell>
          <cell r="AJ80" t="str">
            <v/>
          </cell>
          <cell r="AK80">
            <v>22615</v>
          </cell>
          <cell r="AL80" t="str">
            <v/>
          </cell>
          <cell r="AM80">
            <v>22615</v>
          </cell>
          <cell r="AN80" t="str">
            <v/>
          </cell>
          <cell r="AO80">
            <v>22615</v>
          </cell>
          <cell r="AP80" t="str">
            <v/>
          </cell>
          <cell r="AQ80">
            <v>22615</v>
          </cell>
          <cell r="AR80" t="str">
            <v/>
          </cell>
          <cell r="AS80">
            <v>22615</v>
          </cell>
          <cell r="AT80" t="str">
            <v/>
          </cell>
          <cell r="AU80">
            <v>22615</v>
          </cell>
          <cell r="AV80" t="str">
            <v/>
          </cell>
          <cell r="AW80">
            <v>22615</v>
          </cell>
          <cell r="AX80" t="str">
            <v/>
          </cell>
          <cell r="AY80">
            <v>22615</v>
          </cell>
          <cell r="AZ80" t="str">
            <v/>
          </cell>
          <cell r="BA80">
            <v>22615</v>
          </cell>
          <cell r="BB80" t="str">
            <v/>
          </cell>
          <cell r="BC80">
            <v>22615</v>
          </cell>
          <cell r="BD80" t="str">
            <v/>
          </cell>
          <cell r="BE80">
            <v>0</v>
          </cell>
          <cell r="BF80" t="str">
            <v/>
          </cell>
          <cell r="BG80">
            <v>0</v>
          </cell>
          <cell r="BH80" t="str">
            <v/>
          </cell>
          <cell r="BI80">
            <v>0</v>
          </cell>
          <cell r="BJ80" t="str">
            <v/>
          </cell>
          <cell r="BK80">
            <v>0</v>
          </cell>
          <cell r="BL80" t="str">
            <v/>
          </cell>
          <cell r="BM80">
            <v>0</v>
          </cell>
          <cell r="BN80" t="str">
            <v/>
          </cell>
          <cell r="BO80">
            <v>0</v>
          </cell>
          <cell r="BP80" t="str">
            <v/>
          </cell>
          <cell r="BQ80">
            <v>0</v>
          </cell>
          <cell r="BR80" t="str">
            <v/>
          </cell>
          <cell r="BS80">
            <v>0</v>
          </cell>
          <cell r="BT80" t="str">
            <v/>
          </cell>
          <cell r="BU80">
            <v>0</v>
          </cell>
          <cell r="BV80" t="str">
            <v/>
          </cell>
          <cell r="BW80">
            <v>0</v>
          </cell>
          <cell r="BX80" t="str">
            <v/>
          </cell>
          <cell r="BY80">
            <v>0</v>
          </cell>
          <cell r="BZ80" t="str">
            <v/>
          </cell>
          <cell r="CA80">
            <v>0</v>
          </cell>
          <cell r="CB80" t="str">
            <v/>
          </cell>
          <cell r="CC80">
            <v>0</v>
          </cell>
          <cell r="CD80" t="str">
            <v/>
          </cell>
          <cell r="CE80">
            <v>0</v>
          </cell>
          <cell r="CF80" t="str">
            <v/>
          </cell>
          <cell r="CG80">
            <v>0</v>
          </cell>
          <cell r="CH80" t="str">
            <v/>
          </cell>
          <cell r="CI80">
            <v>0</v>
          </cell>
          <cell r="CJ80">
            <v>0</v>
          </cell>
          <cell r="CK80">
            <v>497530</v>
          </cell>
          <cell r="CL80" t="str">
            <v/>
          </cell>
        </row>
        <row r="81">
          <cell r="D81" t="str">
            <v>11-10-010</v>
          </cell>
          <cell r="E81" t="str">
            <v>TUBO CORTINERO PARA DUCHA, EN ALUMINIO CRUDO O ANONIZADO.</v>
          </cell>
          <cell r="F81" t="str">
            <v>U</v>
          </cell>
          <cell r="G81">
            <v>22615</v>
          </cell>
          <cell r="H81">
            <v>0</v>
          </cell>
          <cell r="I81">
            <v>0</v>
          </cell>
          <cell r="J81">
            <v>1</v>
          </cell>
          <cell r="K81">
            <v>22615</v>
          </cell>
          <cell r="L81">
            <v>1</v>
          </cell>
          <cell r="M81">
            <v>22615</v>
          </cell>
          <cell r="N81">
            <v>1</v>
          </cell>
          <cell r="O81">
            <v>22615</v>
          </cell>
          <cell r="P81">
            <v>0</v>
          </cell>
          <cell r="Q81">
            <v>0</v>
          </cell>
          <cell r="R81">
            <v>1</v>
          </cell>
          <cell r="S81">
            <v>22615</v>
          </cell>
          <cell r="T81">
            <v>1</v>
          </cell>
          <cell r="U81">
            <v>22615</v>
          </cell>
          <cell r="V81">
            <v>1</v>
          </cell>
          <cell r="W81">
            <v>22615</v>
          </cell>
          <cell r="X81">
            <v>1</v>
          </cell>
          <cell r="Y81">
            <v>22615</v>
          </cell>
          <cell r="Z81">
            <v>1</v>
          </cell>
          <cell r="AA81">
            <v>22615</v>
          </cell>
          <cell r="AB81">
            <v>1</v>
          </cell>
          <cell r="AC81">
            <v>22615</v>
          </cell>
          <cell r="AD81">
            <v>1</v>
          </cell>
          <cell r="AE81">
            <v>22615</v>
          </cell>
          <cell r="AF81">
            <v>1</v>
          </cell>
          <cell r="AG81">
            <v>22615</v>
          </cell>
          <cell r="AH81">
            <v>1</v>
          </cell>
          <cell r="AI81">
            <v>22615</v>
          </cell>
          <cell r="AJ81">
            <v>1</v>
          </cell>
          <cell r="AK81">
            <v>22615</v>
          </cell>
          <cell r="AL81">
            <v>1</v>
          </cell>
          <cell r="AM81">
            <v>22615</v>
          </cell>
          <cell r="AN81">
            <v>1</v>
          </cell>
          <cell r="AO81">
            <v>22615</v>
          </cell>
          <cell r="AP81">
            <v>1</v>
          </cell>
          <cell r="AQ81">
            <v>22615</v>
          </cell>
          <cell r="AR81">
            <v>1</v>
          </cell>
          <cell r="AS81">
            <v>22615</v>
          </cell>
          <cell r="AT81">
            <v>1</v>
          </cell>
          <cell r="AU81">
            <v>22615</v>
          </cell>
          <cell r="AV81">
            <v>1</v>
          </cell>
          <cell r="AW81">
            <v>22615</v>
          </cell>
          <cell r="AX81">
            <v>1</v>
          </cell>
          <cell r="AY81">
            <v>22615</v>
          </cell>
          <cell r="AZ81">
            <v>1</v>
          </cell>
          <cell r="BA81">
            <v>22615</v>
          </cell>
          <cell r="BB81">
            <v>1</v>
          </cell>
          <cell r="BC81">
            <v>22615</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22</v>
          </cell>
          <cell r="CK81">
            <v>497530</v>
          </cell>
          <cell r="CL81" t="str">
            <v/>
          </cell>
        </row>
        <row r="82">
          <cell r="D82" t="str">
            <v>11-15</v>
          </cell>
          <cell r="E82" t="str">
            <v>VENTANAS METALICAS</v>
          </cell>
          <cell r="G82">
            <v>0</v>
          </cell>
          <cell r="H82" t="str">
            <v/>
          </cell>
          <cell r="I82">
            <v>0</v>
          </cell>
          <cell r="J82" t="str">
            <v/>
          </cell>
          <cell r="K82">
            <v>0</v>
          </cell>
          <cell r="L82" t="str">
            <v/>
          </cell>
          <cell r="M82">
            <v>0</v>
          </cell>
          <cell r="N82" t="str">
            <v/>
          </cell>
          <cell r="O82">
            <v>0</v>
          </cell>
          <cell r="P82" t="str">
            <v/>
          </cell>
          <cell r="Q82">
            <v>0</v>
          </cell>
          <cell r="R82" t="str">
            <v/>
          </cell>
          <cell r="S82">
            <v>0</v>
          </cell>
          <cell r="T82" t="str">
            <v/>
          </cell>
          <cell r="U82">
            <v>0</v>
          </cell>
          <cell r="V82" t="str">
            <v/>
          </cell>
          <cell r="W82">
            <v>0</v>
          </cell>
          <cell r="X82" t="str">
            <v/>
          </cell>
          <cell r="Y82">
            <v>0</v>
          </cell>
          <cell r="Z82" t="str">
            <v/>
          </cell>
          <cell r="AA82">
            <v>0</v>
          </cell>
          <cell r="AB82" t="str">
            <v/>
          </cell>
          <cell r="AC82">
            <v>0</v>
          </cell>
          <cell r="AD82" t="str">
            <v/>
          </cell>
          <cell r="AE82">
            <v>0</v>
          </cell>
          <cell r="AF82" t="str">
            <v/>
          </cell>
          <cell r="AG82">
            <v>0</v>
          </cell>
          <cell r="AH82" t="str">
            <v/>
          </cell>
          <cell r="AI82">
            <v>0</v>
          </cell>
          <cell r="AJ82" t="str">
            <v/>
          </cell>
          <cell r="AK82">
            <v>0</v>
          </cell>
          <cell r="AL82" t="str">
            <v/>
          </cell>
          <cell r="AM82">
            <v>0</v>
          </cell>
          <cell r="AN82" t="str">
            <v/>
          </cell>
          <cell r="AO82">
            <v>0</v>
          </cell>
          <cell r="AP82" t="str">
            <v/>
          </cell>
          <cell r="AQ82">
            <v>0</v>
          </cell>
          <cell r="AR82" t="str">
            <v/>
          </cell>
          <cell r="AS82">
            <v>0</v>
          </cell>
          <cell r="AT82" t="str">
            <v/>
          </cell>
          <cell r="AU82">
            <v>0</v>
          </cell>
          <cell r="AV82" t="str">
            <v/>
          </cell>
          <cell r="AW82">
            <v>0</v>
          </cell>
          <cell r="AX82" t="str">
            <v/>
          </cell>
          <cell r="AY82">
            <v>0</v>
          </cell>
          <cell r="AZ82" t="str">
            <v/>
          </cell>
          <cell r="BA82">
            <v>0</v>
          </cell>
          <cell r="BB82" t="str">
            <v/>
          </cell>
          <cell r="BC82">
            <v>0</v>
          </cell>
          <cell r="BD82" t="str">
            <v/>
          </cell>
          <cell r="BE82">
            <v>0</v>
          </cell>
          <cell r="BF82" t="str">
            <v/>
          </cell>
          <cell r="BG82">
            <v>0</v>
          </cell>
          <cell r="BH82" t="str">
            <v/>
          </cell>
          <cell r="BI82">
            <v>0</v>
          </cell>
          <cell r="BJ82" t="str">
            <v/>
          </cell>
          <cell r="BK82">
            <v>0</v>
          </cell>
          <cell r="BL82" t="str">
            <v/>
          </cell>
          <cell r="BM82">
            <v>0</v>
          </cell>
          <cell r="BN82" t="str">
            <v/>
          </cell>
          <cell r="BO82">
            <v>0</v>
          </cell>
          <cell r="BP82" t="str">
            <v/>
          </cell>
          <cell r="BQ82">
            <v>0</v>
          </cell>
          <cell r="BR82" t="str">
            <v/>
          </cell>
          <cell r="BS82">
            <v>0</v>
          </cell>
          <cell r="BT82" t="str">
            <v/>
          </cell>
          <cell r="BU82">
            <v>0</v>
          </cell>
          <cell r="BV82" t="str">
            <v/>
          </cell>
          <cell r="BW82">
            <v>0</v>
          </cell>
          <cell r="BX82" t="str">
            <v/>
          </cell>
          <cell r="BY82">
            <v>0</v>
          </cell>
          <cell r="BZ82" t="str">
            <v/>
          </cell>
          <cell r="CA82">
            <v>0</v>
          </cell>
          <cell r="CB82" t="str">
            <v/>
          </cell>
          <cell r="CC82">
            <v>0</v>
          </cell>
          <cell r="CD82" t="str">
            <v/>
          </cell>
          <cell r="CE82">
            <v>0</v>
          </cell>
          <cell r="CF82" t="str">
            <v/>
          </cell>
          <cell r="CG82">
            <v>0</v>
          </cell>
          <cell r="CH82" t="str">
            <v/>
          </cell>
          <cell r="CI82">
            <v>0</v>
          </cell>
          <cell r="CJ82">
            <v>0</v>
          </cell>
          <cell r="CK82">
            <v>0</v>
          </cell>
          <cell r="CL82" t="str">
            <v/>
          </cell>
        </row>
        <row r="83">
          <cell r="D83" t="str">
            <v>11-15-010</v>
          </cell>
          <cell r="E83" t="str">
            <v>VENTANA EN ALUMINIO ANONIZADO DE 0.30X0.60M TIPO CELOSIA; INCLUYE VIDRIO DE 4MM.</v>
          </cell>
          <cell r="F83" t="str">
            <v>U</v>
          </cell>
          <cell r="G83">
            <v>82227</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t="str">
            <v/>
          </cell>
        </row>
        <row r="84">
          <cell r="D84" t="str">
            <v>13</v>
          </cell>
          <cell r="E84" t="str">
            <v>APARATOS SANITARIOS, MUEBLES Y GRIFERIAS</v>
          </cell>
          <cell r="G84">
            <v>0</v>
          </cell>
          <cell r="H84" t="str">
            <v/>
          </cell>
          <cell r="I84" t="str">
            <v/>
          </cell>
          <cell r="J84" t="str">
            <v/>
          </cell>
          <cell r="K84" t="str">
            <v/>
          </cell>
          <cell r="L84" t="str">
            <v/>
          </cell>
          <cell r="M84" t="str">
            <v/>
          </cell>
          <cell r="N84" t="str">
            <v/>
          </cell>
          <cell r="O84" t="str">
            <v/>
          </cell>
          <cell r="P84" t="str">
            <v/>
          </cell>
          <cell r="Q84" t="str">
            <v/>
          </cell>
          <cell r="R84" t="str">
            <v/>
          </cell>
          <cell r="S84" t="str">
            <v/>
          </cell>
          <cell r="T84" t="str">
            <v/>
          </cell>
          <cell r="U84" t="str">
            <v/>
          </cell>
          <cell r="V84" t="str">
            <v/>
          </cell>
          <cell r="W84" t="str">
            <v/>
          </cell>
          <cell r="X84" t="str">
            <v/>
          </cell>
          <cell r="Y84" t="str">
            <v/>
          </cell>
          <cell r="Z84" t="str">
            <v/>
          </cell>
          <cell r="AA84" t="str">
            <v/>
          </cell>
          <cell r="AB84" t="str">
            <v/>
          </cell>
          <cell r="AC84" t="str">
            <v/>
          </cell>
          <cell r="AD84" t="str">
            <v/>
          </cell>
          <cell r="AE84" t="str">
            <v/>
          </cell>
          <cell r="AF84" t="str">
            <v/>
          </cell>
          <cell r="AG84" t="str">
            <v/>
          </cell>
          <cell r="AH84" t="str">
            <v/>
          </cell>
          <cell r="AI84" t="str">
            <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
          </cell>
          <cell r="BB84" t="str">
            <v/>
          </cell>
          <cell r="BC84" t="str">
            <v/>
          </cell>
          <cell r="BD84" t="str">
            <v/>
          </cell>
          <cell r="BE84" t="str">
            <v/>
          </cell>
          <cell r="BF84" t="str">
            <v/>
          </cell>
          <cell r="BG84" t="str">
            <v/>
          </cell>
          <cell r="BH84" t="str">
            <v/>
          </cell>
          <cell r="BI84" t="str">
            <v/>
          </cell>
          <cell r="BJ84" t="str">
            <v/>
          </cell>
          <cell r="BK84" t="str">
            <v/>
          </cell>
          <cell r="BL84" t="str">
            <v/>
          </cell>
          <cell r="BM84" t="str">
            <v/>
          </cell>
          <cell r="BN84" t="str">
            <v/>
          </cell>
          <cell r="BO84" t="str">
            <v/>
          </cell>
          <cell r="BP84" t="str">
            <v/>
          </cell>
          <cell r="BQ84" t="str">
            <v/>
          </cell>
          <cell r="BR84" t="str">
            <v/>
          </cell>
          <cell r="BS84" t="str">
            <v/>
          </cell>
          <cell r="BT84" t="str">
            <v/>
          </cell>
          <cell r="BU84" t="str">
            <v/>
          </cell>
          <cell r="BV84" t="str">
            <v/>
          </cell>
          <cell r="BW84" t="str">
            <v/>
          </cell>
          <cell r="BX84" t="str">
            <v/>
          </cell>
          <cell r="BY84" t="str">
            <v/>
          </cell>
          <cell r="BZ84" t="str">
            <v/>
          </cell>
          <cell r="CA84" t="str">
            <v/>
          </cell>
          <cell r="CB84" t="str">
            <v/>
          </cell>
          <cell r="CC84" t="str">
            <v/>
          </cell>
          <cell r="CD84" t="str">
            <v/>
          </cell>
          <cell r="CE84" t="str">
            <v/>
          </cell>
          <cell r="CF84" t="str">
            <v/>
          </cell>
          <cell r="CG84" t="str">
            <v/>
          </cell>
          <cell r="CH84" t="str">
            <v/>
          </cell>
          <cell r="CI84" t="str">
            <v/>
          </cell>
          <cell r="CJ84">
            <v>0</v>
          </cell>
          <cell r="CK84" t="str">
            <v/>
          </cell>
          <cell r="CL84">
            <v>21149464</v>
          </cell>
        </row>
        <row r="85">
          <cell r="D85" t="str">
            <v>13-05</v>
          </cell>
          <cell r="E85" t="str">
            <v>APARATOS SANITARIOS</v>
          </cell>
          <cell r="G85">
            <v>0</v>
          </cell>
          <cell r="H85" t="str">
            <v/>
          </cell>
          <cell r="I85">
            <v>2673356</v>
          </cell>
          <cell r="J85" t="str">
            <v/>
          </cell>
          <cell r="K85">
            <v>501544</v>
          </cell>
          <cell r="L85" t="str">
            <v/>
          </cell>
          <cell r="M85">
            <v>501544</v>
          </cell>
          <cell r="N85" t="str">
            <v/>
          </cell>
          <cell r="O85">
            <v>501544</v>
          </cell>
          <cell r="P85" t="str">
            <v/>
          </cell>
          <cell r="Q85">
            <v>0</v>
          </cell>
          <cell r="R85" t="str">
            <v/>
          </cell>
          <cell r="S85">
            <v>501544</v>
          </cell>
          <cell r="T85" t="str">
            <v/>
          </cell>
          <cell r="U85">
            <v>501544</v>
          </cell>
          <cell r="V85" t="str">
            <v/>
          </cell>
          <cell r="W85">
            <v>501544</v>
          </cell>
          <cell r="X85" t="str">
            <v/>
          </cell>
          <cell r="Y85">
            <v>501544</v>
          </cell>
          <cell r="Z85" t="str">
            <v/>
          </cell>
          <cell r="AA85">
            <v>501544</v>
          </cell>
          <cell r="AB85" t="str">
            <v/>
          </cell>
          <cell r="AC85">
            <v>501544</v>
          </cell>
          <cell r="AD85" t="str">
            <v/>
          </cell>
          <cell r="AE85">
            <v>501544</v>
          </cell>
          <cell r="AF85" t="str">
            <v/>
          </cell>
          <cell r="AG85">
            <v>501544</v>
          </cell>
          <cell r="AH85" t="str">
            <v/>
          </cell>
          <cell r="AI85">
            <v>501544</v>
          </cell>
          <cell r="AJ85" t="str">
            <v/>
          </cell>
          <cell r="AK85">
            <v>501544</v>
          </cell>
          <cell r="AL85" t="str">
            <v/>
          </cell>
          <cell r="AM85">
            <v>316255</v>
          </cell>
          <cell r="AN85" t="str">
            <v/>
          </cell>
          <cell r="AO85">
            <v>501544</v>
          </cell>
          <cell r="AP85" t="str">
            <v/>
          </cell>
          <cell r="AQ85">
            <v>501544</v>
          </cell>
          <cell r="AR85" t="str">
            <v/>
          </cell>
          <cell r="AS85">
            <v>501544</v>
          </cell>
          <cell r="AT85" t="str">
            <v/>
          </cell>
          <cell r="AU85">
            <v>316255</v>
          </cell>
          <cell r="AV85" t="str">
            <v/>
          </cell>
          <cell r="AW85">
            <v>501544</v>
          </cell>
          <cell r="AX85" t="str">
            <v/>
          </cell>
          <cell r="AY85">
            <v>501544</v>
          </cell>
          <cell r="AZ85" t="str">
            <v/>
          </cell>
          <cell r="BA85">
            <v>501544</v>
          </cell>
          <cell r="BB85" t="str">
            <v/>
          </cell>
          <cell r="BC85">
            <v>0</v>
          </cell>
          <cell r="BD85" t="str">
            <v/>
          </cell>
          <cell r="BE85">
            <v>501544</v>
          </cell>
          <cell r="BF85" t="str">
            <v/>
          </cell>
          <cell r="BG85">
            <v>0</v>
          </cell>
          <cell r="BH85" t="str">
            <v/>
          </cell>
          <cell r="BI85">
            <v>501544</v>
          </cell>
          <cell r="BJ85" t="str">
            <v/>
          </cell>
          <cell r="BK85">
            <v>316255</v>
          </cell>
          <cell r="BL85" t="str">
            <v/>
          </cell>
          <cell r="BM85">
            <v>0</v>
          </cell>
          <cell r="BN85" t="str">
            <v/>
          </cell>
          <cell r="BO85">
            <v>501544</v>
          </cell>
          <cell r="BP85" t="str">
            <v/>
          </cell>
          <cell r="BQ85">
            <v>501544</v>
          </cell>
          <cell r="BR85" t="str">
            <v/>
          </cell>
          <cell r="BS85">
            <v>501544</v>
          </cell>
          <cell r="BT85" t="str">
            <v/>
          </cell>
          <cell r="BU85">
            <v>501544</v>
          </cell>
          <cell r="BV85" t="str">
            <v/>
          </cell>
          <cell r="BW85">
            <v>501544</v>
          </cell>
          <cell r="BX85" t="str">
            <v/>
          </cell>
          <cell r="BY85">
            <v>501544</v>
          </cell>
          <cell r="BZ85" t="str">
            <v/>
          </cell>
          <cell r="CA85">
            <v>501544</v>
          </cell>
          <cell r="CB85" t="str">
            <v/>
          </cell>
          <cell r="CC85">
            <v>0</v>
          </cell>
          <cell r="CD85" t="str">
            <v/>
          </cell>
          <cell r="CE85">
            <v>316255</v>
          </cell>
          <cell r="CF85" t="str">
            <v/>
          </cell>
          <cell r="CG85">
            <v>0</v>
          </cell>
          <cell r="CH85" t="str">
            <v/>
          </cell>
          <cell r="CI85">
            <v>501544</v>
          </cell>
          <cell r="CJ85">
            <v>0</v>
          </cell>
          <cell r="CK85">
            <v>18483152</v>
          </cell>
          <cell r="CL85" t="str">
            <v/>
          </cell>
        </row>
        <row r="86">
          <cell r="D86" t="str">
            <v>13-05-010</v>
          </cell>
          <cell r="E86"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6" t="str">
            <v>U</v>
          </cell>
          <cell r="G86">
            <v>316255</v>
          </cell>
          <cell r="H86">
            <v>4</v>
          </cell>
          <cell r="I86">
            <v>1265020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1</v>
          </cell>
          <cell r="AM86">
            <v>316255</v>
          </cell>
          <cell r="AN86">
            <v>0</v>
          </cell>
          <cell r="AO86">
            <v>0</v>
          </cell>
          <cell r="AP86">
            <v>0</v>
          </cell>
          <cell r="AQ86">
            <v>0</v>
          </cell>
          <cell r="AR86">
            <v>0</v>
          </cell>
          <cell r="AS86">
            <v>0</v>
          </cell>
          <cell r="AT86">
            <v>1</v>
          </cell>
          <cell r="AU86">
            <v>316255</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316255</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1</v>
          </cell>
          <cell r="CE86">
            <v>316255</v>
          </cell>
          <cell r="CF86">
            <v>0</v>
          </cell>
          <cell r="CG86">
            <v>0</v>
          </cell>
          <cell r="CH86">
            <v>0</v>
          </cell>
          <cell r="CI86">
            <v>0</v>
          </cell>
          <cell r="CJ86">
            <v>8</v>
          </cell>
          <cell r="CK86">
            <v>2530040</v>
          </cell>
          <cell r="CL86" t="str">
            <v/>
          </cell>
        </row>
        <row r="87">
          <cell r="D87" t="str">
            <v>13-05-020</v>
          </cell>
          <cell r="E87" t="str">
            <v>SUMINISTRO, TRANSPORTE E INSTALACION DE LAVADERO DE 60X55 CM EN GRANO BLANCO; INCLUYE MURETES DE SOPORTE EN BLOQUE Y REBANCO EN CONCRETO.</v>
          </cell>
          <cell r="F87" t="str">
            <v>U</v>
          </cell>
          <cell r="G87">
            <v>352084</v>
          </cell>
          <cell r="H87">
            <v>4</v>
          </cell>
          <cell r="I87">
            <v>1408336</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4</v>
          </cell>
          <cell r="CK87">
            <v>1408336</v>
          </cell>
          <cell r="CL87" t="str">
            <v/>
          </cell>
        </row>
        <row r="88">
          <cell r="D88" t="str">
            <v>13-05-030</v>
          </cell>
          <cell r="E88" t="str">
            <v>COMBO PARA BAÑO INCLUYENDO SANITARIO, LAVAMANOS, TRES INCRUSTACIONES Y DUCHA; INCLUYE ADEMAS, ACCESORIOS Y TODOS LOS MATERIALES NECESARIOS PARA SU CORRECTA EJECUCION.</v>
          </cell>
          <cell r="F88" t="str">
            <v>U</v>
          </cell>
          <cell r="G88">
            <v>501544</v>
          </cell>
          <cell r="H88">
            <v>0</v>
          </cell>
          <cell r="I88">
            <v>0</v>
          </cell>
          <cell r="J88">
            <v>1</v>
          </cell>
          <cell r="K88">
            <v>501544</v>
          </cell>
          <cell r="L88">
            <v>1</v>
          </cell>
          <cell r="M88">
            <v>501544</v>
          </cell>
          <cell r="N88">
            <v>1</v>
          </cell>
          <cell r="O88">
            <v>501544</v>
          </cell>
          <cell r="P88">
            <v>0</v>
          </cell>
          <cell r="Q88">
            <v>0</v>
          </cell>
          <cell r="R88">
            <v>1</v>
          </cell>
          <cell r="S88">
            <v>501544</v>
          </cell>
          <cell r="T88">
            <v>1</v>
          </cell>
          <cell r="U88">
            <v>501544</v>
          </cell>
          <cell r="V88">
            <v>1</v>
          </cell>
          <cell r="W88">
            <v>501544</v>
          </cell>
          <cell r="X88">
            <v>1</v>
          </cell>
          <cell r="Y88">
            <v>501544</v>
          </cell>
          <cell r="Z88">
            <v>1</v>
          </cell>
          <cell r="AA88">
            <v>501544</v>
          </cell>
          <cell r="AB88">
            <v>1</v>
          </cell>
          <cell r="AC88">
            <v>501544</v>
          </cell>
          <cell r="AD88">
            <v>1</v>
          </cell>
          <cell r="AE88">
            <v>501544</v>
          </cell>
          <cell r="AF88">
            <v>1</v>
          </cell>
          <cell r="AG88">
            <v>501544</v>
          </cell>
          <cell r="AH88">
            <v>1</v>
          </cell>
          <cell r="AI88">
            <v>501544</v>
          </cell>
          <cell r="AJ88">
            <v>1</v>
          </cell>
          <cell r="AK88">
            <v>501544</v>
          </cell>
          <cell r="AL88">
            <v>0</v>
          </cell>
          <cell r="AM88">
            <v>0</v>
          </cell>
          <cell r="AN88">
            <v>1</v>
          </cell>
          <cell r="AO88">
            <v>501544</v>
          </cell>
          <cell r="AP88">
            <v>1</v>
          </cell>
          <cell r="AQ88">
            <v>501544</v>
          </cell>
          <cell r="AR88">
            <v>1</v>
          </cell>
          <cell r="AS88">
            <v>501544</v>
          </cell>
          <cell r="AT88">
            <v>0</v>
          </cell>
          <cell r="AU88">
            <v>0</v>
          </cell>
          <cell r="AV88">
            <v>1</v>
          </cell>
          <cell r="AW88">
            <v>501544</v>
          </cell>
          <cell r="AX88">
            <v>1</v>
          </cell>
          <cell r="AY88">
            <v>501544</v>
          </cell>
          <cell r="AZ88">
            <v>1</v>
          </cell>
          <cell r="BA88">
            <v>501544</v>
          </cell>
          <cell r="BB88">
            <v>0</v>
          </cell>
          <cell r="BC88">
            <v>0</v>
          </cell>
          <cell r="BD88">
            <v>1</v>
          </cell>
          <cell r="BE88">
            <v>501544</v>
          </cell>
          <cell r="BF88">
            <v>0</v>
          </cell>
          <cell r="BG88">
            <v>0</v>
          </cell>
          <cell r="BH88">
            <v>1</v>
          </cell>
          <cell r="BI88">
            <v>501544</v>
          </cell>
          <cell r="BJ88">
            <v>0</v>
          </cell>
          <cell r="BK88">
            <v>0</v>
          </cell>
          <cell r="BL88">
            <v>0</v>
          </cell>
          <cell r="BM88">
            <v>0</v>
          </cell>
          <cell r="BN88">
            <v>1</v>
          </cell>
          <cell r="BO88">
            <v>501544</v>
          </cell>
          <cell r="BP88">
            <v>1</v>
          </cell>
          <cell r="BQ88">
            <v>501544</v>
          </cell>
          <cell r="BR88">
            <v>1</v>
          </cell>
          <cell r="BS88">
            <v>501544</v>
          </cell>
          <cell r="BT88">
            <v>1</v>
          </cell>
          <cell r="BU88">
            <v>501544</v>
          </cell>
          <cell r="BV88">
            <v>1</v>
          </cell>
          <cell r="BW88">
            <v>501544</v>
          </cell>
          <cell r="BX88">
            <v>1</v>
          </cell>
          <cell r="BY88">
            <v>501544</v>
          </cell>
          <cell r="BZ88">
            <v>1</v>
          </cell>
          <cell r="CA88">
            <v>501544</v>
          </cell>
          <cell r="CB88">
            <v>0</v>
          </cell>
          <cell r="CC88">
            <v>0</v>
          </cell>
          <cell r="CD88">
            <v>0</v>
          </cell>
          <cell r="CE88">
            <v>0</v>
          </cell>
          <cell r="CF88">
            <v>0</v>
          </cell>
          <cell r="CG88">
            <v>0</v>
          </cell>
          <cell r="CH88">
            <v>1</v>
          </cell>
          <cell r="CI88">
            <v>501544</v>
          </cell>
          <cell r="CJ88">
            <v>29</v>
          </cell>
          <cell r="CK88">
            <v>14544776</v>
          </cell>
          <cell r="CL88" t="str">
            <v/>
          </cell>
        </row>
        <row r="89">
          <cell r="D89" t="str">
            <v>13-10</v>
          </cell>
          <cell r="E89" t="str">
            <v>GRIFERIAS</v>
          </cell>
          <cell r="G89">
            <v>0</v>
          </cell>
          <cell r="H89" t="str">
            <v/>
          </cell>
          <cell r="I89">
            <v>104692</v>
          </cell>
          <cell r="J89" t="str">
            <v/>
          </cell>
          <cell r="K89">
            <v>0</v>
          </cell>
          <cell r="L89" t="str">
            <v/>
          </cell>
          <cell r="M89">
            <v>0</v>
          </cell>
          <cell r="N89" t="str">
            <v/>
          </cell>
          <cell r="O89">
            <v>0</v>
          </cell>
          <cell r="P89" t="str">
            <v/>
          </cell>
          <cell r="Q89">
            <v>0</v>
          </cell>
          <cell r="R89" t="str">
            <v/>
          </cell>
          <cell r="S89">
            <v>0</v>
          </cell>
          <cell r="T89" t="str">
            <v/>
          </cell>
          <cell r="U89">
            <v>0</v>
          </cell>
          <cell r="V89" t="str">
            <v/>
          </cell>
          <cell r="W89">
            <v>0</v>
          </cell>
          <cell r="X89" t="str">
            <v/>
          </cell>
          <cell r="Y89">
            <v>0</v>
          </cell>
          <cell r="Z89" t="str">
            <v/>
          </cell>
          <cell r="AA89">
            <v>0</v>
          </cell>
          <cell r="AB89" t="str">
            <v/>
          </cell>
          <cell r="AC89">
            <v>0</v>
          </cell>
          <cell r="AD89" t="str">
            <v/>
          </cell>
          <cell r="AE89">
            <v>0</v>
          </cell>
          <cell r="AF89" t="str">
            <v/>
          </cell>
          <cell r="AG89">
            <v>0</v>
          </cell>
          <cell r="AH89" t="str">
            <v/>
          </cell>
          <cell r="AI89">
            <v>0</v>
          </cell>
          <cell r="AJ89" t="str">
            <v/>
          </cell>
          <cell r="AK89">
            <v>0</v>
          </cell>
          <cell r="AL89" t="str">
            <v/>
          </cell>
          <cell r="AM89">
            <v>45412</v>
          </cell>
          <cell r="AN89" t="str">
            <v/>
          </cell>
          <cell r="AO89">
            <v>0</v>
          </cell>
          <cell r="AP89" t="str">
            <v/>
          </cell>
          <cell r="AQ89">
            <v>0</v>
          </cell>
          <cell r="AR89" t="str">
            <v/>
          </cell>
          <cell r="AS89">
            <v>0</v>
          </cell>
          <cell r="AT89" t="str">
            <v/>
          </cell>
          <cell r="AU89">
            <v>45412</v>
          </cell>
          <cell r="AV89" t="str">
            <v/>
          </cell>
          <cell r="AW89">
            <v>0</v>
          </cell>
          <cell r="AX89" t="str">
            <v/>
          </cell>
          <cell r="AY89">
            <v>0</v>
          </cell>
          <cell r="AZ89" t="str">
            <v/>
          </cell>
          <cell r="BA89">
            <v>0</v>
          </cell>
          <cell r="BB89" t="str">
            <v/>
          </cell>
          <cell r="BC89">
            <v>0</v>
          </cell>
          <cell r="BD89" t="str">
            <v/>
          </cell>
          <cell r="BE89">
            <v>0</v>
          </cell>
          <cell r="BF89" t="str">
            <v/>
          </cell>
          <cell r="BG89">
            <v>0</v>
          </cell>
          <cell r="BH89" t="str">
            <v/>
          </cell>
          <cell r="BI89">
            <v>0</v>
          </cell>
          <cell r="BJ89" t="str">
            <v/>
          </cell>
          <cell r="BK89">
            <v>45412</v>
          </cell>
          <cell r="BL89" t="str">
            <v/>
          </cell>
          <cell r="BM89">
            <v>0</v>
          </cell>
          <cell r="BN89" t="str">
            <v/>
          </cell>
          <cell r="BO89">
            <v>0</v>
          </cell>
          <cell r="BP89" t="str">
            <v/>
          </cell>
          <cell r="BQ89">
            <v>0</v>
          </cell>
          <cell r="BR89" t="str">
            <v/>
          </cell>
          <cell r="BS89">
            <v>0</v>
          </cell>
          <cell r="BT89" t="str">
            <v/>
          </cell>
          <cell r="BU89">
            <v>0</v>
          </cell>
          <cell r="BV89" t="str">
            <v/>
          </cell>
          <cell r="BW89">
            <v>0</v>
          </cell>
          <cell r="BX89" t="str">
            <v/>
          </cell>
          <cell r="BY89">
            <v>0</v>
          </cell>
          <cell r="BZ89" t="str">
            <v/>
          </cell>
          <cell r="CA89">
            <v>0</v>
          </cell>
          <cell r="CB89" t="str">
            <v/>
          </cell>
          <cell r="CC89">
            <v>0</v>
          </cell>
          <cell r="CD89" t="str">
            <v/>
          </cell>
          <cell r="CE89">
            <v>45412</v>
          </cell>
          <cell r="CF89" t="str">
            <v/>
          </cell>
          <cell r="CG89">
            <v>0</v>
          </cell>
          <cell r="CH89" t="str">
            <v/>
          </cell>
          <cell r="CI89">
            <v>0</v>
          </cell>
          <cell r="CJ89">
            <v>0</v>
          </cell>
          <cell r="CK89">
            <v>286340</v>
          </cell>
          <cell r="CL89" t="str">
            <v/>
          </cell>
        </row>
        <row r="90">
          <cell r="D90" t="str">
            <v>13-10-010</v>
          </cell>
          <cell r="E90" t="str">
            <v>GRIFERIA SENCILLA PARA DUCHA. COMPRENDE EL SUMINISTRO E INSTALACION DE GRIFERIA SENCILLA (UNA SOLA AGUA) REFERENCIA PISCIS O EQUIVALENTE.</v>
          </cell>
          <cell r="F90" t="str">
            <v>U</v>
          </cell>
          <cell r="G90">
            <v>45412</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1</v>
          </cell>
          <cell r="AM90">
            <v>45412</v>
          </cell>
          <cell r="AN90">
            <v>0</v>
          </cell>
          <cell r="AO90">
            <v>0</v>
          </cell>
          <cell r="AP90">
            <v>0</v>
          </cell>
          <cell r="AQ90">
            <v>0</v>
          </cell>
          <cell r="AR90">
            <v>0</v>
          </cell>
          <cell r="AS90">
            <v>0</v>
          </cell>
          <cell r="AT90">
            <v>1</v>
          </cell>
          <cell r="AU90">
            <v>45412</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1</v>
          </cell>
          <cell r="BK90">
            <v>45412</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1</v>
          </cell>
          <cell r="CE90">
            <v>45412</v>
          </cell>
          <cell r="CF90">
            <v>0</v>
          </cell>
          <cell r="CG90">
            <v>0</v>
          </cell>
          <cell r="CH90">
            <v>0</v>
          </cell>
          <cell r="CI90">
            <v>0</v>
          </cell>
          <cell r="CJ90">
            <v>4</v>
          </cell>
          <cell r="CK90">
            <v>181648</v>
          </cell>
          <cell r="CL90" t="str">
            <v/>
          </cell>
        </row>
        <row r="91">
          <cell r="D91" t="str">
            <v>13-10-020</v>
          </cell>
          <cell r="E91" t="str">
            <v>SUMINISTRO E INSTALACION DE LLAVE DE Ø1/2" TIPO BOCAMANGUERA CROMADA; INCLUYE TODO LO NECESARIO PARA SU CORRECTO FUNCIONAMIENTO.</v>
          </cell>
          <cell r="F91" t="str">
            <v>U</v>
          </cell>
          <cell r="G91">
            <v>26173</v>
          </cell>
          <cell r="H91">
            <v>4</v>
          </cell>
          <cell r="I91">
            <v>104692</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4</v>
          </cell>
          <cell r="CK91">
            <v>104692</v>
          </cell>
          <cell r="CL91" t="str">
            <v/>
          </cell>
        </row>
        <row r="92">
          <cell r="D92" t="str">
            <v>13-15</v>
          </cell>
          <cell r="E92" t="str">
            <v>GRIFERIAS</v>
          </cell>
          <cell r="G92">
            <v>0</v>
          </cell>
          <cell r="H92" t="str">
            <v/>
          </cell>
          <cell r="I92">
            <v>0</v>
          </cell>
          <cell r="J92" t="str">
            <v/>
          </cell>
          <cell r="K92">
            <v>49284</v>
          </cell>
          <cell r="L92" t="str">
            <v/>
          </cell>
          <cell r="M92">
            <v>49284</v>
          </cell>
          <cell r="N92" t="str">
            <v/>
          </cell>
          <cell r="O92">
            <v>49284</v>
          </cell>
          <cell r="P92" t="str">
            <v/>
          </cell>
          <cell r="Q92">
            <v>0</v>
          </cell>
          <cell r="R92" t="str">
            <v/>
          </cell>
          <cell r="S92">
            <v>49284</v>
          </cell>
          <cell r="T92" t="str">
            <v/>
          </cell>
          <cell r="U92">
            <v>49284</v>
          </cell>
          <cell r="V92" t="str">
            <v/>
          </cell>
          <cell r="W92">
            <v>49284</v>
          </cell>
          <cell r="X92" t="str">
            <v/>
          </cell>
          <cell r="Y92">
            <v>49284</v>
          </cell>
          <cell r="Z92" t="str">
            <v/>
          </cell>
          <cell r="AA92">
            <v>49284</v>
          </cell>
          <cell r="AB92" t="str">
            <v/>
          </cell>
          <cell r="AC92">
            <v>49284</v>
          </cell>
          <cell r="AD92" t="str">
            <v/>
          </cell>
          <cell r="AE92">
            <v>49284</v>
          </cell>
          <cell r="AF92" t="str">
            <v/>
          </cell>
          <cell r="AG92">
            <v>49284</v>
          </cell>
          <cell r="AH92" t="str">
            <v/>
          </cell>
          <cell r="AI92">
            <v>49284</v>
          </cell>
          <cell r="AJ92" t="str">
            <v/>
          </cell>
          <cell r="AK92">
            <v>49284</v>
          </cell>
          <cell r="AL92" t="str">
            <v/>
          </cell>
          <cell r="AM92">
            <v>49284</v>
          </cell>
          <cell r="AN92" t="str">
            <v/>
          </cell>
          <cell r="AO92">
            <v>49284</v>
          </cell>
          <cell r="AP92" t="str">
            <v/>
          </cell>
          <cell r="AQ92">
            <v>49284</v>
          </cell>
          <cell r="AR92" t="str">
            <v/>
          </cell>
          <cell r="AS92">
            <v>49284</v>
          </cell>
          <cell r="AT92" t="str">
            <v/>
          </cell>
          <cell r="AU92">
            <v>49284</v>
          </cell>
          <cell r="AV92" t="str">
            <v/>
          </cell>
          <cell r="AW92">
            <v>49284</v>
          </cell>
          <cell r="AX92" t="str">
            <v/>
          </cell>
          <cell r="AY92">
            <v>49284</v>
          </cell>
          <cell r="AZ92" t="str">
            <v/>
          </cell>
          <cell r="BA92">
            <v>49284</v>
          </cell>
          <cell r="BB92" t="str">
            <v/>
          </cell>
          <cell r="BC92">
            <v>49284</v>
          </cell>
          <cell r="BD92" t="str">
            <v/>
          </cell>
          <cell r="BE92">
            <v>49284</v>
          </cell>
          <cell r="BF92" t="str">
            <v/>
          </cell>
          <cell r="BG92">
            <v>0</v>
          </cell>
          <cell r="BH92" t="str">
            <v/>
          </cell>
          <cell r="BI92">
            <v>49284</v>
          </cell>
          <cell r="BJ92" t="str">
            <v/>
          </cell>
          <cell r="BK92">
            <v>49284</v>
          </cell>
          <cell r="BL92" t="str">
            <v/>
          </cell>
          <cell r="BM92">
            <v>0</v>
          </cell>
          <cell r="BN92" t="str">
            <v/>
          </cell>
          <cell r="BO92">
            <v>49284</v>
          </cell>
          <cell r="BP92" t="str">
            <v/>
          </cell>
          <cell r="BQ92">
            <v>49284</v>
          </cell>
          <cell r="BR92" t="str">
            <v/>
          </cell>
          <cell r="BS92">
            <v>49284</v>
          </cell>
          <cell r="BT92" t="str">
            <v/>
          </cell>
          <cell r="BU92">
            <v>49284</v>
          </cell>
          <cell r="BV92" t="str">
            <v/>
          </cell>
          <cell r="BW92">
            <v>49284</v>
          </cell>
          <cell r="BX92" t="str">
            <v/>
          </cell>
          <cell r="BY92">
            <v>49284</v>
          </cell>
          <cell r="BZ92" t="str">
            <v/>
          </cell>
          <cell r="CA92">
            <v>49284</v>
          </cell>
          <cell r="CB92" t="str">
            <v/>
          </cell>
          <cell r="CC92">
            <v>0</v>
          </cell>
          <cell r="CD92" t="str">
            <v/>
          </cell>
          <cell r="CE92">
            <v>49284</v>
          </cell>
          <cell r="CF92" t="str">
            <v/>
          </cell>
          <cell r="CG92">
            <v>0</v>
          </cell>
          <cell r="CH92" t="str">
            <v/>
          </cell>
          <cell r="CI92">
            <v>49284</v>
          </cell>
          <cell r="CJ92">
            <v>0</v>
          </cell>
          <cell r="CK92">
            <v>1675656</v>
          </cell>
          <cell r="CL92" t="str">
            <v/>
          </cell>
        </row>
        <row r="93">
          <cell r="D93" t="str">
            <v>13-15-010</v>
          </cell>
          <cell r="E93" t="str">
            <v>SUMINISTRO E INSTALACION DE REJILLA DE PISO PARA DUCHA. INCLUYE MATERIAL DE PEGA Y TODO LO NECESARIO PARA SU CORRECTA INSTALACION.</v>
          </cell>
          <cell r="F93" t="str">
            <v>U</v>
          </cell>
          <cell r="G93">
            <v>49284</v>
          </cell>
          <cell r="H93">
            <v>0</v>
          </cell>
          <cell r="I93">
            <v>0</v>
          </cell>
          <cell r="J93">
            <v>1</v>
          </cell>
          <cell r="K93">
            <v>49284</v>
          </cell>
          <cell r="L93">
            <v>1</v>
          </cell>
          <cell r="M93">
            <v>49284</v>
          </cell>
          <cell r="N93">
            <v>1</v>
          </cell>
          <cell r="O93">
            <v>49284</v>
          </cell>
          <cell r="P93">
            <v>0</v>
          </cell>
          <cell r="Q93">
            <v>0</v>
          </cell>
          <cell r="R93">
            <v>1</v>
          </cell>
          <cell r="S93">
            <v>49284</v>
          </cell>
          <cell r="T93">
            <v>1</v>
          </cell>
          <cell r="U93">
            <v>49284</v>
          </cell>
          <cell r="V93">
            <v>1</v>
          </cell>
          <cell r="W93">
            <v>49284</v>
          </cell>
          <cell r="X93">
            <v>1</v>
          </cell>
          <cell r="Y93">
            <v>49284</v>
          </cell>
          <cell r="Z93">
            <v>1</v>
          </cell>
          <cell r="AA93">
            <v>49284</v>
          </cell>
          <cell r="AB93">
            <v>1</v>
          </cell>
          <cell r="AC93">
            <v>49284</v>
          </cell>
          <cell r="AD93">
            <v>1</v>
          </cell>
          <cell r="AE93">
            <v>49284</v>
          </cell>
          <cell r="AF93">
            <v>1</v>
          </cell>
          <cell r="AG93">
            <v>49284</v>
          </cell>
          <cell r="AH93">
            <v>1</v>
          </cell>
          <cell r="AI93">
            <v>49284</v>
          </cell>
          <cell r="AJ93">
            <v>1</v>
          </cell>
          <cell r="AK93">
            <v>49284</v>
          </cell>
          <cell r="AL93">
            <v>1</v>
          </cell>
          <cell r="AM93">
            <v>49284</v>
          </cell>
          <cell r="AN93">
            <v>1</v>
          </cell>
          <cell r="AO93">
            <v>49284</v>
          </cell>
          <cell r="AP93">
            <v>1</v>
          </cell>
          <cell r="AQ93">
            <v>49284</v>
          </cell>
          <cell r="AR93">
            <v>1</v>
          </cell>
          <cell r="AS93">
            <v>49284</v>
          </cell>
          <cell r="AT93">
            <v>1</v>
          </cell>
          <cell r="AU93">
            <v>49284</v>
          </cell>
          <cell r="AV93">
            <v>1</v>
          </cell>
          <cell r="AW93">
            <v>49284</v>
          </cell>
          <cell r="AX93">
            <v>1</v>
          </cell>
          <cell r="AY93">
            <v>49284</v>
          </cell>
          <cell r="AZ93">
            <v>1</v>
          </cell>
          <cell r="BA93">
            <v>49284</v>
          </cell>
          <cell r="BB93">
            <v>1</v>
          </cell>
          <cell r="BC93">
            <v>49284</v>
          </cell>
          <cell r="BD93">
            <v>1</v>
          </cell>
          <cell r="BE93">
            <v>49284</v>
          </cell>
          <cell r="BF93">
            <v>0</v>
          </cell>
          <cell r="BG93">
            <v>0</v>
          </cell>
          <cell r="BH93">
            <v>1</v>
          </cell>
          <cell r="BI93">
            <v>49284</v>
          </cell>
          <cell r="BJ93">
            <v>1</v>
          </cell>
          <cell r="BK93">
            <v>49284</v>
          </cell>
          <cell r="BL93">
            <v>0</v>
          </cell>
          <cell r="BM93">
            <v>0</v>
          </cell>
          <cell r="BN93">
            <v>1</v>
          </cell>
          <cell r="BO93">
            <v>49284</v>
          </cell>
          <cell r="BP93">
            <v>1</v>
          </cell>
          <cell r="BQ93">
            <v>49284</v>
          </cell>
          <cell r="BR93">
            <v>1</v>
          </cell>
          <cell r="BS93">
            <v>49284</v>
          </cell>
          <cell r="BT93">
            <v>1</v>
          </cell>
          <cell r="BU93">
            <v>49284</v>
          </cell>
          <cell r="BV93">
            <v>1</v>
          </cell>
          <cell r="BW93">
            <v>49284</v>
          </cell>
          <cell r="BX93">
            <v>1</v>
          </cell>
          <cell r="BY93">
            <v>49284</v>
          </cell>
          <cell r="BZ93">
            <v>1</v>
          </cell>
          <cell r="CA93">
            <v>49284</v>
          </cell>
          <cell r="CB93">
            <v>0</v>
          </cell>
          <cell r="CC93">
            <v>0</v>
          </cell>
          <cell r="CD93">
            <v>1</v>
          </cell>
          <cell r="CE93">
            <v>49284</v>
          </cell>
          <cell r="CF93">
            <v>0</v>
          </cell>
          <cell r="CG93">
            <v>0</v>
          </cell>
          <cell r="CH93">
            <v>1</v>
          </cell>
          <cell r="CI93">
            <v>49284</v>
          </cell>
          <cell r="CJ93">
            <v>34</v>
          </cell>
          <cell r="CK93">
            <v>1675656</v>
          </cell>
          <cell r="CL93" t="str">
            <v/>
          </cell>
        </row>
        <row r="94">
          <cell r="D94" t="str">
            <v>13-20</v>
          </cell>
          <cell r="E94" t="str">
            <v>MESONES</v>
          </cell>
          <cell r="G94">
            <v>0</v>
          </cell>
          <cell r="H94" t="str">
            <v/>
          </cell>
          <cell r="I94">
            <v>0</v>
          </cell>
          <cell r="J94" t="str">
            <v/>
          </cell>
          <cell r="K94">
            <v>0</v>
          </cell>
          <cell r="L94" t="str">
            <v/>
          </cell>
          <cell r="M94">
            <v>0</v>
          </cell>
          <cell r="N94" t="str">
            <v/>
          </cell>
          <cell r="O94">
            <v>0</v>
          </cell>
          <cell r="P94" t="str">
            <v/>
          </cell>
          <cell r="Q94">
            <v>0</v>
          </cell>
          <cell r="R94" t="str">
            <v/>
          </cell>
          <cell r="S94">
            <v>0</v>
          </cell>
          <cell r="T94" t="str">
            <v/>
          </cell>
          <cell r="U94">
            <v>0</v>
          </cell>
          <cell r="V94" t="str">
            <v/>
          </cell>
          <cell r="W94">
            <v>0</v>
          </cell>
          <cell r="X94" t="str">
            <v/>
          </cell>
          <cell r="Y94">
            <v>0</v>
          </cell>
          <cell r="Z94" t="str">
            <v/>
          </cell>
          <cell r="AA94">
            <v>0</v>
          </cell>
          <cell r="AB94" t="str">
            <v/>
          </cell>
          <cell r="AC94">
            <v>0</v>
          </cell>
          <cell r="AD94" t="str">
            <v/>
          </cell>
          <cell r="AE94">
            <v>0</v>
          </cell>
          <cell r="AF94" t="str">
            <v/>
          </cell>
          <cell r="AG94">
            <v>0</v>
          </cell>
          <cell r="AH94" t="str">
            <v/>
          </cell>
          <cell r="AI94">
            <v>0</v>
          </cell>
          <cell r="AJ94" t="str">
            <v/>
          </cell>
          <cell r="AK94">
            <v>0</v>
          </cell>
          <cell r="AL94" t="str">
            <v/>
          </cell>
          <cell r="AM94">
            <v>0</v>
          </cell>
          <cell r="AN94" t="str">
            <v/>
          </cell>
          <cell r="AO94">
            <v>0</v>
          </cell>
          <cell r="AP94" t="str">
            <v/>
          </cell>
          <cell r="AQ94">
            <v>0</v>
          </cell>
          <cell r="AR94" t="str">
            <v/>
          </cell>
          <cell r="AS94">
            <v>0</v>
          </cell>
          <cell r="AT94" t="str">
            <v/>
          </cell>
          <cell r="AU94">
            <v>0</v>
          </cell>
          <cell r="AV94" t="str">
            <v/>
          </cell>
          <cell r="AW94">
            <v>0</v>
          </cell>
          <cell r="AX94" t="str">
            <v/>
          </cell>
          <cell r="AY94">
            <v>0</v>
          </cell>
          <cell r="AZ94" t="str">
            <v/>
          </cell>
          <cell r="BA94">
            <v>0</v>
          </cell>
          <cell r="BB94" t="str">
            <v/>
          </cell>
          <cell r="BC94">
            <v>704316</v>
          </cell>
          <cell r="BD94" t="str">
            <v/>
          </cell>
          <cell r="BE94">
            <v>0</v>
          </cell>
          <cell r="BF94" t="str">
            <v/>
          </cell>
          <cell r="BG94">
            <v>0</v>
          </cell>
          <cell r="BH94" t="str">
            <v/>
          </cell>
          <cell r="BI94">
            <v>0</v>
          </cell>
          <cell r="BJ94" t="str">
            <v/>
          </cell>
          <cell r="BK94">
            <v>0</v>
          </cell>
          <cell r="BL94" t="str">
            <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
          </cell>
          <cell r="CA94">
            <v>0</v>
          </cell>
          <cell r="CB94" t="str">
            <v/>
          </cell>
          <cell r="CC94">
            <v>0</v>
          </cell>
          <cell r="CD94" t="str">
            <v/>
          </cell>
          <cell r="CE94">
            <v>0</v>
          </cell>
          <cell r="CF94" t="str">
            <v/>
          </cell>
          <cell r="CG94">
            <v>0</v>
          </cell>
          <cell r="CH94" t="str">
            <v/>
          </cell>
          <cell r="CI94">
            <v>0</v>
          </cell>
          <cell r="CJ94">
            <v>0</v>
          </cell>
          <cell r="CK94">
            <v>704316</v>
          </cell>
          <cell r="CL94" t="str">
            <v/>
          </cell>
        </row>
        <row r="95">
          <cell r="D95" t="str">
            <v>13-20-010</v>
          </cell>
          <cell r="E95" t="str">
            <v>MESON PARA COCINA CLASICO LISO DE 200X60 CON POCETA Y MEZCLADOR</v>
          </cell>
          <cell r="F95" t="str">
            <v>M</v>
          </cell>
          <cell r="G95">
            <v>352158</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2</v>
          </cell>
          <cell r="BC95">
            <v>704316</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2</v>
          </cell>
          <cell r="CK95">
            <v>704316</v>
          </cell>
          <cell r="CL95" t="str">
            <v/>
          </cell>
        </row>
        <row r="96">
          <cell r="D96" t="str">
            <v>14</v>
          </cell>
          <cell r="E96" t="str">
            <v>INSTALACIONES HIDROSANITARIAS</v>
          </cell>
          <cell r="G96">
            <v>0</v>
          </cell>
          <cell r="H96" t="str">
            <v/>
          </cell>
          <cell r="I96" t="str">
            <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F96" t="str">
            <v/>
          </cell>
          <cell r="AG96" t="str">
            <v/>
          </cell>
          <cell r="AH96" t="str">
            <v/>
          </cell>
          <cell r="AI96" t="str">
            <v/>
          </cell>
          <cell r="AJ96" t="str">
            <v/>
          </cell>
          <cell r="AK96" t="str">
            <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
          </cell>
          <cell r="BB96" t="str">
            <v/>
          </cell>
          <cell r="BC96" t="str">
            <v/>
          </cell>
          <cell r="BD96" t="str">
            <v/>
          </cell>
          <cell r="BE96" t="str">
            <v/>
          </cell>
          <cell r="BF96" t="str">
            <v/>
          </cell>
          <cell r="BG96" t="str">
            <v/>
          </cell>
          <cell r="BH96" t="str">
            <v/>
          </cell>
          <cell r="BI96" t="str">
            <v/>
          </cell>
          <cell r="BJ96" t="str">
            <v/>
          </cell>
          <cell r="BK96" t="str">
            <v/>
          </cell>
          <cell r="BL96" t="str">
            <v/>
          </cell>
          <cell r="BM96" t="str">
            <v/>
          </cell>
          <cell r="BN96" t="str">
            <v/>
          </cell>
          <cell r="BO96" t="str">
            <v/>
          </cell>
          <cell r="BP96" t="str">
            <v/>
          </cell>
          <cell r="BQ96" t="str">
            <v/>
          </cell>
          <cell r="BR96" t="str">
            <v/>
          </cell>
          <cell r="BS96" t="str">
            <v/>
          </cell>
          <cell r="BT96" t="str">
            <v/>
          </cell>
          <cell r="BU96" t="str">
            <v/>
          </cell>
          <cell r="BV96" t="str">
            <v/>
          </cell>
          <cell r="BW96" t="str">
            <v/>
          </cell>
          <cell r="BX96" t="str">
            <v/>
          </cell>
          <cell r="BY96" t="str">
            <v/>
          </cell>
          <cell r="BZ96" t="str">
            <v/>
          </cell>
          <cell r="CA96" t="str">
            <v/>
          </cell>
          <cell r="CB96" t="str">
            <v/>
          </cell>
          <cell r="CC96" t="str">
            <v/>
          </cell>
          <cell r="CD96" t="str">
            <v/>
          </cell>
          <cell r="CE96" t="str">
            <v/>
          </cell>
          <cell r="CF96" t="str">
            <v/>
          </cell>
          <cell r="CG96" t="str">
            <v/>
          </cell>
          <cell r="CH96" t="str">
            <v/>
          </cell>
          <cell r="CI96" t="str">
            <v/>
          </cell>
          <cell r="CJ96">
            <v>0</v>
          </cell>
          <cell r="CK96" t="str">
            <v/>
          </cell>
          <cell r="CL96">
            <v>37093623</v>
          </cell>
        </row>
        <row r="97">
          <cell r="D97" t="str">
            <v>14-05</v>
          </cell>
          <cell r="E97" t="str">
            <v>INSTALACIONES AGUA POTABLE</v>
          </cell>
          <cell r="G97">
            <v>0</v>
          </cell>
          <cell r="H97" t="str">
            <v/>
          </cell>
          <cell r="I97">
            <v>0</v>
          </cell>
          <cell r="J97" t="str">
            <v/>
          </cell>
          <cell r="K97">
            <v>164659</v>
          </cell>
          <cell r="L97" t="str">
            <v/>
          </cell>
          <cell r="M97">
            <v>164659</v>
          </cell>
          <cell r="N97" t="str">
            <v/>
          </cell>
          <cell r="O97">
            <v>164659</v>
          </cell>
          <cell r="P97" t="str">
            <v/>
          </cell>
          <cell r="Q97">
            <v>0</v>
          </cell>
          <cell r="R97" t="str">
            <v/>
          </cell>
          <cell r="S97">
            <v>164659</v>
          </cell>
          <cell r="T97" t="str">
            <v/>
          </cell>
          <cell r="U97">
            <v>164659</v>
          </cell>
          <cell r="V97" t="str">
            <v/>
          </cell>
          <cell r="W97">
            <v>164659</v>
          </cell>
          <cell r="X97" t="str">
            <v/>
          </cell>
          <cell r="Y97">
            <v>164659</v>
          </cell>
          <cell r="Z97" t="str">
            <v/>
          </cell>
          <cell r="AA97">
            <v>164659</v>
          </cell>
          <cell r="AB97" t="str">
            <v/>
          </cell>
          <cell r="AC97">
            <v>164659</v>
          </cell>
          <cell r="AD97" t="str">
            <v/>
          </cell>
          <cell r="AE97">
            <v>164659</v>
          </cell>
          <cell r="AF97" t="str">
            <v/>
          </cell>
          <cell r="AG97">
            <v>164659</v>
          </cell>
          <cell r="AH97" t="str">
            <v/>
          </cell>
          <cell r="AI97">
            <v>164659</v>
          </cell>
          <cell r="AJ97" t="str">
            <v/>
          </cell>
          <cell r="AK97">
            <v>164659</v>
          </cell>
          <cell r="AL97" t="str">
            <v/>
          </cell>
          <cell r="AM97">
            <v>186170</v>
          </cell>
          <cell r="AN97" t="str">
            <v/>
          </cell>
          <cell r="AO97">
            <v>164659</v>
          </cell>
          <cell r="AP97" t="str">
            <v/>
          </cell>
          <cell r="AQ97">
            <v>164659</v>
          </cell>
          <cell r="AR97" t="str">
            <v/>
          </cell>
          <cell r="AS97">
            <v>164659</v>
          </cell>
          <cell r="AT97" t="str">
            <v/>
          </cell>
          <cell r="AU97">
            <v>186170</v>
          </cell>
          <cell r="AV97" t="str">
            <v/>
          </cell>
          <cell r="AW97">
            <v>164659</v>
          </cell>
          <cell r="AX97" t="str">
            <v/>
          </cell>
          <cell r="AY97">
            <v>164659</v>
          </cell>
          <cell r="AZ97" t="str">
            <v/>
          </cell>
          <cell r="BA97">
            <v>164659</v>
          </cell>
          <cell r="BB97" t="str">
            <v/>
          </cell>
          <cell r="BC97">
            <v>164659</v>
          </cell>
          <cell r="BD97" t="str">
            <v/>
          </cell>
          <cell r="BE97">
            <v>164659</v>
          </cell>
          <cell r="BF97" t="str">
            <v/>
          </cell>
          <cell r="BG97">
            <v>0</v>
          </cell>
          <cell r="BH97" t="str">
            <v/>
          </cell>
          <cell r="BI97">
            <v>164659</v>
          </cell>
          <cell r="BJ97" t="str">
            <v/>
          </cell>
          <cell r="BK97">
            <v>186170</v>
          </cell>
          <cell r="BL97" t="str">
            <v/>
          </cell>
          <cell r="BM97">
            <v>0</v>
          </cell>
          <cell r="BN97" t="str">
            <v/>
          </cell>
          <cell r="BO97">
            <v>164659</v>
          </cell>
          <cell r="BP97" t="str">
            <v/>
          </cell>
          <cell r="BQ97">
            <v>164659</v>
          </cell>
          <cell r="BR97" t="str">
            <v/>
          </cell>
          <cell r="BS97">
            <v>164659</v>
          </cell>
          <cell r="BT97" t="str">
            <v/>
          </cell>
          <cell r="BU97">
            <v>164659</v>
          </cell>
          <cell r="BV97" t="str">
            <v/>
          </cell>
          <cell r="BW97">
            <v>164659</v>
          </cell>
          <cell r="BX97" t="str">
            <v/>
          </cell>
          <cell r="BY97">
            <v>164659</v>
          </cell>
          <cell r="BZ97" t="str">
            <v/>
          </cell>
          <cell r="CA97">
            <v>164659</v>
          </cell>
          <cell r="CB97" t="str">
            <v/>
          </cell>
          <cell r="CC97">
            <v>0</v>
          </cell>
          <cell r="CD97" t="str">
            <v/>
          </cell>
          <cell r="CE97">
            <v>186170</v>
          </cell>
          <cell r="CF97" t="str">
            <v/>
          </cell>
          <cell r="CG97">
            <v>0</v>
          </cell>
          <cell r="CH97" t="str">
            <v/>
          </cell>
          <cell r="CI97">
            <v>164659</v>
          </cell>
          <cell r="CJ97">
            <v>0</v>
          </cell>
          <cell r="CK97">
            <v>5684450</v>
          </cell>
          <cell r="CL97" t="str">
            <v/>
          </cell>
        </row>
        <row r="98">
          <cell r="D98" t="str">
            <v>14-05-010</v>
          </cell>
          <cell r="E98" t="str">
            <v>SALIDA HIDRAULICA DE 1/2".</v>
          </cell>
          <cell r="F98" t="str">
            <v>U</v>
          </cell>
          <cell r="G98">
            <v>21511</v>
          </cell>
          <cell r="H98">
            <v>0</v>
          </cell>
          <cell r="I98">
            <v>0</v>
          </cell>
          <cell r="J98">
            <v>1</v>
          </cell>
          <cell r="K98">
            <v>21511</v>
          </cell>
          <cell r="L98">
            <v>1</v>
          </cell>
          <cell r="M98">
            <v>21511</v>
          </cell>
          <cell r="N98">
            <v>1</v>
          </cell>
          <cell r="O98">
            <v>21511</v>
          </cell>
          <cell r="P98">
            <v>0</v>
          </cell>
          <cell r="Q98">
            <v>0</v>
          </cell>
          <cell r="R98">
            <v>1</v>
          </cell>
          <cell r="S98">
            <v>21511</v>
          </cell>
          <cell r="T98">
            <v>1</v>
          </cell>
          <cell r="U98">
            <v>21511</v>
          </cell>
          <cell r="V98">
            <v>1</v>
          </cell>
          <cell r="W98">
            <v>21511</v>
          </cell>
          <cell r="X98">
            <v>1</v>
          </cell>
          <cell r="Y98">
            <v>21511</v>
          </cell>
          <cell r="Z98">
            <v>1</v>
          </cell>
          <cell r="AA98">
            <v>21511</v>
          </cell>
          <cell r="AB98">
            <v>1</v>
          </cell>
          <cell r="AC98">
            <v>21511</v>
          </cell>
          <cell r="AD98">
            <v>1</v>
          </cell>
          <cell r="AE98">
            <v>21511</v>
          </cell>
          <cell r="AF98">
            <v>1</v>
          </cell>
          <cell r="AG98">
            <v>21511</v>
          </cell>
          <cell r="AH98">
            <v>1</v>
          </cell>
          <cell r="AI98">
            <v>21511</v>
          </cell>
          <cell r="AJ98">
            <v>1</v>
          </cell>
          <cell r="AK98">
            <v>21511</v>
          </cell>
          <cell r="AL98">
            <v>2</v>
          </cell>
          <cell r="AM98">
            <v>43022</v>
          </cell>
          <cell r="AN98">
            <v>1</v>
          </cell>
          <cell r="AO98">
            <v>21511</v>
          </cell>
          <cell r="AP98">
            <v>1</v>
          </cell>
          <cell r="AQ98">
            <v>21511</v>
          </cell>
          <cell r="AR98">
            <v>1</v>
          </cell>
          <cell r="AS98">
            <v>21511</v>
          </cell>
          <cell r="AT98">
            <v>2</v>
          </cell>
          <cell r="AU98">
            <v>43022</v>
          </cell>
          <cell r="AV98">
            <v>1</v>
          </cell>
          <cell r="AW98">
            <v>21511</v>
          </cell>
          <cell r="AX98">
            <v>1</v>
          </cell>
          <cell r="AY98">
            <v>21511</v>
          </cell>
          <cell r="AZ98">
            <v>1</v>
          </cell>
          <cell r="BA98">
            <v>21511</v>
          </cell>
          <cell r="BB98">
            <v>1</v>
          </cell>
          <cell r="BC98">
            <v>21511</v>
          </cell>
          <cell r="BD98">
            <v>1</v>
          </cell>
          <cell r="BE98">
            <v>21511</v>
          </cell>
          <cell r="BF98">
            <v>0</v>
          </cell>
          <cell r="BG98">
            <v>0</v>
          </cell>
          <cell r="BH98">
            <v>1</v>
          </cell>
          <cell r="BI98">
            <v>21511</v>
          </cell>
          <cell r="BJ98">
            <v>2</v>
          </cell>
          <cell r="BK98">
            <v>43022</v>
          </cell>
          <cell r="BL98">
            <v>0</v>
          </cell>
          <cell r="BM98">
            <v>0</v>
          </cell>
          <cell r="BN98">
            <v>1</v>
          </cell>
          <cell r="BO98">
            <v>21511</v>
          </cell>
          <cell r="BP98">
            <v>1</v>
          </cell>
          <cell r="BQ98">
            <v>21511</v>
          </cell>
          <cell r="BR98">
            <v>1</v>
          </cell>
          <cell r="BS98">
            <v>21511</v>
          </cell>
          <cell r="BT98">
            <v>1</v>
          </cell>
          <cell r="BU98">
            <v>21511</v>
          </cell>
          <cell r="BV98">
            <v>1</v>
          </cell>
          <cell r="BW98">
            <v>21511</v>
          </cell>
          <cell r="BX98">
            <v>1</v>
          </cell>
          <cell r="BY98">
            <v>21511</v>
          </cell>
          <cell r="BZ98">
            <v>1</v>
          </cell>
          <cell r="CA98">
            <v>21511</v>
          </cell>
          <cell r="CB98">
            <v>0</v>
          </cell>
          <cell r="CC98">
            <v>0</v>
          </cell>
          <cell r="CD98">
            <v>2</v>
          </cell>
          <cell r="CE98">
            <v>43022</v>
          </cell>
          <cell r="CF98">
            <v>0</v>
          </cell>
          <cell r="CG98">
            <v>0</v>
          </cell>
          <cell r="CH98">
            <v>1</v>
          </cell>
          <cell r="CI98">
            <v>21511</v>
          </cell>
          <cell r="CJ98">
            <v>38</v>
          </cell>
          <cell r="CK98">
            <v>817418</v>
          </cell>
          <cell r="CL98" t="str">
            <v/>
          </cell>
        </row>
        <row r="99">
          <cell r="D99" t="str">
            <v>14-05-020</v>
          </cell>
          <cell r="E99" t="str">
            <v>TUBERIA PVC PRESION DE 1/2" RDE 13.5; INCLUYE ACCESORIOS.</v>
          </cell>
          <cell r="F99" t="str">
            <v>M</v>
          </cell>
          <cell r="G99">
            <v>11929</v>
          </cell>
          <cell r="H99">
            <v>0</v>
          </cell>
          <cell r="I99">
            <v>0</v>
          </cell>
          <cell r="J99">
            <v>12</v>
          </cell>
          <cell r="K99">
            <v>143148</v>
          </cell>
          <cell r="L99">
            <v>12</v>
          </cell>
          <cell r="M99">
            <v>143148</v>
          </cell>
          <cell r="N99">
            <v>12</v>
          </cell>
          <cell r="O99">
            <v>143148</v>
          </cell>
          <cell r="P99">
            <v>0</v>
          </cell>
          <cell r="Q99">
            <v>0</v>
          </cell>
          <cell r="R99">
            <v>12</v>
          </cell>
          <cell r="S99">
            <v>143148</v>
          </cell>
          <cell r="T99">
            <v>12</v>
          </cell>
          <cell r="U99">
            <v>143148</v>
          </cell>
          <cell r="V99">
            <v>12</v>
          </cell>
          <cell r="W99">
            <v>143148</v>
          </cell>
          <cell r="X99">
            <v>12</v>
          </cell>
          <cell r="Y99">
            <v>143148</v>
          </cell>
          <cell r="Z99">
            <v>12</v>
          </cell>
          <cell r="AA99">
            <v>143148</v>
          </cell>
          <cell r="AB99">
            <v>12</v>
          </cell>
          <cell r="AC99">
            <v>143148</v>
          </cell>
          <cell r="AD99">
            <v>12</v>
          </cell>
          <cell r="AE99">
            <v>143148</v>
          </cell>
          <cell r="AF99">
            <v>12</v>
          </cell>
          <cell r="AG99">
            <v>143148</v>
          </cell>
          <cell r="AH99">
            <v>12</v>
          </cell>
          <cell r="AI99">
            <v>143148</v>
          </cell>
          <cell r="AJ99">
            <v>12</v>
          </cell>
          <cell r="AK99">
            <v>143148</v>
          </cell>
          <cell r="AL99">
            <v>12</v>
          </cell>
          <cell r="AM99">
            <v>143148</v>
          </cell>
          <cell r="AN99">
            <v>12</v>
          </cell>
          <cell r="AO99">
            <v>143148</v>
          </cell>
          <cell r="AP99">
            <v>12</v>
          </cell>
          <cell r="AQ99">
            <v>143148</v>
          </cell>
          <cell r="AR99">
            <v>12</v>
          </cell>
          <cell r="AS99">
            <v>143148</v>
          </cell>
          <cell r="AT99">
            <v>12</v>
          </cell>
          <cell r="AU99">
            <v>143148</v>
          </cell>
          <cell r="AV99">
            <v>12</v>
          </cell>
          <cell r="AW99">
            <v>143148</v>
          </cell>
          <cell r="AX99">
            <v>12</v>
          </cell>
          <cell r="AY99">
            <v>143148</v>
          </cell>
          <cell r="AZ99">
            <v>12</v>
          </cell>
          <cell r="BA99">
            <v>143148</v>
          </cell>
          <cell r="BB99">
            <v>12</v>
          </cell>
          <cell r="BC99">
            <v>143148</v>
          </cell>
          <cell r="BD99">
            <v>12</v>
          </cell>
          <cell r="BE99">
            <v>143148</v>
          </cell>
          <cell r="BF99">
            <v>0</v>
          </cell>
          <cell r="BG99">
            <v>0</v>
          </cell>
          <cell r="BH99">
            <v>12</v>
          </cell>
          <cell r="BI99">
            <v>143148</v>
          </cell>
          <cell r="BJ99">
            <v>12</v>
          </cell>
          <cell r="BK99">
            <v>143148</v>
          </cell>
          <cell r="BL99">
            <v>0</v>
          </cell>
          <cell r="BM99">
            <v>0</v>
          </cell>
          <cell r="BN99">
            <v>12</v>
          </cell>
          <cell r="BO99">
            <v>143148</v>
          </cell>
          <cell r="BP99">
            <v>12</v>
          </cell>
          <cell r="BQ99">
            <v>143148</v>
          </cell>
          <cell r="BR99">
            <v>12</v>
          </cell>
          <cell r="BS99">
            <v>143148</v>
          </cell>
          <cell r="BT99">
            <v>12</v>
          </cell>
          <cell r="BU99">
            <v>143148</v>
          </cell>
          <cell r="BV99">
            <v>12</v>
          </cell>
          <cell r="BW99">
            <v>143148</v>
          </cell>
          <cell r="BX99">
            <v>12</v>
          </cell>
          <cell r="BY99">
            <v>143148</v>
          </cell>
          <cell r="BZ99">
            <v>12</v>
          </cell>
          <cell r="CA99">
            <v>143148</v>
          </cell>
          <cell r="CB99">
            <v>0</v>
          </cell>
          <cell r="CC99">
            <v>0</v>
          </cell>
          <cell r="CD99">
            <v>12</v>
          </cell>
          <cell r="CE99">
            <v>143148</v>
          </cell>
          <cell r="CF99">
            <v>0</v>
          </cell>
          <cell r="CG99">
            <v>0</v>
          </cell>
          <cell r="CH99">
            <v>12</v>
          </cell>
          <cell r="CI99">
            <v>143148</v>
          </cell>
          <cell r="CJ99">
            <v>408</v>
          </cell>
          <cell r="CK99">
            <v>4867032</v>
          </cell>
          <cell r="CL99" t="str">
            <v/>
          </cell>
        </row>
        <row r="100">
          <cell r="D100" t="str">
            <v>14-10</v>
          </cell>
          <cell r="E100" t="str">
            <v>INSTALACIONES AGUAS SERVIDAS</v>
          </cell>
          <cell r="G100">
            <v>0</v>
          </cell>
          <cell r="H100" t="str">
            <v/>
          </cell>
          <cell r="I100">
            <v>6452676</v>
          </cell>
          <cell r="J100" t="str">
            <v/>
          </cell>
          <cell r="K100">
            <v>519335</v>
          </cell>
          <cell r="L100" t="str">
            <v/>
          </cell>
          <cell r="M100">
            <v>519335</v>
          </cell>
          <cell r="N100" t="str">
            <v/>
          </cell>
          <cell r="O100">
            <v>519335</v>
          </cell>
          <cell r="P100" t="str">
            <v/>
          </cell>
          <cell r="Q100">
            <v>0</v>
          </cell>
          <cell r="R100" t="str">
            <v/>
          </cell>
          <cell r="S100">
            <v>519335</v>
          </cell>
          <cell r="T100" t="str">
            <v/>
          </cell>
          <cell r="U100">
            <v>519335</v>
          </cell>
          <cell r="V100" t="str">
            <v/>
          </cell>
          <cell r="W100">
            <v>519335</v>
          </cell>
          <cell r="X100" t="str">
            <v/>
          </cell>
          <cell r="Y100">
            <v>519335</v>
          </cell>
          <cell r="Z100" t="str">
            <v/>
          </cell>
          <cell r="AA100">
            <v>519335</v>
          </cell>
          <cell r="AB100" t="str">
            <v/>
          </cell>
          <cell r="AC100">
            <v>519335</v>
          </cell>
          <cell r="AD100" t="str">
            <v/>
          </cell>
          <cell r="AE100">
            <v>519335</v>
          </cell>
          <cell r="AF100" t="str">
            <v/>
          </cell>
          <cell r="AG100">
            <v>519335</v>
          </cell>
          <cell r="AH100" t="str">
            <v/>
          </cell>
          <cell r="AI100">
            <v>519335</v>
          </cell>
          <cell r="AJ100" t="str">
            <v/>
          </cell>
          <cell r="AK100">
            <v>519335</v>
          </cell>
          <cell r="AL100" t="str">
            <v/>
          </cell>
          <cell r="AM100">
            <v>480516</v>
          </cell>
          <cell r="AN100" t="str">
            <v/>
          </cell>
          <cell r="AO100">
            <v>519335</v>
          </cell>
          <cell r="AP100" t="str">
            <v/>
          </cell>
          <cell r="AQ100">
            <v>519335</v>
          </cell>
          <cell r="AR100" t="str">
            <v/>
          </cell>
          <cell r="AS100">
            <v>519335</v>
          </cell>
          <cell r="AT100" t="str">
            <v/>
          </cell>
          <cell r="AU100">
            <v>480516</v>
          </cell>
          <cell r="AV100" t="str">
            <v/>
          </cell>
          <cell r="AW100">
            <v>519335</v>
          </cell>
          <cell r="AX100" t="str">
            <v/>
          </cell>
          <cell r="AY100">
            <v>519335</v>
          </cell>
          <cell r="AZ100" t="str">
            <v/>
          </cell>
          <cell r="BA100">
            <v>519335</v>
          </cell>
          <cell r="BB100" t="str">
            <v/>
          </cell>
          <cell r="BC100">
            <v>171230</v>
          </cell>
          <cell r="BD100" t="str">
            <v/>
          </cell>
          <cell r="BE100">
            <v>519335</v>
          </cell>
          <cell r="BF100" t="str">
            <v/>
          </cell>
          <cell r="BG100">
            <v>0</v>
          </cell>
          <cell r="BH100" t="str">
            <v/>
          </cell>
          <cell r="BI100">
            <v>519335</v>
          </cell>
          <cell r="BJ100" t="str">
            <v/>
          </cell>
          <cell r="BK100">
            <v>480516</v>
          </cell>
          <cell r="BL100" t="str">
            <v/>
          </cell>
          <cell r="BM100">
            <v>0</v>
          </cell>
          <cell r="BN100" t="str">
            <v/>
          </cell>
          <cell r="BO100">
            <v>519335</v>
          </cell>
          <cell r="BP100" t="str">
            <v/>
          </cell>
          <cell r="BQ100">
            <v>519335</v>
          </cell>
          <cell r="BR100" t="str">
            <v/>
          </cell>
          <cell r="BS100">
            <v>519335</v>
          </cell>
          <cell r="BT100" t="str">
            <v/>
          </cell>
          <cell r="BU100">
            <v>519335</v>
          </cell>
          <cell r="BV100" t="str">
            <v/>
          </cell>
          <cell r="BW100">
            <v>519335</v>
          </cell>
          <cell r="BX100" t="str">
            <v/>
          </cell>
          <cell r="BY100">
            <v>519335</v>
          </cell>
          <cell r="BZ100" t="str">
            <v/>
          </cell>
          <cell r="CA100">
            <v>519335</v>
          </cell>
          <cell r="CB100" t="str">
            <v/>
          </cell>
          <cell r="CC100">
            <v>0</v>
          </cell>
          <cell r="CD100" t="str">
            <v/>
          </cell>
          <cell r="CE100">
            <v>480516</v>
          </cell>
          <cell r="CF100" t="str">
            <v/>
          </cell>
          <cell r="CG100">
            <v>0</v>
          </cell>
          <cell r="CH100" t="str">
            <v/>
          </cell>
          <cell r="CI100">
            <v>519335</v>
          </cell>
          <cell r="CJ100">
            <v>0</v>
          </cell>
          <cell r="CK100">
            <v>23606685</v>
          </cell>
          <cell r="CL100" t="str">
            <v/>
          </cell>
        </row>
        <row r="101">
          <cell r="D101" t="str">
            <v>14-10-010</v>
          </cell>
          <cell r="E101" t="str">
            <v>SALIDA SANITARIA DE 2" INCLUYE MATERIALES, ACCESORIOS Y TODOS LOS ELEMENTOS NECESARIO PARA SU CORRECTA INSTALACION Y FUNCIONAMIENTO.</v>
          </cell>
          <cell r="F101" t="str">
            <v>U</v>
          </cell>
          <cell r="G101">
            <v>38819</v>
          </cell>
          <cell r="H101">
            <v>0</v>
          </cell>
          <cell r="I101">
            <v>0</v>
          </cell>
          <cell r="J101">
            <v>2</v>
          </cell>
          <cell r="K101">
            <v>77638</v>
          </cell>
          <cell r="L101">
            <v>2</v>
          </cell>
          <cell r="M101">
            <v>77638</v>
          </cell>
          <cell r="N101">
            <v>2</v>
          </cell>
          <cell r="O101">
            <v>77638</v>
          </cell>
          <cell r="P101">
            <v>0</v>
          </cell>
          <cell r="Q101">
            <v>0</v>
          </cell>
          <cell r="R101">
            <v>2</v>
          </cell>
          <cell r="S101">
            <v>77638</v>
          </cell>
          <cell r="T101">
            <v>2</v>
          </cell>
          <cell r="U101">
            <v>77638</v>
          </cell>
          <cell r="V101">
            <v>2</v>
          </cell>
          <cell r="W101">
            <v>77638</v>
          </cell>
          <cell r="X101">
            <v>2</v>
          </cell>
          <cell r="Y101">
            <v>77638</v>
          </cell>
          <cell r="Z101">
            <v>2</v>
          </cell>
          <cell r="AA101">
            <v>77638</v>
          </cell>
          <cell r="AB101">
            <v>2</v>
          </cell>
          <cell r="AC101">
            <v>77638</v>
          </cell>
          <cell r="AD101">
            <v>2</v>
          </cell>
          <cell r="AE101">
            <v>77638</v>
          </cell>
          <cell r="AF101">
            <v>2</v>
          </cell>
          <cell r="AG101">
            <v>77638</v>
          </cell>
          <cell r="AH101">
            <v>2</v>
          </cell>
          <cell r="AI101">
            <v>77638</v>
          </cell>
          <cell r="AJ101">
            <v>2</v>
          </cell>
          <cell r="AK101">
            <v>77638</v>
          </cell>
          <cell r="AL101">
            <v>1</v>
          </cell>
          <cell r="AM101">
            <v>38819</v>
          </cell>
          <cell r="AN101">
            <v>2</v>
          </cell>
          <cell r="AO101">
            <v>77638</v>
          </cell>
          <cell r="AP101">
            <v>2</v>
          </cell>
          <cell r="AQ101">
            <v>77638</v>
          </cell>
          <cell r="AR101">
            <v>2</v>
          </cell>
          <cell r="AS101">
            <v>77638</v>
          </cell>
          <cell r="AT101">
            <v>1</v>
          </cell>
          <cell r="AU101">
            <v>38819</v>
          </cell>
          <cell r="AV101">
            <v>2</v>
          </cell>
          <cell r="AW101">
            <v>77638</v>
          </cell>
          <cell r="AX101">
            <v>2</v>
          </cell>
          <cell r="AY101">
            <v>77638</v>
          </cell>
          <cell r="AZ101">
            <v>2</v>
          </cell>
          <cell r="BA101">
            <v>77638</v>
          </cell>
          <cell r="BB101">
            <v>2</v>
          </cell>
          <cell r="BC101">
            <v>77638</v>
          </cell>
          <cell r="BD101">
            <v>2</v>
          </cell>
          <cell r="BE101">
            <v>77638</v>
          </cell>
          <cell r="BF101">
            <v>0</v>
          </cell>
          <cell r="BG101">
            <v>0</v>
          </cell>
          <cell r="BH101">
            <v>2</v>
          </cell>
          <cell r="BI101">
            <v>77638</v>
          </cell>
          <cell r="BJ101">
            <v>1</v>
          </cell>
          <cell r="BK101">
            <v>38819</v>
          </cell>
          <cell r="BL101">
            <v>0</v>
          </cell>
          <cell r="BM101">
            <v>0</v>
          </cell>
          <cell r="BN101">
            <v>2</v>
          </cell>
          <cell r="BO101">
            <v>77638</v>
          </cell>
          <cell r="BP101">
            <v>2</v>
          </cell>
          <cell r="BQ101">
            <v>77638</v>
          </cell>
          <cell r="BR101">
            <v>2</v>
          </cell>
          <cell r="BS101">
            <v>77638</v>
          </cell>
          <cell r="BT101">
            <v>2</v>
          </cell>
          <cell r="BU101">
            <v>77638</v>
          </cell>
          <cell r="BV101">
            <v>2</v>
          </cell>
          <cell r="BW101">
            <v>77638</v>
          </cell>
          <cell r="BX101">
            <v>2</v>
          </cell>
          <cell r="BY101">
            <v>77638</v>
          </cell>
          <cell r="BZ101">
            <v>2</v>
          </cell>
          <cell r="CA101">
            <v>77638</v>
          </cell>
          <cell r="CB101">
            <v>0</v>
          </cell>
          <cell r="CC101">
            <v>0</v>
          </cell>
          <cell r="CD101">
            <v>1</v>
          </cell>
          <cell r="CE101">
            <v>38819</v>
          </cell>
          <cell r="CF101">
            <v>0</v>
          </cell>
          <cell r="CG101">
            <v>0</v>
          </cell>
          <cell r="CH101">
            <v>2</v>
          </cell>
          <cell r="CI101">
            <v>77638</v>
          </cell>
          <cell r="CJ101">
            <v>64</v>
          </cell>
          <cell r="CK101">
            <v>2484416</v>
          </cell>
          <cell r="CL101" t="str">
            <v/>
          </cell>
        </row>
        <row r="102">
          <cell r="D102" t="str">
            <v>14-10-020</v>
          </cell>
          <cell r="E102" t="str">
            <v>TUBERIA PVC SANITARIA DE 2".</v>
          </cell>
          <cell r="F102" t="str">
            <v>M</v>
          </cell>
          <cell r="G102">
            <v>23398</v>
          </cell>
          <cell r="H102">
            <v>0</v>
          </cell>
          <cell r="I102">
            <v>0</v>
          </cell>
          <cell r="J102">
            <v>4</v>
          </cell>
          <cell r="K102">
            <v>93592</v>
          </cell>
          <cell r="L102">
            <v>4</v>
          </cell>
          <cell r="M102">
            <v>93592</v>
          </cell>
          <cell r="N102">
            <v>4</v>
          </cell>
          <cell r="O102">
            <v>93592</v>
          </cell>
          <cell r="P102">
            <v>0</v>
          </cell>
          <cell r="Q102">
            <v>0</v>
          </cell>
          <cell r="R102">
            <v>4</v>
          </cell>
          <cell r="S102">
            <v>93592</v>
          </cell>
          <cell r="T102">
            <v>4</v>
          </cell>
          <cell r="U102">
            <v>93592</v>
          </cell>
          <cell r="V102">
            <v>4</v>
          </cell>
          <cell r="W102">
            <v>93592</v>
          </cell>
          <cell r="X102">
            <v>4</v>
          </cell>
          <cell r="Y102">
            <v>93592</v>
          </cell>
          <cell r="Z102">
            <v>4</v>
          </cell>
          <cell r="AA102">
            <v>93592</v>
          </cell>
          <cell r="AB102">
            <v>4</v>
          </cell>
          <cell r="AC102">
            <v>93592</v>
          </cell>
          <cell r="AD102">
            <v>4</v>
          </cell>
          <cell r="AE102">
            <v>93592</v>
          </cell>
          <cell r="AF102">
            <v>4</v>
          </cell>
          <cell r="AG102">
            <v>93592</v>
          </cell>
          <cell r="AH102">
            <v>4</v>
          </cell>
          <cell r="AI102">
            <v>93592</v>
          </cell>
          <cell r="AJ102">
            <v>4</v>
          </cell>
          <cell r="AK102">
            <v>93592</v>
          </cell>
          <cell r="AL102">
            <v>4</v>
          </cell>
          <cell r="AM102">
            <v>93592</v>
          </cell>
          <cell r="AN102">
            <v>4</v>
          </cell>
          <cell r="AO102">
            <v>93592</v>
          </cell>
          <cell r="AP102">
            <v>4</v>
          </cell>
          <cell r="AQ102">
            <v>93592</v>
          </cell>
          <cell r="AR102">
            <v>4</v>
          </cell>
          <cell r="AS102">
            <v>93592</v>
          </cell>
          <cell r="AT102">
            <v>4</v>
          </cell>
          <cell r="AU102">
            <v>93592</v>
          </cell>
          <cell r="AV102">
            <v>4</v>
          </cell>
          <cell r="AW102">
            <v>93592</v>
          </cell>
          <cell r="AX102">
            <v>4</v>
          </cell>
          <cell r="AY102">
            <v>93592</v>
          </cell>
          <cell r="AZ102">
            <v>4</v>
          </cell>
          <cell r="BA102">
            <v>93592</v>
          </cell>
          <cell r="BB102">
            <v>4</v>
          </cell>
          <cell r="BC102">
            <v>93592</v>
          </cell>
          <cell r="BD102">
            <v>4</v>
          </cell>
          <cell r="BE102">
            <v>93592</v>
          </cell>
          <cell r="BF102">
            <v>0</v>
          </cell>
          <cell r="BG102">
            <v>0</v>
          </cell>
          <cell r="BH102">
            <v>4</v>
          </cell>
          <cell r="BI102">
            <v>93592</v>
          </cell>
          <cell r="BJ102">
            <v>4</v>
          </cell>
          <cell r="BK102">
            <v>93592</v>
          </cell>
          <cell r="BL102">
            <v>0</v>
          </cell>
          <cell r="BM102">
            <v>0</v>
          </cell>
          <cell r="BN102">
            <v>4</v>
          </cell>
          <cell r="BO102">
            <v>93592</v>
          </cell>
          <cell r="BP102">
            <v>4</v>
          </cell>
          <cell r="BQ102">
            <v>93592</v>
          </cell>
          <cell r="BR102">
            <v>4</v>
          </cell>
          <cell r="BS102">
            <v>93592</v>
          </cell>
          <cell r="BT102">
            <v>4</v>
          </cell>
          <cell r="BU102">
            <v>93592</v>
          </cell>
          <cell r="BV102">
            <v>4</v>
          </cell>
          <cell r="BW102">
            <v>93592</v>
          </cell>
          <cell r="BX102">
            <v>4</v>
          </cell>
          <cell r="BY102">
            <v>93592</v>
          </cell>
          <cell r="BZ102">
            <v>4</v>
          </cell>
          <cell r="CA102">
            <v>93592</v>
          </cell>
          <cell r="CB102">
            <v>0</v>
          </cell>
          <cell r="CC102">
            <v>0</v>
          </cell>
          <cell r="CD102">
            <v>4</v>
          </cell>
          <cell r="CE102">
            <v>93592</v>
          </cell>
          <cell r="CF102">
            <v>0</v>
          </cell>
          <cell r="CG102">
            <v>0</v>
          </cell>
          <cell r="CH102">
            <v>4</v>
          </cell>
          <cell r="CI102">
            <v>93592</v>
          </cell>
          <cell r="CJ102">
            <v>136</v>
          </cell>
          <cell r="CK102">
            <v>3182128</v>
          </cell>
          <cell r="CL102" t="str">
            <v/>
          </cell>
        </row>
        <row r="103">
          <cell r="D103" t="str">
            <v>14-10-030</v>
          </cell>
          <cell r="E103" t="str">
            <v>SALIDA SANITARIA DE 4" INCLUYE MATERIALES, ACCESORIOS Y TODOS LOS ELEMENTOS NECESARIO PARA SU CORRECTA INSTALACION Y FUNCIONAMIENTO.</v>
          </cell>
          <cell r="F103" t="str">
            <v>U</v>
          </cell>
          <cell r="G103">
            <v>47316</v>
          </cell>
          <cell r="H103">
            <v>0</v>
          </cell>
          <cell r="I103">
            <v>0</v>
          </cell>
          <cell r="J103">
            <v>1</v>
          </cell>
          <cell r="K103">
            <v>47316</v>
          </cell>
          <cell r="L103">
            <v>1</v>
          </cell>
          <cell r="M103">
            <v>47316</v>
          </cell>
          <cell r="N103">
            <v>1</v>
          </cell>
          <cell r="O103">
            <v>47316</v>
          </cell>
          <cell r="P103">
            <v>0</v>
          </cell>
          <cell r="Q103">
            <v>0</v>
          </cell>
          <cell r="R103">
            <v>1</v>
          </cell>
          <cell r="S103">
            <v>47316</v>
          </cell>
          <cell r="T103">
            <v>1</v>
          </cell>
          <cell r="U103">
            <v>47316</v>
          </cell>
          <cell r="V103">
            <v>1</v>
          </cell>
          <cell r="W103">
            <v>47316</v>
          </cell>
          <cell r="X103">
            <v>1</v>
          </cell>
          <cell r="Y103">
            <v>47316</v>
          </cell>
          <cell r="Z103">
            <v>1</v>
          </cell>
          <cell r="AA103">
            <v>47316</v>
          </cell>
          <cell r="AB103">
            <v>1</v>
          </cell>
          <cell r="AC103">
            <v>47316</v>
          </cell>
          <cell r="AD103">
            <v>1</v>
          </cell>
          <cell r="AE103">
            <v>47316</v>
          </cell>
          <cell r="AF103">
            <v>1</v>
          </cell>
          <cell r="AG103">
            <v>47316</v>
          </cell>
          <cell r="AH103">
            <v>1</v>
          </cell>
          <cell r="AI103">
            <v>47316</v>
          </cell>
          <cell r="AJ103">
            <v>1</v>
          </cell>
          <cell r="AK103">
            <v>47316</v>
          </cell>
          <cell r="AL103">
            <v>1</v>
          </cell>
          <cell r="AM103">
            <v>47316</v>
          </cell>
          <cell r="AN103">
            <v>1</v>
          </cell>
          <cell r="AO103">
            <v>47316</v>
          </cell>
          <cell r="AP103">
            <v>1</v>
          </cell>
          <cell r="AQ103">
            <v>47316</v>
          </cell>
          <cell r="AR103">
            <v>1</v>
          </cell>
          <cell r="AS103">
            <v>47316</v>
          </cell>
          <cell r="AT103">
            <v>1</v>
          </cell>
          <cell r="AU103">
            <v>47316</v>
          </cell>
          <cell r="AV103">
            <v>1</v>
          </cell>
          <cell r="AW103">
            <v>47316</v>
          </cell>
          <cell r="AX103">
            <v>1</v>
          </cell>
          <cell r="AY103">
            <v>47316</v>
          </cell>
          <cell r="AZ103">
            <v>1</v>
          </cell>
          <cell r="BA103">
            <v>47316</v>
          </cell>
          <cell r="BB103">
            <v>0</v>
          </cell>
          <cell r="BC103">
            <v>0</v>
          </cell>
          <cell r="BD103">
            <v>1</v>
          </cell>
          <cell r="BE103">
            <v>47316</v>
          </cell>
          <cell r="BF103">
            <v>0</v>
          </cell>
          <cell r="BG103">
            <v>0</v>
          </cell>
          <cell r="BH103">
            <v>1</v>
          </cell>
          <cell r="BI103">
            <v>47316</v>
          </cell>
          <cell r="BJ103">
            <v>1</v>
          </cell>
          <cell r="BK103">
            <v>47316</v>
          </cell>
          <cell r="BL103">
            <v>0</v>
          </cell>
          <cell r="BM103">
            <v>0</v>
          </cell>
          <cell r="BN103">
            <v>1</v>
          </cell>
          <cell r="BO103">
            <v>47316</v>
          </cell>
          <cell r="BP103">
            <v>1</v>
          </cell>
          <cell r="BQ103">
            <v>47316</v>
          </cell>
          <cell r="BR103">
            <v>1</v>
          </cell>
          <cell r="BS103">
            <v>47316</v>
          </cell>
          <cell r="BT103">
            <v>1</v>
          </cell>
          <cell r="BU103">
            <v>47316</v>
          </cell>
          <cell r="BV103">
            <v>1</v>
          </cell>
          <cell r="BW103">
            <v>47316</v>
          </cell>
          <cell r="BX103">
            <v>1</v>
          </cell>
          <cell r="BY103">
            <v>47316</v>
          </cell>
          <cell r="BZ103">
            <v>1</v>
          </cell>
          <cell r="CA103">
            <v>47316</v>
          </cell>
          <cell r="CB103">
            <v>0</v>
          </cell>
          <cell r="CC103">
            <v>0</v>
          </cell>
          <cell r="CD103">
            <v>1</v>
          </cell>
          <cell r="CE103">
            <v>47316</v>
          </cell>
          <cell r="CF103">
            <v>0</v>
          </cell>
          <cell r="CG103">
            <v>0</v>
          </cell>
          <cell r="CH103">
            <v>1</v>
          </cell>
          <cell r="CI103">
            <v>47316</v>
          </cell>
          <cell r="CJ103">
            <v>33</v>
          </cell>
          <cell r="CK103">
            <v>1561428</v>
          </cell>
          <cell r="CL103" t="str">
            <v/>
          </cell>
        </row>
        <row r="104">
          <cell r="D104" t="str">
            <v>14-10-040</v>
          </cell>
          <cell r="E104" t="str">
            <v>TUBERIA PVC SANITARIA DE 4".</v>
          </cell>
          <cell r="F104" t="str">
            <v>M</v>
          </cell>
          <cell r="G104">
            <v>33421</v>
          </cell>
          <cell r="H104">
            <v>0</v>
          </cell>
          <cell r="I104">
            <v>0</v>
          </cell>
          <cell r="J104">
            <v>9</v>
          </cell>
          <cell r="K104">
            <v>300789</v>
          </cell>
          <cell r="L104">
            <v>9</v>
          </cell>
          <cell r="M104">
            <v>300789</v>
          </cell>
          <cell r="N104">
            <v>9</v>
          </cell>
          <cell r="O104">
            <v>300789</v>
          </cell>
          <cell r="P104">
            <v>0</v>
          </cell>
          <cell r="Q104">
            <v>0</v>
          </cell>
          <cell r="R104">
            <v>9</v>
          </cell>
          <cell r="S104">
            <v>300789</v>
          </cell>
          <cell r="T104">
            <v>9</v>
          </cell>
          <cell r="U104">
            <v>300789</v>
          </cell>
          <cell r="V104">
            <v>9</v>
          </cell>
          <cell r="W104">
            <v>300789</v>
          </cell>
          <cell r="X104">
            <v>9</v>
          </cell>
          <cell r="Y104">
            <v>300789</v>
          </cell>
          <cell r="Z104">
            <v>9</v>
          </cell>
          <cell r="AA104">
            <v>300789</v>
          </cell>
          <cell r="AB104">
            <v>9</v>
          </cell>
          <cell r="AC104">
            <v>300789</v>
          </cell>
          <cell r="AD104">
            <v>9</v>
          </cell>
          <cell r="AE104">
            <v>300789</v>
          </cell>
          <cell r="AF104">
            <v>9</v>
          </cell>
          <cell r="AG104">
            <v>300789</v>
          </cell>
          <cell r="AH104">
            <v>9</v>
          </cell>
          <cell r="AI104">
            <v>300789</v>
          </cell>
          <cell r="AJ104">
            <v>9</v>
          </cell>
          <cell r="AK104">
            <v>300789</v>
          </cell>
          <cell r="AL104">
            <v>9</v>
          </cell>
          <cell r="AM104">
            <v>300789</v>
          </cell>
          <cell r="AN104">
            <v>9</v>
          </cell>
          <cell r="AO104">
            <v>300789</v>
          </cell>
          <cell r="AP104">
            <v>9</v>
          </cell>
          <cell r="AQ104">
            <v>300789</v>
          </cell>
          <cell r="AR104">
            <v>9</v>
          </cell>
          <cell r="AS104">
            <v>300789</v>
          </cell>
          <cell r="AT104">
            <v>9</v>
          </cell>
          <cell r="AU104">
            <v>300789</v>
          </cell>
          <cell r="AV104">
            <v>9</v>
          </cell>
          <cell r="AW104">
            <v>300789</v>
          </cell>
          <cell r="AX104">
            <v>9</v>
          </cell>
          <cell r="AY104">
            <v>300789</v>
          </cell>
          <cell r="AZ104">
            <v>9</v>
          </cell>
          <cell r="BA104">
            <v>300789</v>
          </cell>
          <cell r="BB104">
            <v>0</v>
          </cell>
          <cell r="BC104">
            <v>0</v>
          </cell>
          <cell r="BD104">
            <v>9</v>
          </cell>
          <cell r="BE104">
            <v>300789</v>
          </cell>
          <cell r="BF104">
            <v>0</v>
          </cell>
          <cell r="BG104">
            <v>0</v>
          </cell>
          <cell r="BH104">
            <v>9</v>
          </cell>
          <cell r="BI104">
            <v>300789</v>
          </cell>
          <cell r="BJ104">
            <v>9</v>
          </cell>
          <cell r="BK104">
            <v>300789</v>
          </cell>
          <cell r="BL104">
            <v>0</v>
          </cell>
          <cell r="BM104">
            <v>0</v>
          </cell>
          <cell r="BN104">
            <v>9</v>
          </cell>
          <cell r="BO104">
            <v>300789</v>
          </cell>
          <cell r="BP104">
            <v>9</v>
          </cell>
          <cell r="BQ104">
            <v>300789</v>
          </cell>
          <cell r="BR104">
            <v>9</v>
          </cell>
          <cell r="BS104">
            <v>300789</v>
          </cell>
          <cell r="BT104">
            <v>9</v>
          </cell>
          <cell r="BU104">
            <v>300789</v>
          </cell>
          <cell r="BV104">
            <v>9</v>
          </cell>
          <cell r="BW104">
            <v>300789</v>
          </cell>
          <cell r="BX104">
            <v>9</v>
          </cell>
          <cell r="BY104">
            <v>300789</v>
          </cell>
          <cell r="BZ104">
            <v>9</v>
          </cell>
          <cell r="CA104">
            <v>300789</v>
          </cell>
          <cell r="CB104">
            <v>0</v>
          </cell>
          <cell r="CC104">
            <v>0</v>
          </cell>
          <cell r="CD104">
            <v>9</v>
          </cell>
          <cell r="CE104">
            <v>300789</v>
          </cell>
          <cell r="CF104">
            <v>0</v>
          </cell>
          <cell r="CG104">
            <v>0</v>
          </cell>
          <cell r="CH104">
            <v>9</v>
          </cell>
          <cell r="CI104">
            <v>300789</v>
          </cell>
          <cell r="CJ104">
            <v>297</v>
          </cell>
          <cell r="CK104">
            <v>9926037</v>
          </cell>
          <cell r="CL104" t="str">
            <v/>
          </cell>
        </row>
        <row r="105">
          <cell r="D105" t="str">
            <v>14-10-065</v>
          </cell>
          <cell r="E105" t="str">
            <v>POZO SEPTICO EN MAMPOSTERIA CON PISO Y TAPAS EN CONCRETO DE 21 MPa. INCLUYE TODO LO NECESARIO PARA SU CORRECTO FUNCIONAMIENTO.</v>
          </cell>
          <cell r="F105" t="str">
            <v>U</v>
          </cell>
          <cell r="G105">
            <v>1613169</v>
          </cell>
          <cell r="H105">
            <v>4</v>
          </cell>
          <cell r="I105">
            <v>6452676</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4</v>
          </cell>
          <cell r="CK105">
            <v>6452676</v>
          </cell>
          <cell r="CL105" t="str">
            <v/>
          </cell>
        </row>
        <row r="106">
          <cell r="D106" t="str">
            <v>14-15</v>
          </cell>
          <cell r="E106" t="str">
            <v>INSTALACIONES AGUAS SERVIDAS</v>
          </cell>
          <cell r="G106">
            <v>0</v>
          </cell>
          <cell r="H106" t="str">
            <v/>
          </cell>
          <cell r="I106">
            <v>6919276</v>
          </cell>
          <cell r="J106" t="str">
            <v/>
          </cell>
          <cell r="K106">
            <v>26764</v>
          </cell>
          <cell r="L106" t="str">
            <v/>
          </cell>
          <cell r="M106">
            <v>26764</v>
          </cell>
          <cell r="N106" t="str">
            <v/>
          </cell>
          <cell r="O106">
            <v>26764</v>
          </cell>
          <cell r="P106" t="str">
            <v/>
          </cell>
          <cell r="Q106">
            <v>0</v>
          </cell>
          <cell r="R106" t="str">
            <v/>
          </cell>
          <cell r="S106">
            <v>26764</v>
          </cell>
          <cell r="T106" t="str">
            <v/>
          </cell>
          <cell r="U106">
            <v>26764</v>
          </cell>
          <cell r="V106" t="str">
            <v/>
          </cell>
          <cell r="W106">
            <v>26764</v>
          </cell>
          <cell r="X106" t="str">
            <v/>
          </cell>
          <cell r="Y106">
            <v>26764</v>
          </cell>
          <cell r="Z106" t="str">
            <v/>
          </cell>
          <cell r="AA106">
            <v>26764</v>
          </cell>
          <cell r="AB106" t="str">
            <v/>
          </cell>
          <cell r="AC106">
            <v>26764</v>
          </cell>
          <cell r="AD106" t="str">
            <v/>
          </cell>
          <cell r="AE106">
            <v>26764</v>
          </cell>
          <cell r="AF106" t="str">
            <v/>
          </cell>
          <cell r="AG106">
            <v>26764</v>
          </cell>
          <cell r="AH106" t="str">
            <v/>
          </cell>
          <cell r="AI106">
            <v>26764</v>
          </cell>
          <cell r="AJ106" t="str">
            <v/>
          </cell>
          <cell r="AK106">
            <v>26764</v>
          </cell>
          <cell r="AL106" t="str">
            <v/>
          </cell>
          <cell r="AM106">
            <v>26764</v>
          </cell>
          <cell r="AN106" t="str">
            <v/>
          </cell>
          <cell r="AO106">
            <v>26764</v>
          </cell>
          <cell r="AP106" t="str">
            <v/>
          </cell>
          <cell r="AQ106">
            <v>26764</v>
          </cell>
          <cell r="AR106" t="str">
            <v/>
          </cell>
          <cell r="AS106">
            <v>26764</v>
          </cell>
          <cell r="AT106" t="str">
            <v/>
          </cell>
          <cell r="AU106">
            <v>26764</v>
          </cell>
          <cell r="AV106" t="str">
            <v/>
          </cell>
          <cell r="AW106">
            <v>26764</v>
          </cell>
          <cell r="AX106" t="str">
            <v/>
          </cell>
          <cell r="AY106">
            <v>26764</v>
          </cell>
          <cell r="AZ106" t="str">
            <v/>
          </cell>
          <cell r="BA106">
            <v>26764</v>
          </cell>
          <cell r="BB106" t="str">
            <v/>
          </cell>
          <cell r="BC106">
            <v>0</v>
          </cell>
          <cell r="BD106" t="str">
            <v/>
          </cell>
          <cell r="BE106">
            <v>26764</v>
          </cell>
          <cell r="BF106" t="str">
            <v/>
          </cell>
          <cell r="BG106">
            <v>0</v>
          </cell>
          <cell r="BH106" t="str">
            <v/>
          </cell>
          <cell r="BI106">
            <v>26764</v>
          </cell>
          <cell r="BJ106" t="str">
            <v/>
          </cell>
          <cell r="BK106">
            <v>26764</v>
          </cell>
          <cell r="BL106" t="str">
            <v/>
          </cell>
          <cell r="BM106">
            <v>0</v>
          </cell>
          <cell r="BN106" t="str">
            <v/>
          </cell>
          <cell r="BO106">
            <v>26764</v>
          </cell>
          <cell r="BP106" t="str">
            <v/>
          </cell>
          <cell r="BQ106">
            <v>26764</v>
          </cell>
          <cell r="BR106" t="str">
            <v/>
          </cell>
          <cell r="BS106">
            <v>26764</v>
          </cell>
          <cell r="BT106" t="str">
            <v/>
          </cell>
          <cell r="BU106">
            <v>26764</v>
          </cell>
          <cell r="BV106" t="str">
            <v/>
          </cell>
          <cell r="BW106">
            <v>26764</v>
          </cell>
          <cell r="BX106" t="str">
            <v/>
          </cell>
          <cell r="BY106">
            <v>26764</v>
          </cell>
          <cell r="BZ106" t="str">
            <v/>
          </cell>
          <cell r="CA106">
            <v>26764</v>
          </cell>
          <cell r="CB106" t="str">
            <v/>
          </cell>
          <cell r="CC106">
            <v>0</v>
          </cell>
          <cell r="CD106" t="str">
            <v/>
          </cell>
          <cell r="CE106">
            <v>26764</v>
          </cell>
          <cell r="CF106" t="str">
            <v/>
          </cell>
          <cell r="CG106">
            <v>0</v>
          </cell>
          <cell r="CH106" t="str">
            <v/>
          </cell>
          <cell r="CI106">
            <v>26764</v>
          </cell>
          <cell r="CJ106">
            <v>0</v>
          </cell>
          <cell r="CK106">
            <v>7802488</v>
          </cell>
          <cell r="CL106" t="str">
            <v/>
          </cell>
        </row>
        <row r="107">
          <cell r="D107" t="str">
            <v>14-15-010</v>
          </cell>
          <cell r="E107" t="str">
            <v>SUMINISTRO Y COLOCACION DE SALIDAS Y REDES HIDROSANITARIAS PARA MODULO DE BAÑO TIPICO VIVA; INCLUYE MATERIALES, ACCESORIOS, SOLDADURAS, CAJAS Y TODO LO NECESARIO PARA SU CORRECTO FUNCIONAMIENTO.</v>
          </cell>
          <cell r="F107" t="str">
            <v>GB</v>
          </cell>
          <cell r="G107">
            <v>360634</v>
          </cell>
          <cell r="H107">
            <v>4</v>
          </cell>
          <cell r="I107">
            <v>1442536</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4</v>
          </cell>
          <cell r="CK107">
            <v>1442536</v>
          </cell>
          <cell r="CL107" t="str">
            <v/>
          </cell>
        </row>
        <row r="108">
          <cell r="D108" t="str">
            <v>14-15-020</v>
          </cell>
          <cell r="E108" t="str">
            <v>SUMINISTRO DE ESTRUCTURA E INSTALACION DE CANOA TIPO RAINGO O EQUIVALENTE; INCLUYE BAJANTE PLASTICO REDONDO, ELEMENTOS DE SOPORTE, CODOS, SELLANTES Y DEMAS ACCESORIOS PARA SU ADECUADO FUNCIONAMIENTO.</v>
          </cell>
          <cell r="F108" t="str">
            <v>GB</v>
          </cell>
          <cell r="G108">
            <v>292261</v>
          </cell>
          <cell r="H108">
            <v>4</v>
          </cell>
          <cell r="I108">
            <v>1169044</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4</v>
          </cell>
          <cell r="CK108">
            <v>1169044</v>
          </cell>
          <cell r="CL108" t="str">
            <v/>
          </cell>
        </row>
        <row r="109">
          <cell r="D109" t="str">
            <v>14-15-030</v>
          </cell>
          <cell r="E109" t="str">
            <v>SUMINISTRO E INSTALACION DE TANQUE DE ACOPIO PARA AGUA POTABLE DE 205 LT; INCLUYE FLOTADOR, CHEQUE HORIZONTAL, VALVULA DE CIERRE Y TODO LO NECESARIO PARA SU CORRECTO FUNCIONAMIENTO.</v>
          </cell>
          <cell r="F109" t="str">
            <v>U</v>
          </cell>
          <cell r="G109">
            <v>185784</v>
          </cell>
          <cell r="H109">
            <v>4</v>
          </cell>
          <cell r="I109">
            <v>743136</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4</v>
          </cell>
          <cell r="CK109">
            <v>743136</v>
          </cell>
          <cell r="CL109" t="str">
            <v/>
          </cell>
        </row>
        <row r="110">
          <cell r="D110" t="str">
            <v>14-15-060</v>
          </cell>
          <cell r="E110" t="str">
            <v>SUMINISTRO E INSTALACION DE SISTEMA DE POZO SEPTICO INTEGRADO VERTICAL PREFABRICADO EN POLIESTER REFORZADO CON FIBRA DE VIDRIO (PRFV) CON CAPACIDAD DE 1800 L Y TRAMPA DE GRASAS INTERNA; INCLUYE TODO LO NECESARIO PARA SU CORRECTA INSTALACION Y FUNCIONAMIENTO.</v>
          </cell>
          <cell r="F110" t="str">
            <v>U</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t="str">
            <v/>
          </cell>
        </row>
        <row r="111">
          <cell r="D111" t="str">
            <v>14-15-070</v>
          </cell>
          <cell r="E111" t="str">
            <v>CONSTRUCCION DE POZO DE ABSORCION DE 1.50 M X 1.50 M (PROFUNDIDAD DE REFERENCIA 2.00 M) EN MAMPOSTERIA CONSTRUIDO EN SITIO, PARA MANEJO DE CLARIFICANTE Y DISPOSICION FINAL; INCLUYE EXCAVACION, ACCESORIOS PVC, CONCRETO, FORMALETA Y TAPA.</v>
          </cell>
          <cell r="F111" t="str">
            <v>U</v>
          </cell>
          <cell r="G111">
            <v>713068</v>
          </cell>
          <cell r="H111">
            <v>4</v>
          </cell>
          <cell r="I111">
            <v>2852272</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4</v>
          </cell>
          <cell r="CK111">
            <v>2852272</v>
          </cell>
          <cell r="CL111" t="str">
            <v/>
          </cell>
        </row>
        <row r="112">
          <cell r="D112" t="str">
            <v>14-15-080</v>
          </cell>
          <cell r="E112" t="str">
            <v>CONSTRUCCION DE CAJAS DOMICILIAR PARA ALCANTARILLADO, DIMENSIONES  DE 0.50X0.50M, CON ALTURA DE 0.50M, ESPESOR DE PAREDES 0.10M. INCLUYE: HERRAJE PARA TAPA, CAÑUELA  Y TODOS LOS MATERIALES INDICADOS EN EL PLANO, MANO DE OBRA, HERRAMIENTAS, FORMALETA, EQUIPO, CONCRETO DE 21 MPa Y TODOS LOS DEMAS ELEMENTOS NECESARIOS PARA EL NORMAL DESARROLLO DE LA ACTIVIDAD.</v>
          </cell>
          <cell r="F112" t="str">
            <v>U</v>
          </cell>
          <cell r="G112">
            <v>151308</v>
          </cell>
          <cell r="H112">
            <v>4</v>
          </cell>
          <cell r="I112">
            <v>605232</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4</v>
          </cell>
          <cell r="CK112">
            <v>605232</v>
          </cell>
          <cell r="CL112" t="str">
            <v/>
          </cell>
        </row>
        <row r="113">
          <cell r="D113" t="str">
            <v>14-15-090</v>
          </cell>
          <cell r="E113" t="str">
            <v>SUMINISTRO E INSTALACION DE VALVULA DE COMPUERTA MARCA RW Ø1/2" O EQUIVALENTE. SE ENTREGARA DEBIDAMENTE INSTALADA SIN PRESENCIA DE FUGAS NI FISURAS, SOMETIDA AL SISTEMA YA PRESURIZADO.</v>
          </cell>
          <cell r="F113" t="str">
            <v>U</v>
          </cell>
          <cell r="G113">
            <v>26764</v>
          </cell>
          <cell r="H113">
            <v>4</v>
          </cell>
          <cell r="I113">
            <v>107056</v>
          </cell>
          <cell r="J113">
            <v>1</v>
          </cell>
          <cell r="K113">
            <v>26764</v>
          </cell>
          <cell r="L113">
            <v>1</v>
          </cell>
          <cell r="M113">
            <v>26764</v>
          </cell>
          <cell r="N113">
            <v>1</v>
          </cell>
          <cell r="O113">
            <v>26764</v>
          </cell>
          <cell r="P113">
            <v>0</v>
          </cell>
          <cell r="Q113">
            <v>0</v>
          </cell>
          <cell r="R113">
            <v>1</v>
          </cell>
          <cell r="S113">
            <v>26764</v>
          </cell>
          <cell r="T113">
            <v>1</v>
          </cell>
          <cell r="U113">
            <v>26764</v>
          </cell>
          <cell r="V113">
            <v>1</v>
          </cell>
          <cell r="W113">
            <v>26764</v>
          </cell>
          <cell r="X113">
            <v>1</v>
          </cell>
          <cell r="Y113">
            <v>26764</v>
          </cell>
          <cell r="Z113">
            <v>1</v>
          </cell>
          <cell r="AA113">
            <v>26764</v>
          </cell>
          <cell r="AB113">
            <v>1</v>
          </cell>
          <cell r="AC113">
            <v>26764</v>
          </cell>
          <cell r="AD113">
            <v>1</v>
          </cell>
          <cell r="AE113">
            <v>26764</v>
          </cell>
          <cell r="AF113">
            <v>1</v>
          </cell>
          <cell r="AG113">
            <v>26764</v>
          </cell>
          <cell r="AH113">
            <v>1</v>
          </cell>
          <cell r="AI113">
            <v>26764</v>
          </cell>
          <cell r="AJ113">
            <v>1</v>
          </cell>
          <cell r="AK113">
            <v>26764</v>
          </cell>
          <cell r="AL113">
            <v>1</v>
          </cell>
          <cell r="AM113">
            <v>26764</v>
          </cell>
          <cell r="AN113">
            <v>1</v>
          </cell>
          <cell r="AO113">
            <v>26764</v>
          </cell>
          <cell r="AP113">
            <v>1</v>
          </cell>
          <cell r="AQ113">
            <v>26764</v>
          </cell>
          <cell r="AR113">
            <v>1</v>
          </cell>
          <cell r="AS113">
            <v>26764</v>
          </cell>
          <cell r="AT113">
            <v>1</v>
          </cell>
          <cell r="AU113">
            <v>26764</v>
          </cell>
          <cell r="AV113">
            <v>1</v>
          </cell>
          <cell r="AW113">
            <v>26764</v>
          </cell>
          <cell r="AX113">
            <v>1</v>
          </cell>
          <cell r="AY113">
            <v>26764</v>
          </cell>
          <cell r="AZ113">
            <v>1</v>
          </cell>
          <cell r="BA113">
            <v>26764</v>
          </cell>
          <cell r="BB113">
            <v>0</v>
          </cell>
          <cell r="BC113">
            <v>0</v>
          </cell>
          <cell r="BD113">
            <v>1</v>
          </cell>
          <cell r="BE113">
            <v>26764</v>
          </cell>
          <cell r="BF113">
            <v>0</v>
          </cell>
          <cell r="BG113">
            <v>0</v>
          </cell>
          <cell r="BH113">
            <v>1</v>
          </cell>
          <cell r="BI113">
            <v>26764</v>
          </cell>
          <cell r="BJ113">
            <v>1</v>
          </cell>
          <cell r="BK113">
            <v>26764</v>
          </cell>
          <cell r="BL113">
            <v>0</v>
          </cell>
          <cell r="BM113">
            <v>0</v>
          </cell>
          <cell r="BN113">
            <v>1</v>
          </cell>
          <cell r="BO113">
            <v>26764</v>
          </cell>
          <cell r="BP113">
            <v>1</v>
          </cell>
          <cell r="BQ113">
            <v>26764</v>
          </cell>
          <cell r="BR113">
            <v>1</v>
          </cell>
          <cell r="BS113">
            <v>26764</v>
          </cell>
          <cell r="BT113">
            <v>1</v>
          </cell>
          <cell r="BU113">
            <v>26764</v>
          </cell>
          <cell r="BV113">
            <v>1</v>
          </cell>
          <cell r="BW113">
            <v>26764</v>
          </cell>
          <cell r="BX113">
            <v>1</v>
          </cell>
          <cell r="BY113">
            <v>26764</v>
          </cell>
          <cell r="BZ113">
            <v>1</v>
          </cell>
          <cell r="CA113">
            <v>26764</v>
          </cell>
          <cell r="CB113">
            <v>0</v>
          </cell>
          <cell r="CC113">
            <v>0</v>
          </cell>
          <cell r="CD113">
            <v>1</v>
          </cell>
          <cell r="CE113">
            <v>26764</v>
          </cell>
          <cell r="CF113">
            <v>0</v>
          </cell>
          <cell r="CG113">
            <v>0</v>
          </cell>
          <cell r="CH113">
            <v>1</v>
          </cell>
          <cell r="CI113">
            <v>26764</v>
          </cell>
          <cell r="CJ113">
            <v>37</v>
          </cell>
          <cell r="CK113">
            <v>990268</v>
          </cell>
          <cell r="CL113" t="str">
            <v/>
          </cell>
        </row>
        <row r="114">
          <cell r="D114" t="str">
            <v>15</v>
          </cell>
          <cell r="E114" t="str">
            <v>INSTALACIONES ELECTRICAS</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v>0</v>
          </cell>
          <cell r="CK114" t="str">
            <v/>
          </cell>
          <cell r="CL114">
            <v>7451505</v>
          </cell>
        </row>
        <row r="115">
          <cell r="D115" t="str">
            <v>15-05</v>
          </cell>
          <cell r="E115" t="str">
            <v>INSTALACIONES ELECTRICAS</v>
          </cell>
          <cell r="G115">
            <v>0</v>
          </cell>
          <cell r="H115" t="str">
            <v/>
          </cell>
          <cell r="I115">
            <v>706612</v>
          </cell>
          <cell r="J115" t="str">
            <v/>
          </cell>
          <cell r="K115">
            <v>176653</v>
          </cell>
          <cell r="L115" t="str">
            <v/>
          </cell>
          <cell r="M115">
            <v>176653</v>
          </cell>
          <cell r="N115" t="str">
            <v/>
          </cell>
          <cell r="O115">
            <v>176653</v>
          </cell>
          <cell r="P115" t="str">
            <v/>
          </cell>
          <cell r="Q115">
            <v>0</v>
          </cell>
          <cell r="R115" t="str">
            <v/>
          </cell>
          <cell r="S115">
            <v>176653</v>
          </cell>
          <cell r="T115" t="str">
            <v/>
          </cell>
          <cell r="U115">
            <v>176653</v>
          </cell>
          <cell r="V115" t="str">
            <v/>
          </cell>
          <cell r="W115">
            <v>176653</v>
          </cell>
          <cell r="X115" t="str">
            <v/>
          </cell>
          <cell r="Y115">
            <v>192929</v>
          </cell>
          <cell r="Z115" t="str">
            <v/>
          </cell>
          <cell r="AA115">
            <v>176653</v>
          </cell>
          <cell r="AB115" t="str">
            <v/>
          </cell>
          <cell r="AC115">
            <v>176653</v>
          </cell>
          <cell r="AD115" t="str">
            <v/>
          </cell>
          <cell r="AE115">
            <v>176653</v>
          </cell>
          <cell r="AF115" t="str">
            <v/>
          </cell>
          <cell r="AG115">
            <v>176653</v>
          </cell>
          <cell r="AH115" t="str">
            <v/>
          </cell>
          <cell r="AI115">
            <v>176653</v>
          </cell>
          <cell r="AJ115" t="str">
            <v/>
          </cell>
          <cell r="AK115">
            <v>176653</v>
          </cell>
          <cell r="AL115" t="str">
            <v/>
          </cell>
          <cell r="AM115">
            <v>176653</v>
          </cell>
          <cell r="AN115" t="str">
            <v/>
          </cell>
          <cell r="AO115">
            <v>176653</v>
          </cell>
          <cell r="AP115" t="str">
            <v/>
          </cell>
          <cell r="AQ115">
            <v>246340</v>
          </cell>
          <cell r="AR115" t="str">
            <v/>
          </cell>
          <cell r="AS115">
            <v>176653</v>
          </cell>
          <cell r="AT115" t="str">
            <v/>
          </cell>
          <cell r="AU115">
            <v>176653</v>
          </cell>
          <cell r="AV115" t="str">
            <v/>
          </cell>
          <cell r="AW115">
            <v>176653</v>
          </cell>
          <cell r="AX115" t="str">
            <v/>
          </cell>
          <cell r="AY115">
            <v>176653</v>
          </cell>
          <cell r="AZ115" t="str">
            <v/>
          </cell>
          <cell r="BA115">
            <v>176653</v>
          </cell>
          <cell r="BB115" t="str">
            <v/>
          </cell>
          <cell r="BC115">
            <v>231463</v>
          </cell>
          <cell r="BD115" t="str">
            <v/>
          </cell>
          <cell r="BE115">
            <v>176653</v>
          </cell>
          <cell r="BF115" t="str">
            <v/>
          </cell>
          <cell r="BG115">
            <v>0</v>
          </cell>
          <cell r="BH115" t="str">
            <v/>
          </cell>
          <cell r="BI115">
            <v>176653</v>
          </cell>
          <cell r="BJ115" t="str">
            <v/>
          </cell>
          <cell r="BK115">
            <v>176653</v>
          </cell>
          <cell r="BL115" t="str">
            <v/>
          </cell>
          <cell r="BM115">
            <v>0</v>
          </cell>
          <cell r="BN115" t="str">
            <v/>
          </cell>
          <cell r="BO115">
            <v>176653</v>
          </cell>
          <cell r="BP115" t="str">
            <v/>
          </cell>
          <cell r="BQ115">
            <v>176653</v>
          </cell>
          <cell r="BR115" t="str">
            <v/>
          </cell>
          <cell r="BS115">
            <v>352442</v>
          </cell>
          <cell r="BT115" t="str">
            <v/>
          </cell>
          <cell r="BU115">
            <v>598782</v>
          </cell>
          <cell r="BV115" t="str">
            <v/>
          </cell>
          <cell r="BW115">
            <v>176653</v>
          </cell>
          <cell r="BX115" t="str">
            <v/>
          </cell>
          <cell r="BY115">
            <v>176653</v>
          </cell>
          <cell r="BZ115" t="str">
            <v/>
          </cell>
          <cell r="CA115">
            <v>176653</v>
          </cell>
          <cell r="CB115" t="str">
            <v/>
          </cell>
          <cell r="CC115">
            <v>0</v>
          </cell>
          <cell r="CD115" t="str">
            <v/>
          </cell>
          <cell r="CE115">
            <v>176653</v>
          </cell>
          <cell r="CF115" t="str">
            <v/>
          </cell>
          <cell r="CG115">
            <v>0</v>
          </cell>
          <cell r="CH115" t="str">
            <v/>
          </cell>
          <cell r="CI115">
            <v>176653</v>
          </cell>
          <cell r="CJ115">
            <v>0</v>
          </cell>
          <cell r="CK115">
            <v>7451505</v>
          </cell>
          <cell r="CL115" t="str">
            <v/>
          </cell>
        </row>
        <row r="116">
          <cell r="D116" t="str">
            <v>15-05-010</v>
          </cell>
          <cell r="E116" t="str">
            <v>SUMINISTRO Y MONTAJE DE INSTALACION ELECTRICA INTERNA PARA EL BAÑO EN EL PROGRAMA DE MEJORAMIENTO. INCLUYE: SALIDAS DE TOMA CORRIENTE GFCI 125V DOBLE CON POLO A TIERRA, 15A,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16" t="str">
            <v>U</v>
          </cell>
          <cell r="G116">
            <v>176653</v>
          </cell>
          <cell r="H116">
            <v>4</v>
          </cell>
          <cell r="I116">
            <v>706612</v>
          </cell>
          <cell r="J116">
            <v>1</v>
          </cell>
          <cell r="K116">
            <v>176653</v>
          </cell>
          <cell r="L116">
            <v>1</v>
          </cell>
          <cell r="M116">
            <v>176653</v>
          </cell>
          <cell r="N116">
            <v>1</v>
          </cell>
          <cell r="O116">
            <v>176653</v>
          </cell>
          <cell r="P116">
            <v>0</v>
          </cell>
          <cell r="Q116">
            <v>0</v>
          </cell>
          <cell r="R116">
            <v>1</v>
          </cell>
          <cell r="S116">
            <v>176653</v>
          </cell>
          <cell r="T116">
            <v>1</v>
          </cell>
          <cell r="U116">
            <v>176653</v>
          </cell>
          <cell r="V116">
            <v>1</v>
          </cell>
          <cell r="W116">
            <v>176653</v>
          </cell>
          <cell r="X116">
            <v>0</v>
          </cell>
          <cell r="Y116">
            <v>0</v>
          </cell>
          <cell r="Z116">
            <v>1</v>
          </cell>
          <cell r="AA116">
            <v>176653</v>
          </cell>
          <cell r="AB116">
            <v>1</v>
          </cell>
          <cell r="AC116">
            <v>176653</v>
          </cell>
          <cell r="AD116">
            <v>1</v>
          </cell>
          <cell r="AE116">
            <v>176653</v>
          </cell>
          <cell r="AF116">
            <v>1</v>
          </cell>
          <cell r="AG116">
            <v>176653</v>
          </cell>
          <cell r="AH116">
            <v>1</v>
          </cell>
          <cell r="AI116">
            <v>176653</v>
          </cell>
          <cell r="AJ116">
            <v>1</v>
          </cell>
          <cell r="AK116">
            <v>176653</v>
          </cell>
          <cell r="AL116">
            <v>1</v>
          </cell>
          <cell r="AM116">
            <v>176653</v>
          </cell>
          <cell r="AN116">
            <v>1</v>
          </cell>
          <cell r="AO116">
            <v>176653</v>
          </cell>
          <cell r="AP116">
            <v>0</v>
          </cell>
          <cell r="AQ116">
            <v>0</v>
          </cell>
          <cell r="AR116">
            <v>1</v>
          </cell>
          <cell r="AS116">
            <v>176653</v>
          </cell>
          <cell r="AT116">
            <v>1</v>
          </cell>
          <cell r="AU116">
            <v>176653</v>
          </cell>
          <cell r="AV116">
            <v>1</v>
          </cell>
          <cell r="AW116">
            <v>176653</v>
          </cell>
          <cell r="AX116">
            <v>1</v>
          </cell>
          <cell r="AY116">
            <v>176653</v>
          </cell>
          <cell r="AZ116">
            <v>1</v>
          </cell>
          <cell r="BA116">
            <v>176653</v>
          </cell>
          <cell r="BB116">
            <v>0</v>
          </cell>
          <cell r="BC116">
            <v>0</v>
          </cell>
          <cell r="BD116">
            <v>1</v>
          </cell>
          <cell r="BE116">
            <v>176653</v>
          </cell>
          <cell r="BF116">
            <v>0</v>
          </cell>
          <cell r="BG116">
            <v>0</v>
          </cell>
          <cell r="BH116">
            <v>1</v>
          </cell>
          <cell r="BI116">
            <v>176653</v>
          </cell>
          <cell r="BJ116">
            <v>1</v>
          </cell>
          <cell r="BK116">
            <v>176653</v>
          </cell>
          <cell r="BL116">
            <v>0</v>
          </cell>
          <cell r="BM116">
            <v>0</v>
          </cell>
          <cell r="BN116">
            <v>1</v>
          </cell>
          <cell r="BO116">
            <v>176653</v>
          </cell>
          <cell r="BP116">
            <v>1</v>
          </cell>
          <cell r="BQ116">
            <v>176653</v>
          </cell>
          <cell r="BR116">
            <v>1</v>
          </cell>
          <cell r="BS116">
            <v>176653</v>
          </cell>
          <cell r="BT116">
            <v>1</v>
          </cell>
          <cell r="BU116">
            <v>176653</v>
          </cell>
          <cell r="BV116">
            <v>1</v>
          </cell>
          <cell r="BW116">
            <v>176653</v>
          </cell>
          <cell r="BX116">
            <v>1</v>
          </cell>
          <cell r="BY116">
            <v>176653</v>
          </cell>
          <cell r="BZ116">
            <v>1</v>
          </cell>
          <cell r="CA116">
            <v>176653</v>
          </cell>
          <cell r="CB116">
            <v>0</v>
          </cell>
          <cell r="CC116">
            <v>0</v>
          </cell>
          <cell r="CD116">
            <v>1</v>
          </cell>
          <cell r="CE116">
            <v>176653</v>
          </cell>
          <cell r="CF116">
            <v>0</v>
          </cell>
          <cell r="CG116">
            <v>0</v>
          </cell>
          <cell r="CH116">
            <v>1</v>
          </cell>
          <cell r="CI116">
            <v>176653</v>
          </cell>
          <cell r="CJ116">
            <v>35</v>
          </cell>
          <cell r="CK116">
            <v>6182855</v>
          </cell>
          <cell r="CL116" t="str">
            <v/>
          </cell>
        </row>
        <row r="117">
          <cell r="D117" t="str">
            <v>15-05-020</v>
          </cell>
          <cell r="E117" t="str">
            <v>SUMINISTRO Y MONTAJE DE INSTALACION ELECTRICA INTERNA PARA EL BAÑO EN EL PROGRAMA DE MEJORAMIENTO. INCLUYE: SALIDAS DE TOMA CORRIENTE GFCI 125V DOBLE CON POLO A TIERRA, 15A,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7" t="str">
            <v>U</v>
          </cell>
          <cell r="G117">
            <v>192929</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1</v>
          </cell>
          <cell r="Y117">
            <v>192929</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1</v>
          </cell>
          <cell r="CK117">
            <v>192929</v>
          </cell>
          <cell r="CL117" t="str">
            <v/>
          </cell>
        </row>
        <row r="118">
          <cell r="D118" t="str">
            <v>15-05-030</v>
          </cell>
          <cell r="E118" t="str">
            <v>SUMINISTRO Y MONTAJE DE INSTALACION ELECTRICA INTERNA PARA EL BAÑO EN EL PROGRAMA DE MEJORAMIENTO. INCLUYE: SALIDAS DE TOMA CORRIENTE GFCI 125V DOBLE CON POLO A TIERRA, 15A, INTERRUPTOR SENCILLO,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8" t="str">
            <v>U</v>
          </cell>
          <cell r="G118">
            <v>246340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1</v>
          </cell>
          <cell r="AQ118">
            <v>246340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1</v>
          </cell>
          <cell r="BU118">
            <v>246340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2</v>
          </cell>
          <cell r="CK118">
            <v>492680</v>
          </cell>
          <cell r="CL118" t="str">
            <v/>
          </cell>
        </row>
        <row r="119">
          <cell r="D119" t="str">
            <v>15-05-040</v>
          </cell>
          <cell r="E119" t="str">
            <v>SUMINISTRO Y MONTAJE DE INSTALACION ELECTRICA INTERNA PARA EL BAÑO EN EL PROGRAMA DE MEJORAMIENTO, INCLUYE: SALIDAS DE TOMA CORRIENTE GFCI 125V DOBLE CON POLO A TIERRA,15A, INTERRUPTOR SENCILLO, PLAFONES, PROTECCION DEL CIRCUITO DE 1X20 A, 8 METROS DE ENCAUCHETADO DE 3X12 AWG, TUBERÍA PVC, ACCESORIOS, FIJACIÓN, CAJAS PVC CON TAPA SUPLEMENTO, CONDUCTORES DE COBRE 12AWG-CU-THHN-THWN 90°C, EMPALME (CONECTORES) Y APARATOS. LOS MATERIALES DEBEN CUMPLIR CON CERTIFICACION RETIE</v>
          </cell>
          <cell r="F119" t="str">
            <v>U</v>
          </cell>
          <cell r="G119">
            <v>175789</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1</v>
          </cell>
          <cell r="BS119">
            <v>175789</v>
          </cell>
          <cell r="BT119">
            <v>1</v>
          </cell>
          <cell r="BU119">
            <v>175789</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2</v>
          </cell>
          <cell r="CK119">
            <v>351578</v>
          </cell>
          <cell r="CL119" t="str">
            <v/>
          </cell>
        </row>
        <row r="120">
          <cell r="D120" t="str">
            <v>15-05-050</v>
          </cell>
          <cell r="E120" t="str">
            <v>SUMINISTRO Y MONTAJE DE INSTALACION ELECTRICA INTERNA PARA LA COCINA EN EL PROGRAMA DE MEJORAMIENTO, INCLUYE: SALIDAS DE TOMACORRIENTE GFCI 125V DOBLE CON POLO A TIERRA, 15A, TOMACORRIENTE DOBLE CON POLO A TIERRA 15A, LEV REF 5320 , 125V O SU EQUIVALENTE,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20" t="str">
            <v>U</v>
          </cell>
          <cell r="G120">
            <v>231463</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1</v>
          </cell>
          <cell r="BC120">
            <v>231463</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1</v>
          </cell>
          <cell r="CK120">
            <v>231463</v>
          </cell>
          <cell r="CL120" t="str">
            <v/>
          </cell>
        </row>
        <row r="121">
          <cell r="D121" t="str">
            <v>50</v>
          </cell>
          <cell r="E121" t="str">
            <v>MANO DE OBRA</v>
          </cell>
          <cell r="G121">
            <v>0</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
          </cell>
          <cell r="AI121" t="str">
            <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t="str">
            <v/>
          </cell>
          <cell r="BM121" t="str">
            <v/>
          </cell>
          <cell r="BN121" t="str">
            <v/>
          </cell>
          <cell r="BO121" t="str">
            <v/>
          </cell>
          <cell r="BP121" t="str">
            <v/>
          </cell>
          <cell r="BQ121" t="str">
            <v/>
          </cell>
          <cell r="BR121" t="str">
            <v/>
          </cell>
          <cell r="BS121" t="str">
            <v/>
          </cell>
          <cell r="BT121" t="str">
            <v/>
          </cell>
          <cell r="BU121" t="str">
            <v/>
          </cell>
          <cell r="BV121" t="str">
            <v/>
          </cell>
          <cell r="BW121" t="str">
            <v/>
          </cell>
          <cell r="BX121" t="str">
            <v/>
          </cell>
          <cell r="BY121" t="str">
            <v/>
          </cell>
          <cell r="BZ121" t="str">
            <v/>
          </cell>
          <cell r="CA121" t="str">
            <v/>
          </cell>
          <cell r="CB121" t="str">
            <v/>
          </cell>
          <cell r="CC121" t="str">
            <v/>
          </cell>
          <cell r="CD121" t="str">
            <v/>
          </cell>
          <cell r="CE121" t="str">
            <v/>
          </cell>
          <cell r="CF121" t="str">
            <v/>
          </cell>
          <cell r="CG121" t="str">
            <v/>
          </cell>
          <cell r="CH121" t="str">
            <v/>
          </cell>
          <cell r="CI121" t="str">
            <v/>
          </cell>
          <cell r="CJ121">
            <v>0</v>
          </cell>
          <cell r="CK121" t="str">
            <v/>
          </cell>
          <cell r="CL121">
            <v>0</v>
          </cell>
        </row>
        <row r="122">
          <cell r="D122" t="str">
            <v>50-05</v>
          </cell>
          <cell r="E122" t="str">
            <v>MANO DE OBRA</v>
          </cell>
          <cell r="G122">
            <v>0</v>
          </cell>
          <cell r="H122" t="str">
            <v/>
          </cell>
          <cell r="I122">
            <v>0</v>
          </cell>
          <cell r="J122" t="str">
            <v/>
          </cell>
          <cell r="K122">
            <v>0</v>
          </cell>
          <cell r="L122" t="str">
            <v/>
          </cell>
          <cell r="M122">
            <v>0</v>
          </cell>
          <cell r="N122" t="str">
            <v/>
          </cell>
          <cell r="O122">
            <v>0</v>
          </cell>
          <cell r="P122" t="str">
            <v/>
          </cell>
          <cell r="Q122">
            <v>0</v>
          </cell>
          <cell r="R122" t="str">
            <v/>
          </cell>
          <cell r="S122">
            <v>0</v>
          </cell>
          <cell r="T122" t="str">
            <v/>
          </cell>
          <cell r="U122">
            <v>0</v>
          </cell>
          <cell r="V122" t="str">
            <v/>
          </cell>
          <cell r="W122">
            <v>0</v>
          </cell>
          <cell r="X122" t="str">
            <v/>
          </cell>
          <cell r="Y122">
            <v>0</v>
          </cell>
          <cell r="Z122" t="str">
            <v/>
          </cell>
          <cell r="AA122">
            <v>0</v>
          </cell>
          <cell r="AB122" t="str">
            <v/>
          </cell>
          <cell r="AC122">
            <v>0</v>
          </cell>
          <cell r="AD122" t="str">
            <v/>
          </cell>
          <cell r="AE122">
            <v>0</v>
          </cell>
          <cell r="AF122" t="str">
            <v/>
          </cell>
          <cell r="AG122">
            <v>0</v>
          </cell>
          <cell r="AH122" t="str">
            <v/>
          </cell>
          <cell r="AI122">
            <v>0</v>
          </cell>
          <cell r="AJ122" t="str">
            <v/>
          </cell>
          <cell r="AK122">
            <v>0</v>
          </cell>
          <cell r="AL122" t="str">
            <v/>
          </cell>
          <cell r="AM122">
            <v>0</v>
          </cell>
          <cell r="AN122" t="str">
            <v/>
          </cell>
          <cell r="AO122">
            <v>0</v>
          </cell>
          <cell r="AP122" t="str">
            <v/>
          </cell>
          <cell r="AQ122">
            <v>0</v>
          </cell>
          <cell r="AR122" t="str">
            <v/>
          </cell>
          <cell r="AS122">
            <v>0</v>
          </cell>
          <cell r="AT122" t="str">
            <v/>
          </cell>
          <cell r="AU122">
            <v>0</v>
          </cell>
          <cell r="AV122" t="str">
            <v/>
          </cell>
          <cell r="AW122">
            <v>0</v>
          </cell>
          <cell r="AX122" t="str">
            <v/>
          </cell>
          <cell r="AY122">
            <v>0</v>
          </cell>
          <cell r="AZ122" t="str">
            <v/>
          </cell>
          <cell r="BA122">
            <v>0</v>
          </cell>
          <cell r="BB122" t="str">
            <v/>
          </cell>
          <cell r="BC122">
            <v>0</v>
          </cell>
          <cell r="BD122" t="str">
            <v/>
          </cell>
          <cell r="BE122">
            <v>0</v>
          </cell>
          <cell r="BF122" t="str">
            <v/>
          </cell>
          <cell r="BG122">
            <v>0</v>
          </cell>
          <cell r="BH122" t="str">
            <v/>
          </cell>
          <cell r="BI122">
            <v>0</v>
          </cell>
          <cell r="BJ122" t="str">
            <v/>
          </cell>
          <cell r="BK122">
            <v>0</v>
          </cell>
          <cell r="BL122" t="str">
            <v/>
          </cell>
          <cell r="BM122">
            <v>0</v>
          </cell>
          <cell r="BN122" t="str">
            <v/>
          </cell>
          <cell r="BO122">
            <v>0</v>
          </cell>
          <cell r="BP122" t="str">
            <v/>
          </cell>
          <cell r="BQ122">
            <v>0</v>
          </cell>
          <cell r="BR122" t="str">
            <v/>
          </cell>
          <cell r="BS122">
            <v>0</v>
          </cell>
          <cell r="BT122" t="str">
            <v/>
          </cell>
          <cell r="BU122">
            <v>0</v>
          </cell>
          <cell r="BV122" t="str">
            <v/>
          </cell>
          <cell r="BW122">
            <v>0</v>
          </cell>
          <cell r="BX122" t="str">
            <v/>
          </cell>
          <cell r="BY122">
            <v>0</v>
          </cell>
          <cell r="BZ122" t="str">
            <v/>
          </cell>
          <cell r="CA122">
            <v>0</v>
          </cell>
          <cell r="CB122" t="str">
            <v/>
          </cell>
          <cell r="CC122">
            <v>0</v>
          </cell>
          <cell r="CD122" t="str">
            <v/>
          </cell>
          <cell r="CE122">
            <v>0</v>
          </cell>
          <cell r="CF122" t="str">
            <v/>
          </cell>
          <cell r="CG122">
            <v>0</v>
          </cell>
          <cell r="CH122" t="str">
            <v/>
          </cell>
          <cell r="CI122">
            <v>0</v>
          </cell>
          <cell r="CJ122">
            <v>0</v>
          </cell>
          <cell r="CK122">
            <v>0</v>
          </cell>
          <cell r="CL122" t="str">
            <v/>
          </cell>
        </row>
        <row r="123">
          <cell r="D123" t="str">
            <v>50-05-010</v>
          </cell>
          <cell r="E123" t="str">
            <v>MANO DE OBRA GENERAL - UNA CUADRILLA DE UN OFICIAL MAS UN AYUDANTE DURANTE UNA SEMANA</v>
          </cell>
          <cell r="F123" t="str">
            <v>GB</v>
          </cell>
          <cell r="G123">
            <v>0</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
          </cell>
          <cell r="AI123" t="str">
            <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t="str">
            <v/>
          </cell>
          <cell r="BM123" t="str">
            <v/>
          </cell>
          <cell r="BN123" t="str">
            <v/>
          </cell>
          <cell r="BO123" t="str">
            <v/>
          </cell>
          <cell r="BP123" t="str">
            <v/>
          </cell>
          <cell r="BQ123" t="str">
            <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t="str">
            <v/>
          </cell>
          <cell r="CI123" t="str">
            <v/>
          </cell>
          <cell r="CJ123">
            <v>0</v>
          </cell>
          <cell r="CK123">
            <v>0</v>
          </cell>
          <cell r="CL123" t="str">
            <v/>
          </cell>
        </row>
        <row r="124">
          <cell r="D124" t="str">
            <v>60</v>
          </cell>
          <cell r="E124" t="str">
            <v>TRANSPORTES</v>
          </cell>
          <cell r="G124">
            <v>0</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
          </cell>
          <cell r="AI124" t="str">
            <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t="str">
            <v/>
          </cell>
          <cell r="BM124" t="str">
            <v/>
          </cell>
          <cell r="BN124" t="str">
            <v/>
          </cell>
          <cell r="BO124" t="str">
            <v/>
          </cell>
          <cell r="BP124" t="str">
            <v/>
          </cell>
          <cell r="BQ124" t="str">
            <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t="str">
            <v/>
          </cell>
          <cell r="CI124" t="str">
            <v/>
          </cell>
          <cell r="CJ124">
            <v>0</v>
          </cell>
          <cell r="CK124" t="str">
            <v/>
          </cell>
          <cell r="CL124">
            <v>0</v>
          </cell>
        </row>
        <row r="125">
          <cell r="D125" t="str">
            <v>60-05</v>
          </cell>
          <cell r="E125" t="str">
            <v>TRANSPORTES</v>
          </cell>
          <cell r="G125">
            <v>0</v>
          </cell>
          <cell r="H125" t="str">
            <v/>
          </cell>
          <cell r="I125">
            <v>0</v>
          </cell>
          <cell r="J125" t="str">
            <v/>
          </cell>
          <cell r="K125">
            <v>0</v>
          </cell>
          <cell r="L125" t="str">
            <v/>
          </cell>
          <cell r="M125">
            <v>0</v>
          </cell>
          <cell r="N125" t="str">
            <v/>
          </cell>
          <cell r="O125">
            <v>0</v>
          </cell>
          <cell r="P125" t="str">
            <v/>
          </cell>
          <cell r="Q125">
            <v>0</v>
          </cell>
          <cell r="R125" t="str">
            <v/>
          </cell>
          <cell r="S125">
            <v>0</v>
          </cell>
          <cell r="T125" t="str">
            <v/>
          </cell>
          <cell r="U125">
            <v>0</v>
          </cell>
          <cell r="V125" t="str">
            <v/>
          </cell>
          <cell r="W125">
            <v>0</v>
          </cell>
          <cell r="X125" t="str">
            <v/>
          </cell>
          <cell r="Y125">
            <v>0</v>
          </cell>
          <cell r="Z125" t="str">
            <v/>
          </cell>
          <cell r="AA125">
            <v>0</v>
          </cell>
          <cell r="AB125" t="str">
            <v/>
          </cell>
          <cell r="AC125">
            <v>0</v>
          </cell>
          <cell r="AD125" t="str">
            <v/>
          </cell>
          <cell r="AE125">
            <v>0</v>
          </cell>
          <cell r="AF125" t="str">
            <v/>
          </cell>
          <cell r="AG125">
            <v>0</v>
          </cell>
          <cell r="AH125" t="str">
            <v/>
          </cell>
          <cell r="AI125">
            <v>0</v>
          </cell>
          <cell r="AJ125" t="str">
            <v/>
          </cell>
          <cell r="AK125">
            <v>0</v>
          </cell>
          <cell r="AL125" t="str">
            <v/>
          </cell>
          <cell r="AM125">
            <v>0</v>
          </cell>
          <cell r="AN125" t="str">
            <v/>
          </cell>
          <cell r="AO125">
            <v>0</v>
          </cell>
          <cell r="AP125" t="str">
            <v/>
          </cell>
          <cell r="AQ125">
            <v>0</v>
          </cell>
          <cell r="AR125" t="str">
            <v/>
          </cell>
          <cell r="AS125">
            <v>0</v>
          </cell>
          <cell r="AT125" t="str">
            <v/>
          </cell>
          <cell r="AU125">
            <v>0</v>
          </cell>
          <cell r="AV125" t="str">
            <v/>
          </cell>
          <cell r="AW125">
            <v>0</v>
          </cell>
          <cell r="AX125" t="str">
            <v/>
          </cell>
          <cell r="AY125">
            <v>0</v>
          </cell>
          <cell r="AZ125" t="str">
            <v/>
          </cell>
          <cell r="BA125">
            <v>0</v>
          </cell>
          <cell r="BB125" t="str">
            <v/>
          </cell>
          <cell r="BC125">
            <v>0</v>
          </cell>
          <cell r="BD125" t="str">
            <v/>
          </cell>
          <cell r="BE125">
            <v>0</v>
          </cell>
          <cell r="BF125" t="str">
            <v/>
          </cell>
          <cell r="BG125">
            <v>0</v>
          </cell>
          <cell r="BH125" t="str">
            <v/>
          </cell>
          <cell r="BI125">
            <v>0</v>
          </cell>
          <cell r="BJ125" t="str">
            <v/>
          </cell>
          <cell r="BK125">
            <v>0</v>
          </cell>
          <cell r="BL125" t="str">
            <v/>
          </cell>
          <cell r="BM125">
            <v>0</v>
          </cell>
          <cell r="BN125" t="str">
            <v/>
          </cell>
          <cell r="BO125">
            <v>0</v>
          </cell>
          <cell r="BP125" t="str">
            <v/>
          </cell>
          <cell r="BQ125">
            <v>0</v>
          </cell>
          <cell r="BR125" t="str">
            <v/>
          </cell>
          <cell r="BS125">
            <v>0</v>
          </cell>
          <cell r="BT125" t="str">
            <v/>
          </cell>
          <cell r="BU125">
            <v>0</v>
          </cell>
          <cell r="BV125" t="str">
            <v/>
          </cell>
          <cell r="BW125">
            <v>0</v>
          </cell>
          <cell r="BX125" t="str">
            <v/>
          </cell>
          <cell r="BY125">
            <v>0</v>
          </cell>
          <cell r="BZ125" t="str">
            <v/>
          </cell>
          <cell r="CA125">
            <v>0</v>
          </cell>
          <cell r="CB125" t="str">
            <v/>
          </cell>
          <cell r="CC125">
            <v>0</v>
          </cell>
          <cell r="CD125" t="str">
            <v/>
          </cell>
          <cell r="CE125">
            <v>0</v>
          </cell>
          <cell r="CF125" t="str">
            <v/>
          </cell>
          <cell r="CG125">
            <v>0</v>
          </cell>
          <cell r="CH125" t="str">
            <v/>
          </cell>
          <cell r="CI125">
            <v>0</v>
          </cell>
          <cell r="CJ125">
            <v>0</v>
          </cell>
          <cell r="CK125">
            <v>0</v>
          </cell>
          <cell r="CL125" t="str">
            <v/>
          </cell>
        </row>
        <row r="126">
          <cell r="D126" t="str">
            <v>60-05-010</v>
          </cell>
          <cell r="E126" t="str">
            <v>TRANSPORTE A VIVIENDA EQUIVALE AL 6% DEL PRESUPUESTO (EL TRANPORTE LLEGARA A LA VIVIENDA SIEMPRE Y CUANDO EXISTA ACCESO POR VIA VEHICULAR A LA MISMA. DE LO CONTRARIO ESTE LLEGARA AL PUNTO MAS CERCANO A LA VIVIENDA Y EL BENEFICIARIO SE ENCARGARA DE INGRESARLO).</v>
          </cell>
          <cell r="F126" t="str">
            <v>U</v>
          </cell>
          <cell r="G126">
            <v>0</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
          </cell>
          <cell r="AI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t="str">
            <v/>
          </cell>
          <cell r="BM126" t="str">
            <v/>
          </cell>
          <cell r="BN126" t="str">
            <v/>
          </cell>
          <cell r="BO126" t="str">
            <v/>
          </cell>
          <cell r="BP126" t="str">
            <v/>
          </cell>
          <cell r="BQ126" t="str">
            <v/>
          </cell>
          <cell r="BR126" t="str">
            <v/>
          </cell>
          <cell r="BS126" t="str">
            <v/>
          </cell>
          <cell r="BT126" t="str">
            <v/>
          </cell>
          <cell r="BU126" t="str">
            <v/>
          </cell>
          <cell r="BV126" t="str">
            <v/>
          </cell>
          <cell r="BW126" t="str">
            <v/>
          </cell>
          <cell r="BX126" t="str">
            <v/>
          </cell>
          <cell r="BY126" t="str">
            <v/>
          </cell>
          <cell r="BZ126" t="str">
            <v/>
          </cell>
          <cell r="CA126" t="str">
            <v/>
          </cell>
          <cell r="CB126" t="str">
            <v/>
          </cell>
          <cell r="CC126" t="str">
            <v/>
          </cell>
          <cell r="CD126" t="str">
            <v/>
          </cell>
          <cell r="CE126" t="str">
            <v/>
          </cell>
          <cell r="CF126" t="str">
            <v/>
          </cell>
          <cell r="CG126" t="str">
            <v/>
          </cell>
          <cell r="CH126" t="str">
            <v/>
          </cell>
          <cell r="CI126" t="str">
            <v/>
          </cell>
          <cell r="CJ126">
            <v>0</v>
          </cell>
          <cell r="CK126">
            <v>0</v>
          </cell>
          <cell r="CL126" t="str">
            <v/>
          </cell>
        </row>
        <row r="127">
          <cell r="D127">
            <v>90</v>
          </cell>
          <cell r="E127" t="str">
            <v>TOTAL COSTO DIRECTO</v>
          </cell>
          <cell r="I127">
            <v>34565561.0146624</v>
          </cell>
          <cell r="K127">
            <v>3708945.2420000006</v>
          </cell>
          <cell r="M127">
            <v>3586466.5199999996</v>
          </cell>
          <cell r="O127">
            <v>3648587.4399999995</v>
          </cell>
          <cell r="Q127">
            <v>6341367.1449999996</v>
          </cell>
          <cell r="S127">
            <v>3588502.2280000006</v>
          </cell>
          <cell r="U127">
            <v>3557134.3000000007</v>
          </cell>
          <cell r="W127">
            <v>3556241.7199999997</v>
          </cell>
          <cell r="Y127">
            <v>3199383.2800000003</v>
          </cell>
          <cell r="AA127">
            <v>3759341.75</v>
          </cell>
          <cell r="AC127">
            <v>4414748.040000001</v>
          </cell>
          <cell r="AE127">
            <v>3957553.0830000006</v>
          </cell>
          <cell r="AG127">
            <v>4229229.8637999985</v>
          </cell>
          <cell r="AI127">
            <v>4125389.330000001</v>
          </cell>
          <cell r="AK127">
            <v>4183793.1763999998</v>
          </cell>
          <cell r="AM127">
            <v>3506746.7199999997</v>
          </cell>
          <cell r="AO127">
            <v>3515757.6540000001</v>
          </cell>
          <cell r="AQ127">
            <v>4803212.2200000007</v>
          </cell>
          <cell r="AS127">
            <v>5571699.5299999993</v>
          </cell>
          <cell r="AU127">
            <v>4202239.28</v>
          </cell>
          <cell r="AW127">
            <v>3645433.4756000005</v>
          </cell>
          <cell r="AY127">
            <v>3603232.0420000004</v>
          </cell>
          <cell r="BA127">
            <v>4055239.9679999999</v>
          </cell>
          <cell r="BC127">
            <v>4345225.8407999994</v>
          </cell>
          <cell r="BE127">
            <v>3968138.12</v>
          </cell>
          <cell r="BG127">
            <v>1827365.9279999998</v>
          </cell>
          <cell r="BI127">
            <v>8287101.2400000012</v>
          </cell>
          <cell r="BK127">
            <v>3239907.6680000005</v>
          </cell>
          <cell r="BM127">
            <v>1217299.0136000002</v>
          </cell>
          <cell r="BO127">
            <v>6286299.6749999998</v>
          </cell>
          <cell r="BQ127">
            <v>3120004.3680000002</v>
          </cell>
          <cell r="BS127">
            <v>4185573.4408000004</v>
          </cell>
          <cell r="BU127">
            <v>4276250.2895999998</v>
          </cell>
          <cell r="BW127">
            <v>3452275.6159999999</v>
          </cell>
          <cell r="BY127">
            <v>2809171.6399999997</v>
          </cell>
          <cell r="CA127">
            <v>2794303.1960000005</v>
          </cell>
          <cell r="CC127">
            <v>4267996.1510000005</v>
          </cell>
          <cell r="CE127">
            <v>2662566.64</v>
          </cell>
          <cell r="CG127">
            <v>3339423.06</v>
          </cell>
          <cell r="CI127">
            <v>3683117.0760000004</v>
          </cell>
          <cell r="CL127">
            <v>187087823.98526239</v>
          </cell>
        </row>
        <row r="128">
          <cell r="D128">
            <v>92</v>
          </cell>
          <cell r="E128" t="str">
            <v>ADMINISTRACION</v>
          </cell>
          <cell r="CK128">
            <v>0.17631803841335233</v>
          </cell>
          <cell r="CL128">
            <v>32986958.136103995</v>
          </cell>
        </row>
        <row r="129">
          <cell r="D129">
            <v>96</v>
          </cell>
          <cell r="E129" t="str">
            <v>UTILIDAD (INLCUIDO IVA)</v>
          </cell>
          <cell r="CK129">
            <v>0.09</v>
          </cell>
          <cell r="CL129">
            <v>16837904.158673614</v>
          </cell>
        </row>
        <row r="130">
          <cell r="D130">
            <v>99</v>
          </cell>
          <cell r="E130" t="str">
            <v>VALOR TOTAL PROYECTO</v>
          </cell>
          <cell r="CL130">
            <v>236912686.28004</v>
          </cell>
        </row>
        <row r="131">
          <cell r="E131" t="str">
            <v>INVERSION AMBIENTAL</v>
          </cell>
          <cell r="CL131">
            <v>2113520</v>
          </cell>
        </row>
        <row r="132">
          <cell r="E132" t="str">
            <v>COSTOS SUPERVISION</v>
          </cell>
          <cell r="CL132">
            <v>19683997.600000001</v>
          </cell>
        </row>
        <row r="133">
          <cell r="E133" t="str">
            <v>INTERVENTORÍA</v>
          </cell>
          <cell r="CL133">
            <v>28922950</v>
          </cell>
        </row>
        <row r="134">
          <cell r="CK134" t="str">
            <v>VALOR PROYECTO</v>
          </cell>
          <cell r="CL134">
            <v>287633153.88003999</v>
          </cell>
        </row>
        <row r="135">
          <cell r="CK135" t="str">
            <v>DISPONIBILIDAD</v>
          </cell>
          <cell r="CL135">
            <v>287633152.64620399</v>
          </cell>
        </row>
        <row r="136">
          <cell r="CK136" t="str">
            <v>DIFERENCIA</v>
          </cell>
          <cell r="CL136">
            <v>-1.2338359951972961</v>
          </cell>
        </row>
        <row r="137">
          <cell r="E137" t="str">
            <v>Elaboró: Ing. Raul Cardona Franco</v>
          </cell>
        </row>
      </sheetData>
      <sheetData sheetId="6"/>
      <sheetData sheetId="7"/>
      <sheetData sheetId="8"/>
      <sheetData sheetId="9"/>
      <sheetData sheetId="10"/>
      <sheetData sheetId="11"/>
      <sheetData sheetId="12">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23733.33</v>
          </cell>
          <cell r="I4">
            <v>0</v>
          </cell>
          <cell r="J4">
            <v>23733.33</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28986.352941176465</v>
          </cell>
          <cell r="I11">
            <v>0</v>
          </cell>
          <cell r="J11">
            <v>28986.352941176465</v>
          </cell>
        </row>
        <row r="12">
          <cell r="D12">
            <v>12171</v>
          </cell>
          <cell r="E12" t="str">
            <v>concolor corona - lechada</v>
          </cell>
          <cell r="F12" t="str">
            <v>kg</v>
          </cell>
          <cell r="G12">
            <v>12150</v>
          </cell>
          <cell r="I12">
            <v>0</v>
          </cell>
          <cell r="J12">
            <v>12150</v>
          </cell>
        </row>
        <row r="13">
          <cell r="D13">
            <v>12551</v>
          </cell>
          <cell r="E13" t="str">
            <v>impermeabilizante ed-9 x 5 gl</v>
          </cell>
          <cell r="F13" t="str">
            <v>gl</v>
          </cell>
          <cell r="G13">
            <v>12780</v>
          </cell>
          <cell r="I13">
            <v>0</v>
          </cell>
          <cell r="J13">
            <v>12780</v>
          </cell>
        </row>
        <row r="14">
          <cell r="D14">
            <v>14123</v>
          </cell>
          <cell r="E14" t="str">
            <v>angulo de acero de 2-1/2"x2-1/2"x1/4"</v>
          </cell>
          <cell r="F14" t="str">
            <v>m</v>
          </cell>
          <cell r="G14">
            <v>8500</v>
          </cell>
          <cell r="I14">
            <v>0</v>
          </cell>
          <cell r="J14">
            <v>8500</v>
          </cell>
        </row>
        <row r="15">
          <cell r="D15">
            <v>14378</v>
          </cell>
          <cell r="E15" t="str">
            <v>moldura en madera 1/4 bocel x 2,80 m</v>
          </cell>
          <cell r="F15" t="str">
            <v>m</v>
          </cell>
          <cell r="G15">
            <v>1880</v>
          </cell>
          <cell r="I15">
            <v>0</v>
          </cell>
          <cell r="J15">
            <v>1880</v>
          </cell>
        </row>
        <row r="16">
          <cell r="D16" t="str">
            <v>143C8</v>
          </cell>
          <cell r="E16" t="str">
            <v>pirlan crudo 3 metros 2.0 cm en aluminio</v>
          </cell>
          <cell r="F16" t="str">
            <v>m</v>
          </cell>
          <cell r="G16">
            <v>2300</v>
          </cell>
          <cell r="I16">
            <v>0</v>
          </cell>
          <cell r="J16">
            <v>2300</v>
          </cell>
        </row>
        <row r="17">
          <cell r="D17">
            <v>14511</v>
          </cell>
          <cell r="E17" t="str">
            <v>canal plastico tipo raingo</v>
          </cell>
          <cell r="F17" t="str">
            <v>u</v>
          </cell>
          <cell r="G17">
            <v>15278</v>
          </cell>
          <cell r="I17">
            <v>0</v>
          </cell>
          <cell r="J17">
            <v>15278</v>
          </cell>
        </row>
        <row r="18">
          <cell r="D18">
            <v>14512</v>
          </cell>
          <cell r="E18" t="str">
            <v>union canal a bajante</v>
          </cell>
          <cell r="F18" t="str">
            <v>u</v>
          </cell>
          <cell r="G18">
            <v>6033.33</v>
          </cell>
          <cell r="I18">
            <v>0</v>
          </cell>
          <cell r="J18">
            <v>6033.33</v>
          </cell>
        </row>
        <row r="19">
          <cell r="D19">
            <v>14513</v>
          </cell>
          <cell r="E19" t="str">
            <v>soporte metalico para canal</v>
          </cell>
          <cell r="F19" t="str">
            <v>u</v>
          </cell>
          <cell r="G19">
            <v>5100</v>
          </cell>
          <cell r="I19">
            <v>0</v>
          </cell>
          <cell r="J19">
            <v>5100</v>
          </cell>
        </row>
        <row r="20">
          <cell r="D20">
            <v>14514</v>
          </cell>
          <cell r="E20" t="str">
            <v>soporte bajante redondo</v>
          </cell>
          <cell r="F20" t="str">
            <v>u</v>
          </cell>
          <cell r="G20">
            <v>1600</v>
          </cell>
          <cell r="I20">
            <v>0</v>
          </cell>
          <cell r="J20">
            <v>1600</v>
          </cell>
        </row>
        <row r="21">
          <cell r="D21">
            <v>14515</v>
          </cell>
          <cell r="E21" t="str">
            <v>tapa canal</v>
          </cell>
          <cell r="F21" t="str">
            <v>u</v>
          </cell>
          <cell r="G21">
            <v>5902</v>
          </cell>
          <cell r="I21">
            <v>0</v>
          </cell>
          <cell r="J21">
            <v>5902</v>
          </cell>
        </row>
        <row r="22">
          <cell r="D22">
            <v>14516</v>
          </cell>
          <cell r="E22" t="str">
            <v>bajante redondo 3m</v>
          </cell>
          <cell r="F22" t="str">
            <v>m</v>
          </cell>
          <cell r="G22">
            <v>6355</v>
          </cell>
          <cell r="I22">
            <v>0</v>
          </cell>
          <cell r="J22">
            <v>6355</v>
          </cell>
        </row>
        <row r="23">
          <cell r="D23">
            <v>14517</v>
          </cell>
          <cell r="E23" t="str">
            <v>codo bajante</v>
          </cell>
          <cell r="F23" t="str">
            <v>u</v>
          </cell>
          <cell r="G23">
            <v>4983.33</v>
          </cell>
          <cell r="I23">
            <v>0</v>
          </cell>
          <cell r="J23">
            <v>4983.33</v>
          </cell>
        </row>
        <row r="24">
          <cell r="D24" t="str">
            <v>1CD66</v>
          </cell>
          <cell r="E24" t="str">
            <v>tanque 250 l con diametro maximo tapa superior 80 cm</v>
          </cell>
          <cell r="F24" t="str">
            <v>u</v>
          </cell>
          <cell r="G24">
            <v>114500</v>
          </cell>
          <cell r="I24">
            <v>0</v>
          </cell>
          <cell r="J24">
            <v>114500</v>
          </cell>
        </row>
        <row r="25">
          <cell r="D25" t="str">
            <v>1512O</v>
          </cell>
          <cell r="E25" t="str">
            <v>acero de refuerzo figurado</v>
          </cell>
          <cell r="F25" t="str">
            <v>kg</v>
          </cell>
          <cell r="G25">
            <v>2380</v>
          </cell>
          <cell r="I25">
            <v>0</v>
          </cell>
          <cell r="J25">
            <v>2380</v>
          </cell>
        </row>
        <row r="26">
          <cell r="D26">
            <v>15231</v>
          </cell>
          <cell r="E26" t="str">
            <v>alambre recocido (alambre cal 18)</v>
          </cell>
          <cell r="F26" t="str">
            <v>kg</v>
          </cell>
          <cell r="G26">
            <v>2668</v>
          </cell>
          <cell r="I26">
            <v>0</v>
          </cell>
          <cell r="J26">
            <v>2668</v>
          </cell>
        </row>
        <row r="27">
          <cell r="D27">
            <v>15421</v>
          </cell>
          <cell r="E27" t="str">
            <v>clavos</v>
          </cell>
          <cell r="F27" t="str">
            <v>lb</v>
          </cell>
          <cell r="G27">
            <v>2200</v>
          </cell>
          <cell r="I27">
            <v>0</v>
          </cell>
          <cell r="J27">
            <v>2200</v>
          </cell>
        </row>
        <row r="28">
          <cell r="D28">
            <v>15424</v>
          </cell>
          <cell r="E28" t="str">
            <v>anclaje madera techoline verde x 100u</v>
          </cell>
          <cell r="F28" t="str">
            <v>u</v>
          </cell>
          <cell r="G28">
            <v>239</v>
          </cell>
          <cell r="I28">
            <v>0</v>
          </cell>
          <cell r="J28">
            <v>239</v>
          </cell>
        </row>
        <row r="29">
          <cell r="D29">
            <v>15425</v>
          </cell>
          <cell r="E29" t="str">
            <v>gancho sujecion techo</v>
          </cell>
          <cell r="F29" t="str">
            <v>u</v>
          </cell>
          <cell r="G29">
            <v>213.01</v>
          </cell>
          <cell r="I29">
            <v>0</v>
          </cell>
          <cell r="J29">
            <v>213.01</v>
          </cell>
        </row>
        <row r="30">
          <cell r="D30">
            <v>15911</v>
          </cell>
          <cell r="E30" t="str">
            <v>perno en varilla roscada 3/8", incluye dos tuercas</v>
          </cell>
          <cell r="F30" t="str">
            <v>u</v>
          </cell>
          <cell r="G30">
            <v>2300</v>
          </cell>
          <cell r="I30">
            <v>0</v>
          </cell>
          <cell r="J30">
            <v>2300</v>
          </cell>
        </row>
        <row r="31">
          <cell r="D31">
            <v>15912</v>
          </cell>
          <cell r="E31" t="str">
            <v>tornillo expansivo para anclaje al concreto, incluye anclaje.</v>
          </cell>
          <cell r="F31" t="str">
            <v>u</v>
          </cell>
          <cell r="G31">
            <v>4000</v>
          </cell>
          <cell r="I31">
            <v>0</v>
          </cell>
          <cell r="J31">
            <v>4000</v>
          </cell>
        </row>
        <row r="32">
          <cell r="D32">
            <v>16323</v>
          </cell>
          <cell r="E32" t="str">
            <v>ceramica egeo blanco 20.5x20.5 ref. 202204001</v>
          </cell>
          <cell r="F32" t="str">
            <v>m2</v>
          </cell>
          <cell r="G32">
            <v>16766.669999999998</v>
          </cell>
          <cell r="I32">
            <v>0</v>
          </cell>
          <cell r="J32">
            <v>16766.669999999998</v>
          </cell>
        </row>
        <row r="33">
          <cell r="D33" t="str">
            <v>1632H</v>
          </cell>
          <cell r="E33" t="str">
            <v>baldosin 20x20 cm trafico 3 piso pared</v>
          </cell>
          <cell r="F33" t="str">
            <v>m2</v>
          </cell>
          <cell r="G33">
            <v>19400</v>
          </cell>
          <cell r="I33">
            <v>0</v>
          </cell>
          <cell r="J33">
            <v>19400</v>
          </cell>
        </row>
        <row r="34">
          <cell r="D34" t="str">
            <v>1632I</v>
          </cell>
          <cell r="E34" t="str">
            <v>piso volda corona 45.8x45.8</v>
          </cell>
          <cell r="F34" t="str">
            <v>m2</v>
          </cell>
          <cell r="G34">
            <v>20500</v>
          </cell>
          <cell r="I34">
            <v>0</v>
          </cell>
          <cell r="J34">
            <v>20500</v>
          </cell>
        </row>
        <row r="35">
          <cell r="D35">
            <v>16521</v>
          </cell>
          <cell r="E35" t="str">
            <v>plolietileno negro</v>
          </cell>
          <cell r="F35" t="str">
            <v>u</v>
          </cell>
          <cell r="G35">
            <v>1374.8466666666666</v>
          </cell>
          <cell r="I35">
            <v>0</v>
          </cell>
          <cell r="J35">
            <v>1374.8466666666666</v>
          </cell>
        </row>
        <row r="36">
          <cell r="D36" t="str">
            <v>16C21</v>
          </cell>
          <cell r="E36" t="str">
            <v>puerta metalica en lamina cal 22 - inlcuye marco</v>
          </cell>
          <cell r="F36" t="str">
            <v>u</v>
          </cell>
          <cell r="G36">
            <v>210000</v>
          </cell>
          <cell r="I36">
            <v>0</v>
          </cell>
          <cell r="J36">
            <v>210000</v>
          </cell>
        </row>
        <row r="37">
          <cell r="D37" t="str">
            <v>16E11</v>
          </cell>
          <cell r="E37" t="str">
            <v>teja verde 2 x 0,95 metros 1.55 m2 techoline</v>
          </cell>
          <cell r="F37" t="str">
            <v>u</v>
          </cell>
          <cell r="G37">
            <v>41790</v>
          </cell>
          <cell r="I37">
            <v>0</v>
          </cell>
          <cell r="J37">
            <v>41790</v>
          </cell>
        </row>
        <row r="38">
          <cell r="D38">
            <v>17113</v>
          </cell>
          <cell r="E38" t="str">
            <v>malla electrosoldada d84 2.35x6m 18.809kg</v>
          </cell>
          <cell r="F38" t="str">
            <v>u</v>
          </cell>
          <cell r="G38">
            <v>62605.756500000003</v>
          </cell>
          <cell r="I38">
            <v>0</v>
          </cell>
          <cell r="J38">
            <v>62605.756500000003</v>
          </cell>
        </row>
        <row r="39">
          <cell r="D39">
            <v>17117</v>
          </cell>
          <cell r="E39" t="str">
            <v>malla electrosoldada d188 2.35x6m 42.179kg</v>
          </cell>
          <cell r="F39" t="str">
            <v>u</v>
          </cell>
          <cell r="G39">
            <v>156900</v>
          </cell>
          <cell r="I39">
            <v>0</v>
          </cell>
          <cell r="J39">
            <v>156900</v>
          </cell>
        </row>
        <row r="40">
          <cell r="D40">
            <v>17118</v>
          </cell>
          <cell r="E40" t="str">
            <v>malla electrosoldada d221 2.35x6m 49.399kg</v>
          </cell>
          <cell r="F40" t="str">
            <v>u</v>
          </cell>
          <cell r="G40">
            <v>183665.48199999999</v>
          </cell>
          <cell r="I40">
            <v>0</v>
          </cell>
          <cell r="J40">
            <v>183665.48199999999</v>
          </cell>
        </row>
        <row r="41">
          <cell r="D41">
            <v>17711</v>
          </cell>
          <cell r="E41" t="str">
            <v>estopa blanca 500gr</v>
          </cell>
          <cell r="F41" t="str">
            <v>lb</v>
          </cell>
          <cell r="G41">
            <v>5266.67</v>
          </cell>
          <cell r="I41">
            <v>0</v>
          </cell>
          <cell r="J41">
            <v>5266.67</v>
          </cell>
        </row>
        <row r="42">
          <cell r="D42">
            <v>17811</v>
          </cell>
          <cell r="E42" t="str">
            <v>nylon 0.3 mm x 3.0 m</v>
          </cell>
          <cell r="F42" t="str">
            <v>u</v>
          </cell>
          <cell r="G42">
            <v>3900</v>
          </cell>
          <cell r="I42">
            <v>0</v>
          </cell>
          <cell r="J42">
            <v>3900</v>
          </cell>
        </row>
        <row r="43">
          <cell r="D43">
            <v>17911</v>
          </cell>
          <cell r="E43" t="str">
            <v>saco de fibra</v>
          </cell>
          <cell r="F43" t="str">
            <v>u</v>
          </cell>
          <cell r="G43">
            <v>525</v>
          </cell>
          <cell r="I43">
            <v>0</v>
          </cell>
          <cell r="J43">
            <v>525</v>
          </cell>
        </row>
        <row r="44">
          <cell r="D44">
            <v>18316</v>
          </cell>
          <cell r="E44" t="str">
            <v>bloque de concreto 10x20x40</v>
          </cell>
          <cell r="F44" t="str">
            <v>u</v>
          </cell>
          <cell r="G44">
            <v>2284</v>
          </cell>
          <cell r="I44">
            <v>0</v>
          </cell>
          <cell r="J44">
            <v>2284</v>
          </cell>
        </row>
        <row r="45">
          <cell r="D45">
            <v>18317</v>
          </cell>
          <cell r="E45" t="str">
            <v>bloque de concreto 12x20x40</v>
          </cell>
          <cell r="F45" t="str">
            <v>u</v>
          </cell>
          <cell r="G45">
            <v>2738</v>
          </cell>
          <cell r="I45">
            <v>0</v>
          </cell>
          <cell r="J45">
            <v>2738</v>
          </cell>
        </row>
        <row r="46">
          <cell r="D46">
            <v>18511</v>
          </cell>
          <cell r="E46" t="str">
            <v>ladrillo rayado horizontal 10x20x40 ne</v>
          </cell>
          <cell r="F46" t="str">
            <v>u</v>
          </cell>
          <cell r="G46">
            <v>1510</v>
          </cell>
          <cell r="I46">
            <v>0</v>
          </cell>
          <cell r="J46">
            <v>1510</v>
          </cell>
        </row>
        <row r="47">
          <cell r="D47">
            <v>18511</v>
          </cell>
          <cell r="E47" t="str">
            <v>ladrillo rayado horizontal 10x20x40 ne</v>
          </cell>
          <cell r="F47" t="str">
            <v>u</v>
          </cell>
          <cell r="G47">
            <v>1510</v>
          </cell>
          <cell r="I47">
            <v>0</v>
          </cell>
          <cell r="J47">
            <v>1510</v>
          </cell>
        </row>
        <row r="48">
          <cell r="D48">
            <v>18515</v>
          </cell>
          <cell r="E48" t="str">
            <v>ladrillo rayado horizontal 15x20x40 ne</v>
          </cell>
          <cell r="F48" t="str">
            <v>u</v>
          </cell>
          <cell r="G48">
            <v>1906</v>
          </cell>
          <cell r="I48">
            <v>0</v>
          </cell>
          <cell r="J48">
            <v>1906</v>
          </cell>
        </row>
        <row r="49">
          <cell r="D49" t="str">
            <v>185A1</v>
          </cell>
          <cell r="E49" t="str">
            <v>bloque calado 19x19x15 cm</v>
          </cell>
          <cell r="F49" t="str">
            <v>u</v>
          </cell>
          <cell r="G49">
            <v>1880</v>
          </cell>
          <cell r="I49">
            <v>0</v>
          </cell>
          <cell r="J49">
            <v>1880</v>
          </cell>
        </row>
        <row r="50">
          <cell r="D50" t="str">
            <v>185A2</v>
          </cell>
          <cell r="E50" t="str">
            <v>ladrillo calado 20x20x15 cm</v>
          </cell>
          <cell r="F50" t="str">
            <v>u</v>
          </cell>
          <cell r="G50">
            <v>1680</v>
          </cell>
          <cell r="I50">
            <v>0</v>
          </cell>
          <cell r="J50">
            <v>1680</v>
          </cell>
        </row>
        <row r="51">
          <cell r="D51" t="str">
            <v>18Z15</v>
          </cell>
          <cell r="E51" t="str">
            <v>tabla madera comun 1x8" 3m</v>
          </cell>
          <cell r="F51" t="str">
            <v>u</v>
          </cell>
          <cell r="G51">
            <v>8972</v>
          </cell>
          <cell r="I51">
            <v>0</v>
          </cell>
          <cell r="J51">
            <v>8972</v>
          </cell>
        </row>
        <row r="52">
          <cell r="D52" t="str">
            <v>18Z17</v>
          </cell>
          <cell r="E52" t="str">
            <v>liston 2" x 2" X 3 m</v>
          </cell>
          <cell r="F52" t="str">
            <v>u</v>
          </cell>
          <cell r="G52">
            <v>4250</v>
          </cell>
          <cell r="I52">
            <v>0</v>
          </cell>
          <cell r="J52">
            <v>4250</v>
          </cell>
        </row>
        <row r="53">
          <cell r="D53" t="str">
            <v>18Z18</v>
          </cell>
          <cell r="E53" t="str">
            <v>liston 5 x 7cm cyc abarco</v>
          </cell>
          <cell r="F53" t="str">
            <v>m</v>
          </cell>
          <cell r="G53">
            <v>10300</v>
          </cell>
          <cell r="I53">
            <v>0</v>
          </cell>
          <cell r="J53">
            <v>10300</v>
          </cell>
        </row>
        <row r="54">
          <cell r="D54" t="str">
            <v>18Z19</v>
          </cell>
          <cell r="E54" t="str">
            <v>liston 5 x 2cm X 2.50 m</v>
          </cell>
          <cell r="F54" t="str">
            <v>m</v>
          </cell>
          <cell r="G54">
            <v>2320</v>
          </cell>
          <cell r="I54">
            <v>0</v>
          </cell>
          <cell r="J54">
            <v>2320</v>
          </cell>
        </row>
        <row r="55">
          <cell r="D55" t="str">
            <v>18Z31</v>
          </cell>
          <cell r="E55" t="str">
            <v>cuadro en abarco 4"x4" de 3m</v>
          </cell>
          <cell r="F55" t="str">
            <v>u</v>
          </cell>
          <cell r="G55">
            <v>25000</v>
          </cell>
          <cell r="I55">
            <v>0</v>
          </cell>
          <cell r="J55">
            <v>25000</v>
          </cell>
        </row>
        <row r="56">
          <cell r="D56" t="str">
            <v>1EL11</v>
          </cell>
          <cell r="E56" t="str">
            <v>toma corriente gfci, 125v doble con polo a tierra,15a, con tapa</v>
          </cell>
          <cell r="F56" t="str">
            <v>un</v>
          </cell>
          <cell r="G56">
            <v>39900</v>
          </cell>
          <cell r="I56">
            <v>0</v>
          </cell>
          <cell r="J56">
            <v>39900</v>
          </cell>
        </row>
        <row r="57">
          <cell r="D57" t="str">
            <v>1EL12</v>
          </cell>
          <cell r="E57" t="str">
            <v>suiche doble o interruptor</v>
          </cell>
          <cell r="F57" t="str">
            <v>un</v>
          </cell>
          <cell r="G57">
            <v>8900</v>
          </cell>
          <cell r="I57">
            <v>0</v>
          </cell>
          <cell r="J57">
            <v>8900</v>
          </cell>
        </row>
        <row r="58">
          <cell r="D58" t="str">
            <v>1EL13</v>
          </cell>
          <cell r="E58" t="str">
            <v>plafon</v>
          </cell>
          <cell r="F58" t="str">
            <v>un</v>
          </cell>
          <cell r="G58">
            <v>2850</v>
          </cell>
          <cell r="I58">
            <v>0</v>
          </cell>
          <cell r="J58">
            <v>2850</v>
          </cell>
        </row>
        <row r="59">
          <cell r="D59" t="str">
            <v>1EL14</v>
          </cell>
          <cell r="E59" t="str">
            <v>breaker de 1x20 a enchufe</v>
          </cell>
          <cell r="F59" t="str">
            <v>un</v>
          </cell>
          <cell r="G59">
            <v>8900</v>
          </cell>
          <cell r="I59">
            <v>0</v>
          </cell>
          <cell r="J59">
            <v>8900</v>
          </cell>
        </row>
        <row r="60">
          <cell r="D60" t="str">
            <v>1EL15</v>
          </cell>
          <cell r="E60" t="str">
            <v>tuberia pvc conduit de 1/2", fijacion.</v>
          </cell>
          <cell r="F60" t="str">
            <v>m</v>
          </cell>
          <cell r="G60">
            <v>800</v>
          </cell>
          <cell r="I60">
            <v>0</v>
          </cell>
          <cell r="J60">
            <v>800</v>
          </cell>
        </row>
        <row r="61">
          <cell r="D61" t="str">
            <v>1EL16</v>
          </cell>
          <cell r="E61" t="str">
            <v>alambre nro 12 thhn</v>
          </cell>
          <cell r="F61" t="str">
            <v>m</v>
          </cell>
          <cell r="G61">
            <v>1100</v>
          </cell>
          <cell r="I61">
            <v>0</v>
          </cell>
          <cell r="J61">
            <v>1100</v>
          </cell>
        </row>
        <row r="62">
          <cell r="D62" t="str">
            <v>1EL17</v>
          </cell>
          <cell r="E62" t="str">
            <v>cable encauchetado 3x12 awg</v>
          </cell>
          <cell r="F62" t="str">
            <v>m</v>
          </cell>
          <cell r="G62">
            <v>5000</v>
          </cell>
          <cell r="I62">
            <v>0</v>
          </cell>
          <cell r="J62">
            <v>5000</v>
          </cell>
        </row>
        <row r="63">
          <cell r="D63" t="str">
            <v>1EL18</v>
          </cell>
          <cell r="E63" t="str">
            <v>caja sencilla pvc con suplemento</v>
          </cell>
          <cell r="F63" t="str">
            <v>m</v>
          </cell>
          <cell r="G63">
            <v>1600</v>
          </cell>
          <cell r="I63">
            <v>0</v>
          </cell>
          <cell r="J63">
            <v>1600</v>
          </cell>
        </row>
        <row r="64">
          <cell r="D64" t="str">
            <v>1EL19</v>
          </cell>
          <cell r="E64" t="str">
            <v>terminales pvc 1/2" (electrico)</v>
          </cell>
          <cell r="F64" t="str">
            <v>m</v>
          </cell>
          <cell r="G64">
            <v>150</v>
          </cell>
          <cell r="I64">
            <v>0</v>
          </cell>
          <cell r="J64">
            <v>150</v>
          </cell>
        </row>
        <row r="65">
          <cell r="D65" t="str">
            <v>1EL20</v>
          </cell>
          <cell r="E65" t="str">
            <v>curvas pvc 1/2" (electrico)</v>
          </cell>
          <cell r="F65" t="str">
            <v>un</v>
          </cell>
          <cell r="G65">
            <v>250</v>
          </cell>
          <cell r="I65">
            <v>0</v>
          </cell>
          <cell r="J65">
            <v>250</v>
          </cell>
        </row>
        <row r="66">
          <cell r="D66" t="str">
            <v>1EL21</v>
          </cell>
          <cell r="E66" t="str">
            <v>soldadura liquida pvc (1/16 gl)</v>
          </cell>
          <cell r="F66" t="str">
            <v>un</v>
          </cell>
          <cell r="G66">
            <v>24658</v>
          </cell>
          <cell r="I66">
            <v>0</v>
          </cell>
          <cell r="J66">
            <v>24658</v>
          </cell>
        </row>
        <row r="67">
          <cell r="D67" t="str">
            <v>1EL22</v>
          </cell>
          <cell r="E67" t="str">
            <v>tablero monofasico de distribucion de dos circuitos</v>
          </cell>
          <cell r="F67" t="str">
            <v>un</v>
          </cell>
          <cell r="G67">
            <v>14900</v>
          </cell>
          <cell r="I67">
            <v>0</v>
          </cell>
          <cell r="J67">
            <v>14900</v>
          </cell>
        </row>
        <row r="68">
          <cell r="D68" t="str">
            <v>1EL23</v>
          </cell>
          <cell r="E68" t="str">
            <v>suiche sencillo o interruptor</v>
          </cell>
          <cell r="F68" t="str">
            <v>un</v>
          </cell>
          <cell r="G68">
            <v>8900</v>
          </cell>
          <cell r="I68">
            <v>0</v>
          </cell>
          <cell r="J68">
            <v>8900</v>
          </cell>
        </row>
        <row r="69">
          <cell r="D69" t="str">
            <v>1EL24</v>
          </cell>
          <cell r="E69" t="str">
            <v>conectores tipo resorte</v>
          </cell>
          <cell r="F69" t="str">
            <v>un</v>
          </cell>
          <cell r="G69">
            <v>300</v>
          </cell>
          <cell r="I69">
            <v>0</v>
          </cell>
          <cell r="J69">
            <v>300</v>
          </cell>
        </row>
        <row r="70">
          <cell r="D70" t="str">
            <v>1EL25</v>
          </cell>
          <cell r="E70" t="str">
            <v>toma corriente doble</v>
          </cell>
          <cell r="F70" t="str">
            <v>un</v>
          </cell>
          <cell r="G70">
            <v>7600</v>
          </cell>
          <cell r="I70">
            <v>0</v>
          </cell>
          <cell r="J70">
            <v>7600</v>
          </cell>
        </row>
        <row r="71">
          <cell r="D71" t="str">
            <v>1EL67</v>
          </cell>
          <cell r="E71" t="str">
            <v>soldadura pvc (1/4 gl)</v>
          </cell>
          <cell r="F71" t="str">
            <v>u</v>
          </cell>
          <cell r="G71">
            <v>47133.33</v>
          </cell>
          <cell r="I71">
            <v>0</v>
          </cell>
          <cell r="J71">
            <v>47133.33</v>
          </cell>
        </row>
        <row r="72">
          <cell r="D72" t="str">
            <v>1HS21</v>
          </cell>
          <cell r="E72" t="str">
            <v>cinta sellante 12mmx12 m</v>
          </cell>
          <cell r="F72" t="str">
            <v>u</v>
          </cell>
          <cell r="G72">
            <v>2216.67</v>
          </cell>
          <cell r="I72">
            <v>0</v>
          </cell>
          <cell r="J72">
            <v>2216.67</v>
          </cell>
        </row>
        <row r="73">
          <cell r="D73" t="str">
            <v>1HS22</v>
          </cell>
          <cell r="E73" t="str">
            <v>union pvc-s ø= 4"</v>
          </cell>
          <cell r="F73" t="str">
            <v>u</v>
          </cell>
          <cell r="G73">
            <v>5823</v>
          </cell>
          <cell r="I73">
            <v>0</v>
          </cell>
          <cell r="J73">
            <v>5823</v>
          </cell>
        </row>
        <row r="74">
          <cell r="D74" t="str">
            <v>1HS23</v>
          </cell>
          <cell r="E74" t="str">
            <v>codo 45º pvc-s cxc, ø= 2"</v>
          </cell>
          <cell r="F74" t="str">
            <v>u</v>
          </cell>
          <cell r="G74">
            <v>1363</v>
          </cell>
          <cell r="I74">
            <v>0</v>
          </cell>
          <cell r="J74">
            <v>1363</v>
          </cell>
        </row>
        <row r="75">
          <cell r="D75" t="str">
            <v>1HS28</v>
          </cell>
          <cell r="E75" t="str">
            <v>codo 90º pvc-p ø= 1/2"</v>
          </cell>
          <cell r="F75" t="str">
            <v>u</v>
          </cell>
          <cell r="G75">
            <v>221</v>
          </cell>
          <cell r="I75">
            <v>0</v>
          </cell>
          <cell r="J75">
            <v>221</v>
          </cell>
        </row>
        <row r="76">
          <cell r="D76" t="str">
            <v>1HS30</v>
          </cell>
          <cell r="E76" t="str">
            <v>codo 90º pvc-s cxc, ø= 4".</v>
          </cell>
          <cell r="F76" t="str">
            <v>u</v>
          </cell>
          <cell r="G76">
            <v>4542</v>
          </cell>
          <cell r="I76">
            <v>0</v>
          </cell>
          <cell r="J76">
            <v>4542</v>
          </cell>
        </row>
        <row r="77">
          <cell r="D77" t="str">
            <v>1HS31</v>
          </cell>
          <cell r="E77" t="str">
            <v>codo 90º pvc-s cxc, ø= 3".</v>
          </cell>
          <cell r="F77" t="str">
            <v>u</v>
          </cell>
          <cell r="G77">
            <v>5800</v>
          </cell>
          <cell r="I77">
            <v>0</v>
          </cell>
          <cell r="J77">
            <v>5800</v>
          </cell>
        </row>
        <row r="78">
          <cell r="D78" t="str">
            <v>1HS32</v>
          </cell>
          <cell r="E78" t="str">
            <v>codo 45º pvc-s cxc, ø= 4".</v>
          </cell>
          <cell r="F78" t="str">
            <v>u</v>
          </cell>
          <cell r="G78">
            <v>7251.3</v>
          </cell>
          <cell r="I78">
            <v>0</v>
          </cell>
          <cell r="J78">
            <v>7251.3</v>
          </cell>
        </row>
        <row r="79">
          <cell r="D79" t="str">
            <v>1HS44</v>
          </cell>
          <cell r="E79" t="str">
            <v>limpiador pvc x 1/4 de galon</v>
          </cell>
          <cell r="F79" t="str">
            <v>u</v>
          </cell>
          <cell r="G79">
            <v>16492</v>
          </cell>
          <cell r="I79">
            <v>0</v>
          </cell>
          <cell r="J79">
            <v>16492</v>
          </cell>
        </row>
        <row r="80">
          <cell r="D80" t="str">
            <v>1HS49</v>
          </cell>
          <cell r="E80" t="str">
            <v>rejilla de piso 2" plastica</v>
          </cell>
          <cell r="F80" t="str">
            <v>u</v>
          </cell>
          <cell r="G80">
            <v>3166.67</v>
          </cell>
          <cell r="I80">
            <v>0</v>
          </cell>
          <cell r="J80">
            <v>3166.67</v>
          </cell>
        </row>
        <row r="81">
          <cell r="D81" t="str">
            <v>1HS53</v>
          </cell>
          <cell r="E81" t="str">
            <v>sifon pvc-s ø= 2"</v>
          </cell>
          <cell r="F81" t="str">
            <v>u</v>
          </cell>
          <cell r="G81">
            <v>3589.67</v>
          </cell>
          <cell r="I81">
            <v>0</v>
          </cell>
          <cell r="J81">
            <v>3589.67</v>
          </cell>
        </row>
        <row r="82">
          <cell r="D82" t="str">
            <v>1HS55</v>
          </cell>
          <cell r="E82" t="str">
            <v>union pvc-s ø= 2"</v>
          </cell>
          <cell r="F82" t="str">
            <v>u</v>
          </cell>
          <cell r="G82">
            <v>2019</v>
          </cell>
          <cell r="I82">
            <v>0</v>
          </cell>
          <cell r="J82">
            <v>2019</v>
          </cell>
        </row>
        <row r="83">
          <cell r="D83" t="str">
            <v>1HS56</v>
          </cell>
          <cell r="E83" t="str">
            <v>codo 90° pvc-s cxc ø= 2"</v>
          </cell>
          <cell r="F83" t="str">
            <v>u</v>
          </cell>
          <cell r="G83">
            <v>2504</v>
          </cell>
          <cell r="I83">
            <v>0</v>
          </cell>
          <cell r="J83">
            <v>2504</v>
          </cell>
        </row>
        <row r="84">
          <cell r="D84" t="str">
            <v>1HS57</v>
          </cell>
          <cell r="E84" t="str">
            <v>tee pvc-s ø= 2"</v>
          </cell>
          <cell r="F84" t="str">
            <v>u</v>
          </cell>
          <cell r="G84">
            <v>5109</v>
          </cell>
          <cell r="I84">
            <v>0</v>
          </cell>
          <cell r="J84">
            <v>5109</v>
          </cell>
        </row>
        <row r="85">
          <cell r="D85" t="str">
            <v>1HS58</v>
          </cell>
          <cell r="E85" t="str">
            <v>tapon prueba pvc-s ø= 2"</v>
          </cell>
          <cell r="F85" t="str">
            <v>u</v>
          </cell>
          <cell r="G85">
            <v>650</v>
          </cell>
          <cell r="I85">
            <v>0</v>
          </cell>
          <cell r="J85">
            <v>650</v>
          </cell>
        </row>
        <row r="86">
          <cell r="D86" t="str">
            <v>1HS60</v>
          </cell>
          <cell r="E86" t="str">
            <v>tee pvc-s ø= 3"</v>
          </cell>
          <cell r="F86" t="str">
            <v>u</v>
          </cell>
          <cell r="G86">
            <v>6409</v>
          </cell>
          <cell r="I86">
            <v>0</v>
          </cell>
          <cell r="J86">
            <v>6409</v>
          </cell>
        </row>
        <row r="87">
          <cell r="D87" t="str">
            <v>1HS61</v>
          </cell>
          <cell r="E87" t="str">
            <v>tee pvc-s ø= 4"</v>
          </cell>
          <cell r="F87" t="str">
            <v>u</v>
          </cell>
          <cell r="G87">
            <v>8433.33</v>
          </cell>
          <cell r="I87">
            <v>0</v>
          </cell>
          <cell r="J87">
            <v>8433.33</v>
          </cell>
        </row>
        <row r="88">
          <cell r="D88" t="str">
            <v>1HS65</v>
          </cell>
          <cell r="E88" t="str">
            <v>tee pvc-p ø= 1/2"</v>
          </cell>
          <cell r="F88" t="str">
            <v>u</v>
          </cell>
          <cell r="G88">
            <v>446.67</v>
          </cell>
          <cell r="I88">
            <v>0</v>
          </cell>
          <cell r="J88">
            <v>446.67</v>
          </cell>
        </row>
        <row r="89">
          <cell r="D89" t="str">
            <v>1HS69</v>
          </cell>
          <cell r="E89" t="str">
            <v>abrazadera ti 3"</v>
          </cell>
          <cell r="F89" t="str">
            <v>m</v>
          </cell>
          <cell r="G89">
            <v>3500</v>
          </cell>
          <cell r="I89">
            <v>0</v>
          </cell>
          <cell r="J89">
            <v>3500</v>
          </cell>
        </row>
        <row r="90">
          <cell r="D90" t="str">
            <v>1HS73</v>
          </cell>
          <cell r="E90" t="str">
            <v>tuberia pvc-p ø= 1/2"</v>
          </cell>
          <cell r="F90" t="str">
            <v>m</v>
          </cell>
          <cell r="G90">
            <v>1628</v>
          </cell>
          <cell r="I90">
            <v>0</v>
          </cell>
          <cell r="J90">
            <v>1628</v>
          </cell>
        </row>
        <row r="91">
          <cell r="D91" t="str">
            <v>1HS74</v>
          </cell>
          <cell r="E91" t="str">
            <v>tuberia pvc-s ø= 2"</v>
          </cell>
          <cell r="F91" t="str">
            <v>m</v>
          </cell>
          <cell r="G91">
            <v>5450.17</v>
          </cell>
          <cell r="I91">
            <v>0</v>
          </cell>
          <cell r="J91">
            <v>5450.17</v>
          </cell>
        </row>
        <row r="92">
          <cell r="D92" t="str">
            <v>1HS75</v>
          </cell>
          <cell r="E92" t="str">
            <v>tuberia pvc-s ø= 4"</v>
          </cell>
          <cell r="F92" t="str">
            <v>m</v>
          </cell>
          <cell r="G92">
            <v>12495.525</v>
          </cell>
          <cell r="I92">
            <v>0</v>
          </cell>
          <cell r="J92">
            <v>12495.525</v>
          </cell>
        </row>
        <row r="93">
          <cell r="D93" t="str">
            <v>1HS78</v>
          </cell>
          <cell r="E93" t="str">
            <v>tuberia perforada 3"</v>
          </cell>
          <cell r="F93" t="str">
            <v>m</v>
          </cell>
          <cell r="G93">
            <v>8168</v>
          </cell>
          <cell r="I93">
            <v>0</v>
          </cell>
          <cell r="J93">
            <v>8168</v>
          </cell>
        </row>
        <row r="94">
          <cell r="D94" t="str">
            <v>1HS82</v>
          </cell>
          <cell r="E94" t="str">
            <v>yee reducida pvc-s ø= 4"x2"</v>
          </cell>
          <cell r="F94" t="str">
            <v>u</v>
          </cell>
          <cell r="G94">
            <v>13100</v>
          </cell>
          <cell r="I94">
            <v>0</v>
          </cell>
          <cell r="J94">
            <v>13100</v>
          </cell>
        </row>
        <row r="95">
          <cell r="D95" t="str">
            <v>1HS84</v>
          </cell>
          <cell r="E95" t="str">
            <v>yee pvc-s ø= 4"</v>
          </cell>
          <cell r="F95" t="str">
            <v>u</v>
          </cell>
          <cell r="G95">
            <v>12900</v>
          </cell>
          <cell r="I95">
            <v>0</v>
          </cell>
          <cell r="J95">
            <v>12900</v>
          </cell>
        </row>
        <row r="96">
          <cell r="D96" t="str">
            <v>1HS85</v>
          </cell>
          <cell r="E96" t="str">
            <v>yee pvc-s ø= 2"</v>
          </cell>
          <cell r="F96" t="str">
            <v>u</v>
          </cell>
          <cell r="G96">
            <v>6800</v>
          </cell>
          <cell r="I96">
            <v>0</v>
          </cell>
          <cell r="J96">
            <v>6800</v>
          </cell>
        </row>
        <row r="97">
          <cell r="D97" t="str">
            <v>1HS87</v>
          </cell>
          <cell r="E97" t="str">
            <v>adaptador macho pvc-p Ø= 1/2"</v>
          </cell>
          <cell r="F97" t="str">
            <v>u</v>
          </cell>
          <cell r="G97">
            <v>316.67</v>
          </cell>
          <cell r="I97">
            <v>0</v>
          </cell>
          <cell r="J97">
            <v>316.67</v>
          </cell>
        </row>
        <row r="98">
          <cell r="D98" t="str">
            <v>1HS88</v>
          </cell>
          <cell r="E98" t="str">
            <v>yee pvc-s ø= 3"</v>
          </cell>
          <cell r="F98" t="str">
            <v>u</v>
          </cell>
          <cell r="G98">
            <v>11799</v>
          </cell>
          <cell r="I98">
            <v>0</v>
          </cell>
          <cell r="J98">
            <v>11799</v>
          </cell>
        </row>
        <row r="99">
          <cell r="D99" t="str">
            <v>1HS91</v>
          </cell>
          <cell r="E99" t="str">
            <v>tuberia de polietileno pe-40 de 3"</v>
          </cell>
          <cell r="F99" t="str">
            <v>m</v>
          </cell>
          <cell r="G99">
            <v>3200</v>
          </cell>
          <cell r="I99">
            <v>0</v>
          </cell>
          <cell r="J99">
            <v>3200</v>
          </cell>
        </row>
        <row r="100">
          <cell r="D100" t="str">
            <v>1HS93</v>
          </cell>
          <cell r="E100" t="str">
            <v>buje soldado pvc-s de 4"x2"</v>
          </cell>
          <cell r="F100" t="str">
            <v>u</v>
          </cell>
          <cell r="G100">
            <v>6400</v>
          </cell>
          <cell r="I100">
            <v>0</v>
          </cell>
          <cell r="J100">
            <v>6400</v>
          </cell>
        </row>
        <row r="101">
          <cell r="D101" t="str">
            <v>1HS94</v>
          </cell>
          <cell r="E101" t="str">
            <v>adaptador hembra pvc-p Ø= 1/2"</v>
          </cell>
          <cell r="F101" t="str">
            <v>u</v>
          </cell>
          <cell r="G101">
            <v>333.33</v>
          </cell>
          <cell r="I101">
            <v>0</v>
          </cell>
          <cell r="J101">
            <v>333.33</v>
          </cell>
        </row>
        <row r="102">
          <cell r="D102" t="str">
            <v>1HS95</v>
          </cell>
          <cell r="E102" t="str">
            <v>tuberia pvc-p ø= 1"</v>
          </cell>
          <cell r="F102" t="str">
            <v>u</v>
          </cell>
          <cell r="G102">
            <v>5305</v>
          </cell>
          <cell r="I102">
            <v>0</v>
          </cell>
          <cell r="J102">
            <v>5305</v>
          </cell>
        </row>
        <row r="103">
          <cell r="D103" t="str">
            <v>1HS96</v>
          </cell>
          <cell r="E103" t="str">
            <v>bomba resistente, con tubo en acero inoxidable, pequeña valvula de alta calidad que permita el facil movimiento de la bomba, facil de instalar.</v>
          </cell>
          <cell r="F103" t="str">
            <v>u</v>
          </cell>
          <cell r="G103">
            <v>52000</v>
          </cell>
          <cell r="I103">
            <v>0</v>
          </cell>
          <cell r="J103">
            <v>52000</v>
          </cell>
        </row>
        <row r="104">
          <cell r="D104" t="str">
            <v>1HS97</v>
          </cell>
          <cell r="E104" t="str">
            <v>accesorios 1"</v>
          </cell>
          <cell r="F104" t="str">
            <v>u</v>
          </cell>
          <cell r="G104">
            <v>800</v>
          </cell>
          <cell r="I104">
            <v>0</v>
          </cell>
          <cell r="J104">
            <v>800</v>
          </cell>
        </row>
        <row r="105">
          <cell r="D105" t="str">
            <v>1HS98</v>
          </cell>
          <cell r="E105" t="str">
            <v>tuberia pvc-s ø= 3"</v>
          </cell>
          <cell r="F105" t="str">
            <v>m</v>
          </cell>
          <cell r="G105">
            <v>13901.166666666666</v>
          </cell>
          <cell r="I105">
            <v>0</v>
          </cell>
          <cell r="J105">
            <v>13901.166666666666</v>
          </cell>
        </row>
        <row r="106">
          <cell r="D106" t="str">
            <v>1HS99</v>
          </cell>
          <cell r="E106" t="str">
            <v>union pg 3"</v>
          </cell>
          <cell r="F106" t="str">
            <v>u</v>
          </cell>
          <cell r="G106">
            <v>3500</v>
          </cell>
          <cell r="I106">
            <v>0</v>
          </cell>
          <cell r="J106">
            <v>3500</v>
          </cell>
        </row>
        <row r="107">
          <cell r="D107" t="str">
            <v>1HSA1</v>
          </cell>
          <cell r="E107" t="str">
            <v>union pvc-p ø= 1/2"</v>
          </cell>
          <cell r="F107" t="str">
            <v>u</v>
          </cell>
          <cell r="G107">
            <v>278</v>
          </cell>
          <cell r="I107">
            <v>0</v>
          </cell>
          <cell r="J107">
            <v>278</v>
          </cell>
        </row>
        <row r="108">
          <cell r="D108" t="str">
            <v>1HSA2</v>
          </cell>
          <cell r="E108" t="str">
            <v>tapon pvc-p ø= 1/2"</v>
          </cell>
          <cell r="F108" t="str">
            <v>u</v>
          </cell>
          <cell r="G108">
            <v>360</v>
          </cell>
          <cell r="I108">
            <v>0</v>
          </cell>
          <cell r="J108">
            <v>360</v>
          </cell>
        </row>
        <row r="109">
          <cell r="D109" t="str">
            <v>1HSA3</v>
          </cell>
          <cell r="E109" t="str">
            <v>tapon prueba pvc-s ø= 4"</v>
          </cell>
          <cell r="F109" t="str">
            <v>u</v>
          </cell>
          <cell r="G109">
            <v>1440</v>
          </cell>
          <cell r="I109">
            <v>0</v>
          </cell>
          <cell r="J109">
            <v>1440</v>
          </cell>
        </row>
        <row r="110">
          <cell r="D110" t="str">
            <v>1HSA4</v>
          </cell>
          <cell r="E110" t="str">
            <v>tapon pvc-s ø= 4"</v>
          </cell>
          <cell r="F110" t="str">
            <v>u</v>
          </cell>
          <cell r="G110">
            <v>2000</v>
          </cell>
          <cell r="I110">
            <v>0</v>
          </cell>
          <cell r="J110">
            <v>2000</v>
          </cell>
        </row>
        <row r="111">
          <cell r="D111" t="str">
            <v>1HSA5</v>
          </cell>
          <cell r="E111" t="str">
            <v>herraje para tapa de 40x40cm - angulo 1/8"x2" - g50</v>
          </cell>
          <cell r="F111" t="str">
            <v>u</v>
          </cell>
          <cell r="G111">
            <v>15000</v>
          </cell>
          <cell r="I111">
            <v>0</v>
          </cell>
          <cell r="J111">
            <v>15000</v>
          </cell>
        </row>
        <row r="112">
          <cell r="D112" t="str">
            <v>1HSA6</v>
          </cell>
          <cell r="E112" t="str">
            <v>valvula de compuerta bronce Ø1/2" rw</v>
          </cell>
          <cell r="F112" t="str">
            <v>u</v>
          </cell>
          <cell r="G112">
            <v>16900</v>
          </cell>
          <cell r="I112">
            <v>0</v>
          </cell>
          <cell r="J112">
            <v>16900</v>
          </cell>
        </row>
        <row r="113">
          <cell r="D113" t="str">
            <v>1HSA7</v>
          </cell>
          <cell r="E113" t="str">
            <v>cinta sellante teflon 1/2"x10m</v>
          </cell>
          <cell r="F113" t="str">
            <v>u</v>
          </cell>
          <cell r="G113">
            <v>1900</v>
          </cell>
          <cell r="I113">
            <v>0</v>
          </cell>
          <cell r="J113">
            <v>1900</v>
          </cell>
        </row>
        <row r="114">
          <cell r="D114" t="str">
            <v>1HSA8</v>
          </cell>
          <cell r="E114" t="str">
            <v>traba quimica fuerza alta para sellos de fuga en tuberia</v>
          </cell>
          <cell r="F114" t="str">
            <v>mm</v>
          </cell>
          <cell r="G114">
            <v>9512</v>
          </cell>
          <cell r="I114">
            <v>0</v>
          </cell>
          <cell r="J114">
            <v>9512</v>
          </cell>
        </row>
        <row r="115">
          <cell r="D115" t="str">
            <v>1M311</v>
          </cell>
          <cell r="E115" t="str">
            <v>meson clasico liso 200x60 cm tipo socoda</v>
          </cell>
          <cell r="F115" t="str">
            <v>u</v>
          </cell>
          <cell r="G115">
            <v>506821</v>
          </cell>
          <cell r="I115">
            <v>0</v>
          </cell>
          <cell r="J115">
            <v>506821</v>
          </cell>
        </row>
        <row r="116">
          <cell r="D116" t="str">
            <v>1N11C</v>
          </cell>
          <cell r="E116" t="str">
            <v>sanitario blanco corona o equivalente</v>
          </cell>
          <cell r="F116" t="str">
            <v>u</v>
          </cell>
          <cell r="G116">
            <v>151900</v>
          </cell>
          <cell r="I116">
            <v>0</v>
          </cell>
          <cell r="J116">
            <v>151900</v>
          </cell>
        </row>
        <row r="117">
          <cell r="D117" t="str">
            <v>1N175</v>
          </cell>
          <cell r="E117" t="str">
            <v>valvula de regulacion - abasto</v>
          </cell>
          <cell r="F117" t="str">
            <v>u</v>
          </cell>
          <cell r="G117">
            <v>12900</v>
          </cell>
          <cell r="I117">
            <v>0</v>
          </cell>
          <cell r="J117">
            <v>12900</v>
          </cell>
        </row>
        <row r="118">
          <cell r="D118" t="str">
            <v>1N137</v>
          </cell>
          <cell r="E118" t="str">
            <v>combo de baño happy ii: sanitario + lavamanos + 3 accesorios blanco - corona</v>
          </cell>
          <cell r="F118" t="str">
            <v>u</v>
          </cell>
          <cell r="G118">
            <v>265900</v>
          </cell>
          <cell r="I118">
            <v>0</v>
          </cell>
          <cell r="J118">
            <v>265900</v>
          </cell>
        </row>
        <row r="119">
          <cell r="D119" t="str">
            <v>1N1A2</v>
          </cell>
          <cell r="E119" t="str">
            <v>lavadero prefabricado en grano blanco 0.60x0.50m</v>
          </cell>
          <cell r="F119" t="str">
            <v>u</v>
          </cell>
          <cell r="G119">
            <v>112900</v>
          </cell>
          <cell r="I119">
            <v>0</v>
          </cell>
          <cell r="J119">
            <v>112900</v>
          </cell>
        </row>
        <row r="120">
          <cell r="D120" t="str">
            <v>1N34E</v>
          </cell>
          <cell r="E120" t="str">
            <v>griferia sencilla para ducha - piscis corona</v>
          </cell>
          <cell r="F120" t="str">
            <v>u</v>
          </cell>
          <cell r="G120">
            <v>33900</v>
          </cell>
          <cell r="I120">
            <v>0</v>
          </cell>
          <cell r="J120">
            <v>33900</v>
          </cell>
        </row>
        <row r="121">
          <cell r="D121" t="str">
            <v>1N359</v>
          </cell>
          <cell r="E121" t="str">
            <v>kit griferia para lavadero</v>
          </cell>
          <cell r="F121" t="str">
            <v>u</v>
          </cell>
          <cell r="G121">
            <v>59500</v>
          </cell>
          <cell r="I121">
            <v>0</v>
          </cell>
          <cell r="J121">
            <v>59500</v>
          </cell>
        </row>
        <row r="122">
          <cell r="D122" t="str">
            <v>1N3A1</v>
          </cell>
          <cell r="E122" t="str">
            <v>llave jardin 1/2" x 3/4" cromada</v>
          </cell>
          <cell r="F122" t="str">
            <v>u</v>
          </cell>
          <cell r="G122">
            <v>17450</v>
          </cell>
          <cell r="I122">
            <v>0</v>
          </cell>
          <cell r="J122">
            <v>17450</v>
          </cell>
        </row>
        <row r="123">
          <cell r="D123" t="str">
            <v>1N451</v>
          </cell>
          <cell r="E123" t="str">
            <v>cabinas para ducha en vidrio templado 6mm incoloro</v>
          </cell>
          <cell r="F123" t="str">
            <v>u</v>
          </cell>
          <cell r="G123">
            <v>260000</v>
          </cell>
          <cell r="I123">
            <v>0</v>
          </cell>
          <cell r="J123">
            <v>260000</v>
          </cell>
        </row>
        <row r="124">
          <cell r="D124" t="str">
            <v>1N452</v>
          </cell>
          <cell r="E124" t="str">
            <v>tubo cortinero para ducha x 1m</v>
          </cell>
          <cell r="F124" t="str">
            <v>u</v>
          </cell>
          <cell r="G124">
            <v>13900</v>
          </cell>
          <cell r="I124">
            <v>0</v>
          </cell>
          <cell r="J124">
            <v>13900</v>
          </cell>
        </row>
        <row r="125">
          <cell r="D125" t="str">
            <v>1N511</v>
          </cell>
          <cell r="E125" t="str">
            <v>Juego de accesorios (jabonera, toallero y dispensador de papel)</v>
          </cell>
          <cell r="F125" t="str">
            <v>u</v>
          </cell>
          <cell r="G125">
            <v>13900</v>
          </cell>
          <cell r="I125">
            <v>0</v>
          </cell>
          <cell r="J125">
            <v>31900</v>
          </cell>
        </row>
        <row r="126">
          <cell r="D126" t="str">
            <v>1P191</v>
          </cell>
          <cell r="E126" t="str">
            <v>acido muritaico</v>
          </cell>
          <cell r="F126" t="str">
            <v>lt</v>
          </cell>
          <cell r="G126">
            <v>1400</v>
          </cell>
          <cell r="I126">
            <v>0</v>
          </cell>
          <cell r="J126">
            <v>1400</v>
          </cell>
        </row>
        <row r="127">
          <cell r="D127" t="str">
            <v>1SK56</v>
          </cell>
          <cell r="E127" t="str">
            <v>separol n 20 k</v>
          </cell>
          <cell r="F127" t="str">
            <v>kg</v>
          </cell>
          <cell r="G127">
            <v>7488</v>
          </cell>
          <cell r="I127">
            <v>0</v>
          </cell>
          <cell r="J127">
            <v>7488</v>
          </cell>
        </row>
        <row r="128">
          <cell r="D128" t="str">
            <v>1SK57</v>
          </cell>
          <cell r="E128" t="str">
            <v>sanisil - silicona 300cc</v>
          </cell>
          <cell r="F128" t="str">
            <v>u</v>
          </cell>
          <cell r="G128">
            <v>9050</v>
          </cell>
          <cell r="I128">
            <v>0</v>
          </cell>
          <cell r="J128">
            <v>9050</v>
          </cell>
        </row>
        <row r="129">
          <cell r="D129" t="str">
            <v>1SK94</v>
          </cell>
          <cell r="E129" t="str">
            <v>binda boquilla color blanco/beige x2k</v>
          </cell>
          <cell r="F129" t="str">
            <v>kg</v>
          </cell>
          <cell r="G129">
            <v>4133</v>
          </cell>
          <cell r="I129">
            <v>0</v>
          </cell>
          <cell r="J129">
            <v>4133</v>
          </cell>
        </row>
        <row r="130">
          <cell r="D130" t="str">
            <v>1SK98</v>
          </cell>
          <cell r="E130" t="str">
            <v>estuka pañete 50k</v>
          </cell>
          <cell r="F130" t="str">
            <v>kg</v>
          </cell>
          <cell r="G130">
            <v>803</v>
          </cell>
          <cell r="I130">
            <v>0</v>
          </cell>
          <cell r="J130">
            <v>803</v>
          </cell>
        </row>
        <row r="131">
          <cell r="D131" t="str">
            <v>1SKC2</v>
          </cell>
          <cell r="E131" t="str">
            <v>sika vinilo t-1 5gl</v>
          </cell>
          <cell r="F131" t="str">
            <v>gl</v>
          </cell>
          <cell r="G131">
            <v>34650</v>
          </cell>
          <cell r="I131">
            <v>0</v>
          </cell>
          <cell r="J131">
            <v>34650</v>
          </cell>
        </row>
        <row r="132">
          <cell r="D132" t="str">
            <v>1SKCF</v>
          </cell>
          <cell r="E132" t="str">
            <v>sika esmalte 3133 5gl</v>
          </cell>
          <cell r="F132" t="str">
            <v>gl</v>
          </cell>
          <cell r="G132">
            <v>45000</v>
          </cell>
          <cell r="I132">
            <v>0</v>
          </cell>
          <cell r="J132">
            <v>45000</v>
          </cell>
        </row>
        <row r="133">
          <cell r="D133" t="str">
            <v>1SKJO</v>
          </cell>
          <cell r="E133" t="str">
            <v>sikaflex-1c sl 300cc gris</v>
          </cell>
          <cell r="F133" t="str">
            <v>u</v>
          </cell>
          <cell r="G133">
            <v>23650</v>
          </cell>
          <cell r="I133">
            <v>0</v>
          </cell>
          <cell r="J133">
            <v>23650</v>
          </cell>
        </row>
        <row r="134">
          <cell r="D134" t="str">
            <v>1V111</v>
          </cell>
          <cell r="E134" t="str">
            <v>ventana en aluminio crudo</v>
          </cell>
          <cell r="F134" t="str">
            <v>m2</v>
          </cell>
          <cell r="G134">
            <v>185000</v>
          </cell>
          <cell r="I134">
            <v>0</v>
          </cell>
          <cell r="J134">
            <v>185000</v>
          </cell>
        </row>
        <row r="135">
          <cell r="D135" t="str">
            <v>1X111</v>
          </cell>
          <cell r="E135" t="str">
            <v>brocha</v>
          </cell>
          <cell r="F135" t="str">
            <v>u</v>
          </cell>
          <cell r="G135">
            <v>9400</v>
          </cell>
          <cell r="I135">
            <v>0</v>
          </cell>
          <cell r="J135">
            <v>9400</v>
          </cell>
        </row>
        <row r="136">
          <cell r="D136" t="str">
            <v>1X112</v>
          </cell>
          <cell r="E136" t="str">
            <v>papel de lija</v>
          </cell>
          <cell r="F136" t="str">
            <v>u</v>
          </cell>
          <cell r="G136">
            <v>1100</v>
          </cell>
          <cell r="I136">
            <v>0</v>
          </cell>
          <cell r="J136">
            <v>1100</v>
          </cell>
        </row>
        <row r="137">
          <cell r="D137">
            <v>21111</v>
          </cell>
          <cell r="E137" t="str">
            <v>mo ayudante</v>
          </cell>
          <cell r="F137" t="str">
            <v>h</v>
          </cell>
          <cell r="G137">
            <v>26041.4</v>
          </cell>
          <cell r="I137">
            <v>0.68489999999999995</v>
          </cell>
          <cell r="J137">
            <v>43877.154859999995</v>
          </cell>
        </row>
        <row r="138">
          <cell r="D138">
            <v>21121</v>
          </cell>
          <cell r="E138" t="str">
            <v>mo oficial obra negra</v>
          </cell>
          <cell r="F138" t="str">
            <v>jor</v>
          </cell>
          <cell r="G138">
            <v>60155.633999999998</v>
          </cell>
          <cell r="I138">
            <v>0.66269999999999996</v>
          </cell>
          <cell r="J138">
            <v>100020.7726518</v>
          </cell>
        </row>
        <row r="139">
          <cell r="D139" t="str">
            <v>2C1+1</v>
          </cell>
          <cell r="E139" t="str">
            <v>cuadrilla 1 oficial + 1 ayudante</v>
          </cell>
          <cell r="F139" t="str">
            <v>jor</v>
          </cell>
          <cell r="G139">
            <v>86197.034</v>
          </cell>
          <cell r="I139">
            <v>0.67379999999999995</v>
          </cell>
          <cell r="J139">
            <v>144276.59550920001</v>
          </cell>
        </row>
        <row r="140">
          <cell r="D140" t="str">
            <v>2HSA5</v>
          </cell>
          <cell r="E140" t="str">
            <v>ensayo de permeabilidad</v>
          </cell>
          <cell r="F140" t="str">
            <v>u</v>
          </cell>
          <cell r="G140">
            <v>100000</v>
          </cell>
          <cell r="I140">
            <v>0</v>
          </cell>
          <cell r="J140">
            <v>100000</v>
          </cell>
        </row>
        <row r="141">
          <cell r="D141" t="str">
            <v>43M11</v>
          </cell>
          <cell r="E141" t="str">
            <v>seccion completa andamio 1.20x1.50m</v>
          </cell>
          <cell r="F141" t="str">
            <v>d</v>
          </cell>
          <cell r="G141">
            <v>480</v>
          </cell>
          <cell r="I141">
            <v>0</v>
          </cell>
          <cell r="J141">
            <v>480</v>
          </cell>
        </row>
        <row r="142">
          <cell r="D142">
            <v>44146</v>
          </cell>
          <cell r="E142" t="str">
            <v>taladro 1/2"-5/8"</v>
          </cell>
          <cell r="F142" t="str">
            <v>d</v>
          </cell>
          <cell r="G142">
            <v>18200</v>
          </cell>
          <cell r="I142">
            <v>0</v>
          </cell>
          <cell r="J142">
            <v>18200</v>
          </cell>
        </row>
        <row r="143">
          <cell r="D143">
            <v>46111</v>
          </cell>
          <cell r="E143" t="str">
            <v>herramienta y equipo menor</v>
          </cell>
          <cell r="F143" t="str">
            <v>%</v>
          </cell>
          <cell r="G143">
            <v>0.05</v>
          </cell>
          <cell r="I143">
            <v>0</v>
          </cell>
          <cell r="J143">
            <v>0.05</v>
          </cell>
        </row>
        <row r="144">
          <cell r="D144" t="str">
            <v>4J211</v>
          </cell>
          <cell r="E144" t="str">
            <v>cortadora de baldosin</v>
          </cell>
          <cell r="F144" t="str">
            <v>d</v>
          </cell>
          <cell r="G144">
            <v>5750</v>
          </cell>
          <cell r="I144">
            <v>0</v>
          </cell>
          <cell r="J144">
            <v>5750</v>
          </cell>
        </row>
        <row r="145">
          <cell r="D145" t="str">
            <v>48Z1A</v>
          </cell>
          <cell r="E145" t="str">
            <v>can madera comun de 2.80-3.00 m</v>
          </cell>
          <cell r="F145" t="str">
            <v>u</v>
          </cell>
          <cell r="G145">
            <v>4500</v>
          </cell>
          <cell r="I145">
            <v>0</v>
          </cell>
          <cell r="J145">
            <v>4500</v>
          </cell>
        </row>
        <row r="146">
          <cell r="D146" t="str">
            <v>48Z1B</v>
          </cell>
          <cell r="E146" t="str">
            <v>can madera comun de 2.80-3.00 m</v>
          </cell>
          <cell r="F146" t="str">
            <v>d</v>
          </cell>
          <cell r="G146">
            <v>226</v>
          </cell>
          <cell r="I146">
            <v>0</v>
          </cell>
          <cell r="J146">
            <v>226</v>
          </cell>
        </row>
        <row r="147">
          <cell r="D147" t="str">
            <v>6TB11</v>
          </cell>
          <cell r="E147" t="str">
            <v>transporte de materiales varios y botada de escombros</v>
          </cell>
          <cell r="F147" t="str">
            <v>%</v>
          </cell>
          <cell r="G147">
            <v>0.08</v>
          </cell>
          <cell r="I147">
            <v>0</v>
          </cell>
          <cell r="J147">
            <v>0.08</v>
          </cell>
        </row>
        <row r="148">
          <cell r="D148" t="str">
            <v>6TI11</v>
          </cell>
          <cell r="E148" t="str">
            <v>transporte interno materiales</v>
          </cell>
          <cell r="F148" t="str">
            <v>m3/k</v>
          </cell>
          <cell r="G148">
            <v>24500</v>
          </cell>
          <cell r="I148">
            <v>0</v>
          </cell>
          <cell r="J148">
            <v>24500</v>
          </cell>
        </row>
        <row r="149">
          <cell r="D149" t="str">
            <v>71A14</v>
          </cell>
          <cell r="E149" t="str">
            <v>aux mortero de pega 1:4:1/4</v>
          </cell>
          <cell r="F149" t="str">
            <v>m3</v>
          </cell>
          <cell r="G149">
            <v>361966.39035693201</v>
          </cell>
          <cell r="J149">
            <v>361966.39035693201</v>
          </cell>
        </row>
        <row r="150">
          <cell r="D150" t="str">
            <v>71A54</v>
          </cell>
          <cell r="E150" t="str">
            <v>aux mortero de revoque 1:4:1/4</v>
          </cell>
          <cell r="F150" t="str">
            <v>m3</v>
          </cell>
          <cell r="G150">
            <v>361966.39035693201</v>
          </cell>
          <cell r="J150">
            <v>361966.39035693201</v>
          </cell>
        </row>
        <row r="151">
          <cell r="D151">
            <v>72132</v>
          </cell>
          <cell r="E151" t="str">
            <v>aux concreto 3000 psi (21.1 MPa) -obra- 3/4"</v>
          </cell>
          <cell r="F151" t="str">
            <v>m3</v>
          </cell>
          <cell r="G151">
            <v>362126.35888539802</v>
          </cell>
          <cell r="J151">
            <v>362126.35888539802</v>
          </cell>
        </row>
      </sheetData>
      <sheetData sheetId="13"/>
      <sheetData sheetId="14"/>
      <sheetData sheetId="15" refreshError="1"/>
      <sheetData sheetId="16"/>
      <sheetData sheetId="17"/>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s_de_Asistencia"/>
      <sheetName val="Hoja1"/>
      <sheetName val="Hoja2"/>
      <sheetName val="RECT-1,05 x 0,75"/>
      <sheetName val="graficos registros de asistenci"/>
    </sheetNames>
    <sheetDataSet>
      <sheetData sheetId="0">
        <row r="1">
          <cell r="A1" t="str">
            <v>Fecha</v>
          </cell>
          <cell r="B1" t="str">
            <v>Centro de Utlidad</v>
          </cell>
          <cell r="C1" t="str">
            <v>Area</v>
          </cell>
          <cell r="D1" t="str">
            <v>Capacitación</v>
          </cell>
          <cell r="E1" t="str">
            <v>Horas</v>
          </cell>
        </row>
        <row r="2">
          <cell r="A2">
            <v>37594</v>
          </cell>
          <cell r="B2" t="str">
            <v>D1</v>
          </cell>
          <cell r="C2" t="str">
            <v>CAC</v>
          </cell>
          <cell r="D2" t="str">
            <v>Inducción</v>
          </cell>
          <cell r="E2">
            <v>6</v>
          </cell>
        </row>
        <row r="3">
          <cell r="A3">
            <v>37594</v>
          </cell>
          <cell r="B3" t="str">
            <v>D1</v>
          </cell>
          <cell r="C3" t="str">
            <v>CAC</v>
          </cell>
          <cell r="D3" t="str">
            <v>Manejo de Archivo y Correspondencia</v>
          </cell>
          <cell r="E3">
            <v>1</v>
          </cell>
        </row>
        <row r="4">
          <cell r="A4">
            <v>37595</v>
          </cell>
          <cell r="B4" t="str">
            <v>D1</v>
          </cell>
          <cell r="C4" t="str">
            <v>Gestión Humana</v>
          </cell>
          <cell r="D4" t="str">
            <v>Evaluación de Gestión</v>
          </cell>
          <cell r="E4">
            <v>20</v>
          </cell>
        </row>
        <row r="5">
          <cell r="A5">
            <v>37596</v>
          </cell>
          <cell r="B5" t="str">
            <v>D1</v>
          </cell>
          <cell r="C5" t="str">
            <v>Gestión Humana</v>
          </cell>
          <cell r="D5" t="str">
            <v>Evaluación de Gestión</v>
          </cell>
          <cell r="E5">
            <v>8</v>
          </cell>
        </row>
        <row r="6">
          <cell r="A6">
            <v>37602</v>
          </cell>
          <cell r="B6" t="str">
            <v>D1</v>
          </cell>
          <cell r="C6" t="str">
            <v>SAS CAC GH</v>
          </cell>
          <cell r="D6" t="str">
            <v>Inducción</v>
          </cell>
          <cell r="E6">
            <v>46</v>
          </cell>
        </row>
        <row r="7">
          <cell r="A7">
            <v>37623</v>
          </cell>
          <cell r="B7" t="str">
            <v>D1</v>
          </cell>
          <cell r="C7" t="str">
            <v>CAC</v>
          </cell>
          <cell r="D7" t="str">
            <v>Verificación del Nivel y la estación</v>
          </cell>
          <cell r="E7">
            <v>4</v>
          </cell>
        </row>
        <row r="8">
          <cell r="A8">
            <v>37625</v>
          </cell>
          <cell r="B8" t="str">
            <v>D1</v>
          </cell>
          <cell r="C8" t="str">
            <v>SAS GH CAC</v>
          </cell>
          <cell r="D8" t="str">
            <v>Inducción</v>
          </cell>
          <cell r="E8">
            <v>64</v>
          </cell>
        </row>
        <row r="9">
          <cell r="A9">
            <v>37628</v>
          </cell>
          <cell r="B9" t="str">
            <v>D1</v>
          </cell>
          <cell r="C9" t="str">
            <v>CAC</v>
          </cell>
          <cell r="D9" t="str">
            <v>Manejo del Hierro</v>
          </cell>
          <cell r="E9">
            <v>2</v>
          </cell>
        </row>
        <row r="10">
          <cell r="A10">
            <v>37630</v>
          </cell>
          <cell r="B10" t="str">
            <v>D1</v>
          </cell>
          <cell r="C10" t="str">
            <v>CAC</v>
          </cell>
          <cell r="D10" t="str">
            <v>Manejo Pilotes en tierra</v>
          </cell>
          <cell r="E10">
            <v>8</v>
          </cell>
        </row>
        <row r="11">
          <cell r="A11">
            <v>37631</v>
          </cell>
          <cell r="B11" t="str">
            <v>D1</v>
          </cell>
          <cell r="C11" t="str">
            <v>CAC</v>
          </cell>
          <cell r="D11" t="str">
            <v>Muestras de concreto</v>
          </cell>
          <cell r="E11">
            <v>1</v>
          </cell>
        </row>
        <row r="12">
          <cell r="A12">
            <v>37637</v>
          </cell>
          <cell r="B12" t="str">
            <v>D1</v>
          </cell>
          <cell r="C12" t="str">
            <v>CAC</v>
          </cell>
          <cell r="D12" t="str">
            <v>Construcción de pilotes en tierra</v>
          </cell>
          <cell r="E12">
            <v>2</v>
          </cell>
        </row>
        <row r="13">
          <cell r="A13">
            <v>37641</v>
          </cell>
          <cell r="B13" t="str">
            <v>D1</v>
          </cell>
          <cell r="C13" t="str">
            <v>CAC</v>
          </cell>
          <cell r="D13" t="str">
            <v>Manejo de concretos</v>
          </cell>
          <cell r="E13">
            <v>1</v>
          </cell>
        </row>
        <row r="14">
          <cell r="A14">
            <v>37642</v>
          </cell>
          <cell r="B14" t="str">
            <v>D1</v>
          </cell>
          <cell r="C14" t="str">
            <v>CAC</v>
          </cell>
          <cell r="D14" t="str">
            <v>Manejo de concreto</v>
          </cell>
          <cell r="E14">
            <v>3</v>
          </cell>
        </row>
        <row r="15">
          <cell r="A15">
            <v>37642</v>
          </cell>
          <cell r="B15" t="str">
            <v>D1</v>
          </cell>
          <cell r="C15" t="str">
            <v>CAC</v>
          </cell>
          <cell r="D15" t="str">
            <v>Elaboración de liberaciones</v>
          </cell>
          <cell r="E15">
            <v>3</v>
          </cell>
        </row>
        <row r="16">
          <cell r="A16">
            <v>37642</v>
          </cell>
          <cell r="B16" t="str">
            <v>D1</v>
          </cell>
          <cell r="C16" t="str">
            <v>CAC</v>
          </cell>
          <cell r="D16" t="str">
            <v>Calificación a proveedores</v>
          </cell>
          <cell r="E16">
            <v>2</v>
          </cell>
        </row>
        <row r="17">
          <cell r="A17">
            <v>37650</v>
          </cell>
          <cell r="B17" t="str">
            <v>D1</v>
          </cell>
          <cell r="C17" t="str">
            <v>CAC</v>
          </cell>
          <cell r="D17" t="str">
            <v>Registros de control</v>
          </cell>
          <cell r="E17">
            <v>1</v>
          </cell>
        </row>
        <row r="18">
          <cell r="A18">
            <v>37653</v>
          </cell>
          <cell r="B18" t="str">
            <v>D5</v>
          </cell>
          <cell r="C18" t="str">
            <v>CAC</v>
          </cell>
          <cell r="D18" t="str">
            <v>Manejo de Hierro</v>
          </cell>
          <cell r="E18">
            <v>1</v>
          </cell>
        </row>
        <row r="19">
          <cell r="A19">
            <v>37653</v>
          </cell>
          <cell r="B19" t="str">
            <v>D1</v>
          </cell>
          <cell r="C19" t="str">
            <v>CAC</v>
          </cell>
          <cell r="D19" t="str">
            <v>Equipos de IME</v>
          </cell>
          <cell r="E19">
            <v>5</v>
          </cell>
        </row>
        <row r="20">
          <cell r="A20">
            <v>37655</v>
          </cell>
          <cell r="B20" t="str">
            <v>D1</v>
          </cell>
          <cell r="C20" t="str">
            <v>CAC</v>
          </cell>
          <cell r="D20" t="str">
            <v>Manejo de correspondencia y otros</v>
          </cell>
          <cell r="E20">
            <v>1</v>
          </cell>
        </row>
        <row r="21">
          <cell r="A21">
            <v>37655</v>
          </cell>
          <cell r="B21" t="str">
            <v>D1</v>
          </cell>
          <cell r="C21" t="str">
            <v>SAS CAC GH</v>
          </cell>
          <cell r="D21" t="str">
            <v>Induccón</v>
          </cell>
          <cell r="E21">
            <v>1</v>
          </cell>
        </row>
        <row r="22">
          <cell r="A22">
            <v>37656</v>
          </cell>
          <cell r="B22" t="str">
            <v>D1</v>
          </cell>
          <cell r="C22" t="str">
            <v>SAS CAC GH</v>
          </cell>
          <cell r="D22" t="str">
            <v>Induccón</v>
          </cell>
          <cell r="E22">
            <v>63</v>
          </cell>
        </row>
        <row r="23">
          <cell r="A23">
            <v>37660</v>
          </cell>
          <cell r="B23" t="str">
            <v>D1</v>
          </cell>
          <cell r="C23" t="str">
            <v>CAC</v>
          </cell>
          <cell r="D23" t="str">
            <v>Manejo de liberaciones</v>
          </cell>
          <cell r="E23">
            <v>5</v>
          </cell>
        </row>
        <row r="24">
          <cell r="A24">
            <v>37660</v>
          </cell>
          <cell r="B24" t="str">
            <v>D1</v>
          </cell>
          <cell r="C24" t="str">
            <v>Producción</v>
          </cell>
          <cell r="D24" t="str">
            <v>Manejo de terraplenes</v>
          </cell>
          <cell r="E24">
            <v>2</v>
          </cell>
        </row>
        <row r="25">
          <cell r="A25">
            <v>37664</v>
          </cell>
          <cell r="B25" t="str">
            <v>D1</v>
          </cell>
          <cell r="C25" t="str">
            <v>CAC</v>
          </cell>
          <cell r="D25" t="str">
            <v>Procedimientos de sobre el hierro</v>
          </cell>
          <cell r="E25">
            <v>5</v>
          </cell>
        </row>
        <row r="26">
          <cell r="A26">
            <v>37664</v>
          </cell>
          <cell r="B26" t="str">
            <v>D5</v>
          </cell>
          <cell r="C26" t="str">
            <v>CAC</v>
          </cell>
          <cell r="D26" t="str">
            <v>Evaluación de Subc, Liberaciones y manejo de hierr</v>
          </cell>
          <cell r="E26">
            <v>8</v>
          </cell>
        </row>
        <row r="27">
          <cell r="A27">
            <v>37664</v>
          </cell>
          <cell r="B27" t="str">
            <v>D1</v>
          </cell>
          <cell r="C27" t="str">
            <v>Cac</v>
          </cell>
          <cell r="D27" t="str">
            <v>Evaluación de Subc, Liberaciones y manejo de hierr</v>
          </cell>
          <cell r="E27">
            <v>17</v>
          </cell>
        </row>
        <row r="28">
          <cell r="A28">
            <v>37666</v>
          </cell>
          <cell r="B28" t="str">
            <v>D1</v>
          </cell>
          <cell r="C28" t="str">
            <v>CAC</v>
          </cell>
          <cell r="D28" t="str">
            <v>Liberaciones, Terraplenes, Trazabilidad, Geotextil</v>
          </cell>
          <cell r="E28">
            <v>6</v>
          </cell>
        </row>
        <row r="29">
          <cell r="A29">
            <v>37666</v>
          </cell>
          <cell r="B29" t="str">
            <v>D1</v>
          </cell>
          <cell r="C29" t="str">
            <v>CAC</v>
          </cell>
          <cell r="D29" t="str">
            <v>Inducción Personal</v>
          </cell>
          <cell r="E29">
            <v>5</v>
          </cell>
        </row>
      </sheetData>
      <sheetData sheetId="1"/>
      <sheetData sheetId="2" refreshError="1"/>
      <sheetData sheetId="3" refreshError="1"/>
      <sheetData sheetId="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Index"/>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Presup x Benef"/>
      <sheetName val="Presupuesto"/>
      <sheetName val="Cantidades"/>
      <sheetName val="APU Aux"/>
      <sheetName val="APU"/>
      <sheetName val="Insumos"/>
    </sheetNames>
    <sheetDataSet>
      <sheetData sheetId="0"/>
      <sheetData sheetId="1"/>
      <sheetData sheetId="2">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1676427</v>
          </cell>
        </row>
        <row r="7">
          <cell r="B7" t="str">
            <v>1.1</v>
          </cell>
          <cell r="C7" t="str">
            <v>Demolición de pisos exitentes (incluye botada escombos)</v>
          </cell>
          <cell r="D7" t="str">
            <v>m3</v>
          </cell>
          <cell r="E7">
            <v>7.12</v>
          </cell>
          <cell r="F7">
            <v>118301</v>
          </cell>
          <cell r="G7">
            <v>842303</v>
          </cell>
          <cell r="H7">
            <v>842303</v>
          </cell>
          <cell r="I7">
            <v>0</v>
          </cell>
        </row>
        <row r="8">
          <cell r="B8" t="str">
            <v>1.2</v>
          </cell>
          <cell r="C8" t="str">
            <v>Nivelación de terreno con arenilla o similar</v>
          </cell>
          <cell r="D8" t="str">
            <v>m2</v>
          </cell>
          <cell r="E8">
            <v>47.45</v>
          </cell>
          <cell r="F8">
            <v>17579</v>
          </cell>
          <cell r="G8">
            <v>834124</v>
          </cell>
          <cell r="H8">
            <v>834124</v>
          </cell>
          <cell r="I8">
            <v>0</v>
          </cell>
        </row>
        <row r="9">
          <cell r="B9" t="str">
            <v>2.</v>
          </cell>
          <cell r="C9" t="str">
            <v>MORTERO</v>
          </cell>
          <cell r="D9">
            <v>0</v>
          </cell>
          <cell r="E9">
            <v>0</v>
          </cell>
          <cell r="F9">
            <v>0</v>
          </cell>
          <cell r="G9" t="str">
            <v/>
          </cell>
          <cell r="H9">
            <v>0</v>
          </cell>
          <cell r="I9">
            <v>2905695</v>
          </cell>
        </row>
        <row r="10">
          <cell r="B10" t="str">
            <v>2.1</v>
          </cell>
          <cell r="C10" t="str">
            <v>Instalación de malla electrosoldada D-84</v>
          </cell>
          <cell r="D10" t="str">
            <v>m2</v>
          </cell>
          <cell r="E10">
            <v>47.45</v>
          </cell>
          <cell r="F10">
            <v>14125</v>
          </cell>
          <cell r="G10">
            <v>670231</v>
          </cell>
          <cell r="H10">
            <v>670231</v>
          </cell>
          <cell r="I10">
            <v>0</v>
          </cell>
        </row>
        <row r="11">
          <cell r="B11" t="str">
            <v>2.2</v>
          </cell>
          <cell r="C11" t="str">
            <v>Instalación piso concreto espersor 8 cm nivelado para colocación enchape.</v>
          </cell>
          <cell r="D11" t="str">
            <v>m2</v>
          </cell>
          <cell r="E11">
            <v>47.45</v>
          </cell>
          <cell r="F11">
            <v>47112</v>
          </cell>
          <cell r="G11">
            <v>2235464</v>
          </cell>
          <cell r="H11">
            <v>2235464</v>
          </cell>
          <cell r="I11">
            <v>0</v>
          </cell>
        </row>
        <row r="12">
          <cell r="B12" t="str">
            <v>2.3</v>
          </cell>
          <cell r="C12">
            <v>0</v>
          </cell>
          <cell r="D12">
            <v>0</v>
          </cell>
          <cell r="E12">
            <v>0</v>
          </cell>
          <cell r="F12">
            <v>0</v>
          </cell>
          <cell r="G12">
            <v>0</v>
          </cell>
          <cell r="H12">
            <v>0</v>
          </cell>
          <cell r="I12">
            <v>0</v>
          </cell>
        </row>
        <row r="13">
          <cell r="B13" t="str">
            <v>2.4</v>
          </cell>
          <cell r="C13">
            <v>0</v>
          </cell>
          <cell r="D13">
            <v>0</v>
          </cell>
          <cell r="E13">
            <v>0</v>
          </cell>
          <cell r="F13">
            <v>0</v>
          </cell>
          <cell r="G13">
            <v>0</v>
          </cell>
          <cell r="H13">
            <v>0</v>
          </cell>
          <cell r="I13">
            <v>0</v>
          </cell>
        </row>
        <row r="14">
          <cell r="B14" t="str">
            <v>3.</v>
          </cell>
          <cell r="C14" t="str">
            <v>ENCHAPE</v>
          </cell>
          <cell r="D14">
            <v>0</v>
          </cell>
          <cell r="E14">
            <v>0</v>
          </cell>
          <cell r="F14">
            <v>0</v>
          </cell>
          <cell r="G14">
            <v>0</v>
          </cell>
          <cell r="H14">
            <v>0</v>
          </cell>
          <cell r="I14">
            <v>3311061</v>
          </cell>
        </row>
        <row r="15">
          <cell r="B15" t="str">
            <v>3.1</v>
          </cell>
          <cell r="C15" t="str">
            <v>Instalación de enchape cerámico piso F 51x51</v>
          </cell>
          <cell r="D15" t="str">
            <v>m2</v>
          </cell>
          <cell r="E15">
            <v>47.45</v>
          </cell>
          <cell r="F15">
            <v>69780</v>
          </cell>
          <cell r="G15">
            <v>3311061</v>
          </cell>
          <cell r="H15">
            <v>3311061</v>
          </cell>
          <cell r="I15">
            <v>0</v>
          </cell>
        </row>
        <row r="16">
          <cell r="B16" t="str">
            <v>3.2</v>
          </cell>
          <cell r="C16">
            <v>0</v>
          </cell>
          <cell r="D16">
            <v>0</v>
          </cell>
          <cell r="E16">
            <v>0</v>
          </cell>
          <cell r="F16">
            <v>0</v>
          </cell>
          <cell r="G16">
            <v>0</v>
          </cell>
          <cell r="H16">
            <v>0</v>
          </cell>
          <cell r="I16">
            <v>0</v>
          </cell>
        </row>
        <row r="17">
          <cell r="B17" t="str">
            <v>3.3</v>
          </cell>
          <cell r="C17">
            <v>0</v>
          </cell>
          <cell r="D17">
            <v>0</v>
          </cell>
          <cell r="E17">
            <v>0</v>
          </cell>
          <cell r="F17">
            <v>0</v>
          </cell>
          <cell r="G17">
            <v>0</v>
          </cell>
          <cell r="H17">
            <v>0</v>
          </cell>
          <cell r="I17">
            <v>0</v>
          </cell>
        </row>
        <row r="18">
          <cell r="B18">
            <v>0</v>
          </cell>
          <cell r="C18" t="str">
            <v>TOTAL COSTO DIRECTO</v>
          </cell>
          <cell r="D18">
            <v>0</v>
          </cell>
          <cell r="E18">
            <v>0</v>
          </cell>
          <cell r="F18">
            <v>0</v>
          </cell>
          <cell r="G18">
            <v>0</v>
          </cell>
          <cell r="H18">
            <v>7893183</v>
          </cell>
          <cell r="I18">
            <v>7893183</v>
          </cell>
        </row>
        <row r="19">
          <cell r="B19">
            <v>0</v>
          </cell>
          <cell r="C19">
            <v>0</v>
          </cell>
          <cell r="D19">
            <v>0</v>
          </cell>
          <cell r="E19">
            <v>0</v>
          </cell>
          <cell r="F19">
            <v>0</v>
          </cell>
          <cell r="G19">
            <v>0</v>
          </cell>
          <cell r="H19">
            <v>0</v>
          </cell>
          <cell r="I19">
            <v>0</v>
          </cell>
        </row>
        <row r="20">
          <cell r="B20">
            <v>0</v>
          </cell>
          <cell r="C20">
            <v>0</v>
          </cell>
          <cell r="D20">
            <v>0</v>
          </cell>
          <cell r="E20">
            <v>0</v>
          </cell>
          <cell r="F20">
            <v>0</v>
          </cell>
          <cell r="G20">
            <v>0</v>
          </cell>
          <cell r="H20">
            <v>0</v>
          </cell>
          <cell r="I20">
            <v>0</v>
          </cell>
        </row>
        <row r="21">
          <cell r="B21">
            <v>0</v>
          </cell>
          <cell r="C21">
            <v>0</v>
          </cell>
          <cell r="D21">
            <v>0</v>
          </cell>
          <cell r="E21">
            <v>0</v>
          </cell>
          <cell r="F21">
            <v>0</v>
          </cell>
          <cell r="G21">
            <v>0</v>
          </cell>
          <cell r="H21">
            <v>0</v>
          </cell>
          <cell r="I21">
            <v>0</v>
          </cell>
        </row>
        <row r="22">
          <cell r="B22">
            <v>0</v>
          </cell>
          <cell r="C22">
            <v>0</v>
          </cell>
          <cell r="D22">
            <v>0</v>
          </cell>
          <cell r="E22">
            <v>0</v>
          </cell>
          <cell r="F22">
            <v>0</v>
          </cell>
          <cell r="G22">
            <v>0</v>
          </cell>
          <cell r="H22">
            <v>0</v>
          </cell>
          <cell r="I22">
            <v>0</v>
          </cell>
        </row>
        <row r="23">
          <cell r="B23">
            <v>0</v>
          </cell>
          <cell r="C23">
            <v>0</v>
          </cell>
          <cell r="D23">
            <v>0</v>
          </cell>
          <cell r="E23">
            <v>0</v>
          </cell>
          <cell r="F23">
            <v>0</v>
          </cell>
          <cell r="G23">
            <v>0</v>
          </cell>
          <cell r="H23">
            <v>0</v>
          </cell>
          <cell r="I23">
            <v>0</v>
          </cell>
        </row>
        <row r="24">
          <cell r="B24">
            <v>0</v>
          </cell>
          <cell r="C24">
            <v>0</v>
          </cell>
          <cell r="D24">
            <v>0</v>
          </cell>
          <cell r="E24">
            <v>0</v>
          </cell>
          <cell r="F24">
            <v>0</v>
          </cell>
          <cell r="G24">
            <v>0</v>
          </cell>
          <cell r="H24">
            <v>0</v>
          </cell>
          <cell r="I24">
            <v>0</v>
          </cell>
        </row>
        <row r="25">
          <cell r="B25">
            <v>0</v>
          </cell>
          <cell r="C25">
            <v>0</v>
          </cell>
          <cell r="D25">
            <v>0</v>
          </cell>
          <cell r="E25">
            <v>0</v>
          </cell>
          <cell r="F25">
            <v>0</v>
          </cell>
          <cell r="G25">
            <v>0</v>
          </cell>
          <cell r="H25">
            <v>0</v>
          </cell>
          <cell r="I25">
            <v>0</v>
          </cell>
        </row>
        <row r="26">
          <cell r="B26">
            <v>0</v>
          </cell>
          <cell r="C26">
            <v>0</v>
          </cell>
          <cell r="D26">
            <v>0</v>
          </cell>
          <cell r="E26">
            <v>0</v>
          </cell>
          <cell r="F26">
            <v>0</v>
          </cell>
          <cell r="G26">
            <v>0</v>
          </cell>
          <cell r="H26">
            <v>0</v>
          </cell>
          <cell r="I26">
            <v>0</v>
          </cell>
        </row>
        <row r="27">
          <cell r="I27">
            <v>0</v>
          </cell>
        </row>
        <row r="28">
          <cell r="I28">
            <v>0</v>
          </cell>
        </row>
        <row r="29">
          <cell r="I29">
            <v>0</v>
          </cell>
        </row>
        <row r="30">
          <cell r="I30">
            <v>0</v>
          </cell>
        </row>
        <row r="31">
          <cell r="I31">
            <v>0</v>
          </cell>
        </row>
      </sheetData>
      <sheetData sheetId="3"/>
      <sheetData sheetId="4"/>
      <sheetData sheetId="5"/>
      <sheetData sheetId="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gistros_de_Asistencia"/>
      <sheetName val="Simulación Inf."/>
      <sheetName val="RECT-1,05 x 0,75"/>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2)"/>
      <sheetName val="Hoja1"/>
      <sheetName val="Estructura de costo"/>
      <sheetName val="TARIFAS"/>
      <sheetName val="datosluminariasRoyAlPHa"/>
    </sheetNames>
    <sheetDataSet>
      <sheetData sheetId="0"/>
      <sheetData sheetId="1"/>
      <sheetData sheetId="2"/>
      <sheetData sheetId="3" refreshError="1"/>
      <sheetData sheetId="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5. ELECTRICO"/>
      <sheetName val="CLASIFICACION"/>
      <sheetName val="LISTA DE PRECIOS"/>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quisición1"/>
      <sheetName val="2,2,6,1 Pilotes 0,30"/>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Registros_de_Asistencia"/>
      <sheetName val="RECT-1,05 x 0,75"/>
      <sheetName val="Modelo Financiero ACME Esquelet"/>
      <sheetName val="TARIFAS"/>
    </sheetNames>
    <sheetDataSet>
      <sheetData sheetId="0"/>
      <sheetData sheetId="1"/>
      <sheetData sheetId="2"/>
      <sheetData sheetId="3"/>
      <sheetData sheetId="4"/>
      <sheetData sheetId="5"/>
      <sheetData sheetId="6">
        <row r="3">
          <cell r="A3">
            <v>2.0000000000000001E-4</v>
          </cell>
        </row>
      </sheetData>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Indirectos"/>
      <sheetName val="Proyeccción"/>
      <sheetName val="Mes a Mes"/>
      <sheetName val="Ajuste"/>
      <sheetName val="ForPago"/>
      <sheetName val="PryFinc"/>
      <sheetName val="APO"/>
      <sheetName val="Presup OPUS"/>
      <sheetName val="Cant mes a mes Opus"/>
      <sheetName val="Costo m a m OPUS"/>
      <sheetName val="Chequeos"/>
      <sheetName val="Simulación Inf."/>
      <sheetName val="TARIFAS"/>
    </sheetNames>
    <sheetDataSet>
      <sheetData sheetId="0" refreshError="1"/>
      <sheetData sheetId="1" refreshError="1"/>
      <sheetData sheetId="2" refreshError="1"/>
      <sheetData sheetId="3">
        <row r="95">
          <cell r="J95">
            <v>12820289481.820004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Desglose V2"/>
      <sheetName val="MEMORIAS"/>
      <sheetName val="APU (2)"/>
      <sheetName val="A.I.U % "/>
      <sheetName val="INTERVENTORÍA No 1"/>
      <sheetName val="FM INTERVENTORÍA No 1.2"/>
    </sheetNames>
    <sheetDataSet>
      <sheetData sheetId="0"/>
      <sheetData sheetId="1">
        <row r="2">
          <cell r="B2" t="str">
            <v>PRELIMINARES</v>
          </cell>
        </row>
        <row r="4">
          <cell r="B4" t="str">
            <v>MOVIMIENTOS DE TIERRA</v>
          </cell>
        </row>
        <row r="9">
          <cell r="B9" t="str">
            <v>CONSTRUCCIÓN DE VÍA</v>
          </cell>
        </row>
        <row r="16">
          <cell r="B16" t="str">
            <v>OBRAS DE DRENAJE</v>
          </cell>
        </row>
        <row r="32">
          <cell r="B32" t="str">
            <v>LEÓN ESNAIDER QUIROZ OSORIO</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tabSelected="1" workbookViewId="0">
      <selection activeCell="H20" sqref="H20"/>
    </sheetView>
  </sheetViews>
  <sheetFormatPr baseColWidth="10" defaultColWidth="8.85546875" defaultRowHeight="15"/>
  <cols>
    <col min="1" max="1" width="7.7109375" style="1" bestFit="1" customWidth="1"/>
    <col min="2" max="2" width="45" style="1" customWidth="1"/>
    <col min="3" max="3" width="17" style="1" customWidth="1"/>
    <col min="4" max="4" width="17" style="2" customWidth="1"/>
    <col min="5" max="6" width="17" style="38" customWidth="1"/>
  </cols>
  <sheetData>
    <row r="1" spans="1:6">
      <c r="A1" s="39" t="s">
        <v>0</v>
      </c>
      <c r="B1" s="39" t="s">
        <v>1</v>
      </c>
      <c r="C1" s="39" t="s">
        <v>2</v>
      </c>
      <c r="D1" s="40" t="s">
        <v>3</v>
      </c>
      <c r="E1" s="41" t="s">
        <v>4</v>
      </c>
      <c r="F1" s="41" t="s">
        <v>5</v>
      </c>
    </row>
    <row r="2" spans="1:6" s="4" customFormat="1">
      <c r="A2" s="42" t="s">
        <v>6</v>
      </c>
      <c r="B2" s="43" t="s">
        <v>7</v>
      </c>
      <c r="C2" s="42" t="s">
        <v>8</v>
      </c>
      <c r="D2" s="44"/>
      <c r="E2" s="45"/>
      <c r="F2" s="45"/>
    </row>
    <row r="3" spans="1:6" s="3" customFormat="1" ht="90">
      <c r="A3" s="46" t="s">
        <v>9</v>
      </c>
      <c r="B3" s="47" t="s">
        <v>10</v>
      </c>
      <c r="C3" s="46" t="s">
        <v>11</v>
      </c>
      <c r="D3" s="48">
        <f>+VLOOKUP(A3,MEMORIAS!_xlnm.Print_Area,7,0)</f>
        <v>4</v>
      </c>
      <c r="E3" s="49">
        <f>+'Análisis de precios unitarios'!F26</f>
        <v>835180</v>
      </c>
      <c r="F3" s="49">
        <f>+D3*E3</f>
        <v>3340720</v>
      </c>
    </row>
    <row r="4" spans="1:6" s="4" customFormat="1">
      <c r="A4" s="42" t="s">
        <v>13</v>
      </c>
      <c r="B4" s="43" t="s">
        <v>14</v>
      </c>
      <c r="C4" s="42" t="s">
        <v>8</v>
      </c>
      <c r="D4" s="44"/>
      <c r="E4" s="45"/>
      <c r="F4" s="45"/>
    </row>
    <row r="5" spans="1:6" s="3" customFormat="1" ht="30">
      <c r="A5" s="46" t="s">
        <v>15</v>
      </c>
      <c r="B5" s="47" t="s">
        <v>16</v>
      </c>
      <c r="C5" s="46" t="s">
        <v>17</v>
      </c>
      <c r="D5" s="48">
        <f>+VLOOKUP(A5,MEMORIAS!_xlnm.Print_Area,7,0)</f>
        <v>692.5</v>
      </c>
      <c r="E5" s="49">
        <f>+'Análisis de precios unitarios'!F48</f>
        <v>20456.650000000001</v>
      </c>
      <c r="F5" s="49">
        <f t="shared" ref="F5:F7" si="0">+D5*E5</f>
        <v>14166230.125000002</v>
      </c>
    </row>
    <row r="6" spans="1:6" s="3" customFormat="1" ht="45">
      <c r="A6" s="46" t="s">
        <v>18</v>
      </c>
      <c r="B6" s="47" t="s">
        <v>19</v>
      </c>
      <c r="C6" s="46" t="s">
        <v>20</v>
      </c>
      <c r="D6" s="48">
        <f>+VLOOKUP(A6,MEMORIAS!_xlnm.Print_Area,7,0)</f>
        <v>95.57</v>
      </c>
      <c r="E6" s="49">
        <f>+'Análisis de precios unitarios'!F73</f>
        <v>52987.452000000005</v>
      </c>
      <c r="F6" s="49">
        <f t="shared" si="0"/>
        <v>5064010.7876399998</v>
      </c>
    </row>
    <row r="7" spans="1:6" s="3" customFormat="1" ht="30">
      <c r="A7" s="46" t="s">
        <v>21</v>
      </c>
      <c r="B7" s="47" t="s">
        <v>22</v>
      </c>
      <c r="C7" s="46" t="s">
        <v>20</v>
      </c>
      <c r="D7" s="48">
        <f>+VLOOKUP(A7,MEMORIAS!_xlnm.Print_Area,7,0)</f>
        <v>19.39</v>
      </c>
      <c r="E7" s="49">
        <f>+'Análisis de precios unitarios'!F95</f>
        <v>39358.25</v>
      </c>
      <c r="F7" s="49">
        <f t="shared" si="0"/>
        <v>763156.46750000003</v>
      </c>
    </row>
    <row r="8" spans="1:6" s="4" customFormat="1">
      <c r="A8" s="42" t="s">
        <v>25</v>
      </c>
      <c r="B8" s="43" t="s">
        <v>26</v>
      </c>
      <c r="C8" s="42" t="s">
        <v>8</v>
      </c>
      <c r="D8" s="44"/>
      <c r="E8" s="45"/>
      <c r="F8" s="45"/>
    </row>
    <row r="9" spans="1:6" s="3" customFormat="1" ht="30">
      <c r="A9" s="46" t="s">
        <v>27</v>
      </c>
      <c r="B9" s="47" t="s">
        <v>28</v>
      </c>
      <c r="C9" s="46" t="s">
        <v>29</v>
      </c>
      <c r="D9" s="48">
        <f>+VLOOKUP(A9,MEMORIAS!_xlnm.Print_Area,7,0)</f>
        <v>138.5</v>
      </c>
      <c r="E9" s="49">
        <f>+'Análisis de precios unitarios'!F131</f>
        <v>406244.24</v>
      </c>
      <c r="F9" s="49">
        <f t="shared" ref="F9:F13" si="1">+D9*E9</f>
        <v>56264827.240000002</v>
      </c>
    </row>
    <row r="10" spans="1:6" s="3" customFormat="1" ht="30">
      <c r="A10" s="77">
        <v>3.02</v>
      </c>
      <c r="B10" s="47" t="s">
        <v>155</v>
      </c>
      <c r="C10" s="46" t="s">
        <v>20</v>
      </c>
      <c r="D10" s="48">
        <f>+VLOOKUP(A10,MEMORIAS!_xlnm.Print_Area,7,0)</f>
        <v>21.37</v>
      </c>
      <c r="E10" s="49">
        <f>+'Análisis de precios unitarios'!F168</f>
        <v>1651824.0000000002</v>
      </c>
      <c r="F10" s="49">
        <f t="shared" si="1"/>
        <v>35299478.88000001</v>
      </c>
    </row>
    <row r="11" spans="1:6" s="3" customFormat="1">
      <c r="A11" s="77">
        <v>3.03</v>
      </c>
      <c r="B11" s="47" t="s">
        <v>33</v>
      </c>
      <c r="C11" s="46" t="s">
        <v>20</v>
      </c>
      <c r="D11" s="48">
        <f>+VLOOKUP(A11,MEMORIAS!_xlnm.Print_Area,7,0)</f>
        <v>39.47</v>
      </c>
      <c r="E11" s="49">
        <f>+'Análisis de precios unitarios'!F201</f>
        <v>1028029.76</v>
      </c>
      <c r="F11" s="49">
        <f t="shared" si="1"/>
        <v>40576334.6272</v>
      </c>
    </row>
    <row r="12" spans="1:6" s="3" customFormat="1" ht="45">
      <c r="A12" s="77">
        <v>3.04</v>
      </c>
      <c r="B12" s="47" t="s">
        <v>35</v>
      </c>
      <c r="C12" s="46" t="s">
        <v>36</v>
      </c>
      <c r="D12" s="48">
        <f>+VLOOKUP(A12,MEMORIAS!_xlnm.Print_Area,7,0)</f>
        <v>5103.5200000000004</v>
      </c>
      <c r="E12" s="49">
        <f>+'Análisis de precios unitarios'!F227</f>
        <v>9546.43</v>
      </c>
      <c r="F12" s="49">
        <f t="shared" si="1"/>
        <v>48720396.433600008</v>
      </c>
    </row>
    <row r="13" spans="1:6" s="3" customFormat="1" ht="135">
      <c r="A13" s="77">
        <v>3.05</v>
      </c>
      <c r="B13" s="47" t="s">
        <v>38</v>
      </c>
      <c r="C13" s="46" t="s">
        <v>29</v>
      </c>
      <c r="D13" s="48">
        <f>+VLOOKUP(A13,MEMORIAS!_xlnm.Print_Area,7,0)</f>
        <v>277</v>
      </c>
      <c r="E13" s="49">
        <f>+'Análisis de precios unitarios'!F263</f>
        <v>191411.57400000002</v>
      </c>
      <c r="F13" s="49">
        <f t="shared" si="1"/>
        <v>53021005.998000003</v>
      </c>
    </row>
    <row r="14" spans="1:6" s="4" customFormat="1">
      <c r="A14" s="42" t="s">
        <v>40</v>
      </c>
      <c r="B14" s="43" t="s">
        <v>41</v>
      </c>
      <c r="C14" s="42" t="s">
        <v>8</v>
      </c>
      <c r="D14" s="44"/>
      <c r="E14" s="45"/>
      <c r="F14" s="45"/>
    </row>
    <row r="15" spans="1:6" s="3" customFormat="1" ht="30">
      <c r="A15" s="46" t="s">
        <v>42</v>
      </c>
      <c r="B15" s="47" t="s">
        <v>43</v>
      </c>
      <c r="C15" s="46" t="s">
        <v>29</v>
      </c>
      <c r="D15" s="48">
        <f>+VLOOKUP(A15,MEMORIAS!_xlnm.Print_Area,7,0)</f>
        <v>121.5</v>
      </c>
      <c r="E15" s="49">
        <f>+'Análisis de precios unitarios'!F300</f>
        <v>206022.78940000001</v>
      </c>
      <c r="F15" s="49">
        <f>+D15*E15</f>
        <v>25031768.912100002</v>
      </c>
    </row>
    <row r="16" spans="1:6">
      <c r="A16" s="134" t="s">
        <v>47</v>
      </c>
      <c r="B16" s="134" t="s">
        <v>44</v>
      </c>
      <c r="C16" s="134" t="s">
        <v>44</v>
      </c>
      <c r="D16" s="135" t="s">
        <v>44</v>
      </c>
      <c r="E16" s="136" t="s">
        <v>44</v>
      </c>
      <c r="F16" s="50">
        <f>SUM(F2:F15)</f>
        <v>282247929.47104001</v>
      </c>
    </row>
    <row r="17" spans="1:6">
      <c r="A17" s="137" t="s">
        <v>186</v>
      </c>
      <c r="B17" s="138"/>
      <c r="C17" s="138"/>
      <c r="D17" s="139"/>
      <c r="E17" s="133">
        <f ca="1">+ADMINISTRACIÓN!F28</f>
        <v>0.21138558883346609</v>
      </c>
      <c r="F17" s="50">
        <f ca="1">+F16*E17</f>
        <v>59663144.768262401</v>
      </c>
    </row>
    <row r="18" spans="1:6">
      <c r="A18" s="143" t="s">
        <v>187</v>
      </c>
      <c r="B18" s="138"/>
      <c r="C18" s="138"/>
      <c r="D18" s="138"/>
      <c r="E18" s="139"/>
      <c r="F18" s="50">
        <v>341058054</v>
      </c>
    </row>
    <row r="19" spans="1:6">
      <c r="A19" s="143" t="s">
        <v>188</v>
      </c>
      <c r="B19" s="138"/>
      <c r="C19" s="138"/>
      <c r="D19" s="138"/>
      <c r="E19" s="139"/>
      <c r="F19" s="50">
        <f ca="1">+F20-F18</f>
        <v>853020.23930239677</v>
      </c>
    </row>
    <row r="20" spans="1:6">
      <c r="A20" s="140" t="s">
        <v>185</v>
      </c>
      <c r="B20" s="141"/>
      <c r="C20" s="141"/>
      <c r="D20" s="141"/>
      <c r="E20" s="142"/>
      <c r="F20" s="50">
        <f ca="1">+F16+F17</f>
        <v>341911074.2393024</v>
      </c>
    </row>
    <row r="22" spans="1:6">
      <c r="F22" s="38">
        <v>341058054</v>
      </c>
    </row>
  </sheetData>
  <mergeCells count="5">
    <mergeCell ref="A16:E16"/>
    <mergeCell ref="A17:D17"/>
    <mergeCell ref="A20:E20"/>
    <mergeCell ref="A18:E18"/>
    <mergeCell ref="A19:E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87923-9099-4363-8225-1FBE3408C3B4}">
  <dimension ref="A1:F28"/>
  <sheetViews>
    <sheetView workbookViewId="0">
      <selection activeCell="B21" sqref="B21"/>
    </sheetView>
  </sheetViews>
  <sheetFormatPr baseColWidth="10" defaultRowHeight="15"/>
  <cols>
    <col min="1" max="1" width="46.7109375" customWidth="1"/>
    <col min="4" max="4" width="16.7109375" bestFit="1" customWidth="1"/>
    <col min="6" max="6" width="16.7109375" bestFit="1" customWidth="1"/>
  </cols>
  <sheetData>
    <row r="1" spans="1:6">
      <c r="A1" s="144" t="s">
        <v>156</v>
      </c>
      <c r="B1" s="145"/>
      <c r="C1" s="145"/>
      <c r="D1" s="145"/>
      <c r="E1" s="145"/>
      <c r="F1" s="146"/>
    </row>
    <row r="2" spans="1:6" ht="15.75" thickBot="1">
      <c r="A2" s="147"/>
      <c r="B2" s="148"/>
      <c r="C2" s="148"/>
      <c r="D2" s="148"/>
      <c r="E2" s="148"/>
      <c r="F2" s="149"/>
    </row>
    <row r="3" spans="1:6">
      <c r="A3" s="126"/>
      <c r="B3" s="78"/>
      <c r="C3" s="79"/>
      <c r="D3" s="79"/>
      <c r="E3" s="80"/>
      <c r="F3" s="81"/>
    </row>
    <row r="4" spans="1:6">
      <c r="A4" s="127" t="s">
        <v>157</v>
      </c>
      <c r="B4" s="82"/>
      <c r="C4" s="83"/>
      <c r="D4" s="83"/>
      <c r="E4" s="84"/>
      <c r="F4" s="85">
        <v>2.5</v>
      </c>
    </row>
    <row r="5" spans="1:6">
      <c r="A5" s="128" t="s">
        <v>158</v>
      </c>
      <c r="B5" s="86"/>
      <c r="C5" s="87"/>
      <c r="D5" s="87"/>
      <c r="E5" s="88"/>
      <c r="F5" s="89">
        <f>+Desglose!F16</f>
        <v>282247929.47104001</v>
      </c>
    </row>
    <row r="6" spans="1:6">
      <c r="A6" s="128" t="s">
        <v>159</v>
      </c>
      <c r="B6" s="90">
        <f ca="1">+F28</f>
        <v>0.21138558883346609</v>
      </c>
      <c r="C6" s="87"/>
      <c r="D6" s="87"/>
      <c r="E6" s="88"/>
      <c r="F6" s="89">
        <f ca="1">ROUND((F5)*B6,0)</f>
        <v>59663145</v>
      </c>
    </row>
    <row r="7" spans="1:6" ht="15.75" thickBot="1">
      <c r="A7" s="127" t="s">
        <v>160</v>
      </c>
      <c r="B7" s="91"/>
      <c r="C7" s="92"/>
      <c r="D7" s="92"/>
      <c r="E7" s="93"/>
      <c r="F7" s="94">
        <f ca="1">SUM(F5:F6)</f>
        <v>341911074.47104001</v>
      </c>
    </row>
    <row r="8" spans="1:6" ht="90.75" thickBot="1">
      <c r="A8" s="95" t="s">
        <v>161</v>
      </c>
      <c r="B8" s="96" t="s">
        <v>2</v>
      </c>
      <c r="C8" s="97" t="s">
        <v>3</v>
      </c>
      <c r="D8" s="97" t="s">
        <v>162</v>
      </c>
      <c r="E8" s="98" t="s">
        <v>163</v>
      </c>
      <c r="F8" s="99" t="s">
        <v>164</v>
      </c>
    </row>
    <row r="9" spans="1:6">
      <c r="A9" s="129" t="s">
        <v>165</v>
      </c>
      <c r="B9" s="100"/>
      <c r="C9" s="100"/>
      <c r="D9" s="101"/>
      <c r="E9" s="102"/>
      <c r="F9" s="103"/>
    </row>
    <row r="10" spans="1:6">
      <c r="A10" s="130" t="s">
        <v>166</v>
      </c>
      <c r="B10" s="104" t="s">
        <v>167</v>
      </c>
      <c r="C10" s="105">
        <f>+F4</f>
        <v>2.5</v>
      </c>
      <c r="D10" s="106">
        <v>1000000</v>
      </c>
      <c r="E10" s="107">
        <v>1</v>
      </c>
      <c r="F10" s="108">
        <f t="shared" ref="F10:F11" si="0">+ROUND(D10*C10*E10,0)</f>
        <v>2500000</v>
      </c>
    </row>
    <row r="11" spans="1:6">
      <c r="A11" s="130" t="s">
        <v>168</v>
      </c>
      <c r="B11" s="104" t="s">
        <v>167</v>
      </c>
      <c r="C11" s="105">
        <f>+F4</f>
        <v>2.5</v>
      </c>
      <c r="D11" s="106">
        <v>800000</v>
      </c>
      <c r="E11" s="107">
        <v>1</v>
      </c>
      <c r="F11" s="108">
        <f t="shared" si="0"/>
        <v>2000000</v>
      </c>
    </row>
    <row r="12" spans="1:6">
      <c r="A12" s="131" t="s">
        <v>169</v>
      </c>
      <c r="B12" s="104"/>
      <c r="C12" s="105"/>
      <c r="D12" s="106"/>
      <c r="E12" s="107"/>
      <c r="F12" s="108"/>
    </row>
    <row r="13" spans="1:6">
      <c r="A13" s="109" t="s">
        <v>170</v>
      </c>
      <c r="B13" s="104" t="s">
        <v>56</v>
      </c>
      <c r="C13" s="110">
        <v>2E-3</v>
      </c>
      <c r="D13" s="106">
        <f t="shared" ref="D13:D18" ca="1" si="1">+$F$7</f>
        <v>341911074.47104001</v>
      </c>
      <c r="E13" s="107">
        <v>1</v>
      </c>
      <c r="F13" s="108">
        <f t="shared" ref="F13:F18" ca="1" si="2">+ROUND(D13*C13*E13,0)</f>
        <v>683822</v>
      </c>
    </row>
    <row r="14" spans="1:6">
      <c r="A14" s="109" t="s">
        <v>171</v>
      </c>
      <c r="B14" s="104" t="s">
        <v>56</v>
      </c>
      <c r="C14" s="110">
        <v>2E-3</v>
      </c>
      <c r="D14" s="106">
        <f t="shared" ca="1" si="1"/>
        <v>341911074.47104001</v>
      </c>
      <c r="E14" s="107">
        <v>1</v>
      </c>
      <c r="F14" s="108">
        <f t="shared" ca="1" si="2"/>
        <v>683822</v>
      </c>
    </row>
    <row r="15" spans="1:6">
      <c r="A15" s="109" t="s">
        <v>172</v>
      </c>
      <c r="B15" s="104" t="s">
        <v>56</v>
      </c>
      <c r="C15" s="110">
        <v>5.0000000000000001E-4</v>
      </c>
      <c r="D15" s="106">
        <f t="shared" ca="1" si="1"/>
        <v>341911074.47104001</v>
      </c>
      <c r="E15" s="107">
        <v>1</v>
      </c>
      <c r="F15" s="108">
        <f t="shared" ca="1" si="2"/>
        <v>170956</v>
      </c>
    </row>
    <row r="16" spans="1:6">
      <c r="A16" s="130" t="s">
        <v>173</v>
      </c>
      <c r="B16" s="104" t="s">
        <v>56</v>
      </c>
      <c r="C16" s="110">
        <v>2E-3</v>
      </c>
      <c r="D16" s="106">
        <f t="shared" ca="1" si="1"/>
        <v>341911074.47104001</v>
      </c>
      <c r="E16" s="107">
        <v>1</v>
      </c>
      <c r="F16" s="108">
        <f t="shared" ca="1" si="2"/>
        <v>683822</v>
      </c>
    </row>
    <row r="17" spans="1:6">
      <c r="A17" s="130" t="s">
        <v>174</v>
      </c>
      <c r="B17" s="104" t="s">
        <v>56</v>
      </c>
      <c r="C17" s="110">
        <v>1.1999999999999999E-3</v>
      </c>
      <c r="D17" s="106">
        <f t="shared" ca="1" si="1"/>
        <v>341911074.47104001</v>
      </c>
      <c r="E17" s="107">
        <v>1</v>
      </c>
      <c r="F17" s="108">
        <f t="shared" ca="1" si="2"/>
        <v>410293</v>
      </c>
    </row>
    <row r="18" spans="1:6">
      <c r="A18" s="130" t="s">
        <v>175</v>
      </c>
      <c r="B18" s="104" t="s">
        <v>56</v>
      </c>
      <c r="C18" s="110">
        <v>0.05</v>
      </c>
      <c r="D18" s="106">
        <f t="shared" ca="1" si="1"/>
        <v>341911074.47104001</v>
      </c>
      <c r="E18" s="107">
        <v>1</v>
      </c>
      <c r="F18" s="108">
        <f t="shared" ca="1" si="2"/>
        <v>17095554</v>
      </c>
    </row>
    <row r="19" spans="1:6">
      <c r="A19" s="111" t="s">
        <v>176</v>
      </c>
      <c r="B19" s="112"/>
      <c r="C19" s="113"/>
      <c r="D19" s="106"/>
      <c r="E19" s="114"/>
      <c r="F19" s="115"/>
    </row>
    <row r="20" spans="1:6">
      <c r="A20" s="128" t="s">
        <v>177</v>
      </c>
      <c r="B20" s="112" t="s">
        <v>167</v>
      </c>
      <c r="C20" s="113">
        <f>+F4</f>
        <v>2.5</v>
      </c>
      <c r="D20" s="106">
        <v>6000000</v>
      </c>
      <c r="E20" s="114">
        <v>0.3</v>
      </c>
      <c r="F20" s="115">
        <f>+ROUND(D20*C20*E20,0)</f>
        <v>4500000</v>
      </c>
    </row>
    <row r="21" spans="1:6">
      <c r="A21" s="128" t="s">
        <v>178</v>
      </c>
      <c r="B21" s="112" t="s">
        <v>167</v>
      </c>
      <c r="C21" s="113">
        <f>+F4</f>
        <v>2.5</v>
      </c>
      <c r="D21" s="106">
        <v>5600000</v>
      </c>
      <c r="E21" s="114">
        <v>1</v>
      </c>
      <c r="F21" s="115">
        <f>+ROUND(D21*C21*E21,0)</f>
        <v>14000000</v>
      </c>
    </row>
    <row r="22" spans="1:6">
      <c r="A22" s="128" t="s">
        <v>179</v>
      </c>
      <c r="B22" s="112" t="s">
        <v>167</v>
      </c>
      <c r="C22" s="113">
        <v>0</v>
      </c>
      <c r="D22" s="106">
        <v>4000000</v>
      </c>
      <c r="E22" s="114">
        <v>1</v>
      </c>
      <c r="F22" s="115">
        <f>+ROUND(D22*C22*E22,0)</f>
        <v>0</v>
      </c>
    </row>
    <row r="23" spans="1:6" ht="28.5">
      <c r="A23" s="116" t="s">
        <v>180</v>
      </c>
      <c r="B23" s="86"/>
      <c r="C23" s="86"/>
      <c r="D23" s="106"/>
      <c r="E23" s="114"/>
      <c r="F23" s="115">
        <f ca="1">SUM(F10:F22)</f>
        <v>42728269</v>
      </c>
    </row>
    <row r="24" spans="1:6">
      <c r="A24" s="117" t="s">
        <v>181</v>
      </c>
      <c r="B24" s="86"/>
      <c r="C24" s="86"/>
      <c r="D24" s="106"/>
      <c r="E24" s="118"/>
      <c r="F24" s="119">
        <f ca="1">((F23/F5))</f>
        <v>0.15138558883346609</v>
      </c>
    </row>
    <row r="25" spans="1:6">
      <c r="A25" s="128" t="s">
        <v>182</v>
      </c>
      <c r="B25" s="86"/>
      <c r="C25" s="86"/>
      <c r="D25" s="106"/>
      <c r="E25" s="118"/>
      <c r="F25" s="119">
        <v>0.01</v>
      </c>
    </row>
    <row r="26" spans="1:6">
      <c r="A26" s="128" t="s">
        <v>183</v>
      </c>
      <c r="B26" s="86"/>
      <c r="C26" s="86"/>
      <c r="D26" s="106"/>
      <c r="E26" s="118"/>
      <c r="F26" s="119">
        <v>0.05</v>
      </c>
    </row>
    <row r="27" spans="1:6">
      <c r="A27" s="127"/>
      <c r="B27" s="120"/>
      <c r="C27" s="120"/>
      <c r="D27" s="120"/>
      <c r="E27" s="121"/>
      <c r="F27" s="122"/>
    </row>
    <row r="28" spans="1:6" ht="16.5" thickBot="1">
      <c r="A28" s="132" t="s">
        <v>184</v>
      </c>
      <c r="B28" s="123"/>
      <c r="C28" s="123"/>
      <c r="D28" s="123"/>
      <c r="E28" s="124"/>
      <c r="F28" s="125">
        <f ca="1">SUM(F24:F27)</f>
        <v>0.21138558883346609</v>
      </c>
    </row>
  </sheetData>
  <mergeCells count="1">
    <mergeCell ref="A1: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74DD7-169E-42C4-83D7-2F265E713249}">
  <dimension ref="A1:I145"/>
  <sheetViews>
    <sheetView topLeftCell="A4" zoomScaleNormal="100" workbookViewId="0">
      <selection activeCell="B21" sqref="B21"/>
    </sheetView>
  </sheetViews>
  <sheetFormatPr baseColWidth="10" defaultRowHeight="15"/>
  <cols>
    <col min="1" max="1" width="11.5703125" style="75"/>
    <col min="7" max="7" width="37.140625" customWidth="1"/>
    <col min="8" max="8" width="14.28515625" customWidth="1"/>
  </cols>
  <sheetData>
    <row r="1" spans="1:9">
      <c r="A1" s="157" t="s">
        <v>127</v>
      </c>
      <c r="B1" s="159" t="str">
        <f>+'[202]Desglose V2'!$B$2</f>
        <v>PRELIMINARES</v>
      </c>
      <c r="C1" s="160"/>
      <c r="D1" s="160"/>
      <c r="E1" s="160"/>
      <c r="F1" s="161"/>
      <c r="G1" s="51" t="s">
        <v>128</v>
      </c>
      <c r="H1" s="52" t="s">
        <v>129</v>
      </c>
    </row>
    <row r="2" spans="1:9">
      <c r="A2" s="158"/>
      <c r="B2" s="162"/>
      <c r="C2" s="162"/>
      <c r="D2" s="162"/>
      <c r="E2" s="162"/>
      <c r="F2" s="163"/>
      <c r="G2" s="53" t="str">
        <f>+'[202]Desglose V2'!$B$32</f>
        <v>LEÓN ESNAIDER QUIROZ OSORIO</v>
      </c>
      <c r="H2" s="54">
        <f>+$I$4</f>
        <v>46106</v>
      </c>
      <c r="I2" s="55"/>
    </row>
    <row r="3" spans="1:9" ht="26.45" customHeight="1">
      <c r="A3" s="56" t="s">
        <v>130</v>
      </c>
      <c r="B3" s="150" t="str">
        <f>+VLOOKUP(A4,Desglose!$A$2:$D$15,2,0)</f>
        <v>Localización, trazado y replanteo del proyecto. Se utilizará equipo de precisión, personal experto. Se hará con la frecuencia que lo indique la interventoria. incluye demarcación con pintura, línea de trazado, corte de piso, libretas, planos.</v>
      </c>
      <c r="C3" s="150"/>
      <c r="D3" s="150"/>
      <c r="E3" s="150"/>
      <c r="F3" s="150"/>
      <c r="G3" s="57" t="s">
        <v>131</v>
      </c>
      <c r="H3" s="58" t="s">
        <v>132</v>
      </c>
      <c r="I3" s="59"/>
    </row>
    <row r="4" spans="1:9" ht="26.45" customHeight="1">
      <c r="A4" s="60" t="s">
        <v>9</v>
      </c>
      <c r="B4" s="150"/>
      <c r="C4" s="150"/>
      <c r="D4" s="150"/>
      <c r="E4" s="150"/>
      <c r="F4" s="150"/>
      <c r="G4" s="61">
        <f>+F14</f>
        <v>4</v>
      </c>
      <c r="H4" s="58" t="str">
        <f>+VLOOKUP(A4,Desglose!$A$2:$D$15,3,0)</f>
        <v>Día</v>
      </c>
      <c r="I4" s="59">
        <v>46106</v>
      </c>
    </row>
    <row r="5" spans="1:9">
      <c r="A5" s="62" t="s">
        <v>133</v>
      </c>
      <c r="B5" s="63" t="s">
        <v>134</v>
      </c>
      <c r="C5" s="63" t="s">
        <v>135</v>
      </c>
      <c r="D5" s="63" t="s">
        <v>136</v>
      </c>
      <c r="E5" s="63" t="s">
        <v>137</v>
      </c>
      <c r="F5" s="64" t="s">
        <v>44</v>
      </c>
      <c r="G5" s="151" t="s">
        <v>138</v>
      </c>
      <c r="H5" s="152"/>
    </row>
    <row r="6" spans="1:9">
      <c r="A6" s="65" t="s">
        <v>139</v>
      </c>
      <c r="B6" s="66"/>
      <c r="C6" s="66"/>
      <c r="D6" s="66"/>
      <c r="E6" s="66">
        <v>4</v>
      </c>
      <c r="F6" s="67">
        <f>PRODUCT(B6:E6)</f>
        <v>4</v>
      </c>
      <c r="G6" s="153"/>
      <c r="H6" s="154"/>
    </row>
    <row r="7" spans="1:9">
      <c r="A7" s="65"/>
      <c r="B7" s="66"/>
      <c r="C7" s="66"/>
      <c r="D7" s="66"/>
      <c r="E7" s="66"/>
      <c r="F7" s="67"/>
      <c r="G7" s="153"/>
      <c r="H7" s="154"/>
    </row>
    <row r="8" spans="1:9">
      <c r="A8" s="65"/>
      <c r="B8" s="66"/>
      <c r="C8" s="66"/>
      <c r="D8" s="66"/>
      <c r="E8" s="66"/>
      <c r="F8" s="67"/>
      <c r="G8" s="153"/>
      <c r="H8" s="154"/>
    </row>
    <row r="9" spans="1:9">
      <c r="A9" s="65"/>
      <c r="B9" s="66"/>
      <c r="C9" s="66"/>
      <c r="D9" s="66"/>
      <c r="E9" s="66"/>
      <c r="F9" s="67"/>
      <c r="G9" s="153"/>
      <c r="H9" s="154"/>
    </row>
    <row r="10" spans="1:9">
      <c r="A10" s="65"/>
      <c r="B10" s="66"/>
      <c r="C10" s="66"/>
      <c r="D10" s="66"/>
      <c r="E10" s="66"/>
      <c r="F10" s="67"/>
      <c r="G10" s="153"/>
      <c r="H10" s="154"/>
    </row>
    <row r="11" spans="1:9">
      <c r="A11" s="65"/>
      <c r="B11" s="66"/>
      <c r="C11" s="66"/>
      <c r="D11" s="66"/>
      <c r="E11" s="66"/>
      <c r="F11" s="67">
        <f>PRODUCT(B11:E11)</f>
        <v>0</v>
      </c>
      <c r="G11" s="153"/>
      <c r="H11" s="154"/>
    </row>
    <row r="12" spans="1:9">
      <c r="A12" s="65"/>
      <c r="B12" s="66"/>
      <c r="C12" s="66"/>
      <c r="D12" s="66"/>
      <c r="E12" s="66"/>
      <c r="F12" s="67">
        <f>PRODUCT(B12:E12)</f>
        <v>0</v>
      </c>
      <c r="G12" s="153"/>
      <c r="H12" s="154"/>
    </row>
    <row r="13" spans="1:9">
      <c r="A13" s="65"/>
      <c r="B13" s="66"/>
      <c r="C13" s="66"/>
      <c r="D13" s="66"/>
      <c r="E13" s="66"/>
      <c r="F13" s="67">
        <f>PRODUCT(B13:E13)</f>
        <v>0</v>
      </c>
      <c r="G13" s="153"/>
      <c r="H13" s="154"/>
    </row>
    <row r="14" spans="1:9" ht="15.75" thickBot="1">
      <c r="A14" s="68"/>
      <c r="B14" s="69"/>
      <c r="C14" s="69"/>
      <c r="D14" s="69"/>
      <c r="E14" s="70" t="s">
        <v>44</v>
      </c>
      <c r="F14" s="71">
        <f>ROUND((SUM(F6:F13)),2)</f>
        <v>4</v>
      </c>
      <c r="G14" s="155"/>
      <c r="H14" s="156"/>
    </row>
    <row r="15" spans="1:9">
      <c r="A15" s="157" t="s">
        <v>127</v>
      </c>
      <c r="B15" s="159" t="str">
        <f>+'[202]Desglose V2'!$B$4</f>
        <v>MOVIMIENTOS DE TIERRA</v>
      </c>
      <c r="C15" s="160"/>
      <c r="D15" s="160"/>
      <c r="E15" s="160"/>
      <c r="F15" s="161"/>
      <c r="G15" s="51" t="s">
        <v>128</v>
      </c>
      <c r="H15" s="52" t="s">
        <v>129</v>
      </c>
    </row>
    <row r="16" spans="1:9">
      <c r="A16" s="158"/>
      <c r="B16" s="162"/>
      <c r="C16" s="162"/>
      <c r="D16" s="162"/>
      <c r="E16" s="162"/>
      <c r="F16" s="163"/>
      <c r="G16" s="53" t="str">
        <f>+'[202]Desglose V2'!$B$32</f>
        <v>LEÓN ESNAIDER QUIROZ OSORIO</v>
      </c>
      <c r="H16" s="54">
        <f>+$I$4</f>
        <v>46106</v>
      </c>
    </row>
    <row r="17" spans="1:8" ht="14.45" customHeight="1">
      <c r="A17" s="56" t="s">
        <v>130</v>
      </c>
      <c r="B17" s="150" t="str">
        <f>+VLOOKUP(A18,Desglose!$A$2:$D$15,2,0)</f>
        <v>Conformación y compactación de la calzada existente manual</v>
      </c>
      <c r="C17" s="150"/>
      <c r="D17" s="150"/>
      <c r="E17" s="150"/>
      <c r="F17" s="150"/>
      <c r="G17" s="57" t="s">
        <v>131</v>
      </c>
      <c r="H17" s="58" t="s">
        <v>132</v>
      </c>
    </row>
    <row r="18" spans="1:8">
      <c r="A18" s="60" t="s">
        <v>15</v>
      </c>
      <c r="B18" s="150"/>
      <c r="C18" s="150"/>
      <c r="D18" s="150"/>
      <c r="E18" s="150"/>
      <c r="F18" s="150"/>
      <c r="G18" s="61">
        <f>+F28</f>
        <v>692.5</v>
      </c>
      <c r="H18" s="58" t="str">
        <f>+VLOOKUP(A18,Desglose!$A$2:$D$15,3,0)</f>
        <v>m2</v>
      </c>
    </row>
    <row r="19" spans="1:8">
      <c r="A19" s="62" t="s">
        <v>133</v>
      </c>
      <c r="B19" s="63" t="s">
        <v>134</v>
      </c>
      <c r="C19" s="63" t="s">
        <v>135</v>
      </c>
      <c r="D19" s="63" t="s">
        <v>136</v>
      </c>
      <c r="E19" s="63" t="s">
        <v>137</v>
      </c>
      <c r="F19" s="64" t="s">
        <v>44</v>
      </c>
      <c r="G19" s="151" t="s">
        <v>138</v>
      </c>
      <c r="H19" s="152"/>
    </row>
    <row r="20" spans="1:8">
      <c r="A20" s="65" t="s">
        <v>139</v>
      </c>
      <c r="B20" s="66">
        <v>138.5</v>
      </c>
      <c r="C20" s="66">
        <v>5</v>
      </c>
      <c r="D20" s="66"/>
      <c r="E20" s="66">
        <v>1</v>
      </c>
      <c r="F20" s="67">
        <f>PRODUCT(B20:E20)</f>
        <v>692.5</v>
      </c>
      <c r="G20" s="153"/>
      <c r="H20" s="154"/>
    </row>
    <row r="21" spans="1:8">
      <c r="A21" s="65"/>
      <c r="B21" s="66"/>
      <c r="C21" s="66"/>
      <c r="D21" s="66"/>
      <c r="E21" s="66"/>
      <c r="F21" s="67"/>
      <c r="G21" s="153"/>
      <c r="H21" s="154"/>
    </row>
    <row r="22" spans="1:8">
      <c r="A22" s="65"/>
      <c r="B22" s="66"/>
      <c r="C22" s="66"/>
      <c r="D22" s="66"/>
      <c r="E22" s="66"/>
      <c r="F22" s="67"/>
      <c r="G22" s="153"/>
      <c r="H22" s="154"/>
    </row>
    <row r="23" spans="1:8">
      <c r="A23" s="65"/>
      <c r="B23" s="66"/>
      <c r="C23" s="66"/>
      <c r="D23" s="66"/>
      <c r="E23" s="66"/>
      <c r="F23" s="67"/>
      <c r="G23" s="153"/>
      <c r="H23" s="154"/>
    </row>
    <row r="24" spans="1:8">
      <c r="A24" s="65"/>
      <c r="B24" s="66"/>
      <c r="C24" s="66"/>
      <c r="D24" s="66"/>
      <c r="E24" s="66"/>
      <c r="F24" s="67"/>
      <c r="G24" s="153"/>
      <c r="H24" s="154"/>
    </row>
    <row r="25" spans="1:8">
      <c r="A25" s="65"/>
      <c r="B25" s="66"/>
      <c r="C25" s="66"/>
      <c r="D25" s="66"/>
      <c r="E25" s="66"/>
      <c r="F25" s="67">
        <f>PRODUCT(B25:E25)</f>
        <v>0</v>
      </c>
      <c r="G25" s="153"/>
      <c r="H25" s="154"/>
    </row>
    <row r="26" spans="1:8">
      <c r="A26" s="65"/>
      <c r="B26" s="66"/>
      <c r="C26" s="66"/>
      <c r="D26" s="66"/>
      <c r="E26" s="66"/>
      <c r="F26" s="67">
        <f>PRODUCT(B26:E26)</f>
        <v>0</v>
      </c>
      <c r="G26" s="153"/>
      <c r="H26" s="154"/>
    </row>
    <row r="27" spans="1:8">
      <c r="A27" s="65"/>
      <c r="B27" s="66"/>
      <c r="C27" s="66"/>
      <c r="D27" s="66"/>
      <c r="E27" s="66"/>
      <c r="F27" s="67">
        <f>PRODUCT(B27:E27)</f>
        <v>0</v>
      </c>
      <c r="G27" s="153"/>
      <c r="H27" s="154"/>
    </row>
    <row r="28" spans="1:8" ht="15.75" thickBot="1">
      <c r="A28" s="68"/>
      <c r="B28" s="69"/>
      <c r="C28" s="69"/>
      <c r="D28" s="69"/>
      <c r="E28" s="70" t="s">
        <v>44</v>
      </c>
      <c r="F28" s="71">
        <f>ROUND((SUM(F20:F27)),2)</f>
        <v>692.5</v>
      </c>
      <c r="G28" s="155"/>
      <c r="H28" s="156"/>
    </row>
    <row r="29" spans="1:8">
      <c r="A29" s="157" t="s">
        <v>127</v>
      </c>
      <c r="B29" s="159" t="str">
        <f>+'[202]Desglose V2'!$B$4</f>
        <v>MOVIMIENTOS DE TIERRA</v>
      </c>
      <c r="C29" s="160"/>
      <c r="D29" s="160"/>
      <c r="E29" s="160"/>
      <c r="F29" s="161"/>
      <c r="G29" s="51" t="s">
        <v>128</v>
      </c>
      <c r="H29" s="52" t="s">
        <v>129</v>
      </c>
    </row>
    <row r="30" spans="1:8">
      <c r="A30" s="158"/>
      <c r="B30" s="162"/>
      <c r="C30" s="162"/>
      <c r="D30" s="162"/>
      <c r="E30" s="162"/>
      <c r="F30" s="163"/>
      <c r="G30" s="53" t="str">
        <f>+'[202]Desglose V2'!$B$32</f>
        <v>LEÓN ESNAIDER QUIROZ OSORIO</v>
      </c>
      <c r="H30" s="54">
        <f>+$I$4</f>
        <v>46106</v>
      </c>
    </row>
    <row r="31" spans="1:8" ht="14.45" customHeight="1">
      <c r="A31" s="56" t="s">
        <v>130</v>
      </c>
      <c r="B31" s="150" t="str">
        <f>+VLOOKUP(A32,Desglose!$A$2:$D$15,2,0)</f>
        <v>Excavación mecanica en material heterogéneo, bajo cualquier grado de humedad, medido in situ, incluye botada.</v>
      </c>
      <c r="C31" s="150"/>
      <c r="D31" s="150"/>
      <c r="E31" s="150"/>
      <c r="F31" s="150"/>
      <c r="G31" s="57" t="s">
        <v>131</v>
      </c>
      <c r="H31" s="58" t="s">
        <v>132</v>
      </c>
    </row>
    <row r="32" spans="1:8">
      <c r="A32" s="60" t="s">
        <v>18</v>
      </c>
      <c r="B32" s="150"/>
      <c r="C32" s="150"/>
      <c r="D32" s="150"/>
      <c r="E32" s="150"/>
      <c r="F32" s="150"/>
      <c r="G32" s="61">
        <f>+F42</f>
        <v>95.57</v>
      </c>
      <c r="H32" s="58" t="str">
        <f>+VLOOKUP(A32,Desglose!$A$2:$D$15,3,0)</f>
        <v>M3</v>
      </c>
    </row>
    <row r="33" spans="1:8">
      <c r="A33" s="62" t="s">
        <v>133</v>
      </c>
      <c r="B33" s="63" t="s">
        <v>134</v>
      </c>
      <c r="C33" s="63" t="s">
        <v>135</v>
      </c>
      <c r="D33" s="63" t="s">
        <v>136</v>
      </c>
      <c r="E33" s="63" t="s">
        <v>137</v>
      </c>
      <c r="F33" s="64" t="s">
        <v>44</v>
      </c>
      <c r="G33" s="151" t="s">
        <v>138</v>
      </c>
      <c r="H33" s="152"/>
    </row>
    <row r="34" spans="1:8">
      <c r="A34" s="65" t="s">
        <v>139</v>
      </c>
      <c r="B34" s="66">
        <f>+B20</f>
        <v>138.5</v>
      </c>
      <c r="C34" s="66">
        <v>4.5999999999999996</v>
      </c>
      <c r="D34" s="66">
        <v>0.15</v>
      </c>
      <c r="E34" s="66">
        <v>1</v>
      </c>
      <c r="F34" s="67">
        <f>PRODUCT(B34:E34)</f>
        <v>95.564999999999984</v>
      </c>
      <c r="G34" s="153"/>
      <c r="H34" s="154"/>
    </row>
    <row r="35" spans="1:8">
      <c r="A35" s="65"/>
      <c r="B35" s="66"/>
      <c r="C35" s="66"/>
      <c r="D35" s="66"/>
      <c r="E35" s="66"/>
      <c r="F35" s="67"/>
      <c r="G35" s="153"/>
      <c r="H35" s="154"/>
    </row>
    <row r="36" spans="1:8">
      <c r="A36" s="65"/>
      <c r="B36" s="66"/>
      <c r="C36" s="66"/>
      <c r="D36" s="66"/>
      <c r="E36" s="66"/>
      <c r="F36" s="67"/>
      <c r="G36" s="153"/>
      <c r="H36" s="154"/>
    </row>
    <row r="37" spans="1:8">
      <c r="A37" s="65"/>
      <c r="B37" s="66"/>
      <c r="C37" s="66"/>
      <c r="D37" s="66"/>
      <c r="E37" s="66"/>
      <c r="F37" s="67"/>
      <c r="G37" s="153"/>
      <c r="H37" s="154"/>
    </row>
    <row r="38" spans="1:8">
      <c r="A38" s="65"/>
      <c r="B38" s="66"/>
      <c r="C38" s="66"/>
      <c r="D38" s="66"/>
      <c r="E38" s="66"/>
      <c r="F38" s="67"/>
      <c r="G38" s="153"/>
      <c r="H38" s="154"/>
    </row>
    <row r="39" spans="1:8">
      <c r="A39" s="65"/>
      <c r="B39" s="66"/>
      <c r="C39" s="66"/>
      <c r="D39" s="66"/>
      <c r="E39" s="66"/>
      <c r="F39" s="67">
        <f>PRODUCT(B39:E39)</f>
        <v>0</v>
      </c>
      <c r="G39" s="153"/>
      <c r="H39" s="154"/>
    </row>
    <row r="40" spans="1:8">
      <c r="A40" s="65"/>
      <c r="B40" s="66"/>
      <c r="C40" s="66"/>
      <c r="D40" s="66"/>
      <c r="E40" s="66"/>
      <c r="F40" s="67">
        <f>PRODUCT(B40:E40)</f>
        <v>0</v>
      </c>
      <c r="G40" s="153"/>
      <c r="H40" s="154"/>
    </row>
    <row r="41" spans="1:8">
      <c r="A41" s="65"/>
      <c r="B41" s="66"/>
      <c r="C41" s="66"/>
      <c r="D41" s="66"/>
      <c r="E41" s="66"/>
      <c r="F41" s="67">
        <f>PRODUCT(B41:E41)</f>
        <v>0</v>
      </c>
      <c r="G41" s="153"/>
      <c r="H41" s="154"/>
    </row>
    <row r="42" spans="1:8" ht="15.75" thickBot="1">
      <c r="A42" s="68"/>
      <c r="B42" s="69"/>
      <c r="C42" s="69"/>
      <c r="D42" s="69"/>
      <c r="E42" s="70" t="s">
        <v>44</v>
      </c>
      <c r="F42" s="71">
        <f>ROUND((SUM(F34:F41)),2)</f>
        <v>95.57</v>
      </c>
      <c r="G42" s="155"/>
      <c r="H42" s="156"/>
    </row>
    <row r="43" spans="1:8">
      <c r="A43" s="157" t="s">
        <v>127</v>
      </c>
      <c r="B43" s="159" t="str">
        <f>+'[202]Desglose V2'!$B$4</f>
        <v>MOVIMIENTOS DE TIERRA</v>
      </c>
      <c r="C43" s="160"/>
      <c r="D43" s="160"/>
      <c r="E43" s="160"/>
      <c r="F43" s="161"/>
      <c r="G43" s="51" t="s">
        <v>128</v>
      </c>
      <c r="H43" s="52" t="s">
        <v>129</v>
      </c>
    </row>
    <row r="44" spans="1:8">
      <c r="A44" s="158"/>
      <c r="B44" s="162"/>
      <c r="C44" s="162"/>
      <c r="D44" s="162"/>
      <c r="E44" s="162"/>
      <c r="F44" s="163"/>
      <c r="G44" s="53" t="str">
        <f>+'[202]Desglose V2'!$B$32</f>
        <v>LEÓN ESNAIDER QUIROZ OSORIO</v>
      </c>
      <c r="H44" s="54">
        <f>+$I$4</f>
        <v>46106</v>
      </c>
    </row>
    <row r="45" spans="1:8" ht="14.45" customHeight="1">
      <c r="A45" s="56" t="s">
        <v>130</v>
      </c>
      <c r="B45" s="150" t="str">
        <f>+VLOOKUP(A46,Desglose!$A$2:$D$15,2,0)</f>
        <v>Lleno compactado con material del sitio manual</v>
      </c>
      <c r="C45" s="150"/>
      <c r="D45" s="150"/>
      <c r="E45" s="150"/>
      <c r="F45" s="150"/>
      <c r="G45" s="57" t="s">
        <v>131</v>
      </c>
      <c r="H45" s="58" t="s">
        <v>132</v>
      </c>
    </row>
    <row r="46" spans="1:8">
      <c r="A46" s="60" t="s">
        <v>21</v>
      </c>
      <c r="B46" s="150"/>
      <c r="C46" s="150"/>
      <c r="D46" s="150"/>
      <c r="E46" s="150"/>
      <c r="F46" s="150"/>
      <c r="G46" s="61">
        <f>+F56</f>
        <v>19.39</v>
      </c>
      <c r="H46" s="58" t="str">
        <f>+VLOOKUP(A46,Desglose!$A$2:$D$15,3,0)</f>
        <v>M3</v>
      </c>
    </row>
    <row r="47" spans="1:8">
      <c r="A47" s="62" t="s">
        <v>133</v>
      </c>
      <c r="B47" s="63" t="s">
        <v>134</v>
      </c>
      <c r="C47" s="63" t="s">
        <v>135</v>
      </c>
      <c r="D47" s="63" t="s">
        <v>136</v>
      </c>
      <c r="E47" s="63" t="s">
        <v>137</v>
      </c>
      <c r="F47" s="64" t="s">
        <v>44</v>
      </c>
      <c r="G47" s="151" t="s">
        <v>138</v>
      </c>
      <c r="H47" s="152"/>
    </row>
    <row r="48" spans="1:8">
      <c r="A48" s="65" t="s">
        <v>139</v>
      </c>
      <c r="B48" s="66">
        <f>+B20</f>
        <v>138.5</v>
      </c>
      <c r="C48" s="66">
        <v>0.7</v>
      </c>
      <c r="D48" s="66">
        <v>0.1</v>
      </c>
      <c r="E48" s="66">
        <v>2</v>
      </c>
      <c r="F48" s="67">
        <f>PRODUCT(B48:E48)</f>
        <v>19.39</v>
      </c>
      <c r="G48" s="153"/>
      <c r="H48" s="154"/>
    </row>
    <row r="49" spans="1:8">
      <c r="A49" s="65"/>
      <c r="B49" s="66"/>
      <c r="C49" s="66"/>
      <c r="D49" s="66"/>
      <c r="E49" s="66"/>
      <c r="F49" s="67"/>
      <c r="G49" s="153"/>
      <c r="H49" s="154"/>
    </row>
    <row r="50" spans="1:8">
      <c r="A50" s="65"/>
      <c r="B50" s="66"/>
      <c r="C50" s="66"/>
      <c r="D50" s="66"/>
      <c r="E50" s="66"/>
      <c r="F50" s="67"/>
      <c r="G50" s="153"/>
      <c r="H50" s="154"/>
    </row>
    <row r="51" spans="1:8">
      <c r="A51" s="65"/>
      <c r="B51" s="66"/>
      <c r="C51" s="66"/>
      <c r="D51" s="66"/>
      <c r="E51" s="66"/>
      <c r="F51" s="67"/>
      <c r="G51" s="153"/>
      <c r="H51" s="154"/>
    </row>
    <row r="52" spans="1:8">
      <c r="A52" s="65"/>
      <c r="B52" s="66"/>
      <c r="C52" s="66"/>
      <c r="D52" s="66"/>
      <c r="E52" s="66"/>
      <c r="F52" s="67"/>
      <c r="G52" s="153"/>
      <c r="H52" s="154"/>
    </row>
    <row r="53" spans="1:8">
      <c r="A53" s="65"/>
      <c r="B53" s="66"/>
      <c r="C53" s="66"/>
      <c r="D53" s="66"/>
      <c r="E53" s="66"/>
      <c r="F53" s="67">
        <f>PRODUCT(B53:E53)</f>
        <v>0</v>
      </c>
      <c r="G53" s="153"/>
      <c r="H53" s="154"/>
    </row>
    <row r="54" spans="1:8">
      <c r="A54" s="65"/>
      <c r="B54" s="66"/>
      <c r="C54" s="66"/>
      <c r="D54" s="66"/>
      <c r="E54" s="66"/>
      <c r="F54" s="67">
        <f>PRODUCT(B54:E54)</f>
        <v>0</v>
      </c>
      <c r="G54" s="153"/>
      <c r="H54" s="154"/>
    </row>
    <row r="55" spans="1:8">
      <c r="A55" s="65"/>
      <c r="B55" s="66"/>
      <c r="C55" s="66"/>
      <c r="D55" s="66"/>
      <c r="E55" s="66"/>
      <c r="F55" s="67">
        <f>PRODUCT(B55:E55)</f>
        <v>0</v>
      </c>
      <c r="G55" s="153"/>
      <c r="H55" s="154"/>
    </row>
    <row r="56" spans="1:8" ht="15.75" thickBot="1">
      <c r="A56" s="68"/>
      <c r="B56" s="69"/>
      <c r="C56" s="69"/>
      <c r="D56" s="69"/>
      <c r="E56" s="70" t="s">
        <v>44</v>
      </c>
      <c r="F56" s="71">
        <f>ROUND((SUM(F48:F55)),2)</f>
        <v>19.39</v>
      </c>
      <c r="G56" s="155"/>
      <c r="H56" s="156"/>
    </row>
    <row r="57" spans="1:8">
      <c r="A57" s="157" t="s">
        <v>127</v>
      </c>
      <c r="B57" s="159" t="str">
        <f>+'[202]Desglose V2'!$B$9</f>
        <v>CONSTRUCCIÓN DE VÍA</v>
      </c>
      <c r="C57" s="160"/>
      <c r="D57" s="160"/>
      <c r="E57" s="160"/>
      <c r="F57" s="161"/>
      <c r="G57" s="51" t="s">
        <v>128</v>
      </c>
      <c r="H57" s="52" t="s">
        <v>129</v>
      </c>
    </row>
    <row r="58" spans="1:8">
      <c r="A58" s="158"/>
      <c r="B58" s="162"/>
      <c r="C58" s="162"/>
      <c r="D58" s="162"/>
      <c r="E58" s="162"/>
      <c r="F58" s="163"/>
      <c r="G58" s="53" t="str">
        <f>+'[202]Desglose V2'!$B$32</f>
        <v>LEÓN ESNAIDER QUIROZ OSORIO</v>
      </c>
      <c r="H58" s="54">
        <f>+$I$4</f>
        <v>46106</v>
      </c>
    </row>
    <row r="59" spans="1:8" ht="39" customHeight="1">
      <c r="A59" s="56" t="s">
        <v>130</v>
      </c>
      <c r="B59" s="150" t="str">
        <f>+VLOOKUP(A60,Desglose!$A$2:$D$15,2,0)</f>
        <v>Placa Huellas (par) en concreto de 20,7 Mpa (3000 psi) e = 0,15 m a c/u = 0,90 m.</v>
      </c>
      <c r="C59" s="150"/>
      <c r="D59" s="150"/>
      <c r="E59" s="150"/>
      <c r="F59" s="150"/>
      <c r="G59" s="57" t="s">
        <v>131</v>
      </c>
      <c r="H59" s="58" t="s">
        <v>132</v>
      </c>
    </row>
    <row r="60" spans="1:8" ht="28.9" customHeight="1">
      <c r="A60" s="60" t="s">
        <v>27</v>
      </c>
      <c r="B60" s="150"/>
      <c r="C60" s="150"/>
      <c r="D60" s="150"/>
      <c r="E60" s="150"/>
      <c r="F60" s="150"/>
      <c r="G60" s="61">
        <f>+F70</f>
        <v>138.5</v>
      </c>
      <c r="H60" s="58" t="str">
        <f>+VLOOKUP(A60,Desglose!$A$2:$D$15,3,0)</f>
        <v>M</v>
      </c>
    </row>
    <row r="61" spans="1:8">
      <c r="A61" s="62" t="s">
        <v>133</v>
      </c>
      <c r="B61" s="63" t="s">
        <v>134</v>
      </c>
      <c r="C61" s="63" t="s">
        <v>135</v>
      </c>
      <c r="D61" s="63" t="s">
        <v>136</v>
      </c>
      <c r="E61" s="63" t="s">
        <v>137</v>
      </c>
      <c r="F61" s="64" t="s">
        <v>44</v>
      </c>
      <c r="G61" s="151" t="s">
        <v>138</v>
      </c>
      <c r="H61" s="152"/>
    </row>
    <row r="62" spans="1:8">
      <c r="A62" s="65" t="s">
        <v>139</v>
      </c>
      <c r="B62" s="66">
        <f>+B20</f>
        <v>138.5</v>
      </c>
      <c r="C62" s="66"/>
      <c r="D62" s="66"/>
      <c r="E62" s="66">
        <v>1</v>
      </c>
      <c r="F62" s="67">
        <f>PRODUCT(B62:E62)</f>
        <v>138.5</v>
      </c>
      <c r="G62" s="153"/>
      <c r="H62" s="154"/>
    </row>
    <row r="63" spans="1:8">
      <c r="A63" s="65"/>
      <c r="B63" s="66"/>
      <c r="C63" s="66"/>
      <c r="D63" s="66"/>
      <c r="E63" s="66"/>
      <c r="F63" s="67"/>
      <c r="G63" s="153"/>
      <c r="H63" s="154"/>
    </row>
    <row r="64" spans="1:8">
      <c r="A64" s="65"/>
      <c r="B64" s="66"/>
      <c r="C64" s="66"/>
      <c r="D64" s="66"/>
      <c r="E64" s="66"/>
      <c r="F64" s="67"/>
      <c r="G64" s="153"/>
      <c r="H64" s="154"/>
    </row>
    <row r="65" spans="1:8">
      <c r="A65" s="65"/>
      <c r="B65" s="66"/>
      <c r="C65" s="66"/>
      <c r="D65" s="66"/>
      <c r="E65" s="66"/>
      <c r="F65" s="67"/>
      <c r="G65" s="153"/>
      <c r="H65" s="154"/>
    </row>
    <row r="66" spans="1:8">
      <c r="A66" s="65"/>
      <c r="B66" s="66"/>
      <c r="C66" s="66"/>
      <c r="D66" s="66"/>
      <c r="E66" s="66"/>
      <c r="F66" s="67"/>
      <c r="G66" s="153"/>
      <c r="H66" s="154"/>
    </row>
    <row r="67" spans="1:8">
      <c r="A67" s="65"/>
      <c r="B67" s="66"/>
      <c r="C67" s="66"/>
      <c r="D67" s="66"/>
      <c r="E67" s="66"/>
      <c r="F67" s="67">
        <f>PRODUCT(B67:E67)</f>
        <v>0</v>
      </c>
      <c r="G67" s="153"/>
      <c r="H67" s="154"/>
    </row>
    <row r="68" spans="1:8">
      <c r="A68" s="65"/>
      <c r="B68" s="66"/>
      <c r="C68" s="66"/>
      <c r="D68" s="66"/>
      <c r="E68" s="66"/>
      <c r="F68" s="67">
        <f>PRODUCT(B68:E68)</f>
        <v>0</v>
      </c>
      <c r="G68" s="153"/>
      <c r="H68" s="154"/>
    </row>
    <row r="69" spans="1:8">
      <c r="A69" s="65"/>
      <c r="B69" s="66"/>
      <c r="C69" s="66"/>
      <c r="D69" s="66"/>
      <c r="E69" s="66"/>
      <c r="F69" s="67">
        <f>PRODUCT(B69:E69)</f>
        <v>0</v>
      </c>
      <c r="G69" s="153"/>
      <c r="H69" s="154"/>
    </row>
    <row r="70" spans="1:8" ht="15.75" thickBot="1">
      <c r="A70" s="68"/>
      <c r="B70" s="69"/>
      <c r="C70" s="69"/>
      <c r="D70" s="69"/>
      <c r="E70" s="70" t="s">
        <v>44</v>
      </c>
      <c r="F70" s="71">
        <f>ROUND((SUM(F62:F69)),2)</f>
        <v>138.5</v>
      </c>
      <c r="G70" s="155"/>
      <c r="H70" s="156"/>
    </row>
    <row r="71" spans="1:8">
      <c r="A71" s="157" t="s">
        <v>127</v>
      </c>
      <c r="B71" s="159" t="str">
        <f>+'[202]Desglose V2'!$B$9</f>
        <v>CONSTRUCCIÓN DE VÍA</v>
      </c>
      <c r="C71" s="160"/>
      <c r="D71" s="160"/>
      <c r="E71" s="160"/>
      <c r="F71" s="161"/>
      <c r="G71" s="51" t="s">
        <v>128</v>
      </c>
      <c r="H71" s="52" t="s">
        <v>129</v>
      </c>
    </row>
    <row r="72" spans="1:8">
      <c r="A72" s="158"/>
      <c r="B72" s="162"/>
      <c r="C72" s="162"/>
      <c r="D72" s="162"/>
      <c r="E72" s="162"/>
      <c r="F72" s="163"/>
      <c r="G72" s="53" t="str">
        <f>+'[202]Desglose V2'!$B$32</f>
        <v>LEÓN ESNAIDER QUIROZ OSORIO</v>
      </c>
      <c r="H72" s="54">
        <f>+$I$4</f>
        <v>46106</v>
      </c>
    </row>
    <row r="73" spans="1:8" ht="14.45" customHeight="1">
      <c r="A73" s="56" t="s">
        <v>130</v>
      </c>
      <c r="B73" s="150" t="str">
        <f>+VLOOKUP(A74,Desglose!$A$2:$D$15,2,0)</f>
        <v>Concreto de 20,7 Mpa (3000 psi) (producción), Para sobre anchos y viga</v>
      </c>
      <c r="C73" s="150"/>
      <c r="D73" s="150"/>
      <c r="E73" s="150"/>
      <c r="F73" s="150"/>
      <c r="G73" s="57" t="s">
        <v>131</v>
      </c>
      <c r="H73" s="58" t="s">
        <v>132</v>
      </c>
    </row>
    <row r="74" spans="1:8">
      <c r="A74" s="76">
        <v>3.02</v>
      </c>
      <c r="B74" s="150"/>
      <c r="C74" s="150"/>
      <c r="D74" s="150"/>
      <c r="E74" s="150"/>
      <c r="F74" s="150"/>
      <c r="G74" s="61">
        <f>+F84</f>
        <v>21.37</v>
      </c>
      <c r="H74" s="58" t="str">
        <f>+VLOOKUP(A74,Desglose!$A$2:$D$15,3,0)</f>
        <v>M3</v>
      </c>
    </row>
    <row r="75" spans="1:8">
      <c r="A75" s="62" t="s">
        <v>133</v>
      </c>
      <c r="B75" s="63" t="s">
        <v>134</v>
      </c>
      <c r="C75" s="63" t="s">
        <v>135</v>
      </c>
      <c r="D75" s="63" t="s">
        <v>136</v>
      </c>
      <c r="E75" s="63" t="s">
        <v>137</v>
      </c>
      <c r="F75" s="64" t="s">
        <v>44</v>
      </c>
      <c r="G75" s="151" t="s">
        <v>138</v>
      </c>
      <c r="H75" s="152"/>
    </row>
    <row r="76" spans="1:8">
      <c r="A76" s="65" t="s">
        <v>139</v>
      </c>
      <c r="B76" s="66"/>
      <c r="C76" s="66"/>
      <c r="D76" s="66"/>
      <c r="E76" s="66"/>
      <c r="F76" s="67">
        <f>PRODUCT(B76:E76)</f>
        <v>0</v>
      </c>
      <c r="G76" s="153"/>
      <c r="H76" s="154"/>
    </row>
    <row r="77" spans="1:8" ht="25.5">
      <c r="A77" s="65" t="s">
        <v>140</v>
      </c>
      <c r="B77" s="66">
        <f>B20*0.14</f>
        <v>19.39</v>
      </c>
      <c r="C77" s="66">
        <v>2.5</v>
      </c>
      <c r="D77" s="66">
        <v>0.15</v>
      </c>
      <c r="E77" s="66">
        <v>1</v>
      </c>
      <c r="F77" s="67">
        <f>PRODUCT(B77:E77)</f>
        <v>7.2712500000000002</v>
      </c>
      <c r="G77" s="153"/>
      <c r="H77" s="154"/>
    </row>
    <row r="78" spans="1:8">
      <c r="A78" s="65" t="s">
        <v>141</v>
      </c>
      <c r="B78" s="66">
        <v>5</v>
      </c>
      <c r="C78" s="66">
        <v>0.2</v>
      </c>
      <c r="D78" s="66">
        <v>0.3</v>
      </c>
      <c r="E78" s="66">
        <f>+E113</f>
        <v>47</v>
      </c>
      <c r="F78" s="67">
        <f>PRODUCT(B78:E78)</f>
        <v>14.1</v>
      </c>
      <c r="G78" s="153"/>
      <c r="H78" s="154"/>
    </row>
    <row r="79" spans="1:8">
      <c r="A79" s="65"/>
      <c r="B79" s="66"/>
      <c r="C79" s="66"/>
      <c r="D79" s="66"/>
      <c r="E79" s="66"/>
      <c r="F79" s="67"/>
      <c r="G79" s="153"/>
      <c r="H79" s="154"/>
    </row>
    <row r="80" spans="1:8">
      <c r="A80" s="65"/>
      <c r="B80" s="66"/>
      <c r="C80" s="66"/>
      <c r="D80" s="66"/>
      <c r="E80" s="66"/>
      <c r="F80" s="67"/>
      <c r="G80" s="153"/>
      <c r="H80" s="154"/>
    </row>
    <row r="81" spans="1:8">
      <c r="A81" s="65"/>
      <c r="B81" s="66"/>
      <c r="C81" s="66"/>
      <c r="D81" s="66"/>
      <c r="E81" s="66"/>
      <c r="F81" s="67">
        <f>PRODUCT(B81:E81)</f>
        <v>0</v>
      </c>
      <c r="G81" s="153"/>
      <c r="H81" s="154"/>
    </row>
    <row r="82" spans="1:8">
      <c r="A82" s="65"/>
      <c r="B82" s="66"/>
      <c r="C82" s="66"/>
      <c r="D82" s="66"/>
      <c r="E82" s="66"/>
      <c r="F82" s="67">
        <f>PRODUCT(B82:E82)</f>
        <v>0</v>
      </c>
      <c r="G82" s="153"/>
      <c r="H82" s="154"/>
    </row>
    <row r="83" spans="1:8">
      <c r="A83" s="65"/>
      <c r="B83" s="66"/>
      <c r="C83" s="66"/>
      <c r="D83" s="66"/>
      <c r="E83" s="66"/>
      <c r="F83" s="67">
        <f>PRODUCT(B83:E83)</f>
        <v>0</v>
      </c>
      <c r="G83" s="153"/>
      <c r="H83" s="154"/>
    </row>
    <row r="84" spans="1:8" ht="15.75" thickBot="1">
      <c r="A84" s="68"/>
      <c r="B84" s="69"/>
      <c r="C84" s="69"/>
      <c r="D84" s="69"/>
      <c r="E84" s="70" t="s">
        <v>44</v>
      </c>
      <c r="F84" s="71">
        <f>ROUND((SUM(F76:F83)),2)</f>
        <v>21.37</v>
      </c>
      <c r="G84" s="155"/>
      <c r="H84" s="156"/>
    </row>
    <row r="85" spans="1:8">
      <c r="A85" s="157" t="s">
        <v>127</v>
      </c>
      <c r="B85" s="159" t="str">
        <f>+'[202]Desglose V2'!$B$9</f>
        <v>CONSTRUCCIÓN DE VÍA</v>
      </c>
      <c r="C85" s="160"/>
      <c r="D85" s="160"/>
      <c r="E85" s="160"/>
      <c r="F85" s="161"/>
      <c r="G85" s="51" t="s">
        <v>128</v>
      </c>
      <c r="H85" s="52" t="s">
        <v>129</v>
      </c>
    </row>
    <row r="86" spans="1:8">
      <c r="A86" s="158"/>
      <c r="B86" s="162"/>
      <c r="C86" s="162"/>
      <c r="D86" s="162"/>
      <c r="E86" s="162"/>
      <c r="F86" s="163"/>
      <c r="G86" s="53" t="str">
        <f>+'[202]Desglose V2'!$B$32</f>
        <v>LEÓN ESNAIDER QUIROZ OSORIO</v>
      </c>
      <c r="H86" s="54">
        <f>+$I$4</f>
        <v>46106</v>
      </c>
    </row>
    <row r="87" spans="1:8" ht="14.45" customHeight="1">
      <c r="A87" s="56" t="s">
        <v>130</v>
      </c>
      <c r="B87" s="150" t="str">
        <f>+VLOOKUP(A88,Desglose!$A$2:$D$15,2,0)</f>
        <v>Concreto ciclópeo (producción)</v>
      </c>
      <c r="C87" s="150"/>
      <c r="D87" s="150"/>
      <c r="E87" s="150"/>
      <c r="F87" s="150"/>
      <c r="G87" s="57" t="s">
        <v>131</v>
      </c>
      <c r="H87" s="58" t="s">
        <v>132</v>
      </c>
    </row>
    <row r="88" spans="1:8">
      <c r="A88" s="76">
        <v>3.03</v>
      </c>
      <c r="B88" s="150"/>
      <c r="C88" s="150"/>
      <c r="D88" s="150"/>
      <c r="E88" s="150"/>
      <c r="F88" s="150"/>
      <c r="G88" s="61">
        <f>+F98</f>
        <v>39.47</v>
      </c>
      <c r="H88" s="58" t="str">
        <f>+VLOOKUP(A88,Desglose!$A$2:$D$15,3,0)</f>
        <v>M3</v>
      </c>
    </row>
    <row r="89" spans="1:8">
      <c r="A89" s="62" t="s">
        <v>133</v>
      </c>
      <c r="B89" s="63" t="s">
        <v>134</v>
      </c>
      <c r="C89" s="63" t="s">
        <v>135</v>
      </c>
      <c r="D89" s="63" t="s">
        <v>136</v>
      </c>
      <c r="E89" s="63" t="s">
        <v>137</v>
      </c>
      <c r="F89" s="64" t="s">
        <v>44</v>
      </c>
      <c r="G89" s="151" t="s">
        <v>138</v>
      </c>
      <c r="H89" s="152"/>
    </row>
    <row r="90" spans="1:8" ht="27.6" customHeight="1">
      <c r="A90" s="65" t="s">
        <v>139</v>
      </c>
      <c r="B90" s="66">
        <f>+B20</f>
        <v>138.5</v>
      </c>
      <c r="C90" s="66">
        <v>0.9</v>
      </c>
      <c r="D90" s="66">
        <v>0.15</v>
      </c>
      <c r="E90" s="66">
        <v>1</v>
      </c>
      <c r="F90" s="67">
        <f>PRODUCT(B90:E90)</f>
        <v>18.697500000000002</v>
      </c>
      <c r="G90" s="153"/>
      <c r="H90" s="154"/>
    </row>
    <row r="91" spans="1:8" ht="25.5">
      <c r="A91" s="65" t="s">
        <v>142</v>
      </c>
      <c r="B91" s="66">
        <f>+B20</f>
        <v>138.5</v>
      </c>
      <c r="C91" s="66">
        <v>0.5</v>
      </c>
      <c r="D91" s="66">
        <v>0.15</v>
      </c>
      <c r="E91" s="66">
        <v>2</v>
      </c>
      <c r="F91" s="67">
        <f>PRODUCT(B91:E91)</f>
        <v>20.774999999999999</v>
      </c>
      <c r="G91" s="153"/>
      <c r="H91" s="154"/>
    </row>
    <row r="92" spans="1:8">
      <c r="A92" s="65"/>
      <c r="B92" s="66"/>
      <c r="C92" s="66"/>
      <c r="D92" s="66"/>
      <c r="E92" s="66"/>
      <c r="F92" s="67"/>
      <c r="G92" s="153"/>
      <c r="H92" s="154"/>
    </row>
    <row r="93" spans="1:8">
      <c r="A93" s="65"/>
      <c r="B93" s="66"/>
      <c r="C93" s="66"/>
      <c r="D93" s="66"/>
      <c r="E93" s="66"/>
      <c r="F93" s="67"/>
      <c r="G93" s="153"/>
      <c r="H93" s="154"/>
    </row>
    <row r="94" spans="1:8">
      <c r="A94" s="65"/>
      <c r="B94" s="66"/>
      <c r="C94" s="66"/>
      <c r="D94" s="66"/>
      <c r="E94" s="66"/>
      <c r="F94" s="67"/>
      <c r="G94" s="153"/>
      <c r="H94" s="154"/>
    </row>
    <row r="95" spans="1:8">
      <c r="A95" s="65"/>
      <c r="B95" s="66"/>
      <c r="C95" s="66"/>
      <c r="D95" s="66"/>
      <c r="E95" s="66"/>
      <c r="F95" s="67">
        <f>PRODUCT(B95:E95)</f>
        <v>0</v>
      </c>
      <c r="G95" s="153"/>
      <c r="H95" s="154"/>
    </row>
    <row r="96" spans="1:8">
      <c r="A96" s="65"/>
      <c r="B96" s="66"/>
      <c r="C96" s="66"/>
      <c r="D96" s="66"/>
      <c r="E96" s="66"/>
      <c r="F96" s="67">
        <f>PRODUCT(B96:E96)</f>
        <v>0</v>
      </c>
      <c r="G96" s="153"/>
      <c r="H96" s="154"/>
    </row>
    <row r="97" spans="1:8">
      <c r="A97" s="65"/>
      <c r="B97" s="66"/>
      <c r="C97" s="66"/>
      <c r="D97" s="66"/>
      <c r="E97" s="66"/>
      <c r="F97" s="67">
        <f>PRODUCT(B97:E97)</f>
        <v>0</v>
      </c>
      <c r="G97" s="153"/>
      <c r="H97" s="154"/>
    </row>
    <row r="98" spans="1:8" ht="15.75" thickBot="1">
      <c r="A98" s="68"/>
      <c r="B98" s="69"/>
      <c r="C98" s="69"/>
      <c r="D98" s="69"/>
      <c r="E98" s="70" t="s">
        <v>44</v>
      </c>
      <c r="F98" s="71">
        <f>ROUND((SUM(F90:F97)),2)</f>
        <v>39.47</v>
      </c>
      <c r="G98" s="155"/>
      <c r="H98" s="156"/>
    </row>
    <row r="99" spans="1:8">
      <c r="A99" s="157" t="s">
        <v>127</v>
      </c>
      <c r="B99" s="159" t="str">
        <f>+'[202]Desglose V2'!$B$9</f>
        <v>CONSTRUCCIÓN DE VÍA</v>
      </c>
      <c r="C99" s="160"/>
      <c r="D99" s="160"/>
      <c r="E99" s="160"/>
      <c r="F99" s="161"/>
      <c r="G99" s="51" t="s">
        <v>128</v>
      </c>
      <c r="H99" s="52" t="s">
        <v>129</v>
      </c>
    </row>
    <row r="100" spans="1:8">
      <c r="A100" s="158"/>
      <c r="B100" s="162"/>
      <c r="C100" s="162"/>
      <c r="D100" s="162"/>
      <c r="E100" s="162"/>
      <c r="F100" s="163"/>
      <c r="G100" s="53" t="str">
        <f>+'[202]Desglose V2'!$B$32</f>
        <v>LEÓN ESNAIDER QUIROZ OSORIO</v>
      </c>
      <c r="H100" s="54">
        <f>+$I$4</f>
        <v>46106</v>
      </c>
    </row>
    <row r="101" spans="1:8" ht="14.45" customHeight="1">
      <c r="A101" s="56" t="s">
        <v>130</v>
      </c>
      <c r="B101" s="150" t="str">
        <f>+VLOOKUP(A102,Desglose!$A$2:$D$15,2,0)</f>
        <v>Suministro Acero de Fy=4200 (4,200 Kg/Cm²), para cunetas (Según Diseño) Incluye Figurado y Colocación.</v>
      </c>
      <c r="C101" s="150"/>
      <c r="D101" s="150"/>
      <c r="E101" s="150"/>
      <c r="F101" s="150"/>
      <c r="G101" s="57" t="s">
        <v>131</v>
      </c>
      <c r="H101" s="58" t="s">
        <v>132</v>
      </c>
    </row>
    <row r="102" spans="1:8">
      <c r="A102" s="76">
        <v>3.04</v>
      </c>
      <c r="B102" s="150"/>
      <c r="C102" s="150"/>
      <c r="D102" s="150"/>
      <c r="E102" s="150"/>
      <c r="F102" s="150"/>
      <c r="G102" s="61">
        <f>+F117</f>
        <v>5103.5200000000004</v>
      </c>
      <c r="H102" s="58" t="str">
        <f>+VLOOKUP(A102,Desglose!$A$2:$D$15,3,0)</f>
        <v>Kg</v>
      </c>
    </row>
    <row r="103" spans="1:8">
      <c r="A103" s="62" t="s">
        <v>133</v>
      </c>
      <c r="B103" s="63" t="s">
        <v>134</v>
      </c>
      <c r="C103" s="63" t="s">
        <v>143</v>
      </c>
      <c r="D103" s="63" t="s">
        <v>144</v>
      </c>
      <c r="E103" s="63" t="s">
        <v>137</v>
      </c>
      <c r="F103" s="64" t="s">
        <v>44</v>
      </c>
      <c r="G103" s="151" t="s">
        <v>138</v>
      </c>
      <c r="H103" s="152"/>
    </row>
    <row r="104" spans="1:8" ht="33" customHeight="1">
      <c r="A104" s="65" t="s">
        <v>145</v>
      </c>
      <c r="B104" s="66">
        <f>+B20</f>
        <v>138.5</v>
      </c>
      <c r="C104" s="66">
        <v>4</v>
      </c>
      <c r="D104" s="72">
        <v>0.56000000000000005</v>
      </c>
      <c r="E104" s="66">
        <v>2</v>
      </c>
      <c r="F104" s="67">
        <f>PRODUCT(B104:E104)</f>
        <v>620.48</v>
      </c>
      <c r="G104" s="153"/>
      <c r="H104" s="154"/>
    </row>
    <row r="105" spans="1:8" ht="25.5">
      <c r="A105" s="65" t="s">
        <v>146</v>
      </c>
      <c r="B105" s="66">
        <v>0.9</v>
      </c>
      <c r="C105" s="66">
        <f>+ROUND((B104/0.2)+1,0)</f>
        <v>694</v>
      </c>
      <c r="D105" s="72">
        <v>0.56000000000000005</v>
      </c>
      <c r="E105" s="66">
        <v>2</v>
      </c>
      <c r="F105" s="67">
        <f>PRODUCT(B105:E105)</f>
        <v>699.55200000000013</v>
      </c>
      <c r="G105" s="153"/>
      <c r="H105" s="154"/>
    </row>
    <row r="106" spans="1:8">
      <c r="A106" s="73" t="s">
        <v>147</v>
      </c>
      <c r="B106" s="66">
        <v>0.6</v>
      </c>
      <c r="C106" s="66">
        <f>+(B104/6)*4</f>
        <v>92.333333333333329</v>
      </c>
      <c r="D106" s="72">
        <v>0.56000000000000005</v>
      </c>
      <c r="E106" s="66">
        <v>2</v>
      </c>
      <c r="F106" s="67">
        <f>PRODUCT(B106:E106)</f>
        <v>62.048000000000002</v>
      </c>
      <c r="G106" s="153"/>
      <c r="H106" s="154"/>
    </row>
    <row r="107" spans="1:8">
      <c r="A107" s="74" t="s">
        <v>148</v>
      </c>
      <c r="B107" s="66"/>
      <c r="C107" s="66"/>
      <c r="D107" s="72"/>
      <c r="E107" s="66"/>
      <c r="F107" s="67"/>
      <c r="G107" s="153"/>
      <c r="H107" s="154"/>
    </row>
    <row r="108" spans="1:8" ht="25.5">
      <c r="A108" s="65" t="s">
        <v>149</v>
      </c>
      <c r="B108" s="66">
        <f>+B20</f>
        <v>138.5</v>
      </c>
      <c r="C108" s="66">
        <v>4</v>
      </c>
      <c r="D108" s="72">
        <v>0.56000000000000005</v>
      </c>
      <c r="E108" s="66">
        <v>2</v>
      </c>
      <c r="F108" s="67">
        <f>PRODUCT(B108:E108)</f>
        <v>620.48</v>
      </c>
      <c r="G108" s="153"/>
      <c r="H108" s="154"/>
    </row>
    <row r="109" spans="1:8" ht="25.5">
      <c r="A109" s="65" t="s">
        <v>150</v>
      </c>
      <c r="B109" s="66">
        <v>0.65</v>
      </c>
      <c r="C109" s="66">
        <f>+ROUND((B104/0.2)+1,0)</f>
        <v>694</v>
      </c>
      <c r="D109" s="72">
        <v>0.56000000000000005</v>
      </c>
      <c r="E109" s="66">
        <v>2</v>
      </c>
      <c r="F109" s="67">
        <f>PRODUCT(B109:E109)</f>
        <v>505.23200000000008</v>
      </c>
      <c r="G109" s="153"/>
      <c r="H109" s="154"/>
    </row>
    <row r="110" spans="1:8" ht="25.5">
      <c r="A110" s="65" t="s">
        <v>151</v>
      </c>
      <c r="B110" s="66">
        <v>0.55000000000000004</v>
      </c>
      <c r="C110" s="66">
        <f>+ROUND((B104/0.2)+1,0)</f>
        <v>694</v>
      </c>
      <c r="D110" s="72">
        <v>0.56000000000000005</v>
      </c>
      <c r="E110" s="66">
        <v>2</v>
      </c>
      <c r="F110" s="67">
        <f>PRODUCT(B110:E110)</f>
        <v>427.50400000000008</v>
      </c>
      <c r="G110" s="153"/>
      <c r="H110" s="154"/>
    </row>
    <row r="111" spans="1:8">
      <c r="A111" s="65" t="s">
        <v>147</v>
      </c>
      <c r="B111" s="66">
        <v>0.6</v>
      </c>
      <c r="C111" s="66">
        <f>+(B108/6)*4</f>
        <v>92.333333333333329</v>
      </c>
      <c r="D111" s="72">
        <v>0.56000000000000005</v>
      </c>
      <c r="E111" s="66">
        <v>2</v>
      </c>
      <c r="F111" s="67">
        <f>PRODUCT(B111:E111)</f>
        <v>62.048000000000002</v>
      </c>
      <c r="G111" s="153"/>
      <c r="H111" s="154"/>
    </row>
    <row r="112" spans="1:8">
      <c r="A112" s="65" t="s">
        <v>141</v>
      </c>
      <c r="B112" s="66"/>
      <c r="C112" s="66"/>
      <c r="D112" s="72"/>
      <c r="E112" s="66"/>
      <c r="F112" s="67"/>
      <c r="G112" s="153"/>
      <c r="H112" s="154"/>
    </row>
    <row r="113" spans="1:8" ht="25.5">
      <c r="A113" s="65" t="s">
        <v>152</v>
      </c>
      <c r="B113" s="66">
        <v>5</v>
      </c>
      <c r="C113" s="66">
        <v>4</v>
      </c>
      <c r="D113" s="72">
        <v>0.56000000000000005</v>
      </c>
      <c r="E113" s="66">
        <f>+ROUND((B108/3)+1,0)</f>
        <v>47</v>
      </c>
      <c r="F113" s="67">
        <f>PRODUCT(B113:E113)</f>
        <v>526.40000000000009</v>
      </c>
      <c r="G113" s="153"/>
      <c r="H113" s="154"/>
    </row>
    <row r="114" spans="1:8" ht="25.5">
      <c r="A114" s="65" t="s">
        <v>153</v>
      </c>
      <c r="B114" s="66">
        <v>0.6</v>
      </c>
      <c r="C114" s="66">
        <f>+ROUND(((E113*B113)/0.25)+1,0)</f>
        <v>941</v>
      </c>
      <c r="D114" s="72">
        <v>0.56000000000000005</v>
      </c>
      <c r="E114" s="66">
        <v>1</v>
      </c>
      <c r="F114" s="67">
        <f>PRODUCT(B114:E114)</f>
        <v>316.17600000000004</v>
      </c>
      <c r="G114" s="153"/>
      <c r="H114" s="154"/>
    </row>
    <row r="115" spans="1:8">
      <c r="A115" s="65"/>
      <c r="B115" s="66"/>
      <c r="C115" s="66"/>
      <c r="D115" s="72"/>
      <c r="E115" s="66"/>
      <c r="F115" s="67"/>
      <c r="G115" s="153"/>
      <c r="H115" s="154"/>
    </row>
    <row r="116" spans="1:8" ht="25.5">
      <c r="A116" s="65" t="s">
        <v>154</v>
      </c>
      <c r="B116" s="66"/>
      <c r="C116" s="66"/>
      <c r="D116" s="72"/>
      <c r="E116" s="66">
        <f>39*5.4*E137</f>
        <v>1263.6000000000001</v>
      </c>
      <c r="F116" s="67">
        <f>PRODUCT(B116:E116)</f>
        <v>1263.6000000000001</v>
      </c>
      <c r="G116" s="153"/>
      <c r="H116" s="154"/>
    </row>
    <row r="117" spans="1:8" ht="15.75" thickBot="1">
      <c r="A117" s="68"/>
      <c r="B117" s="69"/>
      <c r="C117" s="69"/>
      <c r="D117" s="69"/>
      <c r="E117" s="70" t="s">
        <v>44</v>
      </c>
      <c r="F117" s="71">
        <f>ROUND((SUM(F104:F116)),2)</f>
        <v>5103.5200000000004</v>
      </c>
      <c r="G117" s="155"/>
      <c r="H117" s="156"/>
    </row>
    <row r="118" spans="1:8">
      <c r="A118" s="157" t="s">
        <v>127</v>
      </c>
      <c r="B118" s="159" t="str">
        <f>+'[202]Desglose V2'!$B$9</f>
        <v>CONSTRUCCIÓN DE VÍA</v>
      </c>
      <c r="C118" s="160"/>
      <c r="D118" s="160"/>
      <c r="E118" s="160"/>
      <c r="F118" s="161"/>
      <c r="G118" s="51" t="s">
        <v>128</v>
      </c>
      <c r="H118" s="52" t="s">
        <v>129</v>
      </c>
    </row>
    <row r="119" spans="1:8">
      <c r="A119" s="158"/>
      <c r="B119" s="162"/>
      <c r="C119" s="162"/>
      <c r="D119" s="162"/>
      <c r="E119" s="162"/>
      <c r="F119" s="163"/>
      <c r="G119" s="53" t="str">
        <f>+'[202]Desglose V2'!$B$32</f>
        <v>LEÓN ESNAIDER QUIROZ OSORIO</v>
      </c>
      <c r="H119" s="54">
        <f>+$I$4</f>
        <v>46106</v>
      </c>
    </row>
    <row r="120" spans="1:8" ht="39.6" customHeight="1">
      <c r="A120" s="56" t="s">
        <v>130</v>
      </c>
      <c r="B120" s="150" t="str">
        <f>+VLOOKUP(A121,Desglose!$A$2:$D$15,2,0)</f>
        <v>Construcción de cunetas de 0,7m de ancho y 0,15m de espesor. Concreto preparado en obra de 21 MPa.. Incluye suministro, transporte e instalación del concreto,  mano de obra, vibrado, protección y curado, para estructuras de acuerdo con las diferentes dimensiones establecidas en los planos y diseños. El acero de refuerzo se paga en su item respectivo.</v>
      </c>
      <c r="C120" s="150"/>
      <c r="D120" s="150"/>
      <c r="E120" s="150"/>
      <c r="F120" s="150"/>
      <c r="G120" s="57" t="s">
        <v>131</v>
      </c>
      <c r="H120" s="58" t="s">
        <v>132</v>
      </c>
    </row>
    <row r="121" spans="1:8" ht="39.6" customHeight="1">
      <c r="A121" s="76">
        <v>3.05</v>
      </c>
      <c r="B121" s="150"/>
      <c r="C121" s="150"/>
      <c r="D121" s="150"/>
      <c r="E121" s="150"/>
      <c r="F121" s="150"/>
      <c r="G121" s="61">
        <f>+F131</f>
        <v>277</v>
      </c>
      <c r="H121" s="58" t="str">
        <f>+VLOOKUP(A121,Desglose!$A$2:$D$15,3,0)</f>
        <v>M</v>
      </c>
    </row>
    <row r="122" spans="1:8">
      <c r="A122" s="62" t="s">
        <v>133</v>
      </c>
      <c r="B122" s="63" t="s">
        <v>134</v>
      </c>
      <c r="C122" s="63" t="s">
        <v>135</v>
      </c>
      <c r="D122" s="63" t="s">
        <v>136</v>
      </c>
      <c r="E122" s="63" t="s">
        <v>137</v>
      </c>
      <c r="F122" s="64" t="s">
        <v>44</v>
      </c>
      <c r="G122" s="151" t="s">
        <v>138</v>
      </c>
      <c r="H122" s="152"/>
    </row>
    <row r="123" spans="1:8">
      <c r="A123" s="65" t="s">
        <v>139</v>
      </c>
      <c r="B123" s="66">
        <f>+B20</f>
        <v>138.5</v>
      </c>
      <c r="C123" s="66"/>
      <c r="D123" s="66"/>
      <c r="E123" s="66">
        <v>2</v>
      </c>
      <c r="F123" s="67">
        <f>PRODUCT(B123:E123)</f>
        <v>277</v>
      </c>
      <c r="G123" s="153"/>
      <c r="H123" s="154"/>
    </row>
    <row r="124" spans="1:8">
      <c r="A124" s="65"/>
      <c r="B124" s="66"/>
      <c r="C124" s="66"/>
      <c r="D124" s="66"/>
      <c r="E124" s="66"/>
      <c r="F124" s="67"/>
      <c r="G124" s="153"/>
      <c r="H124" s="154"/>
    </row>
    <row r="125" spans="1:8">
      <c r="A125" s="65"/>
      <c r="B125" s="66"/>
      <c r="C125" s="66"/>
      <c r="D125" s="66"/>
      <c r="E125" s="66"/>
      <c r="F125" s="67"/>
      <c r="G125" s="153"/>
      <c r="H125" s="154"/>
    </row>
    <row r="126" spans="1:8">
      <c r="A126" s="65"/>
      <c r="B126" s="66"/>
      <c r="C126" s="66"/>
      <c r="D126" s="66"/>
      <c r="E126" s="66"/>
      <c r="F126" s="67"/>
      <c r="G126" s="153"/>
      <c r="H126" s="154"/>
    </row>
    <row r="127" spans="1:8">
      <c r="A127" s="65"/>
      <c r="B127" s="66"/>
      <c r="C127" s="66"/>
      <c r="D127" s="66"/>
      <c r="E127" s="66"/>
      <c r="F127" s="67"/>
      <c r="G127" s="153"/>
      <c r="H127" s="154"/>
    </row>
    <row r="128" spans="1:8">
      <c r="A128" s="65"/>
      <c r="B128" s="66"/>
      <c r="C128" s="66"/>
      <c r="D128" s="66"/>
      <c r="E128" s="66"/>
      <c r="F128" s="67">
        <f>PRODUCT(B128:E128)</f>
        <v>0</v>
      </c>
      <c r="G128" s="153"/>
      <c r="H128" s="154"/>
    </row>
    <row r="129" spans="1:8">
      <c r="A129" s="65"/>
      <c r="B129" s="66"/>
      <c r="C129" s="66"/>
      <c r="D129" s="66"/>
      <c r="E129" s="66"/>
      <c r="F129" s="67">
        <f>PRODUCT(B129:E129)</f>
        <v>0</v>
      </c>
      <c r="G129" s="153"/>
      <c r="H129" s="154"/>
    </row>
    <row r="130" spans="1:8">
      <c r="A130" s="65"/>
      <c r="B130" s="66"/>
      <c r="C130" s="66"/>
      <c r="D130" s="66"/>
      <c r="E130" s="66"/>
      <c r="F130" s="67">
        <f>PRODUCT(B130:E130)</f>
        <v>0</v>
      </c>
      <c r="G130" s="153"/>
      <c r="H130" s="154"/>
    </row>
    <row r="131" spans="1:8" ht="15.75" thickBot="1">
      <c r="A131" s="68"/>
      <c r="B131" s="69"/>
      <c r="C131" s="69"/>
      <c r="D131" s="69"/>
      <c r="E131" s="70" t="s">
        <v>44</v>
      </c>
      <c r="F131" s="71">
        <f>ROUND((SUM(F123:F130)),2)</f>
        <v>277</v>
      </c>
      <c r="G131" s="155"/>
      <c r="H131" s="156"/>
    </row>
    <row r="132" spans="1:8">
      <c r="A132" s="157" t="s">
        <v>127</v>
      </c>
      <c r="B132" s="159" t="str">
        <f>+'[202]Desglose V2'!$B$16</f>
        <v>OBRAS DE DRENAJE</v>
      </c>
      <c r="C132" s="160"/>
      <c r="D132" s="160"/>
      <c r="E132" s="160"/>
      <c r="F132" s="161"/>
      <c r="G132" s="51" t="s">
        <v>128</v>
      </c>
      <c r="H132" s="52" t="s">
        <v>129</v>
      </c>
    </row>
    <row r="133" spans="1:8">
      <c r="A133" s="158"/>
      <c r="B133" s="162"/>
      <c r="C133" s="162"/>
      <c r="D133" s="162"/>
      <c r="E133" s="162"/>
      <c r="F133" s="163"/>
      <c r="G133" s="53" t="str">
        <f>+'[202]Desglose V2'!$B$32</f>
        <v>LEÓN ESNAIDER QUIROZ OSORIO</v>
      </c>
      <c r="H133" s="54">
        <f>+$I$4</f>
        <v>46106</v>
      </c>
    </row>
    <row r="134" spans="1:8" ht="14.45" customHeight="1">
      <c r="A134" s="56" t="s">
        <v>130</v>
      </c>
      <c r="B134" s="150" t="str">
        <f>+VLOOKUP(A135,Desglose!$A$2:$D$15,2,0)</f>
        <v>Zanja colectora en concreto de 20,7 Mpa a = 0,60 e = 0,10 h = 0,30 m</v>
      </c>
      <c r="C134" s="150"/>
      <c r="D134" s="150"/>
      <c r="E134" s="150"/>
      <c r="F134" s="150"/>
      <c r="G134" s="57" t="s">
        <v>131</v>
      </c>
      <c r="H134" s="58" t="s">
        <v>132</v>
      </c>
    </row>
    <row r="135" spans="1:8">
      <c r="A135" s="60" t="s">
        <v>42</v>
      </c>
      <c r="B135" s="150"/>
      <c r="C135" s="150"/>
      <c r="D135" s="150"/>
      <c r="E135" s="150"/>
      <c r="F135" s="150"/>
      <c r="G135" s="61">
        <f>+F145</f>
        <v>121.5</v>
      </c>
      <c r="H135" s="58" t="str">
        <f>+VLOOKUP(A135,Desglose!$A$2:$D$15,3,0)</f>
        <v>M</v>
      </c>
    </row>
    <row r="136" spans="1:8">
      <c r="A136" s="62" t="s">
        <v>133</v>
      </c>
      <c r="B136" s="63" t="s">
        <v>134</v>
      </c>
      <c r="C136" s="63" t="s">
        <v>135</v>
      </c>
      <c r="D136" s="63" t="s">
        <v>136</v>
      </c>
      <c r="E136" s="63" t="s">
        <v>137</v>
      </c>
      <c r="F136" s="64" t="s">
        <v>44</v>
      </c>
      <c r="G136" s="151" t="s">
        <v>138</v>
      </c>
      <c r="H136" s="152"/>
    </row>
    <row r="137" spans="1:8">
      <c r="A137" s="65" t="s">
        <v>139</v>
      </c>
      <c r="B137" s="66">
        <v>5.4</v>
      </c>
      <c r="C137" s="66">
        <v>2.5</v>
      </c>
      <c r="D137" s="66">
        <v>1.5</v>
      </c>
      <c r="E137" s="66">
        <v>6</v>
      </c>
      <c r="F137" s="67">
        <f>PRODUCT(B137:E137)</f>
        <v>121.5</v>
      </c>
      <c r="G137" s="153"/>
      <c r="H137" s="154"/>
    </row>
    <row r="138" spans="1:8">
      <c r="A138" s="65"/>
      <c r="B138" s="66"/>
      <c r="C138" s="66"/>
      <c r="D138" s="66"/>
      <c r="E138" s="66"/>
      <c r="F138" s="67"/>
      <c r="G138" s="153"/>
      <c r="H138" s="154"/>
    </row>
    <row r="139" spans="1:8">
      <c r="A139" s="65"/>
      <c r="B139" s="66"/>
      <c r="C139" s="66"/>
      <c r="D139" s="66"/>
      <c r="E139" s="66"/>
      <c r="F139" s="67"/>
      <c r="G139" s="153"/>
      <c r="H139" s="154"/>
    </row>
    <row r="140" spans="1:8">
      <c r="A140" s="65"/>
      <c r="B140" s="66"/>
      <c r="C140" s="66"/>
      <c r="D140" s="66"/>
      <c r="E140" s="66"/>
      <c r="F140" s="67"/>
      <c r="G140" s="153"/>
      <c r="H140" s="154"/>
    </row>
    <row r="141" spans="1:8">
      <c r="A141" s="65"/>
      <c r="B141" s="66"/>
      <c r="C141" s="66"/>
      <c r="D141" s="66"/>
      <c r="E141" s="66"/>
      <c r="F141" s="67"/>
      <c r="G141" s="153"/>
      <c r="H141" s="154"/>
    </row>
    <row r="142" spans="1:8">
      <c r="A142" s="65"/>
      <c r="B142" s="66"/>
      <c r="C142" s="66"/>
      <c r="D142" s="66"/>
      <c r="E142" s="66"/>
      <c r="F142" s="67">
        <f>PRODUCT(B142:E142)</f>
        <v>0</v>
      </c>
      <c r="G142" s="153"/>
      <c r="H142" s="154"/>
    </row>
    <row r="143" spans="1:8">
      <c r="A143" s="65"/>
      <c r="B143" s="66"/>
      <c r="C143" s="66"/>
      <c r="D143" s="66"/>
      <c r="E143" s="66"/>
      <c r="F143" s="67">
        <f>PRODUCT(B143:E143)</f>
        <v>0</v>
      </c>
      <c r="G143" s="153"/>
      <c r="H143" s="154"/>
    </row>
    <row r="144" spans="1:8">
      <c r="A144" s="65"/>
      <c r="B144" s="66"/>
      <c r="C144" s="66"/>
      <c r="D144" s="66"/>
      <c r="E144" s="66"/>
      <c r="F144" s="67">
        <f>PRODUCT(B144:E144)</f>
        <v>0</v>
      </c>
      <c r="G144" s="153"/>
      <c r="H144" s="154"/>
    </row>
    <row r="145" spans="1:8" ht="15.75" thickBot="1">
      <c r="A145" s="68"/>
      <c r="B145" s="69"/>
      <c r="C145" s="69"/>
      <c r="D145" s="69"/>
      <c r="E145" s="70" t="s">
        <v>44</v>
      </c>
      <c r="F145" s="71">
        <f>ROUND((SUM(F137:F144)),2)</f>
        <v>121.5</v>
      </c>
      <c r="G145" s="155"/>
      <c r="H145" s="156"/>
    </row>
  </sheetData>
  <mergeCells count="50">
    <mergeCell ref="B45:F46"/>
    <mergeCell ref="A15:A16"/>
    <mergeCell ref="B15:F16"/>
    <mergeCell ref="A1:A2"/>
    <mergeCell ref="B1:F2"/>
    <mergeCell ref="B3:F4"/>
    <mergeCell ref="B31:F32"/>
    <mergeCell ref="G5:H5"/>
    <mergeCell ref="G6:H14"/>
    <mergeCell ref="A43:A44"/>
    <mergeCell ref="B43:F44"/>
    <mergeCell ref="B17:F18"/>
    <mergeCell ref="G19:H19"/>
    <mergeCell ref="G20:H28"/>
    <mergeCell ref="A29:A30"/>
    <mergeCell ref="B29:F30"/>
    <mergeCell ref="G61:H61"/>
    <mergeCell ref="G62:H70"/>
    <mergeCell ref="G48:H56"/>
    <mergeCell ref="G33:H33"/>
    <mergeCell ref="G34:H42"/>
    <mergeCell ref="G47:H47"/>
    <mergeCell ref="A71:A72"/>
    <mergeCell ref="B71:F72"/>
    <mergeCell ref="B73:F74"/>
    <mergeCell ref="A57:A58"/>
    <mergeCell ref="B57:F58"/>
    <mergeCell ref="B59:F60"/>
    <mergeCell ref="G104:H117"/>
    <mergeCell ref="G75:H75"/>
    <mergeCell ref="G76:H84"/>
    <mergeCell ref="A85:A86"/>
    <mergeCell ref="B85:F86"/>
    <mergeCell ref="B87:F88"/>
    <mergeCell ref="G89:H89"/>
    <mergeCell ref="G90:H98"/>
    <mergeCell ref="A99:A100"/>
    <mergeCell ref="B99:F100"/>
    <mergeCell ref="B101:F102"/>
    <mergeCell ref="G103:H103"/>
    <mergeCell ref="B134:F135"/>
    <mergeCell ref="G136:H136"/>
    <mergeCell ref="G137:H145"/>
    <mergeCell ref="A118:A119"/>
    <mergeCell ref="B118:F119"/>
    <mergeCell ref="B120:F121"/>
    <mergeCell ref="G122:H122"/>
    <mergeCell ref="G123:H131"/>
    <mergeCell ref="A132:A133"/>
    <mergeCell ref="B132:F133"/>
  </mergeCells>
  <pageMargins left="0.7" right="0.7" top="0.75" bottom="0.75" header="0.3" footer="0.3"/>
  <pageSetup paperSize="9" scale="65" orientation="portrait" r:id="rId1"/>
  <rowBreaks count="2" manualBreakCount="2">
    <brk id="56" max="8" man="1"/>
    <brk id="117"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8FD9E-A0B1-4FE6-90A7-5B0AF630767B}">
  <dimension ref="A1:F300"/>
  <sheetViews>
    <sheetView zoomScaleNormal="100" workbookViewId="0">
      <selection activeCell="A97" sqref="A97:XFD97"/>
    </sheetView>
  </sheetViews>
  <sheetFormatPr baseColWidth="10" defaultColWidth="8.85546875" defaultRowHeight="15"/>
  <cols>
    <col min="1" max="1" width="17" customWidth="1"/>
    <col min="2" max="2" width="45" customWidth="1"/>
    <col min="3" max="6" width="17" customWidth="1"/>
  </cols>
  <sheetData>
    <row r="1" spans="1:6">
      <c r="A1" s="5" t="s">
        <v>0</v>
      </c>
      <c r="B1" s="6" t="s">
        <v>9</v>
      </c>
      <c r="C1" s="7"/>
      <c r="D1" s="7"/>
      <c r="E1" s="8" t="s">
        <v>2</v>
      </c>
      <c r="F1" s="9" t="s">
        <v>11</v>
      </c>
    </row>
    <row r="2" spans="1:6" ht="90.75" thickBot="1">
      <c r="A2" s="10" t="s">
        <v>1</v>
      </c>
      <c r="B2" s="11" t="s">
        <v>10</v>
      </c>
      <c r="C2" s="12"/>
      <c r="D2" s="12"/>
      <c r="E2" s="12"/>
      <c r="F2" s="13"/>
    </row>
    <row r="4" spans="1:6" ht="15.75" thickBot="1">
      <c r="A4" s="14" t="s">
        <v>0</v>
      </c>
      <c r="B4" s="15" t="s">
        <v>1</v>
      </c>
      <c r="C4" s="15" t="s">
        <v>2</v>
      </c>
      <c r="D4" s="15" t="s">
        <v>3</v>
      </c>
      <c r="E4" s="15" t="s">
        <v>48</v>
      </c>
      <c r="F4" s="16" t="s">
        <v>49</v>
      </c>
    </row>
    <row r="6" spans="1:6" ht="15.75" thickBot="1">
      <c r="A6" s="17" t="s">
        <v>50</v>
      </c>
      <c r="B6" s="18"/>
      <c r="C6" s="19"/>
      <c r="D6" s="20"/>
      <c r="E6" s="21"/>
      <c r="F6" s="22"/>
    </row>
    <row r="7" spans="1:6" ht="15.75" thickBot="1">
      <c r="A7" s="23" t="s">
        <v>51</v>
      </c>
      <c r="B7" s="24" t="s">
        <v>52</v>
      </c>
      <c r="C7" s="25" t="s">
        <v>11</v>
      </c>
      <c r="D7" s="26">
        <v>1.05</v>
      </c>
      <c r="E7" s="27">
        <v>500000</v>
      </c>
      <c r="F7" s="28">
        <f>D7*E7</f>
        <v>525000</v>
      </c>
    </row>
    <row r="8" spans="1:6" ht="15.75" thickBot="1">
      <c r="E8" s="29" t="s">
        <v>12</v>
      </c>
      <c r="F8" s="30">
        <f>F7</f>
        <v>525000</v>
      </c>
    </row>
    <row r="10" spans="1:6" ht="15.75" thickBot="1">
      <c r="A10" s="17" t="s">
        <v>53</v>
      </c>
      <c r="B10" s="18"/>
      <c r="C10" s="19"/>
      <c r="D10" s="20"/>
      <c r="E10" s="21"/>
      <c r="F10" s="22"/>
    </row>
    <row r="11" spans="1:6">
      <c r="A11" s="31" t="s">
        <v>54</v>
      </c>
      <c r="B11" s="32" t="s">
        <v>55</v>
      </c>
      <c r="C11" s="33" t="s">
        <v>56</v>
      </c>
      <c r="D11" s="34"/>
      <c r="E11" s="35"/>
      <c r="F11" s="36">
        <v>26250</v>
      </c>
    </row>
    <row r="12" spans="1:6" ht="15.75" thickBot="1">
      <c r="A12" s="23" t="s">
        <v>57</v>
      </c>
      <c r="B12" s="24" t="s">
        <v>58</v>
      </c>
      <c r="C12" s="25" t="s">
        <v>11</v>
      </c>
      <c r="D12" s="26">
        <v>1</v>
      </c>
      <c r="E12" s="27">
        <v>220000</v>
      </c>
      <c r="F12" s="28">
        <f>D12*E12</f>
        <v>220000</v>
      </c>
    </row>
    <row r="13" spans="1:6" ht="15.75" thickBot="1">
      <c r="E13" s="29" t="s">
        <v>24</v>
      </c>
      <c r="F13" s="30">
        <f>F11+F12</f>
        <v>246250</v>
      </c>
    </row>
    <row r="15" spans="1:6" ht="15.75" thickBot="1">
      <c r="A15" s="17" t="s">
        <v>59</v>
      </c>
      <c r="B15" s="18"/>
      <c r="C15" s="19"/>
      <c r="D15" s="20"/>
      <c r="E15" s="21"/>
      <c r="F15" s="22"/>
    </row>
    <row r="16" spans="1:6">
      <c r="A16" s="31" t="s">
        <v>60</v>
      </c>
      <c r="B16" s="32" t="s">
        <v>61</v>
      </c>
      <c r="C16" s="33" t="s">
        <v>29</v>
      </c>
      <c r="D16" s="34">
        <v>3</v>
      </c>
      <c r="E16" s="35">
        <v>7500</v>
      </c>
      <c r="F16" s="36">
        <f>D16*E16</f>
        <v>22500</v>
      </c>
    </row>
    <row r="17" spans="1:6">
      <c r="A17" s="31" t="s">
        <v>62</v>
      </c>
      <c r="B17" s="32" t="s">
        <v>63</v>
      </c>
      <c r="C17" s="33" t="s">
        <v>29</v>
      </c>
      <c r="D17" s="34">
        <v>3</v>
      </c>
      <c r="E17" s="35">
        <v>5000</v>
      </c>
      <c r="F17" s="36">
        <f>D17*E17</f>
        <v>15000</v>
      </c>
    </row>
    <row r="18" spans="1:6" ht="15.75" thickBot="1">
      <c r="A18" s="23" t="s">
        <v>64</v>
      </c>
      <c r="B18" s="24" t="s">
        <v>65</v>
      </c>
      <c r="C18" s="25" t="s">
        <v>66</v>
      </c>
      <c r="D18" s="26">
        <v>0.02</v>
      </c>
      <c r="E18" s="27">
        <v>9000</v>
      </c>
      <c r="F18" s="28">
        <f>D18*E18</f>
        <v>180</v>
      </c>
    </row>
    <row r="19" spans="1:6" ht="15.75" thickBot="1">
      <c r="E19" s="29" t="s">
        <v>39</v>
      </c>
      <c r="F19" s="30">
        <f>F16+F17+F18</f>
        <v>37680</v>
      </c>
    </row>
    <row r="21" spans="1:6" ht="15.75" thickBot="1">
      <c r="A21" s="17" t="s">
        <v>67</v>
      </c>
      <c r="B21" s="18"/>
      <c r="C21" s="19"/>
      <c r="D21" s="20"/>
      <c r="E21" s="21"/>
      <c r="F21" s="22"/>
    </row>
    <row r="22" spans="1:6" ht="15.75" thickBot="1">
      <c r="A22" s="23" t="s">
        <v>68</v>
      </c>
      <c r="B22" s="24" t="s">
        <v>69</v>
      </c>
      <c r="C22" s="25" t="s">
        <v>56</v>
      </c>
      <c r="D22" s="26"/>
      <c r="E22" s="27"/>
      <c r="F22" s="28">
        <v>26250</v>
      </c>
    </row>
    <row r="23" spans="1:6" ht="15.75" thickBot="1">
      <c r="E23" s="29" t="s">
        <v>45</v>
      </c>
      <c r="F23" s="30">
        <f>F22</f>
        <v>26250</v>
      </c>
    </row>
    <row r="26" spans="1:6" ht="15.75" thickBot="1">
      <c r="E26" s="29" t="s">
        <v>46</v>
      </c>
      <c r="F26" s="37">
        <f>F8+F13+F19+F23</f>
        <v>835180</v>
      </c>
    </row>
    <row r="29" spans="1:6">
      <c r="A29" s="5" t="s">
        <v>0</v>
      </c>
      <c r="B29" s="6" t="s">
        <v>15</v>
      </c>
      <c r="C29" s="7"/>
      <c r="D29" s="7"/>
      <c r="E29" s="8" t="s">
        <v>2</v>
      </c>
      <c r="F29" s="9" t="s">
        <v>17</v>
      </c>
    </row>
    <row r="30" spans="1:6" ht="30.75" thickBot="1">
      <c r="A30" s="10" t="s">
        <v>1</v>
      </c>
      <c r="B30" s="11" t="s">
        <v>16</v>
      </c>
      <c r="C30" s="12"/>
      <c r="D30" s="12"/>
      <c r="E30" s="12"/>
      <c r="F30" s="13"/>
    </row>
    <row r="32" spans="1:6" ht="15.75" thickBot="1">
      <c r="A32" s="14" t="s">
        <v>0</v>
      </c>
      <c r="B32" s="15" t="s">
        <v>1</v>
      </c>
      <c r="C32" s="15" t="s">
        <v>2</v>
      </c>
      <c r="D32" s="15" t="s">
        <v>3</v>
      </c>
      <c r="E32" s="15" t="s">
        <v>48</v>
      </c>
      <c r="F32" s="16" t="s">
        <v>49</v>
      </c>
    </row>
    <row r="34" spans="1:6" ht="15.75" thickBot="1">
      <c r="A34" s="17" t="s">
        <v>50</v>
      </c>
      <c r="B34" s="18"/>
      <c r="C34" s="19"/>
      <c r="D34" s="20"/>
      <c r="E34" s="21"/>
      <c r="F34" s="22"/>
    </row>
    <row r="35" spans="1:6" ht="15.75" thickBot="1">
      <c r="A35" s="23" t="s">
        <v>70</v>
      </c>
      <c r="B35" s="24" t="s">
        <v>71</v>
      </c>
      <c r="C35" s="25" t="s">
        <v>11</v>
      </c>
      <c r="D35" s="26">
        <v>0.05</v>
      </c>
      <c r="E35" s="27">
        <v>290121</v>
      </c>
      <c r="F35" s="28">
        <f>D35*E35</f>
        <v>14506.050000000001</v>
      </c>
    </row>
    <row r="36" spans="1:6" ht="15.75" thickBot="1">
      <c r="E36" s="29" t="s">
        <v>12</v>
      </c>
      <c r="F36" s="30">
        <f>F35</f>
        <v>14506.050000000001</v>
      </c>
    </row>
    <row r="38" spans="1:6" ht="15.75" thickBot="1">
      <c r="A38" s="17" t="s">
        <v>53</v>
      </c>
      <c r="B38" s="18"/>
      <c r="C38" s="19"/>
      <c r="D38" s="20"/>
      <c r="E38" s="21"/>
      <c r="F38" s="22"/>
    </row>
    <row r="39" spans="1:6">
      <c r="A39" s="31" t="s">
        <v>54</v>
      </c>
      <c r="B39" s="32" t="s">
        <v>55</v>
      </c>
      <c r="C39" s="33" t="s">
        <v>56</v>
      </c>
      <c r="D39" s="34"/>
      <c r="E39" s="35"/>
      <c r="F39" s="36">
        <v>725.3</v>
      </c>
    </row>
    <row r="40" spans="1:6" ht="15.75" thickBot="1">
      <c r="A40" s="23" t="s">
        <v>72</v>
      </c>
      <c r="B40" s="24" t="s">
        <v>73</v>
      </c>
      <c r="C40" s="25" t="s">
        <v>11</v>
      </c>
      <c r="D40" s="26">
        <v>0.05</v>
      </c>
      <c r="E40" s="27">
        <v>90000</v>
      </c>
      <c r="F40" s="28">
        <f>D40*E40</f>
        <v>4500</v>
      </c>
    </row>
    <row r="41" spans="1:6" ht="15.75" thickBot="1">
      <c r="E41" s="29" t="s">
        <v>24</v>
      </c>
      <c r="F41" s="30">
        <f>F39+F40</f>
        <v>5225.3</v>
      </c>
    </row>
    <row r="43" spans="1:6" ht="15.75" thickBot="1">
      <c r="A43" s="17" t="s">
        <v>67</v>
      </c>
      <c r="B43" s="18"/>
      <c r="C43" s="19"/>
      <c r="D43" s="20"/>
      <c r="E43" s="21"/>
      <c r="F43" s="22"/>
    </row>
    <row r="44" spans="1:6" ht="15.75" thickBot="1">
      <c r="A44" s="23" t="s">
        <v>68</v>
      </c>
      <c r="B44" s="24" t="s">
        <v>69</v>
      </c>
      <c r="C44" s="25" t="s">
        <v>56</v>
      </c>
      <c r="D44" s="26"/>
      <c r="E44" s="27"/>
      <c r="F44" s="28">
        <v>725.3</v>
      </c>
    </row>
    <row r="45" spans="1:6" ht="15.75" thickBot="1">
      <c r="E45" s="29" t="s">
        <v>45</v>
      </c>
      <c r="F45" s="30">
        <f>F44</f>
        <v>725.3</v>
      </c>
    </row>
    <row r="48" spans="1:6" ht="15.75" thickBot="1">
      <c r="E48" s="29" t="s">
        <v>46</v>
      </c>
      <c r="F48" s="37">
        <f>F36+F41+F45</f>
        <v>20456.650000000001</v>
      </c>
    </row>
    <row r="51" spans="1:6">
      <c r="A51" s="5" t="s">
        <v>0</v>
      </c>
      <c r="B51" s="6" t="s">
        <v>18</v>
      </c>
      <c r="C51" s="7"/>
      <c r="D51" s="7"/>
      <c r="E51" s="8" t="s">
        <v>2</v>
      </c>
      <c r="F51" s="9" t="s">
        <v>20</v>
      </c>
    </row>
    <row r="52" spans="1:6" ht="45.75" thickBot="1">
      <c r="A52" s="10" t="s">
        <v>1</v>
      </c>
      <c r="B52" s="11" t="s">
        <v>19</v>
      </c>
      <c r="C52" s="12"/>
      <c r="D52" s="12"/>
      <c r="E52" s="12"/>
      <c r="F52" s="13"/>
    </row>
    <row r="54" spans="1:6" ht="15.75" thickBot="1">
      <c r="A54" s="14" t="s">
        <v>0</v>
      </c>
      <c r="B54" s="15" t="s">
        <v>1</v>
      </c>
      <c r="C54" s="15" t="s">
        <v>2</v>
      </c>
      <c r="D54" s="15" t="s">
        <v>3</v>
      </c>
      <c r="E54" s="15" t="s">
        <v>48</v>
      </c>
      <c r="F54" s="16" t="s">
        <v>49</v>
      </c>
    </row>
    <row r="56" spans="1:6" ht="15.75" thickBot="1">
      <c r="A56" s="17" t="s">
        <v>50</v>
      </c>
      <c r="B56" s="18"/>
      <c r="C56" s="19"/>
      <c r="D56" s="20"/>
      <c r="E56" s="21"/>
      <c r="F56" s="22"/>
    </row>
    <row r="57" spans="1:6" ht="15.75" thickBot="1">
      <c r="A57" s="23" t="s">
        <v>74</v>
      </c>
      <c r="B57" s="24" t="s">
        <v>75</v>
      </c>
      <c r="C57" s="25" t="s">
        <v>11</v>
      </c>
      <c r="D57" s="26">
        <v>2E-3</v>
      </c>
      <c r="E57" s="27">
        <v>107936</v>
      </c>
      <c r="F57" s="28">
        <f>D57*E57</f>
        <v>215.87200000000001</v>
      </c>
    </row>
    <row r="58" spans="1:6" ht="15.75" thickBot="1">
      <c r="E58" s="29" t="s">
        <v>12</v>
      </c>
      <c r="F58" s="30">
        <f>F57</f>
        <v>215.87200000000001</v>
      </c>
    </row>
    <row r="60" spans="1:6" ht="15.75" thickBot="1">
      <c r="A60" s="17" t="s">
        <v>53</v>
      </c>
      <c r="B60" s="18"/>
      <c r="C60" s="19"/>
      <c r="D60" s="20"/>
      <c r="E60" s="21"/>
      <c r="F60" s="22"/>
    </row>
    <row r="61" spans="1:6">
      <c r="A61" s="31" t="s">
        <v>54</v>
      </c>
      <c r="B61" s="32" t="s">
        <v>55</v>
      </c>
      <c r="C61" s="33" t="s">
        <v>56</v>
      </c>
      <c r="D61" s="34"/>
      <c r="E61" s="35"/>
      <c r="F61" s="36">
        <v>10.79</v>
      </c>
    </row>
    <row r="62" spans="1:6" ht="15.75" thickBot="1">
      <c r="A62" s="23" t="s">
        <v>76</v>
      </c>
      <c r="B62" s="24" t="s">
        <v>77</v>
      </c>
      <c r="C62" s="25" t="s">
        <v>78</v>
      </c>
      <c r="D62" s="26">
        <v>0.1</v>
      </c>
      <c r="E62" s="27">
        <v>250000</v>
      </c>
      <c r="F62" s="28">
        <f>D62*E62</f>
        <v>25000</v>
      </c>
    </row>
    <row r="63" spans="1:6" ht="15.75" thickBot="1">
      <c r="E63" s="29" t="s">
        <v>24</v>
      </c>
      <c r="F63" s="30">
        <f>F61+F62</f>
        <v>25010.79</v>
      </c>
    </row>
    <row r="65" spans="1:6" ht="15.75" thickBot="1">
      <c r="A65" s="17" t="s">
        <v>67</v>
      </c>
      <c r="B65" s="18"/>
      <c r="C65" s="19"/>
      <c r="D65" s="20"/>
      <c r="E65" s="21"/>
      <c r="F65" s="22"/>
    </row>
    <row r="66" spans="1:6">
      <c r="A66" s="31" t="s">
        <v>68</v>
      </c>
      <c r="B66" s="32" t="s">
        <v>69</v>
      </c>
      <c r="C66" s="33" t="s">
        <v>56</v>
      </c>
      <c r="D66" s="34"/>
      <c r="E66" s="35"/>
      <c r="F66" s="36">
        <v>10.79</v>
      </c>
    </row>
    <row r="67" spans="1:6">
      <c r="A67" s="31" t="s">
        <v>79</v>
      </c>
      <c r="B67" s="32" t="s">
        <v>80</v>
      </c>
      <c r="C67" s="33" t="s">
        <v>81</v>
      </c>
      <c r="D67" s="34">
        <v>5</v>
      </c>
      <c r="E67" s="35">
        <v>5250</v>
      </c>
      <c r="F67" s="36">
        <f>D67*E67</f>
        <v>26250</v>
      </c>
    </row>
    <row r="68" spans="1:6">
      <c r="A68" s="31" t="s">
        <v>82</v>
      </c>
      <c r="B68" s="32" t="s">
        <v>83</v>
      </c>
      <c r="C68" s="33" t="s">
        <v>23</v>
      </c>
      <c r="D68" s="34">
        <v>0.06</v>
      </c>
      <c r="E68" s="35">
        <v>25000</v>
      </c>
      <c r="F68" s="36">
        <f>D68*E68</f>
        <v>1500</v>
      </c>
    </row>
    <row r="69" spans="1:6" ht="15.75" thickBot="1">
      <c r="A69" s="23" t="s">
        <v>84</v>
      </c>
      <c r="B69" s="24" t="s">
        <v>85</v>
      </c>
      <c r="C69" s="25" t="s">
        <v>20</v>
      </c>
      <c r="D69" s="26">
        <v>1</v>
      </c>
      <c r="E69" s="27">
        <v>0</v>
      </c>
      <c r="F69" s="28">
        <f>D69*E69</f>
        <v>0</v>
      </c>
    </row>
    <row r="70" spans="1:6" ht="15.75" thickBot="1">
      <c r="E70" s="29" t="s">
        <v>45</v>
      </c>
      <c r="F70" s="30">
        <f>F66+F67+F68+F69</f>
        <v>27760.79</v>
      </c>
    </row>
    <row r="73" spans="1:6" ht="15.75" thickBot="1">
      <c r="E73" s="29" t="s">
        <v>46</v>
      </c>
      <c r="F73" s="37">
        <f>F58+F63+F70</f>
        <v>52987.452000000005</v>
      </c>
    </row>
    <row r="76" spans="1:6">
      <c r="A76" s="5" t="s">
        <v>0</v>
      </c>
      <c r="B76" s="6" t="s">
        <v>21</v>
      </c>
      <c r="C76" s="7"/>
      <c r="D76" s="7"/>
      <c r="E76" s="8" t="s">
        <v>2</v>
      </c>
      <c r="F76" s="9" t="s">
        <v>20</v>
      </c>
    </row>
    <row r="77" spans="1:6" ht="15.75" thickBot="1">
      <c r="A77" s="10" t="s">
        <v>1</v>
      </c>
      <c r="B77" s="11" t="s">
        <v>22</v>
      </c>
      <c r="C77" s="12"/>
      <c r="D77" s="12"/>
      <c r="E77" s="12"/>
      <c r="F77" s="13"/>
    </row>
    <row r="79" spans="1:6" ht="15.75" thickBot="1">
      <c r="A79" s="14" t="s">
        <v>0</v>
      </c>
      <c r="B79" s="15" t="s">
        <v>1</v>
      </c>
      <c r="C79" s="15" t="s">
        <v>2</v>
      </c>
      <c r="D79" s="15" t="s">
        <v>3</v>
      </c>
      <c r="E79" s="15" t="s">
        <v>48</v>
      </c>
      <c r="F79" s="16" t="s">
        <v>49</v>
      </c>
    </row>
    <row r="81" spans="1:6" ht="15.75" thickBot="1">
      <c r="A81" s="17" t="s">
        <v>50</v>
      </c>
      <c r="B81" s="18"/>
      <c r="C81" s="19"/>
      <c r="D81" s="20"/>
      <c r="E81" s="21"/>
      <c r="F81" s="22"/>
    </row>
    <row r="82" spans="1:6" ht="15.75" thickBot="1">
      <c r="A82" s="23" t="s">
        <v>86</v>
      </c>
      <c r="B82" s="24" t="s">
        <v>87</v>
      </c>
      <c r="C82" s="25" t="s">
        <v>11</v>
      </c>
      <c r="D82" s="26">
        <v>0.05</v>
      </c>
      <c r="E82" s="27">
        <v>606459</v>
      </c>
      <c r="F82" s="28">
        <f>D82*E82</f>
        <v>30322.95</v>
      </c>
    </row>
    <row r="83" spans="1:6" ht="15.75" thickBot="1">
      <c r="E83" s="29" t="s">
        <v>12</v>
      </c>
      <c r="F83" s="30">
        <f>F82</f>
        <v>30322.95</v>
      </c>
    </row>
    <row r="85" spans="1:6" ht="15.75" thickBot="1">
      <c r="A85" s="17" t="s">
        <v>53</v>
      </c>
      <c r="B85" s="18"/>
      <c r="C85" s="19"/>
      <c r="D85" s="20"/>
      <c r="E85" s="21"/>
      <c r="F85" s="22"/>
    </row>
    <row r="86" spans="1:6">
      <c r="A86" s="31" t="s">
        <v>54</v>
      </c>
      <c r="B86" s="32" t="s">
        <v>55</v>
      </c>
      <c r="C86" s="33" t="s">
        <v>56</v>
      </c>
      <c r="D86" s="34"/>
      <c r="E86" s="35"/>
      <c r="F86" s="36">
        <v>1516.15</v>
      </c>
    </row>
    <row r="87" spans="1:6" ht="15.75" thickBot="1">
      <c r="A87" s="23" t="s">
        <v>72</v>
      </c>
      <c r="B87" s="24" t="s">
        <v>73</v>
      </c>
      <c r="C87" s="25" t="s">
        <v>11</v>
      </c>
      <c r="D87" s="26">
        <v>6.6699999999999995E-2</v>
      </c>
      <c r="E87" s="27">
        <v>90000</v>
      </c>
      <c r="F87" s="28">
        <f>D87*E87</f>
        <v>6003</v>
      </c>
    </row>
    <row r="88" spans="1:6" ht="15.75" thickBot="1">
      <c r="E88" s="29" t="s">
        <v>24</v>
      </c>
      <c r="F88" s="30">
        <f>F86+F87</f>
        <v>7519.15</v>
      </c>
    </row>
    <row r="90" spans="1:6" ht="15.75" thickBot="1">
      <c r="A90" s="17" t="s">
        <v>67</v>
      </c>
      <c r="B90" s="18"/>
      <c r="C90" s="19"/>
      <c r="D90" s="20"/>
      <c r="E90" s="21"/>
      <c r="F90" s="22"/>
    </row>
    <row r="91" spans="1:6" ht="15.75" thickBot="1">
      <c r="A91" s="23" t="s">
        <v>68</v>
      </c>
      <c r="B91" s="24" t="s">
        <v>69</v>
      </c>
      <c r="C91" s="25" t="s">
        <v>56</v>
      </c>
      <c r="D91" s="26"/>
      <c r="E91" s="27"/>
      <c r="F91" s="28">
        <v>1516.15</v>
      </c>
    </row>
    <row r="92" spans="1:6" ht="15.75" thickBot="1">
      <c r="E92" s="29" t="s">
        <v>45</v>
      </c>
      <c r="F92" s="30">
        <f>F91</f>
        <v>1516.15</v>
      </c>
    </row>
    <row r="95" spans="1:6" ht="15.75" thickBot="1">
      <c r="E95" s="29" t="s">
        <v>46</v>
      </c>
      <c r="F95" s="37">
        <f>F83+F88+F92</f>
        <v>39358.25</v>
      </c>
    </row>
    <row r="96" spans="1:6" ht="15.75" thickBot="1"/>
    <row r="97" spans="1:6">
      <c r="A97" s="5" t="s">
        <v>0</v>
      </c>
      <c r="B97" s="6" t="s">
        <v>27</v>
      </c>
      <c r="C97" s="7"/>
      <c r="D97" s="7"/>
      <c r="E97" s="8" t="s">
        <v>2</v>
      </c>
      <c r="F97" s="9" t="s">
        <v>29</v>
      </c>
    </row>
    <row r="98" spans="1:6" ht="30.75" thickBot="1">
      <c r="A98" s="10" t="s">
        <v>1</v>
      </c>
      <c r="B98" s="11" t="s">
        <v>28</v>
      </c>
      <c r="C98" s="12"/>
      <c r="D98" s="12"/>
      <c r="E98" s="12"/>
      <c r="F98" s="13"/>
    </row>
    <row r="100" spans="1:6" ht="15.75" thickBot="1">
      <c r="A100" s="14" t="s">
        <v>0</v>
      </c>
      <c r="B100" s="15" t="s">
        <v>1</v>
      </c>
      <c r="C100" s="15" t="s">
        <v>2</v>
      </c>
      <c r="D100" s="15" t="s">
        <v>3</v>
      </c>
      <c r="E100" s="15" t="s">
        <v>48</v>
      </c>
      <c r="F100" s="16" t="s">
        <v>49</v>
      </c>
    </row>
    <row r="102" spans="1:6" ht="15.75" thickBot="1">
      <c r="A102" s="17" t="s">
        <v>50</v>
      </c>
      <c r="B102" s="18"/>
      <c r="C102" s="19"/>
      <c r="D102" s="20"/>
      <c r="E102" s="21"/>
      <c r="F102" s="22"/>
    </row>
    <row r="103" spans="1:6">
      <c r="A103" s="31" t="s">
        <v>86</v>
      </c>
      <c r="B103" s="32" t="s">
        <v>87</v>
      </c>
      <c r="C103" s="33" t="s">
        <v>11</v>
      </c>
      <c r="D103" s="34">
        <v>0.15</v>
      </c>
      <c r="E103" s="35">
        <v>606459</v>
      </c>
      <c r="F103" s="36">
        <f>D103*E103</f>
        <v>90968.849999999991</v>
      </c>
    </row>
    <row r="104" spans="1:6" ht="15.75" thickBot="1">
      <c r="A104" s="23" t="s">
        <v>88</v>
      </c>
      <c r="B104" s="24" t="s">
        <v>89</v>
      </c>
      <c r="C104" s="25" t="s">
        <v>11</v>
      </c>
      <c r="D104" s="26">
        <v>4.2500000000000003E-2</v>
      </c>
      <c r="E104" s="27">
        <v>922796</v>
      </c>
      <c r="F104" s="28">
        <f>D104*E104</f>
        <v>39218.83</v>
      </c>
    </row>
    <row r="105" spans="1:6" ht="15.75" thickBot="1">
      <c r="E105" s="29" t="s">
        <v>12</v>
      </c>
      <c r="F105" s="30">
        <f>F103+F104</f>
        <v>130187.68</v>
      </c>
    </row>
    <row r="107" spans="1:6" ht="15.75" thickBot="1">
      <c r="A107" s="17" t="s">
        <v>53</v>
      </c>
      <c r="B107" s="18"/>
      <c r="C107" s="19"/>
      <c r="D107" s="20"/>
      <c r="E107" s="21"/>
      <c r="F107" s="22"/>
    </row>
    <row r="108" spans="1:6">
      <c r="A108" s="31" t="s">
        <v>54</v>
      </c>
      <c r="B108" s="32" t="s">
        <v>55</v>
      </c>
      <c r="C108" s="33" t="s">
        <v>56</v>
      </c>
      <c r="D108" s="34"/>
      <c r="E108" s="35"/>
      <c r="F108" s="36">
        <v>6510.53</v>
      </c>
    </row>
    <row r="109" spans="1:6">
      <c r="A109" s="31" t="s">
        <v>90</v>
      </c>
      <c r="B109" s="32" t="s">
        <v>91</v>
      </c>
      <c r="C109" s="33" t="s">
        <v>11</v>
      </c>
      <c r="D109" s="34">
        <v>2.8400000000000002E-2</v>
      </c>
      <c r="E109" s="35">
        <v>90000</v>
      </c>
      <c r="F109" s="36">
        <f>D109*E109</f>
        <v>2556</v>
      </c>
    </row>
    <row r="110" spans="1:6" ht="15.75" thickBot="1">
      <c r="A110" s="23" t="s">
        <v>92</v>
      </c>
      <c r="B110" s="24" t="s">
        <v>93</v>
      </c>
      <c r="C110" s="25" t="s">
        <v>78</v>
      </c>
      <c r="D110" s="26">
        <v>0.6169</v>
      </c>
      <c r="E110" s="27">
        <v>120000</v>
      </c>
      <c r="F110" s="28">
        <f>D110*E110</f>
        <v>74028</v>
      </c>
    </row>
    <row r="111" spans="1:6" ht="15.75" thickBot="1">
      <c r="E111" s="29" t="s">
        <v>24</v>
      </c>
      <c r="F111" s="30">
        <f>F108+F109+F110</f>
        <v>83094.53</v>
      </c>
    </row>
    <row r="113" spans="1:6" ht="15.75" thickBot="1">
      <c r="A113" s="17" t="s">
        <v>59</v>
      </c>
      <c r="B113" s="18"/>
      <c r="C113" s="19"/>
      <c r="D113" s="20"/>
      <c r="E113" s="21"/>
      <c r="F113" s="22"/>
    </row>
    <row r="114" spans="1:6">
      <c r="A114" s="31" t="s">
        <v>94</v>
      </c>
      <c r="B114" s="32" t="s">
        <v>95</v>
      </c>
      <c r="C114" s="33" t="s">
        <v>96</v>
      </c>
      <c r="D114" s="34">
        <v>52.560899999999997</v>
      </c>
      <c r="E114" s="35">
        <v>0</v>
      </c>
      <c r="F114" s="36">
        <f t="shared" ref="F114:F121" si="0">D114*E114</f>
        <v>0</v>
      </c>
    </row>
    <row r="115" spans="1:6">
      <c r="A115" s="31" t="s">
        <v>97</v>
      </c>
      <c r="B115" s="32" t="s">
        <v>98</v>
      </c>
      <c r="C115" s="33" t="s">
        <v>36</v>
      </c>
      <c r="D115" s="34">
        <v>0.41199999999999998</v>
      </c>
      <c r="E115" s="35">
        <v>18000</v>
      </c>
      <c r="F115" s="36">
        <f t="shared" si="0"/>
        <v>7416</v>
      </c>
    </row>
    <row r="116" spans="1:6">
      <c r="A116" s="31" t="s">
        <v>99</v>
      </c>
      <c r="B116" s="32" t="s">
        <v>100</v>
      </c>
      <c r="C116" s="33" t="s">
        <v>20</v>
      </c>
      <c r="D116" s="34">
        <v>0.16059999999999999</v>
      </c>
      <c r="E116" s="35">
        <v>70000</v>
      </c>
      <c r="F116" s="36">
        <f t="shared" si="0"/>
        <v>11242</v>
      </c>
    </row>
    <row r="117" spans="1:6">
      <c r="A117" s="31" t="s">
        <v>101</v>
      </c>
      <c r="B117" s="32" t="s">
        <v>102</v>
      </c>
      <c r="C117" s="33" t="s">
        <v>103</v>
      </c>
      <c r="D117" s="34">
        <v>2.044</v>
      </c>
      <c r="E117" s="35">
        <v>39000</v>
      </c>
      <c r="F117" s="36">
        <f t="shared" si="0"/>
        <v>79716</v>
      </c>
    </row>
    <row r="118" spans="1:6">
      <c r="A118" s="31" t="s">
        <v>104</v>
      </c>
      <c r="B118" s="32" t="s">
        <v>105</v>
      </c>
      <c r="C118" s="33" t="s">
        <v>66</v>
      </c>
      <c r="D118" s="34">
        <v>0.1</v>
      </c>
      <c r="E118" s="35">
        <v>9000</v>
      </c>
      <c r="F118" s="36">
        <f t="shared" si="0"/>
        <v>900</v>
      </c>
    </row>
    <row r="119" spans="1:6">
      <c r="A119" s="31" t="s">
        <v>106</v>
      </c>
      <c r="B119" s="32" t="s">
        <v>107</v>
      </c>
      <c r="C119" s="33" t="s">
        <v>29</v>
      </c>
      <c r="D119" s="34">
        <v>1.3332999999999999</v>
      </c>
      <c r="E119" s="35">
        <v>10000</v>
      </c>
      <c r="F119" s="36">
        <f t="shared" si="0"/>
        <v>13333</v>
      </c>
    </row>
    <row r="120" spans="1:6">
      <c r="A120" s="31" t="s">
        <v>108</v>
      </c>
      <c r="B120" s="32" t="s">
        <v>109</v>
      </c>
      <c r="C120" s="33" t="s">
        <v>20</v>
      </c>
      <c r="D120" s="34">
        <v>0.24529999999999999</v>
      </c>
      <c r="E120" s="35">
        <v>65000</v>
      </c>
      <c r="F120" s="36">
        <f t="shared" si="0"/>
        <v>15944.5</v>
      </c>
    </row>
    <row r="121" spans="1:6" ht="15.75" thickBot="1">
      <c r="A121" s="23" t="s">
        <v>110</v>
      </c>
      <c r="B121" s="24" t="s">
        <v>111</v>
      </c>
      <c r="C121" s="25" t="s">
        <v>29</v>
      </c>
      <c r="D121" s="26">
        <v>1.5</v>
      </c>
      <c r="E121" s="27">
        <v>7000</v>
      </c>
      <c r="F121" s="28">
        <f t="shared" si="0"/>
        <v>10500</v>
      </c>
    </row>
    <row r="122" spans="1:6" ht="15.75" thickBot="1">
      <c r="E122" s="29" t="s">
        <v>39</v>
      </c>
      <c r="F122" s="30">
        <f>F114+F115+F116+F117+F118+F119+F120+F121</f>
        <v>139051.5</v>
      </c>
    </row>
    <row r="124" spans="1:6" ht="15.75" thickBot="1">
      <c r="A124" s="17" t="s">
        <v>67</v>
      </c>
      <c r="B124" s="18"/>
      <c r="C124" s="19"/>
      <c r="D124" s="20"/>
      <c r="E124" s="21"/>
      <c r="F124" s="22"/>
    </row>
    <row r="125" spans="1:6">
      <c r="A125" s="31" t="s">
        <v>68</v>
      </c>
      <c r="B125" s="32" t="s">
        <v>69</v>
      </c>
      <c r="C125" s="33" t="s">
        <v>56</v>
      </c>
      <c r="D125" s="34"/>
      <c r="E125" s="35"/>
      <c r="F125" s="36">
        <v>6510.53</v>
      </c>
    </row>
    <row r="126" spans="1:6">
      <c r="A126" s="31" t="s">
        <v>112</v>
      </c>
      <c r="B126" s="32" t="s">
        <v>113</v>
      </c>
      <c r="C126" s="33" t="s">
        <v>114</v>
      </c>
      <c r="D126" s="34">
        <v>0.2</v>
      </c>
      <c r="E126" s="35">
        <v>12000</v>
      </c>
      <c r="F126" s="36">
        <f>D126*E126</f>
        <v>2400</v>
      </c>
    </row>
    <row r="127" spans="1:6" ht="15.75" thickBot="1">
      <c r="A127" s="23" t="s">
        <v>115</v>
      </c>
      <c r="B127" s="24" t="s">
        <v>116</v>
      </c>
      <c r="C127" s="25" t="s">
        <v>117</v>
      </c>
      <c r="D127" s="26">
        <v>0.05</v>
      </c>
      <c r="E127" s="27">
        <v>900000</v>
      </c>
      <c r="F127" s="28">
        <f>D127*E127</f>
        <v>45000</v>
      </c>
    </row>
    <row r="128" spans="1:6" ht="15.75" thickBot="1">
      <c r="E128" s="29" t="s">
        <v>45</v>
      </c>
      <c r="F128" s="30">
        <f>F125+F126+F127</f>
        <v>53910.53</v>
      </c>
    </row>
    <row r="131" spans="1:6" ht="15.75" thickBot="1">
      <c r="E131" s="29" t="s">
        <v>46</v>
      </c>
      <c r="F131" s="37">
        <f>F105+F111+F122+F128</f>
        <v>406244.24</v>
      </c>
    </row>
    <row r="134" spans="1:6">
      <c r="A134" s="5" t="s">
        <v>0</v>
      </c>
      <c r="B134" s="6" t="s">
        <v>30</v>
      </c>
      <c r="C134" s="7"/>
      <c r="D134" s="7"/>
      <c r="E134" s="8" t="s">
        <v>2</v>
      </c>
      <c r="F134" s="9" t="s">
        <v>20</v>
      </c>
    </row>
    <row r="135" spans="1:6" ht="30.75" thickBot="1">
      <c r="A135" s="10" t="s">
        <v>1</v>
      </c>
      <c r="B135" s="11" t="s">
        <v>31</v>
      </c>
      <c r="C135" s="12"/>
      <c r="D135" s="12"/>
      <c r="E135" s="12"/>
      <c r="F135" s="13"/>
    </row>
    <row r="137" spans="1:6" ht="15.75" thickBot="1">
      <c r="A137" s="14" t="s">
        <v>0</v>
      </c>
      <c r="B137" s="15" t="s">
        <v>1</v>
      </c>
      <c r="C137" s="15" t="s">
        <v>2</v>
      </c>
      <c r="D137" s="15" t="s">
        <v>3</v>
      </c>
      <c r="E137" s="15" t="s">
        <v>48</v>
      </c>
      <c r="F137" s="16" t="s">
        <v>49</v>
      </c>
    </row>
    <row r="139" spans="1:6" ht="15.75" thickBot="1">
      <c r="A139" s="17" t="s">
        <v>50</v>
      </c>
      <c r="B139" s="18"/>
      <c r="C139" s="19"/>
      <c r="D139" s="20"/>
      <c r="E139" s="21"/>
      <c r="F139" s="22"/>
    </row>
    <row r="140" spans="1:6">
      <c r="A140" s="31" t="s">
        <v>88</v>
      </c>
      <c r="B140" s="32" t="s">
        <v>89</v>
      </c>
      <c r="C140" s="33" t="s">
        <v>11</v>
      </c>
      <c r="D140" s="34">
        <v>0.15</v>
      </c>
      <c r="E140" s="35">
        <v>922796</v>
      </c>
      <c r="F140" s="36">
        <f>D140*E140</f>
        <v>138419.4</v>
      </c>
    </row>
    <row r="141" spans="1:6" ht="15.75" thickBot="1">
      <c r="A141" s="23" t="s">
        <v>70</v>
      </c>
      <c r="B141" s="24" t="s">
        <v>71</v>
      </c>
      <c r="C141" s="25" t="s">
        <v>11</v>
      </c>
      <c r="D141" s="26">
        <v>1.5</v>
      </c>
      <c r="E141" s="27">
        <v>290121</v>
      </c>
      <c r="F141" s="28">
        <f>D141*E141</f>
        <v>435181.5</v>
      </c>
    </row>
    <row r="142" spans="1:6" ht="15.75" thickBot="1">
      <c r="E142" s="29" t="s">
        <v>12</v>
      </c>
      <c r="F142" s="30">
        <f>F140+F141</f>
        <v>573600.9</v>
      </c>
    </row>
    <row r="144" spans="1:6" ht="15.75" thickBot="1">
      <c r="A144" s="17" t="s">
        <v>53</v>
      </c>
      <c r="B144" s="18"/>
      <c r="C144" s="19"/>
      <c r="D144" s="20"/>
      <c r="E144" s="21"/>
      <c r="F144" s="22"/>
    </row>
    <row r="145" spans="1:6">
      <c r="A145" s="31" t="s">
        <v>54</v>
      </c>
      <c r="B145" s="32" t="s">
        <v>55</v>
      </c>
      <c r="C145" s="33" t="s">
        <v>56</v>
      </c>
      <c r="D145" s="34"/>
      <c r="E145" s="35"/>
      <c r="F145" s="36">
        <v>28680.05</v>
      </c>
    </row>
    <row r="146" spans="1:6">
      <c r="A146" s="31" t="s">
        <v>90</v>
      </c>
      <c r="B146" s="32" t="s">
        <v>91</v>
      </c>
      <c r="C146" s="33" t="s">
        <v>11</v>
      </c>
      <c r="D146" s="34">
        <v>0.15</v>
      </c>
      <c r="E146" s="35">
        <v>90000</v>
      </c>
      <c r="F146" s="36">
        <f>D146*E146</f>
        <v>13500</v>
      </c>
    </row>
    <row r="147" spans="1:6" ht="15.75" thickBot="1">
      <c r="A147" s="23" t="s">
        <v>92</v>
      </c>
      <c r="B147" s="24" t="s">
        <v>93</v>
      </c>
      <c r="C147" s="25" t="s">
        <v>78</v>
      </c>
      <c r="D147" s="26">
        <v>2.1760000000000002</v>
      </c>
      <c r="E147" s="27">
        <v>120000</v>
      </c>
      <c r="F147" s="28">
        <f>D147*E147</f>
        <v>261120.00000000003</v>
      </c>
    </row>
    <row r="148" spans="1:6" ht="15.75" thickBot="1">
      <c r="E148" s="29" t="s">
        <v>24</v>
      </c>
      <c r="F148" s="30">
        <f>F145+F146+F147</f>
        <v>303300.05000000005</v>
      </c>
    </row>
    <row r="150" spans="1:6" ht="15.75" thickBot="1">
      <c r="A150" s="17" t="s">
        <v>59</v>
      </c>
      <c r="B150" s="18"/>
      <c r="C150" s="19"/>
      <c r="D150" s="20"/>
      <c r="E150" s="21"/>
      <c r="F150" s="22"/>
    </row>
    <row r="151" spans="1:6">
      <c r="A151" s="31" t="s">
        <v>94</v>
      </c>
      <c r="B151" s="32" t="s">
        <v>95</v>
      </c>
      <c r="C151" s="33" t="s">
        <v>96</v>
      </c>
      <c r="D151" s="34">
        <v>185.4</v>
      </c>
      <c r="E151" s="35">
        <v>0</v>
      </c>
      <c r="F151" s="36">
        <f t="shared" ref="F151:F158" si="1">D151*E151</f>
        <v>0</v>
      </c>
    </row>
    <row r="152" spans="1:6">
      <c r="A152" s="31" t="s">
        <v>97</v>
      </c>
      <c r="B152" s="32" t="s">
        <v>98</v>
      </c>
      <c r="C152" s="33" t="s">
        <v>36</v>
      </c>
      <c r="D152" s="34">
        <v>4.12</v>
      </c>
      <c r="E152" s="35">
        <v>18000</v>
      </c>
      <c r="F152" s="36">
        <f t="shared" si="1"/>
        <v>74160</v>
      </c>
    </row>
    <row r="153" spans="1:6">
      <c r="A153" s="31" t="s">
        <v>99</v>
      </c>
      <c r="B153" s="32" t="s">
        <v>100</v>
      </c>
      <c r="C153" s="33" t="s">
        <v>20</v>
      </c>
      <c r="D153" s="34">
        <v>0.5665</v>
      </c>
      <c r="E153" s="35">
        <v>70000</v>
      </c>
      <c r="F153" s="36">
        <f t="shared" si="1"/>
        <v>39655</v>
      </c>
    </row>
    <row r="154" spans="1:6">
      <c r="A154" s="31" t="s">
        <v>101</v>
      </c>
      <c r="B154" s="32" t="s">
        <v>102</v>
      </c>
      <c r="C154" s="33" t="s">
        <v>103</v>
      </c>
      <c r="D154" s="34">
        <v>7.21</v>
      </c>
      <c r="E154" s="35">
        <v>39000</v>
      </c>
      <c r="F154" s="36">
        <f t="shared" si="1"/>
        <v>281190</v>
      </c>
    </row>
    <row r="155" spans="1:6">
      <c r="A155" s="31" t="s">
        <v>104</v>
      </c>
      <c r="B155" s="32" t="s">
        <v>105</v>
      </c>
      <c r="C155" s="33" t="s">
        <v>66</v>
      </c>
      <c r="D155" s="34">
        <v>1</v>
      </c>
      <c r="E155" s="35">
        <v>9000</v>
      </c>
      <c r="F155" s="36">
        <f t="shared" si="1"/>
        <v>9000</v>
      </c>
    </row>
    <row r="156" spans="1:6">
      <c r="A156" s="31" t="s">
        <v>106</v>
      </c>
      <c r="B156" s="32" t="s">
        <v>107</v>
      </c>
      <c r="C156" s="33" t="s">
        <v>29</v>
      </c>
      <c r="D156" s="34">
        <v>8</v>
      </c>
      <c r="E156" s="35">
        <v>10000</v>
      </c>
      <c r="F156" s="36">
        <f t="shared" si="1"/>
        <v>80000</v>
      </c>
    </row>
    <row r="157" spans="1:6">
      <c r="A157" s="31" t="s">
        <v>108</v>
      </c>
      <c r="B157" s="32" t="s">
        <v>109</v>
      </c>
      <c r="C157" s="33" t="s">
        <v>20</v>
      </c>
      <c r="D157" s="34">
        <v>0.86519999999999997</v>
      </c>
      <c r="E157" s="35">
        <v>65000</v>
      </c>
      <c r="F157" s="36">
        <f t="shared" si="1"/>
        <v>56238</v>
      </c>
    </row>
    <row r="158" spans="1:6" ht="15.75" thickBot="1">
      <c r="A158" s="23" t="s">
        <v>110</v>
      </c>
      <c r="B158" s="24" t="s">
        <v>111</v>
      </c>
      <c r="C158" s="25" t="s">
        <v>29</v>
      </c>
      <c r="D158" s="26">
        <v>5</v>
      </c>
      <c r="E158" s="27">
        <v>7000</v>
      </c>
      <c r="F158" s="28">
        <f t="shared" si="1"/>
        <v>35000</v>
      </c>
    </row>
    <row r="159" spans="1:6" ht="15.75" thickBot="1">
      <c r="E159" s="29" t="s">
        <v>39</v>
      </c>
      <c r="F159" s="30">
        <f>F151+F152+F153+F154+F155+F156+F157+F158</f>
        <v>575243</v>
      </c>
    </row>
    <row r="161" spans="1:6" ht="15.75" thickBot="1">
      <c r="A161" s="17" t="s">
        <v>67</v>
      </c>
      <c r="B161" s="18"/>
      <c r="C161" s="19"/>
      <c r="D161" s="20"/>
      <c r="E161" s="21"/>
      <c r="F161" s="22"/>
    </row>
    <row r="162" spans="1:6">
      <c r="A162" s="31" t="s">
        <v>68</v>
      </c>
      <c r="B162" s="32" t="s">
        <v>69</v>
      </c>
      <c r="C162" s="33" t="s">
        <v>56</v>
      </c>
      <c r="D162" s="34"/>
      <c r="E162" s="35"/>
      <c r="F162" s="36">
        <v>28680.05</v>
      </c>
    </row>
    <row r="163" spans="1:6">
      <c r="A163" s="31" t="s">
        <v>112</v>
      </c>
      <c r="B163" s="32" t="s">
        <v>113</v>
      </c>
      <c r="C163" s="33" t="s">
        <v>114</v>
      </c>
      <c r="D163" s="34">
        <v>1.5</v>
      </c>
      <c r="E163" s="35">
        <v>12000</v>
      </c>
      <c r="F163" s="36">
        <f>D163*E163</f>
        <v>18000</v>
      </c>
    </row>
    <row r="164" spans="1:6" ht="15.75" thickBot="1">
      <c r="A164" s="23" t="s">
        <v>115</v>
      </c>
      <c r="B164" s="24" t="s">
        <v>116</v>
      </c>
      <c r="C164" s="25" t="s">
        <v>117</v>
      </c>
      <c r="D164" s="26">
        <v>0.17</v>
      </c>
      <c r="E164" s="27">
        <v>900000</v>
      </c>
      <c r="F164" s="28">
        <f>D164*E164</f>
        <v>153000</v>
      </c>
    </row>
    <row r="165" spans="1:6" ht="15.75" thickBot="1">
      <c r="E165" s="29" t="s">
        <v>45</v>
      </c>
      <c r="F165" s="30">
        <f>F162+F163+F164</f>
        <v>199680.05</v>
      </c>
    </row>
    <row r="168" spans="1:6" ht="15.75" thickBot="1">
      <c r="E168" s="29" t="s">
        <v>46</v>
      </c>
      <c r="F168" s="37">
        <f>F142+F148+F159+F165</f>
        <v>1651824.0000000002</v>
      </c>
    </row>
    <row r="171" spans="1:6">
      <c r="A171" s="5" t="s">
        <v>0</v>
      </c>
      <c r="B171" s="6" t="s">
        <v>32</v>
      </c>
      <c r="C171" s="7"/>
      <c r="D171" s="7"/>
      <c r="E171" s="8" t="s">
        <v>2</v>
      </c>
      <c r="F171" s="9" t="s">
        <v>20</v>
      </c>
    </row>
    <row r="172" spans="1:6" ht="15.75" thickBot="1">
      <c r="A172" s="10" t="s">
        <v>1</v>
      </c>
      <c r="B172" s="11" t="s">
        <v>33</v>
      </c>
      <c r="C172" s="12"/>
      <c r="D172" s="12"/>
      <c r="E172" s="12"/>
      <c r="F172" s="13"/>
    </row>
    <row r="174" spans="1:6" ht="15.75" thickBot="1">
      <c r="A174" s="14" t="s">
        <v>0</v>
      </c>
      <c r="B174" s="15" t="s">
        <v>1</v>
      </c>
      <c r="C174" s="15" t="s">
        <v>2</v>
      </c>
      <c r="D174" s="15" t="s">
        <v>3</v>
      </c>
      <c r="E174" s="15" t="s">
        <v>48</v>
      </c>
      <c r="F174" s="16" t="s">
        <v>49</v>
      </c>
    </row>
    <row r="176" spans="1:6" ht="15.75" thickBot="1">
      <c r="A176" s="17" t="s">
        <v>50</v>
      </c>
      <c r="B176" s="18"/>
      <c r="C176" s="19"/>
      <c r="D176" s="20"/>
      <c r="E176" s="21"/>
      <c r="F176" s="22"/>
    </row>
    <row r="177" spans="1:6">
      <c r="A177" s="31" t="s">
        <v>86</v>
      </c>
      <c r="B177" s="32" t="s">
        <v>87</v>
      </c>
      <c r="C177" s="33" t="s">
        <v>11</v>
      </c>
      <c r="D177" s="34">
        <v>0.5</v>
      </c>
      <c r="E177" s="35">
        <v>606459</v>
      </c>
      <c r="F177" s="36">
        <f>D177*E177</f>
        <v>303229.5</v>
      </c>
    </row>
    <row r="178" spans="1:6" ht="15.75" thickBot="1">
      <c r="A178" s="23" t="s">
        <v>88</v>
      </c>
      <c r="B178" s="24" t="s">
        <v>89</v>
      </c>
      <c r="C178" s="25" t="s">
        <v>11</v>
      </c>
      <c r="D178" s="26">
        <v>0.09</v>
      </c>
      <c r="E178" s="27">
        <v>922796</v>
      </c>
      <c r="F178" s="28">
        <f>D178*E178</f>
        <v>83051.64</v>
      </c>
    </row>
    <row r="179" spans="1:6" ht="15.75" thickBot="1">
      <c r="E179" s="29" t="s">
        <v>12</v>
      </c>
      <c r="F179" s="30">
        <f>F177+F178</f>
        <v>386281.14</v>
      </c>
    </row>
    <row r="181" spans="1:6" ht="15.75" thickBot="1">
      <c r="A181" s="17" t="s">
        <v>53</v>
      </c>
      <c r="B181" s="18"/>
      <c r="C181" s="19"/>
      <c r="D181" s="20"/>
      <c r="E181" s="21"/>
      <c r="F181" s="22"/>
    </row>
    <row r="182" spans="1:6">
      <c r="A182" s="31" t="s">
        <v>54</v>
      </c>
      <c r="B182" s="32" t="s">
        <v>55</v>
      </c>
      <c r="C182" s="33" t="s">
        <v>56</v>
      </c>
      <c r="D182" s="34"/>
      <c r="E182" s="35"/>
      <c r="F182" s="36">
        <v>19314.060000000001</v>
      </c>
    </row>
    <row r="183" spans="1:6">
      <c r="A183" s="31" t="s">
        <v>90</v>
      </c>
      <c r="B183" s="32" t="s">
        <v>91</v>
      </c>
      <c r="C183" s="33" t="s">
        <v>11</v>
      </c>
      <c r="D183" s="34">
        <v>0.06</v>
      </c>
      <c r="E183" s="35">
        <v>90000</v>
      </c>
      <c r="F183" s="36">
        <f>D183*E183</f>
        <v>5400</v>
      </c>
    </row>
    <row r="184" spans="1:6" ht="15.75" thickBot="1">
      <c r="A184" s="23" t="s">
        <v>92</v>
      </c>
      <c r="B184" s="24" t="s">
        <v>93</v>
      </c>
      <c r="C184" s="25" t="s">
        <v>78</v>
      </c>
      <c r="D184" s="26">
        <v>1.3056000000000001</v>
      </c>
      <c r="E184" s="27">
        <v>120000</v>
      </c>
      <c r="F184" s="28">
        <f>D184*E184</f>
        <v>156672</v>
      </c>
    </row>
    <row r="185" spans="1:6" ht="15.75" thickBot="1">
      <c r="E185" s="29" t="s">
        <v>24</v>
      </c>
      <c r="F185" s="30">
        <f>F182+F183+F184</f>
        <v>181386.06</v>
      </c>
    </row>
    <row r="187" spans="1:6" ht="15.75" thickBot="1">
      <c r="A187" s="17" t="s">
        <v>59</v>
      </c>
      <c r="B187" s="18"/>
      <c r="C187" s="19"/>
      <c r="D187" s="20"/>
      <c r="E187" s="21"/>
      <c r="F187" s="22"/>
    </row>
    <row r="188" spans="1:6">
      <c r="A188" s="31" t="s">
        <v>94</v>
      </c>
      <c r="B188" s="32" t="s">
        <v>95</v>
      </c>
      <c r="C188" s="33" t="s">
        <v>96</v>
      </c>
      <c r="D188" s="34">
        <v>111.24</v>
      </c>
      <c r="E188" s="35">
        <v>0</v>
      </c>
      <c r="F188" s="36">
        <f>D188*E188</f>
        <v>0</v>
      </c>
    </row>
    <row r="189" spans="1:6">
      <c r="A189" s="31" t="s">
        <v>99</v>
      </c>
      <c r="B189" s="32" t="s">
        <v>100</v>
      </c>
      <c r="C189" s="33" t="s">
        <v>20</v>
      </c>
      <c r="D189" s="34">
        <v>0.33989999999999998</v>
      </c>
      <c r="E189" s="35">
        <v>70000</v>
      </c>
      <c r="F189" s="36">
        <f>D189*E189</f>
        <v>23793</v>
      </c>
    </row>
    <row r="190" spans="1:6">
      <c r="A190" s="31" t="s">
        <v>101</v>
      </c>
      <c r="B190" s="32" t="s">
        <v>102</v>
      </c>
      <c r="C190" s="33" t="s">
        <v>103</v>
      </c>
      <c r="D190" s="34">
        <v>4.3259999999999996</v>
      </c>
      <c r="E190" s="35">
        <v>39000</v>
      </c>
      <c r="F190" s="36">
        <f>D190*E190</f>
        <v>168713.99999999997</v>
      </c>
    </row>
    <row r="191" spans="1:6">
      <c r="A191" s="31" t="s">
        <v>118</v>
      </c>
      <c r="B191" s="32" t="s">
        <v>119</v>
      </c>
      <c r="C191" s="33" t="s">
        <v>20</v>
      </c>
      <c r="D191" s="34">
        <v>0.41199999999999998</v>
      </c>
      <c r="E191" s="35">
        <v>150000</v>
      </c>
      <c r="F191" s="36">
        <f>D191*E191</f>
        <v>61800</v>
      </c>
    </row>
    <row r="192" spans="1:6" ht="15.75" thickBot="1">
      <c r="A192" s="23" t="s">
        <v>108</v>
      </c>
      <c r="B192" s="24" t="s">
        <v>109</v>
      </c>
      <c r="C192" s="25" t="s">
        <v>20</v>
      </c>
      <c r="D192" s="26">
        <v>0.51910000000000001</v>
      </c>
      <c r="E192" s="27">
        <v>65000</v>
      </c>
      <c r="F192" s="28">
        <f>D192*E192</f>
        <v>33741.5</v>
      </c>
    </row>
    <row r="193" spans="1:6" ht="15.75" thickBot="1">
      <c r="E193" s="29" t="s">
        <v>39</v>
      </c>
      <c r="F193" s="30">
        <f>F188+F189+F190+F191+F192</f>
        <v>288048.5</v>
      </c>
    </row>
    <row r="195" spans="1:6" ht="15.75" thickBot="1">
      <c r="A195" s="17" t="s">
        <v>67</v>
      </c>
      <c r="B195" s="18"/>
      <c r="C195" s="19"/>
      <c r="D195" s="20"/>
      <c r="E195" s="21"/>
      <c r="F195" s="22"/>
    </row>
    <row r="196" spans="1:6">
      <c r="A196" s="31" t="s">
        <v>68</v>
      </c>
      <c r="B196" s="32" t="s">
        <v>69</v>
      </c>
      <c r="C196" s="33" t="s">
        <v>56</v>
      </c>
      <c r="D196" s="34"/>
      <c r="E196" s="35"/>
      <c r="F196" s="36">
        <v>19314.060000000001</v>
      </c>
    </row>
    <row r="197" spans="1:6" ht="15.75" thickBot="1">
      <c r="A197" s="23" t="s">
        <v>115</v>
      </c>
      <c r="B197" s="24" t="s">
        <v>116</v>
      </c>
      <c r="C197" s="25" t="s">
        <v>117</v>
      </c>
      <c r="D197" s="26">
        <v>0.17</v>
      </c>
      <c r="E197" s="27">
        <v>900000</v>
      </c>
      <c r="F197" s="28">
        <f>D197*E197</f>
        <v>153000</v>
      </c>
    </row>
    <row r="198" spans="1:6" ht="15.75" thickBot="1">
      <c r="E198" s="29" t="s">
        <v>45</v>
      </c>
      <c r="F198" s="30">
        <f>F196+F197</f>
        <v>172314.06</v>
      </c>
    </row>
    <row r="201" spans="1:6" ht="15.75" thickBot="1">
      <c r="E201" s="29" t="s">
        <v>46</v>
      </c>
      <c r="F201" s="37">
        <f>F179+F185+F193+F198</f>
        <v>1028029.76</v>
      </c>
    </row>
    <row r="204" spans="1:6">
      <c r="A204" s="5" t="s">
        <v>0</v>
      </c>
      <c r="B204" s="6" t="s">
        <v>34</v>
      </c>
      <c r="C204" s="7"/>
      <c r="D204" s="7"/>
      <c r="E204" s="8" t="s">
        <v>2</v>
      </c>
      <c r="F204" s="9" t="s">
        <v>36</v>
      </c>
    </row>
    <row r="205" spans="1:6" ht="45.75" thickBot="1">
      <c r="A205" s="10" t="s">
        <v>1</v>
      </c>
      <c r="B205" s="11" t="s">
        <v>35</v>
      </c>
      <c r="C205" s="12"/>
      <c r="D205" s="12"/>
      <c r="E205" s="12"/>
      <c r="F205" s="13"/>
    </row>
    <row r="207" spans="1:6" ht="15.75" thickBot="1">
      <c r="A207" s="14" t="s">
        <v>0</v>
      </c>
      <c r="B207" s="15" t="s">
        <v>1</v>
      </c>
      <c r="C207" s="15" t="s">
        <v>2</v>
      </c>
      <c r="D207" s="15" t="s">
        <v>3</v>
      </c>
      <c r="E207" s="15" t="s">
        <v>48</v>
      </c>
      <c r="F207" s="16" t="s">
        <v>49</v>
      </c>
    </row>
    <row r="209" spans="1:6" ht="15.75" thickBot="1">
      <c r="A209" s="17" t="s">
        <v>50</v>
      </c>
      <c r="B209" s="18"/>
      <c r="C209" s="19"/>
      <c r="D209" s="20"/>
      <c r="E209" s="21"/>
      <c r="F209" s="22"/>
    </row>
    <row r="210" spans="1:6" ht="15.75" thickBot="1">
      <c r="A210" s="23" t="s">
        <v>70</v>
      </c>
      <c r="B210" s="24" t="s">
        <v>71</v>
      </c>
      <c r="C210" s="25" t="s">
        <v>11</v>
      </c>
      <c r="D210" s="26">
        <v>0.01</v>
      </c>
      <c r="E210" s="27">
        <v>290121</v>
      </c>
      <c r="F210" s="28">
        <f>D210*E210</f>
        <v>2901.21</v>
      </c>
    </row>
    <row r="211" spans="1:6" ht="15.75" thickBot="1">
      <c r="E211" s="29" t="s">
        <v>12</v>
      </c>
      <c r="F211" s="30">
        <f>F210</f>
        <v>2901.21</v>
      </c>
    </row>
    <row r="213" spans="1:6" ht="15.75" thickBot="1">
      <c r="A213" s="17" t="s">
        <v>53</v>
      </c>
      <c r="B213" s="18"/>
      <c r="C213" s="19"/>
      <c r="D213" s="20"/>
      <c r="E213" s="21"/>
      <c r="F213" s="22"/>
    </row>
    <row r="214" spans="1:6" ht="15.75" thickBot="1">
      <c r="A214" s="23" t="s">
        <v>54</v>
      </c>
      <c r="B214" s="24" t="s">
        <v>55</v>
      </c>
      <c r="C214" s="25" t="s">
        <v>56</v>
      </c>
      <c r="D214" s="26"/>
      <c r="E214" s="27"/>
      <c r="F214" s="28">
        <v>145.06</v>
      </c>
    </row>
    <row r="215" spans="1:6" ht="15.75" thickBot="1">
      <c r="E215" s="29" t="s">
        <v>24</v>
      </c>
      <c r="F215" s="30">
        <f>F214</f>
        <v>145.06</v>
      </c>
    </row>
    <row r="217" spans="1:6" ht="15.75" thickBot="1">
      <c r="A217" s="17" t="s">
        <v>59</v>
      </c>
      <c r="B217" s="18"/>
      <c r="C217" s="19"/>
      <c r="D217" s="20"/>
      <c r="E217" s="21"/>
      <c r="F217" s="22"/>
    </row>
    <row r="218" spans="1:6">
      <c r="A218" s="31" t="s">
        <v>120</v>
      </c>
      <c r="B218" s="32" t="s">
        <v>121</v>
      </c>
      <c r="C218" s="33" t="s">
        <v>36</v>
      </c>
      <c r="D218" s="34">
        <v>1.03</v>
      </c>
      <c r="E218" s="35">
        <v>5600</v>
      </c>
      <c r="F218" s="36">
        <f>D218*E218</f>
        <v>5768</v>
      </c>
    </row>
    <row r="219" spans="1:6" ht="15.75" thickBot="1">
      <c r="A219" s="23" t="s">
        <v>122</v>
      </c>
      <c r="B219" s="24" t="s">
        <v>123</v>
      </c>
      <c r="C219" s="25" t="s">
        <v>36</v>
      </c>
      <c r="D219" s="26">
        <v>6.1800000000000001E-2</v>
      </c>
      <c r="E219" s="27">
        <v>9500</v>
      </c>
      <c r="F219" s="28">
        <f>D219*E219</f>
        <v>587.1</v>
      </c>
    </row>
    <row r="220" spans="1:6" ht="15.75" thickBot="1">
      <c r="E220" s="29" t="s">
        <v>39</v>
      </c>
      <c r="F220" s="30">
        <f>F218+F219</f>
        <v>6355.1</v>
      </c>
    </row>
    <row r="222" spans="1:6" ht="15.75" thickBot="1">
      <c r="A222" s="17" t="s">
        <v>67</v>
      </c>
      <c r="B222" s="18"/>
      <c r="C222" s="19"/>
      <c r="D222" s="20"/>
      <c r="E222" s="21"/>
      <c r="F222" s="22"/>
    </row>
    <row r="223" spans="1:6" ht="15.75" thickBot="1">
      <c r="A223" s="23" t="s">
        <v>68</v>
      </c>
      <c r="B223" s="24" t="s">
        <v>69</v>
      </c>
      <c r="C223" s="25" t="s">
        <v>56</v>
      </c>
      <c r="D223" s="26"/>
      <c r="E223" s="27"/>
      <c r="F223" s="28">
        <v>145.06</v>
      </c>
    </row>
    <row r="224" spans="1:6" ht="15.75" thickBot="1">
      <c r="E224" s="29" t="s">
        <v>45</v>
      </c>
      <c r="F224" s="30">
        <f>F223</f>
        <v>145.06</v>
      </c>
    </row>
    <row r="227" spans="1:6" ht="15.75" thickBot="1">
      <c r="E227" s="29" t="s">
        <v>46</v>
      </c>
      <c r="F227" s="37">
        <f>F211+F215+F220+F224</f>
        <v>9546.43</v>
      </c>
    </row>
    <row r="230" spans="1:6">
      <c r="A230" s="5" t="s">
        <v>0</v>
      </c>
      <c r="B230" s="6" t="s">
        <v>37</v>
      </c>
      <c r="C230" s="7"/>
      <c r="D230" s="7"/>
      <c r="E230" s="8" t="s">
        <v>2</v>
      </c>
      <c r="F230" s="9" t="s">
        <v>29</v>
      </c>
    </row>
    <row r="231" spans="1:6" ht="120.75" thickBot="1">
      <c r="A231" s="10" t="s">
        <v>1</v>
      </c>
      <c r="B231" s="11" t="s">
        <v>38</v>
      </c>
      <c r="C231" s="12"/>
      <c r="D231" s="12"/>
      <c r="E231" s="12"/>
      <c r="F231" s="13"/>
    </row>
    <row r="233" spans="1:6" ht="15.75" thickBot="1">
      <c r="A233" s="14" t="s">
        <v>0</v>
      </c>
      <c r="B233" s="15" t="s">
        <v>1</v>
      </c>
      <c r="C233" s="15" t="s">
        <v>2</v>
      </c>
      <c r="D233" s="15" t="s">
        <v>3</v>
      </c>
      <c r="E233" s="15" t="s">
        <v>48</v>
      </c>
      <c r="F233" s="16" t="s">
        <v>49</v>
      </c>
    </row>
    <row r="235" spans="1:6" ht="15.75" thickBot="1">
      <c r="A235" s="17" t="s">
        <v>50</v>
      </c>
      <c r="B235" s="18"/>
      <c r="C235" s="19"/>
      <c r="D235" s="20"/>
      <c r="E235" s="21"/>
      <c r="F235" s="22"/>
    </row>
    <row r="236" spans="1:6">
      <c r="A236" s="31" t="s">
        <v>86</v>
      </c>
      <c r="B236" s="32" t="s">
        <v>87</v>
      </c>
      <c r="C236" s="33" t="s">
        <v>11</v>
      </c>
      <c r="D236" s="34">
        <v>0.12</v>
      </c>
      <c r="E236" s="35">
        <v>606459</v>
      </c>
      <c r="F236" s="36">
        <f>D236*E236</f>
        <v>72775.08</v>
      </c>
    </row>
    <row r="237" spans="1:6" ht="15.75" thickBot="1">
      <c r="A237" s="23" t="s">
        <v>88</v>
      </c>
      <c r="B237" s="24" t="s">
        <v>89</v>
      </c>
      <c r="C237" s="25" t="s">
        <v>11</v>
      </c>
      <c r="D237" s="26">
        <v>1.6500000000000001E-2</v>
      </c>
      <c r="E237" s="27">
        <v>922796</v>
      </c>
      <c r="F237" s="28">
        <f>D237*E237</f>
        <v>15226.134</v>
      </c>
    </row>
    <row r="238" spans="1:6" ht="15.75" thickBot="1">
      <c r="E238" s="29" t="s">
        <v>12</v>
      </c>
      <c r="F238" s="30">
        <f>F236+F237</f>
        <v>88001.214000000007</v>
      </c>
    </row>
    <row r="240" spans="1:6" ht="15.75" thickBot="1">
      <c r="A240" s="17" t="s">
        <v>53</v>
      </c>
      <c r="B240" s="18"/>
      <c r="C240" s="19"/>
      <c r="D240" s="20"/>
      <c r="E240" s="21"/>
      <c r="F240" s="22"/>
    </row>
    <row r="241" spans="1:6">
      <c r="A241" s="31" t="s">
        <v>54</v>
      </c>
      <c r="B241" s="32" t="s">
        <v>55</v>
      </c>
      <c r="C241" s="33" t="s">
        <v>56</v>
      </c>
      <c r="D241" s="34"/>
      <c r="E241" s="35"/>
      <c r="F241" s="36">
        <v>4402.13</v>
      </c>
    </row>
    <row r="242" spans="1:6">
      <c r="A242" s="31" t="s">
        <v>90</v>
      </c>
      <c r="B242" s="32" t="s">
        <v>91</v>
      </c>
      <c r="C242" s="33" t="s">
        <v>11</v>
      </c>
      <c r="D242" s="34">
        <v>1.0999999999999999E-2</v>
      </c>
      <c r="E242" s="35">
        <v>90000</v>
      </c>
      <c r="F242" s="36">
        <f>D242*E242</f>
        <v>989.99999999999989</v>
      </c>
    </row>
    <row r="243" spans="1:6" ht="15.75" thickBot="1">
      <c r="A243" s="23" t="s">
        <v>92</v>
      </c>
      <c r="B243" s="24" t="s">
        <v>93</v>
      </c>
      <c r="C243" s="25" t="s">
        <v>78</v>
      </c>
      <c r="D243" s="26">
        <v>0.2399</v>
      </c>
      <c r="E243" s="27">
        <v>120000</v>
      </c>
      <c r="F243" s="28">
        <f>D243*E243</f>
        <v>28788</v>
      </c>
    </row>
    <row r="244" spans="1:6" ht="15.75" thickBot="1">
      <c r="E244" s="29" t="s">
        <v>24</v>
      </c>
      <c r="F244" s="30">
        <f>F241+F242+F243</f>
        <v>34180.129999999997</v>
      </c>
    </row>
    <row r="246" spans="1:6" ht="15.75" thickBot="1">
      <c r="A246" s="17" t="s">
        <v>59</v>
      </c>
      <c r="B246" s="18"/>
      <c r="C246" s="19"/>
      <c r="D246" s="20"/>
      <c r="E246" s="21"/>
      <c r="F246" s="22"/>
    </row>
    <row r="247" spans="1:6">
      <c r="A247" s="31" t="s">
        <v>94</v>
      </c>
      <c r="B247" s="32" t="s">
        <v>95</v>
      </c>
      <c r="C247" s="33" t="s">
        <v>96</v>
      </c>
      <c r="D247" s="34">
        <v>20.4404</v>
      </c>
      <c r="E247" s="35">
        <v>0</v>
      </c>
      <c r="F247" s="36">
        <f t="shared" ref="F247:F254" si="2">D247*E247</f>
        <v>0</v>
      </c>
    </row>
    <row r="248" spans="1:6">
      <c r="A248" s="31" t="s">
        <v>97</v>
      </c>
      <c r="B248" s="32" t="s">
        <v>98</v>
      </c>
      <c r="C248" s="33" t="s">
        <v>36</v>
      </c>
      <c r="D248" s="34">
        <v>0.20599999999999999</v>
      </c>
      <c r="E248" s="35">
        <v>18000</v>
      </c>
      <c r="F248" s="36">
        <f t="shared" si="2"/>
        <v>3708</v>
      </c>
    </row>
    <row r="249" spans="1:6">
      <c r="A249" s="31" t="s">
        <v>99</v>
      </c>
      <c r="B249" s="32" t="s">
        <v>100</v>
      </c>
      <c r="C249" s="33" t="s">
        <v>20</v>
      </c>
      <c r="D249" s="34">
        <v>6.25E-2</v>
      </c>
      <c r="E249" s="35">
        <v>70000</v>
      </c>
      <c r="F249" s="36">
        <f t="shared" si="2"/>
        <v>4375</v>
      </c>
    </row>
    <row r="250" spans="1:6">
      <c r="A250" s="31" t="s">
        <v>101</v>
      </c>
      <c r="B250" s="32" t="s">
        <v>102</v>
      </c>
      <c r="C250" s="33" t="s">
        <v>103</v>
      </c>
      <c r="D250" s="34">
        <v>0.79490000000000005</v>
      </c>
      <c r="E250" s="35">
        <v>39000</v>
      </c>
      <c r="F250" s="36">
        <f t="shared" si="2"/>
        <v>31001.100000000002</v>
      </c>
    </row>
    <row r="251" spans="1:6">
      <c r="A251" s="31" t="s">
        <v>104</v>
      </c>
      <c r="B251" s="32" t="s">
        <v>105</v>
      </c>
      <c r="C251" s="33" t="s">
        <v>66</v>
      </c>
      <c r="D251" s="34">
        <v>0.3</v>
      </c>
      <c r="E251" s="35">
        <v>9000</v>
      </c>
      <c r="F251" s="36">
        <f t="shared" si="2"/>
        <v>2700</v>
      </c>
    </row>
    <row r="252" spans="1:6">
      <c r="A252" s="31" t="s">
        <v>106</v>
      </c>
      <c r="B252" s="32" t="s">
        <v>107</v>
      </c>
      <c r="C252" s="33" t="s">
        <v>29</v>
      </c>
      <c r="D252" s="34">
        <v>0.33329999999999999</v>
      </c>
      <c r="E252" s="35">
        <v>10000</v>
      </c>
      <c r="F252" s="36">
        <f t="shared" si="2"/>
        <v>3333</v>
      </c>
    </row>
    <row r="253" spans="1:6">
      <c r="A253" s="31" t="s">
        <v>108</v>
      </c>
      <c r="B253" s="32" t="s">
        <v>109</v>
      </c>
      <c r="C253" s="33" t="s">
        <v>20</v>
      </c>
      <c r="D253" s="34">
        <v>9.5399999999999999E-2</v>
      </c>
      <c r="E253" s="35">
        <v>65000</v>
      </c>
      <c r="F253" s="36">
        <f t="shared" si="2"/>
        <v>6201</v>
      </c>
    </row>
    <row r="254" spans="1:6" ht="15.75" thickBot="1">
      <c r="A254" s="23" t="s">
        <v>110</v>
      </c>
      <c r="B254" s="24" t="s">
        <v>111</v>
      </c>
      <c r="C254" s="25" t="s">
        <v>29</v>
      </c>
      <c r="D254" s="26">
        <v>1.75</v>
      </c>
      <c r="E254" s="27">
        <v>7000</v>
      </c>
      <c r="F254" s="28">
        <f t="shared" si="2"/>
        <v>12250</v>
      </c>
    </row>
    <row r="255" spans="1:6" ht="15.75" thickBot="1">
      <c r="E255" s="29" t="s">
        <v>39</v>
      </c>
      <c r="F255" s="30">
        <f>F247+F248+F249+F250+F251+F252+F253+F254</f>
        <v>63568.100000000006</v>
      </c>
    </row>
    <row r="257" spans="1:6" ht="15.75" thickBot="1">
      <c r="A257" s="17" t="s">
        <v>67</v>
      </c>
      <c r="B257" s="18"/>
      <c r="C257" s="19"/>
      <c r="D257" s="20"/>
      <c r="E257" s="21"/>
      <c r="F257" s="22"/>
    </row>
    <row r="258" spans="1:6">
      <c r="A258" s="31" t="s">
        <v>68</v>
      </c>
      <c r="B258" s="32" t="s">
        <v>69</v>
      </c>
      <c r="C258" s="33" t="s">
        <v>56</v>
      </c>
      <c r="D258" s="34"/>
      <c r="E258" s="35"/>
      <c r="F258" s="36">
        <v>4402.13</v>
      </c>
    </row>
    <row r="259" spans="1:6" ht="15.75" thickBot="1">
      <c r="A259" s="23" t="s">
        <v>112</v>
      </c>
      <c r="B259" s="24" t="s">
        <v>113</v>
      </c>
      <c r="C259" s="25" t="s">
        <v>114</v>
      </c>
      <c r="D259" s="26">
        <v>0.105</v>
      </c>
      <c r="E259" s="27">
        <v>12000</v>
      </c>
      <c r="F259" s="28">
        <f>D259*E259</f>
        <v>1260</v>
      </c>
    </row>
    <row r="260" spans="1:6" ht="15.75" thickBot="1">
      <c r="E260" s="29" t="s">
        <v>45</v>
      </c>
      <c r="F260" s="30">
        <f>F258+F259</f>
        <v>5662.13</v>
      </c>
    </row>
    <row r="263" spans="1:6" ht="15.75" thickBot="1">
      <c r="E263" s="29" t="s">
        <v>46</v>
      </c>
      <c r="F263" s="37">
        <f>F238+F244+F255+F260</f>
        <v>191411.57400000002</v>
      </c>
    </row>
    <row r="266" spans="1:6">
      <c r="A266" s="5" t="s">
        <v>0</v>
      </c>
      <c r="B266" s="6" t="s">
        <v>42</v>
      </c>
      <c r="C266" s="7"/>
      <c r="D266" s="7"/>
      <c r="E266" s="8" t="s">
        <v>2</v>
      </c>
      <c r="F266" s="9" t="s">
        <v>29</v>
      </c>
    </row>
    <row r="267" spans="1:6" ht="30.75" thickBot="1">
      <c r="A267" s="10" t="s">
        <v>1</v>
      </c>
      <c r="B267" s="11" t="s">
        <v>43</v>
      </c>
      <c r="C267" s="12"/>
      <c r="D267" s="12"/>
      <c r="E267" s="12"/>
      <c r="F267" s="13"/>
    </row>
    <row r="269" spans="1:6" ht="15.75" thickBot="1">
      <c r="A269" s="14" t="s">
        <v>0</v>
      </c>
      <c r="B269" s="15" t="s">
        <v>1</v>
      </c>
      <c r="C269" s="15" t="s">
        <v>2</v>
      </c>
      <c r="D269" s="15" t="s">
        <v>3</v>
      </c>
      <c r="E269" s="15" t="s">
        <v>48</v>
      </c>
      <c r="F269" s="16" t="s">
        <v>49</v>
      </c>
    </row>
    <row r="271" spans="1:6" ht="15.75" thickBot="1">
      <c r="A271" s="17" t="s">
        <v>50</v>
      </c>
      <c r="B271" s="18"/>
      <c r="C271" s="19"/>
      <c r="D271" s="20"/>
      <c r="E271" s="21"/>
      <c r="F271" s="22"/>
    </row>
    <row r="272" spans="1:6">
      <c r="A272" s="31" t="s">
        <v>88</v>
      </c>
      <c r="B272" s="32" t="s">
        <v>89</v>
      </c>
      <c r="C272" s="33" t="s">
        <v>11</v>
      </c>
      <c r="D272" s="34">
        <v>1.89E-2</v>
      </c>
      <c r="E272" s="35">
        <v>922796</v>
      </c>
      <c r="F272" s="36">
        <f>D272*E272</f>
        <v>17440.844400000002</v>
      </c>
    </row>
    <row r="273" spans="1:6" ht="15.75" thickBot="1">
      <c r="A273" s="23" t="s">
        <v>70</v>
      </c>
      <c r="B273" s="24" t="s">
        <v>71</v>
      </c>
      <c r="C273" s="25" t="s">
        <v>11</v>
      </c>
      <c r="D273" s="26">
        <v>0.2</v>
      </c>
      <c r="E273" s="27">
        <v>290121</v>
      </c>
      <c r="F273" s="28">
        <f>D273*E273</f>
        <v>58024.200000000004</v>
      </c>
    </row>
    <row r="274" spans="1:6" ht="15.75" thickBot="1">
      <c r="E274" s="29" t="s">
        <v>12</v>
      </c>
      <c r="F274" s="30">
        <f>F272+F273</f>
        <v>75465.044400000013</v>
      </c>
    </row>
    <row r="276" spans="1:6" ht="15.75" thickBot="1">
      <c r="A276" s="17" t="s">
        <v>53</v>
      </c>
      <c r="B276" s="18"/>
      <c r="C276" s="19"/>
      <c r="D276" s="20"/>
      <c r="E276" s="21"/>
      <c r="F276" s="22"/>
    </row>
    <row r="277" spans="1:6">
      <c r="A277" s="31" t="s">
        <v>54</v>
      </c>
      <c r="B277" s="32" t="s">
        <v>55</v>
      </c>
      <c r="C277" s="33" t="s">
        <v>56</v>
      </c>
      <c r="D277" s="34"/>
      <c r="E277" s="35"/>
      <c r="F277" s="36">
        <v>3773.25</v>
      </c>
    </row>
    <row r="278" spans="1:6">
      <c r="A278" s="31" t="s">
        <v>90</v>
      </c>
      <c r="B278" s="32" t="s">
        <v>91</v>
      </c>
      <c r="C278" s="33" t="s">
        <v>11</v>
      </c>
      <c r="D278" s="34">
        <v>1.26E-2</v>
      </c>
      <c r="E278" s="35">
        <v>90000</v>
      </c>
      <c r="F278" s="36">
        <f>D278*E278</f>
        <v>1134</v>
      </c>
    </row>
    <row r="279" spans="1:6" ht="15.75" thickBot="1">
      <c r="A279" s="23" t="s">
        <v>92</v>
      </c>
      <c r="B279" s="24" t="s">
        <v>93</v>
      </c>
      <c r="C279" s="25" t="s">
        <v>78</v>
      </c>
      <c r="D279" s="26">
        <v>0.2742</v>
      </c>
      <c r="E279" s="27">
        <v>120000</v>
      </c>
      <c r="F279" s="28">
        <f>D279*E279</f>
        <v>32904</v>
      </c>
    </row>
    <row r="280" spans="1:6" ht="15.75" thickBot="1">
      <c r="E280" s="29" t="s">
        <v>24</v>
      </c>
      <c r="F280" s="30">
        <f>F277+F278+F279</f>
        <v>37811.25</v>
      </c>
    </row>
    <row r="282" spans="1:6" ht="15.75" thickBot="1">
      <c r="A282" s="17" t="s">
        <v>59</v>
      </c>
      <c r="B282" s="18"/>
      <c r="C282" s="19"/>
      <c r="D282" s="20"/>
      <c r="E282" s="21"/>
      <c r="F282" s="22"/>
    </row>
    <row r="283" spans="1:6">
      <c r="A283" s="31" t="s">
        <v>124</v>
      </c>
      <c r="B283" s="32" t="s">
        <v>113</v>
      </c>
      <c r="C283" s="33" t="s">
        <v>114</v>
      </c>
      <c r="D283" s="34">
        <v>0.315</v>
      </c>
      <c r="E283" s="35">
        <v>8923</v>
      </c>
      <c r="F283" s="36">
        <f t="shared" ref="F283:F292" si="3">D283*E283</f>
        <v>2810.7449999999999</v>
      </c>
    </row>
    <row r="284" spans="1:6">
      <c r="A284" s="31" t="s">
        <v>94</v>
      </c>
      <c r="B284" s="32" t="s">
        <v>95</v>
      </c>
      <c r="C284" s="33" t="s">
        <v>96</v>
      </c>
      <c r="D284" s="34">
        <v>23.360399999999998</v>
      </c>
      <c r="E284" s="35">
        <v>0</v>
      </c>
      <c r="F284" s="36">
        <f t="shared" si="3"/>
        <v>0</v>
      </c>
    </row>
    <row r="285" spans="1:6">
      <c r="A285" s="31" t="s">
        <v>125</v>
      </c>
      <c r="B285" s="32" t="s">
        <v>126</v>
      </c>
      <c r="C285" s="33" t="s">
        <v>36</v>
      </c>
      <c r="D285" s="34">
        <v>0.12</v>
      </c>
      <c r="E285" s="35">
        <v>9500</v>
      </c>
      <c r="F285" s="36">
        <f t="shared" si="3"/>
        <v>1140</v>
      </c>
    </row>
    <row r="286" spans="1:6">
      <c r="A286" s="31" t="s">
        <v>97</v>
      </c>
      <c r="B286" s="32" t="s">
        <v>98</v>
      </c>
      <c r="C286" s="33" t="s">
        <v>36</v>
      </c>
      <c r="D286" s="34">
        <v>0.20599999999999999</v>
      </c>
      <c r="E286" s="35">
        <v>18000</v>
      </c>
      <c r="F286" s="36">
        <f t="shared" si="3"/>
        <v>3708</v>
      </c>
    </row>
    <row r="287" spans="1:6">
      <c r="A287" s="31" t="s">
        <v>99</v>
      </c>
      <c r="B287" s="32" t="s">
        <v>100</v>
      </c>
      <c r="C287" s="33" t="s">
        <v>20</v>
      </c>
      <c r="D287" s="34">
        <v>7.1400000000000005E-2</v>
      </c>
      <c r="E287" s="35">
        <v>70000</v>
      </c>
      <c r="F287" s="36">
        <f t="shared" si="3"/>
        <v>4998</v>
      </c>
    </row>
    <row r="288" spans="1:6">
      <c r="A288" s="31" t="s">
        <v>101</v>
      </c>
      <c r="B288" s="32" t="s">
        <v>102</v>
      </c>
      <c r="C288" s="33" t="s">
        <v>103</v>
      </c>
      <c r="D288" s="34">
        <v>0.90849999999999997</v>
      </c>
      <c r="E288" s="35">
        <v>39000</v>
      </c>
      <c r="F288" s="36">
        <f t="shared" si="3"/>
        <v>35431.5</v>
      </c>
    </row>
    <row r="289" spans="1:6">
      <c r="A289" s="31" t="s">
        <v>104</v>
      </c>
      <c r="B289" s="32" t="s">
        <v>105</v>
      </c>
      <c r="C289" s="33" t="s">
        <v>66</v>
      </c>
      <c r="D289" s="34">
        <v>0.25</v>
      </c>
      <c r="E289" s="35">
        <v>9000</v>
      </c>
      <c r="F289" s="36">
        <f t="shared" si="3"/>
        <v>2250</v>
      </c>
    </row>
    <row r="290" spans="1:6">
      <c r="A290" s="31" t="s">
        <v>106</v>
      </c>
      <c r="B290" s="32" t="s">
        <v>107</v>
      </c>
      <c r="C290" s="33" t="s">
        <v>29</v>
      </c>
      <c r="D290" s="34">
        <v>2</v>
      </c>
      <c r="E290" s="35">
        <v>10000</v>
      </c>
      <c r="F290" s="36">
        <f t="shared" si="3"/>
        <v>20000</v>
      </c>
    </row>
    <row r="291" spans="1:6">
      <c r="A291" s="31" t="s">
        <v>108</v>
      </c>
      <c r="B291" s="32" t="s">
        <v>109</v>
      </c>
      <c r="C291" s="33" t="s">
        <v>20</v>
      </c>
      <c r="D291" s="34">
        <v>0.109</v>
      </c>
      <c r="E291" s="35">
        <v>65000</v>
      </c>
      <c r="F291" s="36">
        <f t="shared" si="3"/>
        <v>7085</v>
      </c>
    </row>
    <row r="292" spans="1:6" ht="15.75" thickBot="1">
      <c r="A292" s="23" t="s">
        <v>110</v>
      </c>
      <c r="B292" s="24" t="s">
        <v>111</v>
      </c>
      <c r="C292" s="25" t="s">
        <v>29</v>
      </c>
      <c r="D292" s="26">
        <v>1.65</v>
      </c>
      <c r="E292" s="27">
        <v>7000</v>
      </c>
      <c r="F292" s="28">
        <f t="shared" si="3"/>
        <v>11550</v>
      </c>
    </row>
    <row r="293" spans="1:6" ht="15.75" thickBot="1">
      <c r="E293" s="29" t="s">
        <v>39</v>
      </c>
      <c r="F293" s="30">
        <f>F283+F284+F285+F286+F287+F288+F289+F290+F291+F292</f>
        <v>88973.244999999995</v>
      </c>
    </row>
    <row r="295" spans="1:6" ht="15.75" thickBot="1">
      <c r="A295" s="17" t="s">
        <v>67</v>
      </c>
      <c r="B295" s="18"/>
      <c r="C295" s="19"/>
      <c r="D295" s="20"/>
      <c r="E295" s="21"/>
      <c r="F295" s="22"/>
    </row>
    <row r="296" spans="1:6" ht="15.75" thickBot="1">
      <c r="A296" s="23" t="s">
        <v>68</v>
      </c>
      <c r="B296" s="24" t="s">
        <v>69</v>
      </c>
      <c r="C296" s="25" t="s">
        <v>56</v>
      </c>
      <c r="D296" s="26"/>
      <c r="E296" s="27"/>
      <c r="F296" s="28">
        <v>3773.25</v>
      </c>
    </row>
    <row r="297" spans="1:6" ht="15.75" thickBot="1">
      <c r="E297" s="29" t="s">
        <v>45</v>
      </c>
      <c r="F297" s="30">
        <f>F296</f>
        <v>3773.25</v>
      </c>
    </row>
    <row r="300" spans="1:6" ht="15.75" thickBot="1">
      <c r="E300" s="29" t="s">
        <v>46</v>
      </c>
      <c r="F300" s="37">
        <f>F274+F280+F293+F297</f>
        <v>206022.78940000001</v>
      </c>
    </row>
  </sheetData>
  <pageMargins left="0.7" right="0.7" top="0.75" bottom="0.75" header="0.3" footer="0.3"/>
  <pageSetup paperSize="9" scale="67" orientation="portrait" r:id="rId1"/>
  <rowBreaks count="10" manualBreakCount="10">
    <brk id="27" max="1048575" man="1"/>
    <brk id="49" max="1048575" man="1"/>
    <brk id="74" max="1048575" man="1"/>
    <brk id="118" max="1048575" man="1"/>
    <brk id="155" max="1048575" man="1"/>
    <brk id="192" max="1048575" man="1"/>
    <brk id="225" max="1048575" man="1"/>
    <brk id="251" max="1048575" man="1"/>
    <brk id="287" max="1048575" man="1"/>
    <brk id="324" max="104857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Desglose</vt:lpstr>
      <vt:lpstr>ADMINISTRACIÓN</vt:lpstr>
      <vt:lpstr>MEMORIAS</vt:lpstr>
      <vt:lpstr>Análisis de precios unitarios</vt:lpstr>
      <vt:lpstr>MEMORIAS!Área_de_impresión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Infraestructura02</cp:lastModifiedBy>
  <dcterms:created xsi:type="dcterms:W3CDTF">2026-04-09T16:28:23Z</dcterms:created>
  <dcterms:modified xsi:type="dcterms:W3CDTF">2026-06-24T15:39:54Z</dcterms:modified>
</cp:coreProperties>
</file>