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CMDELGADO\Desktop\BOMBEROS\"/>
    </mc:Choice>
  </mc:AlternateContent>
  <xr:revisionPtr revIDLastSave="0" documentId="13_ncr:1_{A537AB1B-BDE3-476B-B99C-95CCD70E1FC1}" xr6:coauthVersionLast="47" xr6:coauthVersionMax="47" xr10:uidLastSave="{00000000-0000-0000-0000-000000000000}"/>
  <bookViews>
    <workbookView xWindow="-120" yWindow="-120" windowWidth="38640" windowHeight="15720" firstSheet="2" activeTab="4" xr2:uid="{95DA3709-EB69-4A33-A9A7-ACB255EA341D}"/>
  </bookViews>
  <sheets>
    <sheet name="VRES ASEGURADOS TRDM" sheetId="7" r:id="rId1"/>
    <sheet name="RELACIÓN DE INMUEBLES 2026" sheetId="27" r:id="rId2"/>
    <sheet name="RELACIÓN AUTOS Y EQUIPO Y M2026" sheetId="28" r:id="rId3"/>
    <sheet name="AUTOS, EQyM, BOTES EN REPOS2026" sheetId="30" r:id="rId4"/>
    <sheet name="RELACIÓN EMBARCACIONES2026" sheetId="31" r:id="rId5"/>
    <sheet name="SOAT " sheetId="23" r:id="rId6"/>
    <sheet name="RCC PASAJEROS" sheetId="17" r:id="rId7"/>
    <sheet name="RELACIÓN SEMOVIENTES 2026" sheetId="25" r:id="rId8"/>
    <sheet name="DRONES" sheetId="33" r:id="rId9"/>
  </sheets>
  <externalReferences>
    <externalReference r:id="rId10"/>
    <externalReference r:id="rId11"/>
    <externalReference r:id="rId12"/>
  </externalReferences>
  <definedNames>
    <definedName name="_A1" localSheetId="1">'[1]SECRETARIA DE EDUCACION'!#REF!</definedName>
    <definedName name="_A1">#REF!</definedName>
    <definedName name="_xlnm._FilterDatabase" localSheetId="2" hidden="1">'RELACIÓN AUTOS Y EQUIPO Y M2026'!$A$1:$J$124</definedName>
    <definedName name="_xlnm._FilterDatabase" localSheetId="5" hidden="1">'SOAT '!$A$1:$N$129</definedName>
    <definedName name="_Toc140149825_1" localSheetId="5">#REF!</definedName>
    <definedName name="_Toc140149825_1">#REF!</definedName>
    <definedName name="_Toc140149825_59" localSheetId="5">#REF!</definedName>
    <definedName name="_Toc140149825_59">#REF!</definedName>
    <definedName name="_Toc142149825_60" localSheetId="5">#REF!</definedName>
    <definedName name="_Toc142149825_60">#REF!</definedName>
    <definedName name="AMOR" localSheetId="5">#REF!</definedName>
    <definedName name="AMOR">#REF!</definedName>
    <definedName name="ATRA" localSheetId="1">'[1]SECRETARIA DE EDUCACION'!#REF!</definedName>
    <definedName name="ATRA">#REF!</definedName>
    <definedName name="AUI">#N/A</definedName>
    <definedName name="base_datos" localSheetId="5">#REF!</definedName>
    <definedName name="base_datos">#REF!</definedName>
    <definedName name="CIAS" localSheetId="5">#REF!</definedName>
    <definedName name="CIAS">#REF!</definedName>
    <definedName name="COPIA" localSheetId="1">'[1]SECRETARIA DE EDUCACION'!#REF!</definedName>
    <definedName name="COPIA">#REF!</definedName>
    <definedName name="COPIA2" localSheetId="1">'[1]SECRETARIA DE EDUCACION'!#REF!</definedName>
    <definedName name="COPIA2">#REF!</definedName>
    <definedName name="COPIA3" localSheetId="1">'[1]SECRETARIA DE EDUCACION'!#REF!</definedName>
    <definedName name="COPIA3">#REF!</definedName>
    <definedName name="COPIA4" localSheetId="1">'[1]SECRETARIA DE EDUCACION'!#REF!</definedName>
    <definedName name="COPIA4">#REF!</definedName>
    <definedName name="COPIA5" localSheetId="1">'[1]SECRETARIA DE EDUCACION'!#REF!</definedName>
    <definedName name="COPIA5">#REF!</definedName>
    <definedName name="copia6" localSheetId="1">'[1]SECRETARIA DE EDUCACION'!#REF!</definedName>
    <definedName name="copia6">#REF!</definedName>
    <definedName name="COPIA7" localSheetId="1">'[1]SECRETARIA DE EDUCACION'!#REF!</definedName>
    <definedName name="COPIA7">#REF!</definedName>
    <definedName name="EXPEDICIÓN" localSheetId="5">#REF!</definedName>
    <definedName name="EXPEDICIÓN">#REF!</definedName>
    <definedName name="fecha" localSheetId="5">#REF!</definedName>
    <definedName name="fecha">#REF!</definedName>
    <definedName name="FechaD" localSheetId="1">'[2]BASE DE DATOS'!$Q$4:$Q$370</definedName>
    <definedName name="FechaD">#REF!</definedName>
    <definedName name="FFFFFFF" localSheetId="5">#REF!</definedName>
    <definedName name="FFFFFFF">#REF!</definedName>
    <definedName name="GG" localSheetId="5">#REF!</definedName>
    <definedName name="GG">#REF!</definedName>
    <definedName name="GGGGGG" localSheetId="5">#REF!</definedName>
    <definedName name="GGGGGG">#REF!</definedName>
    <definedName name="MATIAS" localSheetId="5">#REF!</definedName>
    <definedName name="MATIAS">#REF!</definedName>
    <definedName name="Meses" localSheetId="5">#REF!</definedName>
    <definedName name="Meses">#REF!</definedName>
    <definedName name="No." localSheetId="1">'[3]BASE DE DATOS'!$B$4:$B$83</definedName>
    <definedName name="No.">#REF!</definedName>
    <definedName name="OOOO" localSheetId="1">'[1]SECRETARIA DE EDUCACION'!#REF!</definedName>
    <definedName name="OOOO">#REF!</definedName>
    <definedName name="opcion2" localSheetId="5">#REF!</definedName>
    <definedName name="opcion2">#REF!</definedName>
    <definedName name="opcion3" localSheetId="5">#REF!</definedName>
    <definedName name="opcion3">#REF!</definedName>
    <definedName name="opcion4" localSheetId="5">#REF!</definedName>
    <definedName name="opcion4">#REF!</definedName>
    <definedName name="opcion5" localSheetId="5">#REF!</definedName>
    <definedName name="opcion5">#REF!</definedName>
    <definedName name="opcion6" localSheetId="5">#REF!</definedName>
    <definedName name="opcion6">#REF!</definedName>
    <definedName name="OTRA" localSheetId="1">'[1]SECRETARIA DE EDUCACION'!#REF!</definedName>
    <definedName name="OTRA">#REF!</definedName>
    <definedName name="OTRA5" localSheetId="1">'[1]SECRETARIA DE EDUCACION'!#REF!</definedName>
    <definedName name="OTRA5">#REF!</definedName>
    <definedName name="PRUEBA" localSheetId="1">'[1]SECRETARIA DE EDUCACION'!#REF!</definedName>
    <definedName name="PRUEBA">#REF!</definedName>
    <definedName name="RT" localSheetId="1">'[1]SECRETARIA DE EDUCACION'!#REF!</definedName>
    <definedName name="RT">#REF!</definedName>
    <definedName name="SOAT">#N/A</definedName>
    <definedName name="ssss">#REF!</definedName>
    <definedName name="TIPO_DE_VEHICULOS">#REF!</definedName>
    <definedName name="W">#REF!</definedName>
    <definedName name="WWWWWWWW" localSheetId="1">'[1]SECRETARIA DE EDUCACION'!#REF!</definedName>
    <definedName name="WWWWWWWW">#REF!</definedName>
    <definedName name="xx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33" l="1"/>
  <c r="P13" i="33" l="1"/>
  <c r="P17" i="33"/>
  <c r="P8" i="33"/>
  <c r="C17" i="31" l="1"/>
  <c r="C16" i="31"/>
  <c r="C18" i="31" s="1"/>
  <c r="C12" i="31"/>
  <c r="C11" i="31"/>
  <c r="C14" i="31" s="1"/>
  <c r="C20" i="31" s="1"/>
  <c r="C10" i="31"/>
  <c r="C9" i="31"/>
  <c r="C8" i="31"/>
  <c r="C7" i="31"/>
  <c r="C6" i="31"/>
  <c r="C5" i="31"/>
  <c r="C4" i="31"/>
  <c r="C3" i="31"/>
  <c r="O4" i="27" l="1"/>
  <c r="K3" i="27" s="1"/>
  <c r="K22" i="27"/>
  <c r="L22" i="27" s="1"/>
  <c r="A134" i="28"/>
  <c r="B134" i="28" s="1"/>
  <c r="J23" i="27"/>
  <c r="K15" i="27" l="1"/>
  <c r="L15" i="27" s="1"/>
  <c r="K9" i="27"/>
  <c r="L9" i="27" s="1"/>
  <c r="K10" i="27"/>
  <c r="L10" i="27" s="1"/>
  <c r="K11" i="27"/>
  <c r="L11" i="27" s="1"/>
  <c r="K12" i="27"/>
  <c r="L12" i="27" s="1"/>
  <c r="K16" i="27"/>
  <c r="L16" i="27" s="1"/>
  <c r="K17" i="27"/>
  <c r="L17" i="27" s="1"/>
  <c r="K4" i="27"/>
  <c r="L4" i="27" s="1"/>
  <c r="K18" i="27"/>
  <c r="L18" i="27" s="1"/>
  <c r="K5" i="27"/>
  <c r="L5" i="27" s="1"/>
  <c r="K19" i="27"/>
  <c r="L19" i="27" s="1"/>
  <c r="K20" i="27"/>
  <c r="L20" i="27" s="1"/>
  <c r="K6" i="27"/>
  <c r="L6" i="27" s="1"/>
  <c r="K21" i="27"/>
  <c r="L21" i="27" s="1"/>
  <c r="K7" i="27"/>
  <c r="L7" i="27" s="1"/>
  <c r="K8" i="27"/>
  <c r="L8" i="27" s="1"/>
  <c r="K14" i="27"/>
  <c r="L14" i="27" s="1"/>
  <c r="K13" i="27"/>
  <c r="L13" i="27" s="1"/>
  <c r="L3" i="27"/>
  <c r="L23" i="27" l="1"/>
  <c r="G9" i="7" s="1"/>
  <c r="K23" i="27"/>
  <c r="I13" i="25"/>
  <c r="P48" i="23" l="1"/>
  <c r="G24" i="7" l="1"/>
  <c r="G11" i="7"/>
  <c r="G10" i="7"/>
  <c r="G12" i="7" l="1"/>
  <c r="G16" i="7" l="1"/>
  <c r="G17" i="7" s="1"/>
  <c r="I20" i="7" l="1"/>
  <c r="G18" i="7" l="1"/>
  <c r="G25" i="7" s="1"/>
</calcChain>
</file>

<file path=xl/sharedStrings.xml><?xml version="1.0" encoding="utf-8"?>
<sst xmlns="http://schemas.openxmlformats.org/spreadsheetml/2006/main" count="2794" uniqueCount="965">
  <si>
    <t>IVA</t>
  </si>
  <si>
    <t>ITEM</t>
  </si>
  <si>
    <t xml:space="preserve">No </t>
  </si>
  <si>
    <t>CODIGO INTERNO</t>
  </si>
  <si>
    <t>Placa</t>
  </si>
  <si>
    <t xml:space="preserve">Marca </t>
  </si>
  <si>
    <t>Clase</t>
  </si>
  <si>
    <t>Tipo</t>
  </si>
  <si>
    <t>Modelo</t>
  </si>
  <si>
    <t>CC</t>
  </si>
  <si>
    <t>TONELADAS - PASAJEROS</t>
  </si>
  <si>
    <t xml:space="preserve">MOTOR </t>
  </si>
  <si>
    <t>CHASIS</t>
  </si>
  <si>
    <t>TARIFA</t>
  </si>
  <si>
    <t>FECHA DE INICIO</t>
  </si>
  <si>
    <t>CG01</t>
  </si>
  <si>
    <t>OBH346</t>
  </si>
  <si>
    <t>CHEVROLET</t>
  </si>
  <si>
    <t>CAMION</t>
  </si>
  <si>
    <t>CT07</t>
  </si>
  <si>
    <t>OKZ895</t>
  </si>
  <si>
    <t>BOMBERO</t>
  </si>
  <si>
    <t>CT08</t>
  </si>
  <si>
    <t>OKZ896</t>
  </si>
  <si>
    <t>CT09</t>
  </si>
  <si>
    <t>OKZ893</t>
  </si>
  <si>
    <t>CT10</t>
  </si>
  <si>
    <t>OKZ894</t>
  </si>
  <si>
    <t>CT11</t>
  </si>
  <si>
    <t>OKZ891</t>
  </si>
  <si>
    <t>CT12</t>
  </si>
  <si>
    <t>OKZ892</t>
  </si>
  <si>
    <t>ME37</t>
  </si>
  <si>
    <t>OKZ539</t>
  </si>
  <si>
    <t>ROSENBAUER</t>
  </si>
  <si>
    <t>CG02</t>
  </si>
  <si>
    <t>OBH347</t>
  </si>
  <si>
    <t>TP03</t>
  </si>
  <si>
    <t>OLN225</t>
  </si>
  <si>
    <t>BUS</t>
  </si>
  <si>
    <t>CERRADA</t>
  </si>
  <si>
    <t>4HK1-684096</t>
  </si>
  <si>
    <t>9GCFRR906KB001606</t>
  </si>
  <si>
    <t>X28</t>
  </si>
  <si>
    <t>OLN179</t>
  </si>
  <si>
    <t>DODGE</t>
  </si>
  <si>
    <t>CAMIONETA</t>
  </si>
  <si>
    <t>DOBLE CABINA</t>
  </si>
  <si>
    <t>740-5</t>
  </si>
  <si>
    <t>XXXX</t>
  </si>
  <si>
    <t>X30</t>
  </si>
  <si>
    <t>OLN178</t>
  </si>
  <si>
    <t>X31</t>
  </si>
  <si>
    <t>OLN184</t>
  </si>
  <si>
    <t>X32</t>
  </si>
  <si>
    <t>OLN176</t>
  </si>
  <si>
    <t>X33</t>
  </si>
  <si>
    <t>OLO268</t>
  </si>
  <si>
    <t>X34</t>
  </si>
  <si>
    <t>OLN183</t>
  </si>
  <si>
    <t>X35</t>
  </si>
  <si>
    <t>OLN180</t>
  </si>
  <si>
    <t>X36</t>
  </si>
  <si>
    <t>OLN182</t>
  </si>
  <si>
    <t>X37</t>
  </si>
  <si>
    <t>OLN174</t>
  </si>
  <si>
    <t>X38</t>
  </si>
  <si>
    <t>OLO269</t>
  </si>
  <si>
    <t>X39</t>
  </si>
  <si>
    <t>OLN177</t>
  </si>
  <si>
    <t>X40</t>
  </si>
  <si>
    <t>OLN175</t>
  </si>
  <si>
    <t>CC01</t>
  </si>
  <si>
    <t>OLN181</t>
  </si>
  <si>
    <t>X29</t>
  </si>
  <si>
    <t>OLO270</t>
  </si>
  <si>
    <t>GR01</t>
  </si>
  <si>
    <t>OKZ602</t>
  </si>
  <si>
    <t>KENWORTH</t>
  </si>
  <si>
    <t>ANTIGU M 1</t>
  </si>
  <si>
    <t>T553AB</t>
  </si>
  <si>
    <t>FORD</t>
  </si>
  <si>
    <t>MÁQUINA EXTINTORA</t>
  </si>
  <si>
    <t xml:space="preserve">ANTIGU MA 28 </t>
  </si>
  <si>
    <t>TK379F</t>
  </si>
  <si>
    <t>MACK</t>
  </si>
  <si>
    <t>AUTOMOVIL</t>
  </si>
  <si>
    <t>ANTIGU OSM 28</t>
  </si>
  <si>
    <t>TI4497</t>
  </si>
  <si>
    <t>OLDSMOBILE</t>
  </si>
  <si>
    <t>CT01</t>
  </si>
  <si>
    <t>OBE971</t>
  </si>
  <si>
    <t>INTERNATIONAL</t>
  </si>
  <si>
    <t>TANQUE</t>
  </si>
  <si>
    <t>ME15</t>
  </si>
  <si>
    <t>OBF432</t>
  </si>
  <si>
    <t>FREIGHTLINER</t>
  </si>
  <si>
    <t>MLI01</t>
  </si>
  <si>
    <t>OBE892</t>
  </si>
  <si>
    <t>CT02</t>
  </si>
  <si>
    <t>OBE972</t>
  </si>
  <si>
    <t>UT01</t>
  </si>
  <si>
    <t>OLO354</t>
  </si>
  <si>
    <t>MERCEDES BENZ</t>
  </si>
  <si>
    <t>MICROBUS</t>
  </si>
  <si>
    <t>ME46</t>
  </si>
  <si>
    <t>OLO373</t>
  </si>
  <si>
    <t>HME</t>
  </si>
  <si>
    <t>4740-6</t>
  </si>
  <si>
    <t>R04</t>
  </si>
  <si>
    <t>OBG715</t>
  </si>
  <si>
    <t>R09</t>
  </si>
  <si>
    <t>OBG664</t>
  </si>
  <si>
    <t>ME38</t>
  </si>
  <si>
    <t>OKZ568</t>
  </si>
  <si>
    <t>FERRARA</t>
  </si>
  <si>
    <t>MM01</t>
  </si>
  <si>
    <t>OKZ570</t>
  </si>
  <si>
    <t>UR01</t>
  </si>
  <si>
    <t>OKZ569</t>
  </si>
  <si>
    <t>URA01</t>
  </si>
  <si>
    <t>OBE957</t>
  </si>
  <si>
    <t>ME30</t>
  </si>
  <si>
    <t>OBI407</t>
  </si>
  <si>
    <t>7700-5</t>
  </si>
  <si>
    <t>ME31</t>
  </si>
  <si>
    <t>OBI408</t>
  </si>
  <si>
    <t>ME32</t>
  </si>
  <si>
    <t>OBI409</t>
  </si>
  <si>
    <t>CT04</t>
  </si>
  <si>
    <t>OBH773</t>
  </si>
  <si>
    <t>ME20</t>
  </si>
  <si>
    <t>OBH771</t>
  </si>
  <si>
    <t>ME21</t>
  </si>
  <si>
    <t>OBH772</t>
  </si>
  <si>
    <t>ME22</t>
  </si>
  <si>
    <t>OBH774</t>
  </si>
  <si>
    <t>ME24</t>
  </si>
  <si>
    <t>OBH776</t>
  </si>
  <si>
    <t>ME25</t>
  </si>
  <si>
    <t>OBH777</t>
  </si>
  <si>
    <t>ME26</t>
  </si>
  <si>
    <t>OBH778</t>
  </si>
  <si>
    <t>ME27</t>
  </si>
  <si>
    <t>OBH779</t>
  </si>
  <si>
    <t>ME45</t>
  </si>
  <si>
    <t>OLO372</t>
  </si>
  <si>
    <t>4100-6</t>
  </si>
  <si>
    <t>44KFT4486JWZ23083</t>
  </si>
  <si>
    <t>ME16</t>
  </si>
  <si>
    <t>OBF554</t>
  </si>
  <si>
    <t>OFN78E</t>
  </si>
  <si>
    <t>HONDA</t>
  </si>
  <si>
    <t>TRX680FAJ</t>
  </si>
  <si>
    <t>OFN79E</t>
  </si>
  <si>
    <t>OFN80E</t>
  </si>
  <si>
    <t>OFN81E</t>
  </si>
  <si>
    <t>OFN82E</t>
  </si>
  <si>
    <t>OFN83E</t>
  </si>
  <si>
    <t>OFN85E</t>
  </si>
  <si>
    <t>OFN84E</t>
  </si>
  <si>
    <t>ME17</t>
  </si>
  <si>
    <t>OBG387</t>
  </si>
  <si>
    <t>17500-5</t>
  </si>
  <si>
    <t>X43</t>
  </si>
  <si>
    <t>OLO539</t>
  </si>
  <si>
    <t>X42</t>
  </si>
  <si>
    <t>OLO541</t>
  </si>
  <si>
    <t>X46</t>
  </si>
  <si>
    <t>OLO538</t>
  </si>
  <si>
    <t>X44</t>
  </si>
  <si>
    <t>OLO542</t>
  </si>
  <si>
    <t>3C6TR5FT9JG289207</t>
  </si>
  <si>
    <t>X45</t>
  </si>
  <si>
    <t>OLO537</t>
  </si>
  <si>
    <t>3C6TR5FT8JG289201</t>
  </si>
  <si>
    <t>X41</t>
  </si>
  <si>
    <t>OLO540</t>
  </si>
  <si>
    <t>GCX145</t>
  </si>
  <si>
    <t>GCX146</t>
  </si>
  <si>
    <t>GCX147</t>
  </si>
  <si>
    <t>GCX148</t>
  </si>
  <si>
    <t>TP01</t>
  </si>
  <si>
    <t>OBG187</t>
  </si>
  <si>
    <t>9SZ26534</t>
  </si>
  <si>
    <t>9GCM7T1C87B000805</t>
  </si>
  <si>
    <t>CT06</t>
  </si>
  <si>
    <t>OCJ888</t>
  </si>
  <si>
    <t>13500-2</t>
  </si>
  <si>
    <t>1NKDLOEX5CR303238</t>
  </si>
  <si>
    <t>MA03</t>
  </si>
  <si>
    <t>OBI053</t>
  </si>
  <si>
    <t>PIERCE ARROW</t>
  </si>
  <si>
    <t>R10</t>
  </si>
  <si>
    <t>OBG931</t>
  </si>
  <si>
    <t xml:space="preserve">MAZDA </t>
  </si>
  <si>
    <t>1000-5</t>
  </si>
  <si>
    <t>X05</t>
  </si>
  <si>
    <t>OBG848</t>
  </si>
  <si>
    <t>TOYOTA</t>
  </si>
  <si>
    <t>CAMPERO</t>
  </si>
  <si>
    <t>MLI02</t>
  </si>
  <si>
    <t>OCJ889</t>
  </si>
  <si>
    <t>1FVACYCS9CHBC2212</t>
  </si>
  <si>
    <t>CC02</t>
  </si>
  <si>
    <t>OCK252</t>
  </si>
  <si>
    <t>CFC45619</t>
  </si>
  <si>
    <t>1FTFW1ET3CFC45619</t>
  </si>
  <si>
    <t>X09</t>
  </si>
  <si>
    <t>OCK253</t>
  </si>
  <si>
    <t>CFB89915</t>
  </si>
  <si>
    <t>1FTFW1ET0CFB89915</t>
  </si>
  <si>
    <t>X19</t>
  </si>
  <si>
    <t>OCK255</t>
  </si>
  <si>
    <t>CFB89907</t>
  </si>
  <si>
    <t>1FTFW1ET1CFB89907</t>
  </si>
  <si>
    <t>X23</t>
  </si>
  <si>
    <t>OCK250</t>
  </si>
  <si>
    <t>X24</t>
  </si>
  <si>
    <t>OCK251</t>
  </si>
  <si>
    <t>CFB89920</t>
  </si>
  <si>
    <t>1FTFW1ET4CFB89920</t>
  </si>
  <si>
    <t>X25</t>
  </si>
  <si>
    <t>OCK248</t>
  </si>
  <si>
    <t>CFB19242</t>
  </si>
  <si>
    <t>1FTFW1ETXCFB19242</t>
  </si>
  <si>
    <t>X26</t>
  </si>
  <si>
    <t>OCK254</t>
  </si>
  <si>
    <t>CFB49011</t>
  </si>
  <si>
    <t>1FTFW1ET9CFB49011</t>
  </si>
  <si>
    <t>ME47</t>
  </si>
  <si>
    <t>OLO498</t>
  </si>
  <si>
    <t>44KFT4487JWZ23156</t>
  </si>
  <si>
    <t>CF03</t>
  </si>
  <si>
    <t>OBH418</t>
  </si>
  <si>
    <t>FURGON</t>
  </si>
  <si>
    <t>4900-2</t>
  </si>
  <si>
    <t>9GDNPR7189B122561</t>
  </si>
  <si>
    <t>X47</t>
  </si>
  <si>
    <t>OLO659</t>
  </si>
  <si>
    <t>3C6TR5FT1JG388698</t>
  </si>
  <si>
    <t>MA02</t>
  </si>
  <si>
    <t>OBG036</t>
  </si>
  <si>
    <t>SPARTAN</t>
  </si>
  <si>
    <t>13000-6</t>
  </si>
  <si>
    <t>4S7AX2C976C054682</t>
  </si>
  <si>
    <t>ME34</t>
  </si>
  <si>
    <t>OCJ997</t>
  </si>
  <si>
    <t>1FVACYCS4CHBJ2563</t>
  </si>
  <si>
    <t>ME35</t>
  </si>
  <si>
    <t>OCJ998</t>
  </si>
  <si>
    <t>1FVACYCS6CHBJ2564</t>
  </si>
  <si>
    <t xml:space="preserve">ME48 </t>
  </si>
  <si>
    <t>OLM980</t>
  </si>
  <si>
    <t>7650-5</t>
  </si>
  <si>
    <t>3HAMMMMRXJL214239</t>
  </si>
  <si>
    <t>CT05</t>
  </si>
  <si>
    <t>OBI052</t>
  </si>
  <si>
    <t>1NKDL0EX4BJ285344</t>
  </si>
  <si>
    <t>ME18</t>
  </si>
  <si>
    <t>OBG936</t>
  </si>
  <si>
    <t>ME19</t>
  </si>
  <si>
    <t>OBG935</t>
  </si>
  <si>
    <t>531HM2U1522271</t>
  </si>
  <si>
    <t>1HTWEADRX8J674899</t>
  </si>
  <si>
    <t>ME36</t>
  </si>
  <si>
    <t>OJX876</t>
  </si>
  <si>
    <t>4500-5</t>
  </si>
  <si>
    <t>1FVDCYCS0FHGL1644</t>
  </si>
  <si>
    <t>ME28</t>
  </si>
  <si>
    <t>OBI816</t>
  </si>
  <si>
    <t>17000-5</t>
  </si>
  <si>
    <t>001570210</t>
  </si>
  <si>
    <t>1HTWCADR9BJ344586</t>
  </si>
  <si>
    <t>ME29</t>
  </si>
  <si>
    <t>OBI817</t>
  </si>
  <si>
    <t>1FVACYCS9BDAX1983</t>
  </si>
  <si>
    <t>ME39</t>
  </si>
  <si>
    <t>OLN023</t>
  </si>
  <si>
    <t>44KFT448XJWZ23071</t>
  </si>
  <si>
    <t>ME40</t>
  </si>
  <si>
    <t>OLN022</t>
  </si>
  <si>
    <t>44KFT4488JWZ23070</t>
  </si>
  <si>
    <t>ME42</t>
  </si>
  <si>
    <t>OLN024</t>
  </si>
  <si>
    <t>44KFT4483JWZ23073</t>
  </si>
  <si>
    <t>ME43</t>
  </si>
  <si>
    <t>OLN026</t>
  </si>
  <si>
    <t>44KFT4285JWZ23062</t>
  </si>
  <si>
    <t>ME44</t>
  </si>
  <si>
    <t>OLN027</t>
  </si>
  <si>
    <t>44KFT4287JWZ23063</t>
  </si>
  <si>
    <t>UR03</t>
  </si>
  <si>
    <t>OLN025</t>
  </si>
  <si>
    <t>5760-6</t>
  </si>
  <si>
    <t>44KFT4288JWZ23069</t>
  </si>
  <si>
    <t>ME41</t>
  </si>
  <si>
    <t>OLN028</t>
  </si>
  <si>
    <t>44KFT4481JWZ23072</t>
  </si>
  <si>
    <t>R01</t>
  </si>
  <si>
    <t>OCK391</t>
  </si>
  <si>
    <t>CFC45618</t>
  </si>
  <si>
    <t>1FTFW1ET1CFC45618</t>
  </si>
  <si>
    <t>X01</t>
  </si>
  <si>
    <t>OCK394</t>
  </si>
  <si>
    <t>WAGON</t>
  </si>
  <si>
    <t>1GRA624021</t>
  </si>
  <si>
    <t>JTEBU9FJ4D5042824</t>
  </si>
  <si>
    <t>X02</t>
  </si>
  <si>
    <t>OCK395</t>
  </si>
  <si>
    <t>1GRA624061</t>
  </si>
  <si>
    <t>JTEBU9FJ4D5042810</t>
  </si>
  <si>
    <t>X11</t>
  </si>
  <si>
    <t>OCK390</t>
  </si>
  <si>
    <t>X04</t>
  </si>
  <si>
    <t>OCK423</t>
  </si>
  <si>
    <t>CFB19241</t>
  </si>
  <si>
    <t>1FTFW1ET8CFB19241</t>
  </si>
  <si>
    <t>ME33</t>
  </si>
  <si>
    <t>OBI820</t>
  </si>
  <si>
    <t>1FVDCYCSXBADX3030</t>
  </si>
  <si>
    <t>TP02</t>
  </si>
  <si>
    <t>OCK408</t>
  </si>
  <si>
    <t>CITROEN</t>
  </si>
  <si>
    <t>10TRJ70537168</t>
  </si>
  <si>
    <t>VF7YEBMFCC2136091</t>
  </si>
  <si>
    <t>VRP01</t>
  </si>
  <si>
    <t>AWS82D</t>
  </si>
  <si>
    <t>SUZUKI</t>
  </si>
  <si>
    <t>MOTO</t>
  </si>
  <si>
    <t>SIN CARROCERIA</t>
  </si>
  <si>
    <t>P513-122818</t>
  </si>
  <si>
    <t>9FSVP56A4EC100125</t>
  </si>
  <si>
    <t>R06</t>
  </si>
  <si>
    <t>OCK425</t>
  </si>
  <si>
    <t>CFC14446</t>
  </si>
  <si>
    <t>1FTFW1ET8CFC14446</t>
  </si>
  <si>
    <t>X13</t>
  </si>
  <si>
    <t>OCK426</t>
  </si>
  <si>
    <t>CFC65835</t>
  </si>
  <si>
    <t>1FTFW1ETXCFC65835</t>
  </si>
  <si>
    <t>X14</t>
  </si>
  <si>
    <t>OCK428</t>
  </si>
  <si>
    <t>CFC14439</t>
  </si>
  <si>
    <t>1FTFW1ET0CFC14439</t>
  </si>
  <si>
    <t>X15</t>
  </si>
  <si>
    <t>OCK424</t>
  </si>
  <si>
    <t>CFB49006</t>
  </si>
  <si>
    <t>1FTFW1ET5CFB49006</t>
  </si>
  <si>
    <t>X16</t>
  </si>
  <si>
    <t>OCK427</t>
  </si>
  <si>
    <t>CFB89922</t>
  </si>
  <si>
    <t>1FTFW1ET8CFB89922</t>
  </si>
  <si>
    <t>X20</t>
  </si>
  <si>
    <t>OCJ853</t>
  </si>
  <si>
    <t>CFB89906</t>
  </si>
  <si>
    <t>1FTFW1ETXCFB89906</t>
  </si>
  <si>
    <t>X27</t>
  </si>
  <si>
    <t>OBI862</t>
  </si>
  <si>
    <t>CFC45631</t>
  </si>
  <si>
    <t>1FTFW1ET4CFC45631</t>
  </si>
  <si>
    <t>R12</t>
  </si>
  <si>
    <t>OBG436</t>
  </si>
  <si>
    <t>G6350952</t>
  </si>
  <si>
    <t>9FJUN84G770107007</t>
  </si>
  <si>
    <t>X10</t>
  </si>
  <si>
    <t>OCK429</t>
  </si>
  <si>
    <t>CFC65823</t>
  </si>
  <si>
    <t>1FTFW1ET3CFC65823</t>
  </si>
  <si>
    <t>R15</t>
  </si>
  <si>
    <t>OBI127</t>
  </si>
  <si>
    <t>R16</t>
  </si>
  <si>
    <t>OBI133</t>
  </si>
  <si>
    <t>R17</t>
  </si>
  <si>
    <t>OBI782</t>
  </si>
  <si>
    <t>CG03</t>
  </si>
  <si>
    <t>OLN129</t>
  </si>
  <si>
    <t>HINO</t>
  </si>
  <si>
    <t>CF06</t>
  </si>
  <si>
    <t>OKZ899</t>
  </si>
  <si>
    <t>CF05</t>
  </si>
  <si>
    <t>OKZ898</t>
  </si>
  <si>
    <t>CF04</t>
  </si>
  <si>
    <t>OKZ897</t>
  </si>
  <si>
    <t>MA04</t>
  </si>
  <si>
    <t>OJX812</t>
  </si>
  <si>
    <t>RELACIÓN DE VALORES ASEGURADOS - PÓLIZA DE TODO RIESGO DAÑOS MATERIALES</t>
  </si>
  <si>
    <t>1.4.</t>
  </si>
  <si>
    <t>VALORES ASEGURADOS</t>
  </si>
  <si>
    <t>1.4.1. Bienes Asegurables (Anexo No. 2)</t>
  </si>
  <si>
    <t>A1.  Edificios</t>
  </si>
  <si>
    <t>Adecuación norma de sismo resistencia (10%)</t>
  </si>
  <si>
    <t>Adecuación de Terrenos (10%)</t>
  </si>
  <si>
    <t>A.    Total Edificios</t>
  </si>
  <si>
    <t>B.    Contenidos, Muebles, Enseres (incluidos, equipos de investigación, médico y científico, laboratorio, música, recreación y deporte, al igual que todos los equipos de urgencia y rescate)</t>
  </si>
  <si>
    <t>C.    Equipo Eléctricos, Electrónicos y de Comunicación (incluidos equipos móviles y portátiles, software, licencias, satelites y antenas al igual que Drones)</t>
  </si>
  <si>
    <t>D.    Equipo y Maquinaría y Mercancías propias de la actividad (incluido Equipos especializados como como brazo articulado en vehículo, plataformas motorizadas que se añaden a la parte trasera del camión para ayudar a la carga y descarga de materiales propios de la actividad de la Unidad y todos aquellos accesorios empleados en la misionalidad de la UAECOB.</t>
  </si>
  <si>
    <t>SUBTOTAL</t>
  </si>
  <si>
    <t>INDICE VARIABLE 5% (ITEMS B, C y D)</t>
  </si>
  <si>
    <t>TOTAL VALOR ASEGURADO</t>
  </si>
  <si>
    <t>Nota: Las aseguradoras debe tener en cuenta que el índice variable esta calculado con relación a la vigencia minima exigida, por tanto la aseguradora debe calcular el índice variable con relación  a la vigencia ofertada.</t>
  </si>
  <si>
    <t>1.4.2. Bienes con Sublímites</t>
  </si>
  <si>
    <t>BIENES Y/O RIESGO CON SUBLÍMITE</t>
  </si>
  <si>
    <t>SUBLÍMITE A PRIMERA PÉRDIDA ABSOLUTA</t>
  </si>
  <si>
    <t>Vehículos y Equipos y Maquinaría inmovilizados y/o para remate o proceso de jurisdicción</t>
  </si>
  <si>
    <t>Bienes devolutivos y/o inservibles o para dar de baja o remate y/o gastados</t>
  </si>
  <si>
    <t>TOTAL SUBLIMITES</t>
  </si>
  <si>
    <t>TOTAL VALOR ASEGURADO + SUBLÍMITES</t>
  </si>
  <si>
    <t>DESCRIPCIÓN</t>
  </si>
  <si>
    <t>ESTRUCTURA</t>
  </si>
  <si>
    <t>DIRECCIÓN</t>
  </si>
  <si>
    <t>MATRÍCULA INMOBILIARIA</t>
  </si>
  <si>
    <t>CHIP</t>
  </si>
  <si>
    <t>AREA LOTE</t>
  </si>
  <si>
    <t>AREA CONSTRUIDA</t>
  </si>
  <si>
    <t>VR RECONSTRUCCIÓN 2023</t>
  </si>
  <si>
    <t>B1 CHAPINERO</t>
  </si>
  <si>
    <t>CONCRETO REFORZADO</t>
  </si>
  <si>
    <t>Carrera 9A No. 61-77</t>
  </si>
  <si>
    <t>50C-1507249</t>
  </si>
  <si>
    <t>AAA0091HDJH</t>
  </si>
  <si>
    <t>B2 CENTRAL - MARTIRES</t>
  </si>
  <si>
    <t>CALLE 11 No. 20A-10</t>
  </si>
  <si>
    <t>50C-1502587</t>
  </si>
  <si>
    <t>AAA0034HLPA</t>
  </si>
  <si>
    <t>B3 RESTREPO</t>
  </si>
  <si>
    <t>AV CRA 27 No. 19A-10 SUR</t>
  </si>
  <si>
    <t>50C-1045778</t>
  </si>
  <si>
    <t>AAA0012KXFT</t>
  </si>
  <si>
    <t>B4 PUENTE ARANDA Y COMANDO</t>
  </si>
  <si>
    <t>CALLE 20 No. 68A-06</t>
  </si>
  <si>
    <t>50C-1047502</t>
  </si>
  <si>
    <t>AAA0075UOBR</t>
  </si>
  <si>
    <t>B5 KENNEDY</t>
  </si>
  <si>
    <t>CRA 79 No. 41D-20 SUR</t>
  </si>
  <si>
    <t>50S-1048793</t>
  </si>
  <si>
    <t>AAA0043AOXS</t>
  </si>
  <si>
    <t>B6 FONTIBÓN</t>
  </si>
  <si>
    <t>Calle 17 No. 96G-20/46</t>
  </si>
  <si>
    <t>50C-1734375</t>
  </si>
  <si>
    <t>AAA0204LFYX</t>
  </si>
  <si>
    <t>B7 FERIAS</t>
  </si>
  <si>
    <t>CRA 69J No. 72-61/93</t>
  </si>
  <si>
    <t>50C-527476</t>
  </si>
  <si>
    <t>AAA0059HZMS</t>
  </si>
  <si>
    <t xml:space="preserve">B8 BOSA </t>
  </si>
  <si>
    <t>Carrera 80J No. 70C-28 Sur</t>
  </si>
  <si>
    <t>50S-40273634</t>
  </si>
  <si>
    <t>AAA0053MBSY</t>
  </si>
  <si>
    <t>Calle 36L sur No. 8C-51 Este</t>
  </si>
  <si>
    <t>50S-833473</t>
  </si>
  <si>
    <t>SIN</t>
  </si>
  <si>
    <t>B9 BELLAVISTA # 2</t>
  </si>
  <si>
    <t>50S-40483081</t>
  </si>
  <si>
    <t>AAA0203CUJZ</t>
  </si>
  <si>
    <t>B10 MARICHUELA</t>
  </si>
  <si>
    <t>CRA 14B 76A-25 SUR</t>
  </si>
  <si>
    <t>50S-110108/780948</t>
  </si>
  <si>
    <t>AAA0024TBRU</t>
  </si>
  <si>
    <t>B11 CANDELARIA</t>
  </si>
  <si>
    <t>Diag. 62 sur No. 72B-07</t>
  </si>
  <si>
    <t>50S-40411264</t>
  </si>
  <si>
    <t>AAA0183MWAF</t>
  </si>
  <si>
    <t>B12 SUBA</t>
  </si>
  <si>
    <t>Carrera 92 No. 143-23</t>
  </si>
  <si>
    <t>50N-568058</t>
  </si>
  <si>
    <t>AAA0131DOJH</t>
  </si>
  <si>
    <t>B14 BICENTENARIO</t>
  </si>
  <si>
    <t xml:space="preserve">CRA 55A No. 167 51 </t>
  </si>
  <si>
    <t>50N-189835</t>
  </si>
  <si>
    <t>AAA0117TNZE</t>
  </si>
  <si>
    <t>B15 GARCÉS NAVAS</t>
  </si>
  <si>
    <t>CRA 110 No. 77-24</t>
  </si>
  <si>
    <t>50C-1699784</t>
  </si>
  <si>
    <t>AAA0252RUCX</t>
  </si>
  <si>
    <t>B16 VENECIA</t>
  </si>
  <si>
    <t>DIAGONAL 49A SUR No. 49-61 SUR</t>
  </si>
  <si>
    <t>50S-1048820</t>
  </si>
  <si>
    <t>AAA0015WMDM</t>
  </si>
  <si>
    <t>B17 CENTRO HISTÓRICO</t>
  </si>
  <si>
    <t>CALLE 9 3-12 ESTE</t>
  </si>
  <si>
    <t>50C-65496</t>
  </si>
  <si>
    <t>AAA0144PRBS</t>
  </si>
  <si>
    <t>VALOR TOTAL DE RECONSTRUCCIÓN</t>
  </si>
  <si>
    <t>1. Tipo de Vehículo</t>
  </si>
  <si>
    <t>Linea</t>
  </si>
  <si>
    <t>2. Marca</t>
  </si>
  <si>
    <t>3. Modelo</t>
  </si>
  <si>
    <t>5. Número interno</t>
  </si>
  <si>
    <t>4. Placa</t>
  </si>
  <si>
    <t>6. Ubicación</t>
  </si>
  <si>
    <t>7. Operativo / Administrativo</t>
  </si>
  <si>
    <t>VEHICULO UTILITARIO</t>
  </si>
  <si>
    <t xml:space="preserve"> GATOR 6X4</t>
  </si>
  <si>
    <t>JHON DEERE</t>
  </si>
  <si>
    <t>VU04</t>
  </si>
  <si>
    <t>N/A</t>
  </si>
  <si>
    <t>LOGISTICA-B3</t>
  </si>
  <si>
    <t>Operativo</t>
  </si>
  <si>
    <t>RAM 2500</t>
  </si>
  <si>
    <t>CENTRAL DE RADIO- COMANDO</t>
  </si>
  <si>
    <t>F 150</t>
  </si>
  <si>
    <t>CARRO FURGÓN</t>
  </si>
  <si>
    <t>NPR 729</t>
  </si>
  <si>
    <t>USAR-B2</t>
  </si>
  <si>
    <t>NQR</t>
  </si>
  <si>
    <t>B17</t>
  </si>
  <si>
    <t>INFRAESTRUCTURA</t>
  </si>
  <si>
    <t>CAMION GRUA</t>
  </si>
  <si>
    <t>FVR</t>
  </si>
  <si>
    <t>CAMABAJA</t>
  </si>
  <si>
    <t>FC9JJTA</t>
  </si>
  <si>
    <t>CARRO TANQUE</t>
  </si>
  <si>
    <t>B10</t>
  </si>
  <si>
    <t>CS PUMBER BOMBA</t>
  </si>
  <si>
    <t>B7</t>
  </si>
  <si>
    <t>T800</t>
  </si>
  <si>
    <t>B14</t>
  </si>
  <si>
    <t>B5</t>
  </si>
  <si>
    <t>FVZ</t>
  </si>
  <si>
    <t>B16</t>
  </si>
  <si>
    <t>B6</t>
  </si>
  <si>
    <t>B4</t>
  </si>
  <si>
    <t>B13</t>
  </si>
  <si>
    <t>B2</t>
  </si>
  <si>
    <t>B3</t>
  </si>
  <si>
    <t>GRUA RESCATE</t>
  </si>
  <si>
    <t>T880</t>
  </si>
  <si>
    <t>MÁQUINA DE ALTURA</t>
  </si>
  <si>
    <t>ROSENBAUER AERIAL</t>
  </si>
  <si>
    <t>B1</t>
  </si>
  <si>
    <t>ARROW XT</t>
  </si>
  <si>
    <t>FL 80</t>
  </si>
  <si>
    <t>SIN LÍNEA</t>
  </si>
  <si>
    <t>M2 106</t>
  </si>
  <si>
    <t>B9</t>
  </si>
  <si>
    <t>B12</t>
  </si>
  <si>
    <t>B11</t>
  </si>
  <si>
    <t>COMMANDER</t>
  </si>
  <si>
    <t>RESCUE-PUMPER 4X4</t>
  </si>
  <si>
    <t>1871W 4X4</t>
  </si>
  <si>
    <t>B8</t>
  </si>
  <si>
    <t>1871W 4X2</t>
  </si>
  <si>
    <t>1871W 4*4</t>
  </si>
  <si>
    <t>1871W 4*2</t>
  </si>
  <si>
    <t>1871W4*4</t>
  </si>
  <si>
    <t>4300 SBA 4x2</t>
  </si>
  <si>
    <t>B15</t>
  </si>
  <si>
    <t>HV507 4X4</t>
  </si>
  <si>
    <t>ME49</t>
  </si>
  <si>
    <t>ME50</t>
  </si>
  <si>
    <t>ME51</t>
  </si>
  <si>
    <t>ME52</t>
  </si>
  <si>
    <t>MÁQUINA MATPEL</t>
  </si>
  <si>
    <t>RESCUE-PUMPER 4X2</t>
  </si>
  <si>
    <t>MÁQUINA LIQUIDOS INFLAMABLES</t>
  </si>
  <si>
    <t>JURIDICA-COMANDO</t>
  </si>
  <si>
    <t>Administrativo</t>
  </si>
  <si>
    <t>LUV DMAX</t>
  </si>
  <si>
    <t>PRENSA-COMANDO</t>
  </si>
  <si>
    <t>SART-B1</t>
  </si>
  <si>
    <t>LUV D MAX</t>
  </si>
  <si>
    <t>LOGISTICA-COMANDO</t>
  </si>
  <si>
    <t>B 2600</t>
  </si>
  <si>
    <t>RANGER</t>
  </si>
  <si>
    <t>COMPAÑÍA 2-COMANDO</t>
  </si>
  <si>
    <t>B 70</t>
  </si>
  <si>
    <t>JUMPER FT40L4H3</t>
  </si>
  <si>
    <t>FRR</t>
  </si>
  <si>
    <t>ACADEMIA-B4</t>
  </si>
  <si>
    <t>UNIDAD DE RESCATE</t>
  </si>
  <si>
    <t>UNIDAD DE RESCATE ANIMAL</t>
  </si>
  <si>
    <t>4800 4X4</t>
  </si>
  <si>
    <t>RESCATE ANIMAL B4</t>
  </si>
  <si>
    <t>SPRINTER515C</t>
  </si>
  <si>
    <t>INVESTIGACION DE INCENDIOS-B6</t>
  </si>
  <si>
    <t>VEHICULO RESPUESTA RAPIDA</t>
  </si>
  <si>
    <t>DL650A</t>
  </si>
  <si>
    <t>VU05</t>
  </si>
  <si>
    <t>VU06</t>
  </si>
  <si>
    <t>VU07</t>
  </si>
  <si>
    <t>VU08</t>
  </si>
  <si>
    <t>VU09</t>
  </si>
  <si>
    <t>VU10</t>
  </si>
  <si>
    <t>VU11</t>
  </si>
  <si>
    <t>VU12</t>
  </si>
  <si>
    <t>PRADO</t>
  </si>
  <si>
    <t>DIRECCION-COMANDO</t>
  </si>
  <si>
    <t>SUB. OPERATIVA-COMANDO</t>
  </si>
  <si>
    <t>GESTION DE RIESGO-COMANDO</t>
  </si>
  <si>
    <t>PRADO VX</t>
  </si>
  <si>
    <t>SUB. CORPORATIVA-COMANDO</t>
  </si>
  <si>
    <t>PLANEACION-COMANDO</t>
  </si>
  <si>
    <t>GESTION HUMANA-COMANDO</t>
  </si>
  <si>
    <t>GESTIón DE RIESGO-COMANDO</t>
  </si>
  <si>
    <t>COMPAÑÍA 3-COMANDO</t>
  </si>
  <si>
    <t>RESCATE ACUATICO B5</t>
  </si>
  <si>
    <t>RESCATE TECNICO-B2</t>
  </si>
  <si>
    <t>SUB. GESTION DEL  RIESGO- COMANDO</t>
  </si>
  <si>
    <t xml:space="preserve"> EN REPOSO Y EN PROCESO DE BAJA  - VEHICULOS  Y MAQUINARÍA</t>
  </si>
  <si>
    <t>item</t>
  </si>
  <si>
    <t>12. En servicio / Fuera de servicio / Línea Muerta</t>
  </si>
  <si>
    <t>13. Motivo</t>
  </si>
  <si>
    <t>CF01</t>
  </si>
  <si>
    <t>T17181</t>
  </si>
  <si>
    <t>G12</t>
  </si>
  <si>
    <t>LINEA MUERTA</t>
  </si>
  <si>
    <t>Gestión para dar inicio proceso de baja</t>
  </si>
  <si>
    <t>CF02</t>
  </si>
  <si>
    <t>T20910</t>
  </si>
  <si>
    <t>ME02</t>
  </si>
  <si>
    <t>OBE948</t>
  </si>
  <si>
    <t>ME04</t>
  </si>
  <si>
    <t>OBE954</t>
  </si>
  <si>
    <t>ME07</t>
  </si>
  <si>
    <t>T03948</t>
  </si>
  <si>
    <t>ME08</t>
  </si>
  <si>
    <t>OLM821</t>
  </si>
  <si>
    <t>ME09</t>
  </si>
  <si>
    <t>T03949</t>
  </si>
  <si>
    <t>FLD 120 MT 6X4 TD</t>
  </si>
  <si>
    <t>ME10</t>
  </si>
  <si>
    <t>T03947</t>
  </si>
  <si>
    <t>FL 80 MT 4X2 TD</t>
  </si>
  <si>
    <t>ME11</t>
  </si>
  <si>
    <t>T03946</t>
  </si>
  <si>
    <t>ME13</t>
  </si>
  <si>
    <t>T19357</t>
  </si>
  <si>
    <t>ME14</t>
  </si>
  <si>
    <t>TRANSITO LIBRE</t>
  </si>
  <si>
    <t>LUV</t>
  </si>
  <si>
    <t>R03</t>
  </si>
  <si>
    <t>OBF738</t>
  </si>
  <si>
    <t>R05</t>
  </si>
  <si>
    <t>OBG435</t>
  </si>
  <si>
    <t>R11</t>
  </si>
  <si>
    <t>OBG244</t>
  </si>
  <si>
    <t>R7</t>
  </si>
  <si>
    <t>OBF737</t>
  </si>
  <si>
    <t>MINICARGADOR</t>
  </si>
  <si>
    <t>CASE</t>
  </si>
  <si>
    <t>VU01</t>
  </si>
  <si>
    <t>VU03</t>
  </si>
  <si>
    <t>X03</t>
  </si>
  <si>
    <t>OIL471</t>
  </si>
  <si>
    <t xml:space="preserve">LUV </t>
  </si>
  <si>
    <t>X06</t>
  </si>
  <si>
    <t>OBE896</t>
  </si>
  <si>
    <t>X08</t>
  </si>
  <si>
    <t>OBF205</t>
  </si>
  <si>
    <t>X22</t>
  </si>
  <si>
    <t>OBE895</t>
  </si>
  <si>
    <t>ME03</t>
  </si>
  <si>
    <t>OBE946</t>
  </si>
  <si>
    <t>R08</t>
  </si>
  <si>
    <t>OBG553</t>
  </si>
  <si>
    <t>LOGISTICA B3</t>
  </si>
  <si>
    <t>R14</t>
  </si>
  <si>
    <t>OBG930</t>
  </si>
  <si>
    <t>ARBOLIZADORA</t>
  </si>
  <si>
    <t>Vehículo en proceso fiscal por daño en motor, EL  comité de vehículos no aprobo reparación</t>
  </si>
  <si>
    <t>EN REPOSO (EN PROCESO DE EVALUACIÓN) PARA  DETERMINAR SU BAJA</t>
  </si>
  <si>
    <t>SIN LINEA</t>
  </si>
  <si>
    <t>HUMMER</t>
  </si>
  <si>
    <t>VU02</t>
  </si>
  <si>
    <t>OBE891</t>
  </si>
  <si>
    <t>EN REPOSO</t>
  </si>
  <si>
    <t xml:space="preserve">INMOVILIZADO  - AVERIA </t>
  </si>
  <si>
    <t>ESCALERA LO 712/37</t>
  </si>
  <si>
    <t>MA01</t>
  </si>
  <si>
    <t>T99841</t>
  </si>
  <si>
    <t xml:space="preserve">INMOVILIZADO - ASPECTOS DE MATRICULA </t>
  </si>
  <si>
    <t>ANTIGUO</t>
  </si>
  <si>
    <t>SNORKEL 950</t>
  </si>
  <si>
    <t>Vehiculo Antiguo - en reposo a solicitud de SGL</t>
  </si>
  <si>
    <t>BOMBA 500 GALONES</t>
  </si>
  <si>
    <t>KODIAK 156 MT TD 4</t>
  </si>
  <si>
    <t>CT03</t>
  </si>
  <si>
    <t>T03407</t>
  </si>
  <si>
    <t>Si aplica, vehículo sera habilitado para la academia</t>
  </si>
  <si>
    <t>ME12</t>
  </si>
  <si>
    <t>T0001</t>
  </si>
  <si>
    <t>EN REPOSO (EMBARCACIONES) EN PROCESO DE BAJA</t>
  </si>
  <si>
    <t xml:space="preserve">PLACA </t>
  </si>
  <si>
    <t>ELEMENTO</t>
  </si>
  <si>
    <t>FECHA DE INGRESO</t>
  </si>
  <si>
    <t>ESTACION</t>
  </si>
  <si>
    <t>SERIE</t>
  </si>
  <si>
    <t>OBSERVACIONES SO</t>
  </si>
  <si>
    <t>MOTOR F/B SUZUKI H.P CORTO</t>
  </si>
  <si>
    <t>Sin serie</t>
  </si>
  <si>
    <t>Se da concepto de baja se cierra el caso 20/09/2022</t>
  </si>
  <si>
    <t>MOTOR F/B YAMAHA 25 H.P</t>
  </si>
  <si>
    <t>MOTOR FUERA DE BORDA YAMAHA</t>
  </si>
  <si>
    <t xml:space="preserve">Se realiza concepto de baja para pasar a almacen el 11 de diciembre </t>
  </si>
  <si>
    <t>BOTE INFLABLE TIPO MILITAR 8 P</t>
  </si>
  <si>
    <t>Por favor colocar en estado de reposo, no se encontró fisicamente, se requiere iniciar proceso interno disciplinario</t>
  </si>
  <si>
    <t>BOTE INFLABLE TIPO MILITAR 4 P</t>
  </si>
  <si>
    <t>En logística con concepto de baja</t>
  </si>
  <si>
    <t>EN REPOSO (EMBARCACIONES) PARA  DETERMINAR SU BAJA</t>
  </si>
  <si>
    <t xml:space="preserve">FUERA DE SERVICIO </t>
  </si>
  <si>
    <t xml:space="preserve">ITEM </t>
  </si>
  <si>
    <t>PLACA</t>
  </si>
  <si>
    <t xml:space="preserve">ELEMENTO </t>
  </si>
  <si>
    <t xml:space="preserve">ESTACIÓN </t>
  </si>
  <si>
    <t xml:space="preserve">Observciones </t>
  </si>
  <si>
    <t>MOTOR FUERA DE BORDA SUZUKI  MODELO DT-40</t>
  </si>
  <si>
    <t>04003-371975</t>
  </si>
  <si>
    <t>Fuera de servicio</t>
  </si>
  <si>
    <t>BOTE INFLABLE TIPO MILITAR 6 P</t>
  </si>
  <si>
    <t>Fuera de servicio daño en valvula y falta de tapones</t>
  </si>
  <si>
    <t>fuera de servicio pinchado</t>
  </si>
  <si>
    <t>BOTE INFLABLE TIPO MILITAR 10 P</t>
  </si>
  <si>
    <t>Fuera de servicio pinchado</t>
  </si>
  <si>
    <t>MOTOR FUERA DE BORDA YAMAHA 2 TIEMPOS 40 HP</t>
  </si>
  <si>
    <t>6F6KS10770B</t>
  </si>
  <si>
    <t xml:space="preserve">fuera de servicio </t>
  </si>
  <si>
    <t>Fuera de servicio daño en valvula y tapon</t>
  </si>
  <si>
    <t xml:space="preserve">VALOR </t>
  </si>
  <si>
    <t>valor Asegurar 2024</t>
  </si>
  <si>
    <t xml:space="preserve">EN ESTADO OPERATIVO </t>
  </si>
  <si>
    <t>BOTE TIPO MILITAR  PLEGABLE CON PISO INCORPORADO ( EN LISTONES DE MADERA SEGMENTADOS  MEDIDAS ESLORA</t>
  </si>
  <si>
    <t>Se encuentra en servicio</t>
  </si>
  <si>
    <t>BOTE TIPO MILITAR  PLEGABLE CON PISO INCORPORADO</t>
  </si>
  <si>
    <t>MOTOR FUERA DE BORDA CON KIT DE HERRAMIENTAS COLOR NEGRO SUZUKI CON TANQUE DE COMBUSTIBLE</t>
  </si>
  <si>
    <t>DT30-03001-513261</t>
  </si>
  <si>
    <t>MOTOR FUERA DE BORDA TOHATSU</t>
  </si>
  <si>
    <t>MOTOR 15HP 4 TIEMPOS</t>
  </si>
  <si>
    <t>BOTE INFLABLE A MOTOR TIPO NAVY 3 SERIE 1.3</t>
  </si>
  <si>
    <t>REF 4.7  SER 2.01/2011</t>
  </si>
  <si>
    <t>MOTOR FUERA DE BORDA CON KIT DE HERRAMIENTAS SUZUKI DE 30 CABALLOS</t>
  </si>
  <si>
    <t>OT30-03001-510308</t>
  </si>
  <si>
    <t>MOTOS ACUATICAS YAMAHA 3 PERSONAS WAVERUNNER</t>
  </si>
  <si>
    <t>NUEVO PTE INGRESO</t>
  </si>
  <si>
    <t>MOTOR FUERA BORDA SUZUKI 20HP</t>
  </si>
  <si>
    <t>DF20AS</t>
  </si>
  <si>
    <t xml:space="preserve">EN ESTADO OPERATIVO ( EN MANTENIMIENTO) </t>
  </si>
  <si>
    <t>En mantenimiento</t>
  </si>
  <si>
    <t xml:space="preserve">TOTAL </t>
  </si>
  <si>
    <t>RELACIÓN DE CANINOS (SEMOVIENTES)</t>
  </si>
  <si>
    <t xml:space="preserve">INVENTARIO CANINOS BRAE </t>
  </si>
  <si>
    <t>NOMBRE</t>
  </si>
  <si>
    <t xml:space="preserve">RAZA </t>
  </si>
  <si>
    <t xml:space="preserve">MICROCHIP </t>
  </si>
  <si>
    <t xml:space="preserve">EDAD </t>
  </si>
  <si>
    <t>Proyección Valor 
de ADQUISICÓN  2022</t>
  </si>
  <si>
    <t>BLOOM</t>
  </si>
  <si>
    <t>PASTOR BELGA MALINOIS</t>
  </si>
  <si>
    <t>ROCKA</t>
  </si>
  <si>
    <t>LOGAN</t>
  </si>
  <si>
    <t>CHARLY</t>
  </si>
  <si>
    <t>ALASKA</t>
  </si>
  <si>
    <t>DASTAN</t>
  </si>
  <si>
    <t>GASPER</t>
  </si>
  <si>
    <t>CHELA</t>
  </si>
  <si>
    <t>Carrera 15 Este No. 41B-06 Sur</t>
  </si>
  <si>
    <t>RESPONSABILIDAD CIVIL CONTRACTUAL ( PASAJEROS VEHICULOS)</t>
  </si>
  <si>
    <t>PAS / TON</t>
  </si>
  <si>
    <t>codigo fasecolda</t>
  </si>
  <si>
    <t>Estado</t>
  </si>
  <si>
    <t>JUMPER FT40 L4H3</t>
  </si>
  <si>
    <t>01803005</t>
  </si>
  <si>
    <t xml:space="preserve">CHEVROLET </t>
  </si>
  <si>
    <t>B-70</t>
  </si>
  <si>
    <t>1603080</t>
  </si>
  <si>
    <t>CASA DE TEJA</t>
  </si>
  <si>
    <t>BOSA LA CABAÑA</t>
  </si>
  <si>
    <t>OTP336</t>
  </si>
  <si>
    <t>COMODATO</t>
  </si>
  <si>
    <t xml:space="preserve">PENDIENTE POR CONFIRMAR </t>
  </si>
  <si>
    <t>ONM558</t>
  </si>
  <si>
    <t>ONM556</t>
  </si>
  <si>
    <t>ONM553</t>
  </si>
  <si>
    <t>ONM557</t>
  </si>
  <si>
    <t>ONM554</t>
  </si>
  <si>
    <t>ONM559</t>
  </si>
  <si>
    <t>ONM555</t>
  </si>
  <si>
    <t>ME53</t>
  </si>
  <si>
    <t>ME54</t>
  </si>
  <si>
    <t>ME55</t>
  </si>
  <si>
    <t>ME56</t>
  </si>
  <si>
    <t>ME57</t>
  </si>
  <si>
    <t>ME58</t>
  </si>
  <si>
    <t>ME59</t>
  </si>
  <si>
    <t>HV507SFA 4X4</t>
  </si>
  <si>
    <t xml:space="preserve"> INTERNATIONAL </t>
  </si>
  <si>
    <t xml:space="preserve">FECHA  FIN </t>
  </si>
  <si>
    <t>VALOR ASEGURADO AUTOMOVILES VIGENCIA  26-27</t>
  </si>
  <si>
    <t>VALOR ASEGURADO MAQUINARIA   VIGENCIA 2026 - 2027</t>
  </si>
  <si>
    <t>VALOR 2025</t>
  </si>
  <si>
    <t xml:space="preserve">Tarifa de 2026 </t>
  </si>
  <si>
    <t>Con incremento del 15%  por ajuste tarifario para 2027</t>
  </si>
  <si>
    <t xml:space="preserve">FECHA DE NACIMIENTO </t>
  </si>
  <si>
    <t>7 años 5 meses. </t>
  </si>
  <si>
    <t>6 años 11 meses.</t>
  </si>
  <si>
    <t> 6 años 11 meses.</t>
  </si>
  <si>
    <t>6 años 1 mes.</t>
  </si>
  <si>
    <t>6 años 8 meses</t>
  </si>
  <si>
    <t>6 años 11 meses. </t>
  </si>
  <si>
    <t>6 años 1 mes. </t>
  </si>
  <si>
    <t>6 años 3 meses. </t>
  </si>
  <si>
    <t>PROMEDIO</t>
  </si>
  <si>
    <t>IPC CONSTRUCCION 2024</t>
  </si>
  <si>
    <t>IPC CONSTRUCCION 2025</t>
  </si>
  <si>
    <t>B9 BELLAVISTA # 1 (Bodega)</t>
  </si>
  <si>
    <t>MAMPOSTERIA CONFINADA</t>
  </si>
  <si>
    <t>KR 16Q 75B 33 SUR</t>
  </si>
  <si>
    <t>050S0000000</t>
  </si>
  <si>
    <t>AAA0290PWFT</t>
  </si>
  <si>
    <t>995,11 (area parcial del terreno)</t>
  </si>
  <si>
    <t xml:space="preserve">MAMPOSTERIA CONFINADA (ACTUAL) PROYECTADO EL REFORZAMIENTO </t>
  </si>
  <si>
    <t>CALLE 57 SUR 89B 19</t>
  </si>
  <si>
    <t>AAA0140BULW/AAA0140BUKL</t>
  </si>
  <si>
    <t xml:space="preserve">LAGOS DE TORCA </t>
  </si>
  <si>
    <t>LOTE</t>
  </si>
  <si>
    <t>CLL 201 54D 45</t>
  </si>
  <si>
    <t>050N20916889</t>
  </si>
  <si>
    <t xml:space="preserve">
VALOR TOTAL ASEGURADO (VTA) VALOR PRESENTE
(Suma del valor base + indexación)</t>
  </si>
  <si>
    <t>FACTOR DE INDEXACIÓN APLICADO
(Índice de Costos de la Construcción del DANE acumulado para los periodos 2024 y 2025)*</t>
  </si>
  <si>
    <t xml:space="preserve">Estado de baja </t>
  </si>
  <si>
    <t>chatarrizada</t>
  </si>
  <si>
    <t xml:space="preserve">En reposo </t>
  </si>
  <si>
    <t>Operativa</t>
  </si>
  <si>
    <t xml:space="preserve">OBSERVACIONES ULTIMO CORTE </t>
  </si>
  <si>
    <t>Mantiene estado de baja, entrega a almacén 02/08/2023</t>
  </si>
  <si>
    <t>Habilitado y entregado a la estación el 04/12/2024</t>
  </si>
  <si>
    <t>Habilitado y entregado a la estación el 19/02/2025</t>
  </si>
  <si>
    <t>Habilitado y entregado a la estación el 06/02/2024</t>
  </si>
  <si>
    <t xml:space="preserve">ESTADO </t>
  </si>
  <si>
    <t>VALOR ADMITIDO
Asegurado 2026</t>
  </si>
  <si>
    <t>CARACTERISTICAS</t>
  </si>
  <si>
    <t>RELACION DRONES</t>
  </si>
  <si>
    <t>ITE M</t>
  </si>
  <si>
    <t>UAS CLASE MEDIA (CANT.: 4)</t>
  </si>
  <si>
    <t>CANT.</t>
  </si>
  <si>
    <t>PRECIO UNITARIO OFERTADO</t>
  </si>
  <si>
    <t xml:space="preserve">PRECIO TOTAL </t>
  </si>
  <si>
    <t>AUTEL ALPHA (x1)</t>
  </si>
  <si>
    <t>Set adicional de baterías (x2)</t>
  </si>
  <si>
    <t>Set adicional de hélices (x1)</t>
  </si>
  <si>
    <t>MicroSD de 128 GB adicional (x1)</t>
  </si>
  <si>
    <t>Mantenimiento preventivo (x3)</t>
  </si>
  <si>
    <t>DJI AIR 3S Fly More Combo RC2 (x1)</t>
  </si>
  <si>
    <t>Adaptador de Corriente 100W</t>
  </si>
  <si>
    <t>DJI MAVIC 3 THERMAL (x1)</t>
  </si>
  <si>
    <t>Kit de Baterías para M3E (x1)</t>
  </si>
  <si>
    <t>DRON DJI MATRICE 30</t>
  </si>
  <si>
    <t xml:space="preserve"> DRON DJI MAVIC 3 THERMAL</t>
  </si>
  <si>
    <t>VALOR TOTAL OFERTA</t>
  </si>
  <si>
    <t>AUTEL ALPHA No. 2</t>
  </si>
  <si>
    <t xml:space="preserve">UAS CLASE ENTRENAMIENTO: DJI AIR 3S FLY MORE COMBO RC2
Cantidad: 4
</t>
  </si>
  <si>
    <t>DJI AIR 3S FLY MORE COMBO RC2 No. 4</t>
  </si>
  <si>
    <t xml:space="preserve">UAS CLASE LIVIANA: KIT DJI MAVIC 3 THERMAL
Cantidad: 3
</t>
  </si>
  <si>
    <t>KIT DJI MAVIC 3 THERMAL No. 1</t>
  </si>
  <si>
    <t>DJI MAVIC 3 THERMAL No. 1</t>
  </si>
  <si>
    <t>Matrice 30</t>
  </si>
  <si>
    <t xml:space="preserve">VALOR 2026 </t>
  </si>
  <si>
    <t>AUTEL ALPHA No. 1</t>
  </si>
  <si>
    <t xml:space="preserve">UAS CLASE MEDIA: AUTEL ALPHA
Cantidad: 3
</t>
  </si>
  <si>
    <t>AUTEL ALPHA No. 3</t>
  </si>
  <si>
    <t>1581F5BKX25AL00F0DR3</t>
  </si>
  <si>
    <t>1581F7K3C255K00D6128</t>
  </si>
  <si>
    <t>KIT DJI MAVIC 3 THERMAL No. 2</t>
  </si>
  <si>
    <t>PTE</t>
  </si>
  <si>
    <t>DRONE EN PROCESO DE REPOSICION</t>
  </si>
  <si>
    <t>DRONE EN PROCESO DE REPOSICION- PTE CARACTERISTICAS Y SERIAL</t>
  </si>
  <si>
    <r>
      <t>"</t>
    </r>
    <r>
      <rPr>
        <b/>
        <sz val="10"/>
        <color theme="1"/>
        <rFont val="Arial"/>
        <family val="2"/>
      </rPr>
      <t>NOTA METODOLÓGICA DE ACTUALIZACIÓN DE VALORES:</t>
    </r>
    <r>
      <rPr>
        <sz val="10"/>
        <color theme="1"/>
        <rFont val="Arial"/>
        <family val="2"/>
      </rPr>
      <t xml:space="preserve"> Los valores de reconstrucción de la presente relación de bienes fueron establecidos mediante avalúo con corte a diciembre de 2023. Con el fin de garantizar la regla de indemnización y evitar el el infraseguro, los valores han sido indexados a valor presente de mercado tomando como referencia el Índice de Costos de la Construcción del DANE acumulado para los periodos 2024 y 2025, aplicando un factor de ajuste del 3.84% sobre el valor base, consolidando un Cúmulo Total Asegurado para el ramo de Todo Riesgo Daño Material de </t>
    </r>
    <r>
      <rPr>
        <b/>
        <sz val="10"/>
        <color theme="1"/>
        <rFont val="Arial"/>
        <family val="2"/>
      </rPr>
      <t>$120.338.550.398 M/CTE</t>
    </r>
    <r>
      <rPr>
        <sz val="10"/>
        <color theme="1"/>
        <rFont val="Arial"/>
        <family val="2"/>
      </rPr>
      <t>."</t>
    </r>
  </si>
  <si>
    <t>MARCA</t>
  </si>
  <si>
    <t>MODELO</t>
  </si>
  <si>
    <t>CANTIDAD</t>
  </si>
  <si>
    <t>SERIAL</t>
  </si>
  <si>
    <t>Aeronave</t>
  </si>
  <si>
    <t>Autel</t>
  </si>
  <si>
    <t>ALPHA</t>
  </si>
  <si>
    <t>1748FEV4ALP924331017</t>
  </si>
  <si>
    <t>Control Remoto</t>
  </si>
  <si>
    <t>Smart Controller V3</t>
  </si>
  <si>
    <t>TH7924431520</t>
  </si>
  <si>
    <t>Gimbal multisensor</t>
  </si>
  <si>
    <t>DG-L35T</t>
  </si>
  <si>
    <t>GH1924461103</t>
  </si>
  <si>
    <t>Tarjeta MicroSD de 128GB</t>
  </si>
  <si>
    <t>Sandisk</t>
  </si>
  <si>
    <t>Extreme</t>
  </si>
  <si>
    <t>BJ3824440270</t>
  </si>
  <si>
    <t>BJ3824440167</t>
  </si>
  <si>
    <t>Batería de Vuelo Inteligente</t>
  </si>
  <si>
    <t>MDH_10000_23700</t>
  </si>
  <si>
    <t>BJ3824440078</t>
  </si>
  <si>
    <t>BJ3824440218</t>
  </si>
  <si>
    <t>Cargador de Baterías</t>
  </si>
  <si>
    <t>Cable de Corriente</t>
  </si>
  <si>
    <t>Estuche de Transporte Rígido</t>
  </si>
  <si>
    <t>Cargador de Control Remoto</t>
  </si>
  <si>
    <t>Cable USB Tipo C a USB Tipo C</t>
  </si>
  <si>
    <t>Cable USB Tipo A a USB Tipo C</t>
  </si>
  <si>
    <t>Hélices (Par CW/CCW)</t>
  </si>
  <si>
    <t>Cubierta de Hélice</t>
  </si>
  <si>
    <t>Correa para Control Remoto</t>
  </si>
  <si>
    <t>Funda Protectora del Control Remoto</t>
  </si>
  <si>
    <t>Joystick de Repuesto (Par)</t>
  </si>
  <si>
    <t>Herramientas de limpieza</t>
  </si>
  <si>
    <t>Kit Tornillos y herramienta</t>
  </si>
  <si>
    <t>Bola de Amortiguación de Gimbal</t>
  </si>
  <si>
    <t>Cubierta protectora de lentes Gimbal</t>
  </si>
  <si>
    <t>Soplador de Aire de Silicona</t>
  </si>
  <si>
    <t>Documentación del Usuario</t>
  </si>
  <si>
    <t>Tarjeta MicroSD de 128 GB</t>
  </si>
  <si>
    <t>Kingston</t>
  </si>
  <si>
    <t>Canvas Go! Plus</t>
  </si>
  <si>
    <t>1748FEV4ALP924461001</t>
  </si>
  <si>
    <t>TH7923431127</t>
  </si>
  <si>
    <t>GH1924021010</t>
  </si>
  <si>
    <t>BJ3824440279</t>
  </si>
  <si>
    <t>BJ3824440037</t>
  </si>
  <si>
    <t>BJ3824440294</t>
  </si>
  <si>
    <t>BJ3824440154</t>
  </si>
  <si>
    <t>BJ3824420056</t>
  </si>
  <si>
    <t>BJ3824420285</t>
  </si>
  <si>
    <t>1748FEV4ALP924431026</t>
  </si>
  <si>
    <t>TH7924371216</t>
  </si>
  <si>
    <t>GH1924371018</t>
  </si>
  <si>
    <t>BJ3824420097</t>
  </si>
  <si>
    <t>BJ3824420019</t>
  </si>
  <si>
    <t>BJ3824440314</t>
  </si>
  <si>
    <t>BJ3824440199</t>
  </si>
  <si>
    <t>DJI AIR 3S FLY MORE COMBO RC2 No. 1</t>
  </si>
  <si>
    <t>DJI</t>
  </si>
  <si>
    <t>Air 3S</t>
  </si>
  <si>
    <t>1581F895C24BH0076JS7</t>
  </si>
  <si>
    <t>RC2</t>
  </si>
  <si>
    <t>Batería de vuelo inteligente</t>
  </si>
  <si>
    <t>BWX234-4276-14.6</t>
  </si>
  <si>
    <t>HUB de Carga de Baterías</t>
  </si>
  <si>
    <t>Maleta de transporte</t>
  </si>
  <si>
    <t>Set de filtros</t>
  </si>
  <si>
    <t>Protector de Gimbal</t>
  </si>
  <si>
    <t>DJI AIR 3S FLY MORE COMBO RC2 No. 2</t>
  </si>
  <si>
    <t>1581F895C2440072TMO</t>
  </si>
  <si>
    <t>DJI AIR 3S FLY MORE COMBO RC2 No. 3</t>
  </si>
  <si>
    <t>1581F895C249V0072LYB</t>
  </si>
  <si>
    <t>1581F895C24A60082VK5</t>
  </si>
  <si>
    <t>Mavic 3 Thermal</t>
  </si>
  <si>
    <t>1581F5FJC24AR00DVJP0</t>
  </si>
  <si>
    <t>RC Pro Enterprise</t>
  </si>
  <si>
    <t>5YSZMAJ003XD3G</t>
  </si>
  <si>
    <t>Maleta de transporte rígida</t>
  </si>
  <si>
    <t>Tarjeta MicroSD de 64GB</t>
  </si>
  <si>
    <t>Lexar</t>
  </si>
  <si>
    <t>1066x</t>
  </si>
  <si>
    <t>Destornillador</t>
  </si>
  <si>
    <t>Documentación del usuario</t>
  </si>
  <si>
    <t>Kit de Baterías
(Incluye 3 baterías + HUB de carga)</t>
  </si>
  <si>
    <t>Battery Kit M3E</t>
  </si>
  <si>
    <t>1581F5FJC246M00DLJ0L</t>
  </si>
  <si>
    <t>5YSZM8L0034C64</t>
  </si>
  <si>
    <t>69DNM9500103Y4</t>
  </si>
  <si>
    <t>KIT DJI MAVIC 3 THERMAL No. 3</t>
  </si>
  <si>
    <t>1581F5FJC248N00DSG2E</t>
  </si>
  <si>
    <t>5YSZM8L003FPL6</t>
  </si>
  <si>
    <t>69DNM960010377</t>
  </si>
  <si>
    <r>
      <rPr>
        <sz val="10"/>
        <rFont val="Arial"/>
        <family val="2"/>
      </rPr>
      <t>BJ3824440223
BJ3824440065</t>
    </r>
  </si>
  <si>
    <r>
      <rPr>
        <sz val="10"/>
        <rFont val="Arial"/>
        <family val="2"/>
      </rPr>
      <t>BJ3824420110
BJ3824420272</t>
    </r>
  </si>
  <si>
    <r>
      <rPr>
        <sz val="10"/>
        <rFont val="Arial"/>
        <family val="2"/>
      </rPr>
      <t>4ERPMAJEA3R319
4ERKM8K6G62XC5
4ERKM8K6G63CJ5</t>
    </r>
  </si>
  <si>
    <r>
      <rPr>
        <sz val="10"/>
        <rFont val="Arial"/>
        <family val="2"/>
      </rPr>
      <t>Kit de Baterías
(Incluye 3 baterías + HUB de carga)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</si>
</sst>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\ * #,##0.00_-;\-&quot;$&quot;\ * #,##0.00_-;_-&quot;$&quot;\ * &quot;-&quot;??_-;_-@_-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&quot;$&quot;\ #,##0"/>
    <numFmt numFmtId="170" formatCode="_-[$$-240A]\ * #,##0_-;\-[$$-240A]\ * #,##0_-;_-[$$-240A]\ * &quot;-&quot;??_-;_-@_-"/>
    <numFmt numFmtId="172" formatCode="[$$-240A]\ #,##0"/>
    <numFmt numFmtId="173" formatCode="dd/mm/yyyy;@"/>
    <numFmt numFmtId="174" formatCode="_-* #,##0.00_-;\-* #,##0.00_-;_-* \-??_-;_-@_-"/>
    <numFmt numFmtId="175" formatCode="_-&quot;$&quot;\ * #,##0_-;\-&quot;$&quot;\ * #,##0_-;_-&quot;$&quot;\ * &quot;-&quot;??_-;_-@_-"/>
    <numFmt numFmtId="176" formatCode="_-&quot;$&quot;* #,##0_-;\-&quot;$&quot;* #,##0_-;_-&quot;$&quot;* &quot;-&quot;??_-;_-@_-"/>
    <numFmt numFmtId="177" formatCode="_-* #,##0_-;\-* #,##0_-;_-* &quot;-&quot;??_-;_-@_-"/>
    <numFmt numFmtId="178" formatCode="0.0000%"/>
    <numFmt numFmtId="179" formatCode="\$\ #,##0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sz val="11"/>
      <color indexed="8"/>
      <name val="Calibri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</font>
    <font>
      <sz val="12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rial Narrow"/>
      <family val="2"/>
    </font>
    <font>
      <b/>
      <sz val="10"/>
      <name val="Arial"/>
      <family val="2"/>
    </font>
    <font>
      <sz val="8"/>
      <name val="MS Sans Serif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rgb="FF34383C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1F7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BFDBB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212A35"/>
      </patternFill>
    </fill>
    <fill>
      <patternFill patternType="solid">
        <fgColor rgb="FFBEBEBE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0" fontId="8" fillId="0" borderId="0"/>
    <xf numFmtId="174" fontId="8" fillId="0" borderId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11" fillId="0" borderId="0"/>
  </cellStyleXfs>
  <cellXfs count="387">
    <xf numFmtId="0" fontId="0" fillId="0" borderId="0" xfId="0"/>
    <xf numFmtId="0" fontId="2" fillId="0" borderId="0" xfId="0" applyFont="1"/>
    <xf numFmtId="0" fontId="6" fillId="3" borderId="0" xfId="0" applyFont="1" applyFill="1" applyAlignment="1">
      <alignment vertical="center"/>
    </xf>
    <xf numFmtId="0" fontId="10" fillId="4" borderId="4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 vertical="center" wrapText="1"/>
    </xf>
    <xf numFmtId="0" fontId="8" fillId="0" borderId="0" xfId="12" applyAlignment="1">
      <alignment horizontal="center" vertical="center"/>
    </xf>
    <xf numFmtId="0" fontId="14" fillId="0" borderId="0" xfId="12" applyFont="1" applyAlignment="1">
      <alignment horizontal="center" vertical="center"/>
    </xf>
    <xf numFmtId="0" fontId="8" fillId="0" borderId="0" xfId="12" applyAlignment="1">
      <alignment horizontal="center" vertical="center" wrapText="1"/>
    </xf>
    <xf numFmtId="0" fontId="14" fillId="0" borderId="0" xfId="12" applyFont="1" applyAlignment="1">
      <alignment horizontal="center" vertical="center" wrapText="1"/>
    </xf>
    <xf numFmtId="170" fontId="14" fillId="0" borderId="0" xfId="12" applyNumberFormat="1" applyFont="1" applyAlignment="1">
      <alignment horizontal="center" vertical="center"/>
    </xf>
    <xf numFmtId="172" fontId="14" fillId="0" borderId="0" xfId="12" applyNumberFormat="1" applyFont="1" applyAlignment="1">
      <alignment horizontal="center" vertical="center"/>
    </xf>
    <xf numFmtId="0" fontId="15" fillId="0" borderId="0" xfId="12" applyFont="1" applyAlignment="1">
      <alignment horizontal="center" vertical="center"/>
    </xf>
    <xf numFmtId="172" fontId="8" fillId="0" borderId="0" xfId="12" applyNumberFormat="1" applyAlignment="1">
      <alignment horizontal="center" vertical="center"/>
    </xf>
    <xf numFmtId="0" fontId="8" fillId="3" borderId="0" xfId="12" applyFill="1" applyAlignment="1">
      <alignment horizontal="center" vertical="center"/>
    </xf>
    <xf numFmtId="164" fontId="8" fillId="0" borderId="0" xfId="1" applyFont="1" applyAlignment="1">
      <alignment horizontal="center" vertical="center"/>
    </xf>
    <xf numFmtId="178" fontId="8" fillId="0" borderId="0" xfId="2" applyNumberFormat="1" applyFont="1" applyAlignment="1">
      <alignment horizontal="center" vertical="center"/>
    </xf>
    <xf numFmtId="0" fontId="10" fillId="8" borderId="11" xfId="0" applyFont="1" applyFill="1" applyBorder="1" applyAlignment="1">
      <alignment vertical="center"/>
    </xf>
    <xf numFmtId="0" fontId="10" fillId="2" borderId="15" xfId="0" applyFont="1" applyFill="1" applyBorder="1" applyAlignment="1">
      <alignment horizontal="center" vertical="center"/>
    </xf>
    <xf numFmtId="172" fontId="10" fillId="3" borderId="29" xfId="0" applyNumberFormat="1" applyFont="1" applyFill="1" applyBorder="1" applyAlignment="1">
      <alignment horizontal="right" vertical="center" wrapText="1"/>
    </xf>
    <xf numFmtId="172" fontId="10" fillId="3" borderId="4" xfId="0" applyNumberFormat="1" applyFont="1" applyFill="1" applyBorder="1" applyAlignment="1">
      <alignment horizontal="right" vertical="center" wrapText="1"/>
    </xf>
    <xf numFmtId="172" fontId="10" fillId="6" borderId="32" xfId="0" applyNumberFormat="1" applyFont="1" applyFill="1" applyBorder="1" applyAlignment="1">
      <alignment horizontal="right" vertical="center" wrapText="1"/>
    </xf>
    <xf numFmtId="172" fontId="10" fillId="3" borderId="0" xfId="0" applyNumberFormat="1" applyFont="1" applyFill="1" applyAlignment="1">
      <alignment horizontal="right" vertical="center" wrapText="1"/>
    </xf>
    <xf numFmtId="172" fontId="10" fillId="3" borderId="7" xfId="0" applyNumberFormat="1" applyFont="1" applyFill="1" applyBorder="1" applyAlignment="1">
      <alignment horizontal="right" vertical="center" wrapText="1"/>
    </xf>
    <xf numFmtId="172" fontId="10" fillId="3" borderId="10" xfId="0" applyNumberFormat="1" applyFont="1" applyFill="1" applyBorder="1" applyAlignment="1">
      <alignment horizontal="right" vertical="center" wrapText="1"/>
    </xf>
    <xf numFmtId="172" fontId="10" fillId="6" borderId="35" xfId="0" applyNumberFormat="1" applyFont="1" applyFill="1" applyBorder="1" applyAlignment="1">
      <alignment horizontal="right" vertical="center" wrapText="1"/>
    </xf>
    <xf numFmtId="172" fontId="10" fillId="11" borderId="39" xfId="0" applyNumberFormat="1" applyFont="1" applyFill="1" applyBorder="1" applyAlignment="1">
      <alignment horizontal="right" vertical="center" wrapText="1"/>
    </xf>
    <xf numFmtId="172" fontId="10" fillId="2" borderId="25" xfId="0" applyNumberFormat="1" applyFont="1" applyFill="1" applyBorder="1" applyAlignment="1">
      <alignment horizontal="center" vertical="center"/>
    </xf>
    <xf numFmtId="0" fontId="10" fillId="9" borderId="17" xfId="0" applyFont="1" applyFill="1" applyBorder="1" applyAlignment="1">
      <alignment horizontal="center" vertical="center" wrapText="1"/>
    </xf>
    <xf numFmtId="172" fontId="10" fillId="7" borderId="15" xfId="0" applyNumberFormat="1" applyFont="1" applyFill="1" applyBorder="1" applyAlignment="1">
      <alignment horizontal="right" vertical="center" wrapText="1"/>
    </xf>
    <xf numFmtId="172" fontId="10" fillId="3" borderId="0" xfId="0" applyNumberFormat="1" applyFont="1" applyFill="1" applyAlignment="1">
      <alignment vertical="center" wrapText="1"/>
    </xf>
    <xf numFmtId="172" fontId="17" fillId="7" borderId="15" xfId="0" applyNumberFormat="1" applyFont="1" applyFill="1" applyBorder="1" applyAlignment="1">
      <alignment horizontal="right" vertical="center" wrapText="1"/>
    </xf>
    <xf numFmtId="175" fontId="10" fillId="0" borderId="29" xfId="6" applyNumberFormat="1" applyFont="1" applyFill="1" applyBorder="1" applyAlignment="1">
      <alignment vertical="center"/>
    </xf>
    <xf numFmtId="175" fontId="10" fillId="0" borderId="28" xfId="6" applyNumberFormat="1" applyFont="1" applyFill="1" applyBorder="1" applyAlignment="1">
      <alignment vertical="center"/>
    </xf>
    <xf numFmtId="175" fontId="10" fillId="0" borderId="4" xfId="6" applyNumberFormat="1" applyFont="1" applyFill="1" applyBorder="1" applyAlignment="1">
      <alignment vertical="center"/>
    </xf>
    <xf numFmtId="175" fontId="10" fillId="0" borderId="6" xfId="6" applyNumberFormat="1" applyFont="1" applyFill="1" applyBorder="1" applyAlignment="1">
      <alignment vertical="center"/>
    </xf>
    <xf numFmtId="175" fontId="10" fillId="3" borderId="4" xfId="6" applyNumberFormat="1" applyFont="1" applyFill="1" applyBorder="1" applyAlignment="1">
      <alignment vertical="center"/>
    </xf>
    <xf numFmtId="175" fontId="10" fillId="0" borderId="32" xfId="6" applyNumberFormat="1" applyFont="1" applyFill="1" applyBorder="1" applyAlignment="1">
      <alignment vertical="center"/>
    </xf>
    <xf numFmtId="175" fontId="10" fillId="0" borderId="43" xfId="6" applyNumberFormat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3" fillId="0" borderId="0" xfId="0" applyFont="1"/>
    <xf numFmtId="0" fontId="10" fillId="12" borderId="15" xfId="0" applyFont="1" applyFill="1" applyBorder="1" applyAlignment="1">
      <alignment horizontal="center" vertical="center"/>
    </xf>
    <xf numFmtId="0" fontId="10" fillId="12" borderId="18" xfId="0" applyFont="1" applyFill="1" applyBorder="1" applyAlignment="1">
      <alignment horizontal="center" vertical="center"/>
    </xf>
    <xf numFmtId="0" fontId="10" fillId="12" borderId="17" xfId="0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0" fillId="12" borderId="17" xfId="0" applyFont="1" applyFill="1" applyBorder="1" applyAlignment="1">
      <alignment horizontal="center" wrapText="1"/>
    </xf>
    <xf numFmtId="0" fontId="10" fillId="12" borderId="19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/>
    </xf>
    <xf numFmtId="0" fontId="8" fillId="0" borderId="27" xfId="0" applyFont="1" applyBorder="1" applyAlignment="1">
      <alignment horizontal="justify" vertical="center"/>
    </xf>
    <xf numFmtId="0" fontId="8" fillId="0" borderId="29" xfId="0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10" fontId="10" fillId="0" borderId="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justify" vertical="center"/>
    </xf>
    <xf numFmtId="0" fontId="8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175" fontId="17" fillId="13" borderId="15" xfId="0" applyNumberFormat="1" applyFont="1" applyFill="1" applyBorder="1" applyAlignment="1">
      <alignment vertical="center"/>
    </xf>
    <xf numFmtId="10" fontId="17" fillId="13" borderId="15" xfId="2" applyNumberFormat="1" applyFont="1" applyFill="1" applyBorder="1" applyAlignment="1">
      <alignment vertical="center"/>
    </xf>
    <xf numFmtId="0" fontId="8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/>
    </xf>
    <xf numFmtId="0" fontId="8" fillId="3" borderId="16" xfId="0" applyFont="1" applyFill="1" applyBorder="1" applyAlignment="1">
      <alignment horizontal="justify" vertical="center"/>
    </xf>
    <xf numFmtId="0" fontId="8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horizontal="center" vertical="center"/>
    </xf>
    <xf numFmtId="175" fontId="8" fillId="0" borderId="0" xfId="0" applyNumberFormat="1" applyFont="1" applyAlignment="1">
      <alignment vertical="center"/>
    </xf>
    <xf numFmtId="0" fontId="8" fillId="0" borderId="48" xfId="0" applyFont="1" applyBorder="1" applyAlignment="1">
      <alignment horizontal="justify" vertical="center"/>
    </xf>
    <xf numFmtId="0" fontId="8" fillId="0" borderId="32" xfId="0" applyFont="1" applyBorder="1" applyAlignment="1">
      <alignment vertical="center"/>
    </xf>
    <xf numFmtId="0" fontId="8" fillId="0" borderId="32" xfId="0" applyFont="1" applyBorder="1" applyAlignment="1">
      <alignment horizontal="center" vertical="center"/>
    </xf>
    <xf numFmtId="0" fontId="8" fillId="3" borderId="48" xfId="0" applyFont="1" applyFill="1" applyBorder="1" applyAlignment="1">
      <alignment horizontal="justify" vertical="center"/>
    </xf>
    <xf numFmtId="0" fontId="8" fillId="3" borderId="32" xfId="0" applyFont="1" applyFill="1" applyBorder="1" applyAlignment="1">
      <alignment vertical="center"/>
    </xf>
    <xf numFmtId="0" fontId="8" fillId="3" borderId="32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/>
    </xf>
    <xf numFmtId="2" fontId="8" fillId="3" borderId="32" xfId="0" applyNumberFormat="1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176" fontId="8" fillId="0" borderId="4" xfId="6" applyNumberFormat="1" applyFont="1" applyFill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8" fillId="3" borderId="41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176" fontId="10" fillId="0" borderId="4" xfId="6" applyNumberFormat="1" applyFont="1" applyFill="1" applyBorder="1" applyAlignment="1">
      <alignment horizontal="center" vertical="center"/>
    </xf>
    <xf numFmtId="0" fontId="8" fillId="23" borderId="0" xfId="0" applyFont="1" applyFill="1" applyAlignment="1">
      <alignment horizontal="center" vertical="center"/>
    </xf>
    <xf numFmtId="0" fontId="8" fillId="23" borderId="4" xfId="0" applyFont="1" applyFill="1" applyBorder="1" applyAlignment="1">
      <alignment horizontal="center" vertical="center"/>
    </xf>
    <xf numFmtId="0" fontId="10" fillId="23" borderId="4" xfId="0" applyFont="1" applyFill="1" applyBorder="1" applyAlignment="1">
      <alignment horizontal="center" vertical="center"/>
    </xf>
    <xf numFmtId="176" fontId="8" fillId="23" borderId="49" xfId="6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176" fontId="15" fillId="5" borderId="4" xfId="6" applyNumberFormat="1" applyFont="1" applyFill="1" applyBorder="1" applyAlignment="1">
      <alignment horizontal="center" vertical="center"/>
    </xf>
    <xf numFmtId="176" fontId="15" fillId="5" borderId="32" xfId="6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176" fontId="10" fillId="21" borderId="4" xfId="6" applyNumberFormat="1" applyFont="1" applyFill="1" applyBorder="1" applyAlignment="1">
      <alignment horizontal="center" vertical="center"/>
    </xf>
    <xf numFmtId="177" fontId="8" fillId="0" borderId="4" xfId="18" applyNumberFormat="1" applyBorder="1" applyAlignment="1">
      <alignment horizontal="center" vertical="center"/>
    </xf>
    <xf numFmtId="177" fontId="8" fillId="0" borderId="6" xfId="18" applyNumberFormat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 wrapText="1"/>
    </xf>
    <xf numFmtId="0" fontId="10" fillId="15" borderId="41" xfId="0" applyFont="1" applyFill="1" applyBorder="1" applyAlignment="1">
      <alignment horizontal="center" vertical="center" wrapText="1"/>
    </xf>
    <xf numFmtId="176" fontId="10" fillId="21" borderId="4" xfId="6" applyNumberFormat="1" applyFont="1" applyFill="1" applyBorder="1" applyAlignment="1">
      <alignment horizontal="center" vertical="center" wrapText="1"/>
    </xf>
    <xf numFmtId="176" fontId="10" fillId="24" borderId="4" xfId="6" applyNumberFormat="1" applyFont="1" applyFill="1" applyBorder="1" applyAlignment="1">
      <alignment horizontal="center" vertical="center" wrapText="1"/>
    </xf>
    <xf numFmtId="166" fontId="13" fillId="0" borderId="4" xfId="0" applyNumberFormat="1" applyFont="1" applyBorder="1"/>
    <xf numFmtId="0" fontId="13" fillId="3" borderId="0" xfId="0" applyFont="1" applyFill="1"/>
    <xf numFmtId="166" fontId="12" fillId="0" borderId="4" xfId="0" applyNumberFormat="1" applyFont="1" applyBorder="1"/>
    <xf numFmtId="166" fontId="15" fillId="5" borderId="4" xfId="0" applyNumberFormat="1" applyFont="1" applyFill="1" applyBorder="1"/>
    <xf numFmtId="166" fontId="15" fillId="5" borderId="32" xfId="0" applyNumberFormat="1" applyFont="1" applyFill="1" applyBorder="1"/>
    <xf numFmtId="166" fontId="12" fillId="22" borderId="4" xfId="0" applyNumberFormat="1" applyFont="1" applyFill="1" applyBorder="1"/>
    <xf numFmtId="0" fontId="8" fillId="0" borderId="0" xfId="0" applyFont="1"/>
    <xf numFmtId="176" fontId="8" fillId="3" borderId="0" xfId="6" applyNumberFormat="1" applyFont="1" applyFill="1"/>
    <xf numFmtId="176" fontId="8" fillId="0" borderId="0" xfId="6" applyNumberFormat="1" applyFont="1" applyFill="1"/>
    <xf numFmtId="0" fontId="6" fillId="1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4" fillId="17" borderId="29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17" borderId="4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4" fillId="18" borderId="4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65" fontId="6" fillId="3" borderId="0" xfId="3" applyFont="1" applyFill="1" applyBorder="1" applyAlignment="1">
      <alignment horizontal="center" vertical="center"/>
    </xf>
    <xf numFmtId="176" fontId="6" fillId="3" borderId="0" xfId="6" applyNumberFormat="1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6" fillId="16" borderId="4" xfId="0" applyFont="1" applyFill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5" borderId="29" xfId="0" applyFont="1" applyFill="1" applyBorder="1" applyAlignment="1">
      <alignment horizontal="center" vertical="center" wrapText="1"/>
    </xf>
    <xf numFmtId="0" fontId="4" fillId="15" borderId="44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2" fillId="3" borderId="0" xfId="0" applyFont="1" applyFill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4" fillId="15" borderId="4" xfId="0" applyFont="1" applyFill="1" applyBorder="1" applyAlignment="1">
      <alignment horizontal="center" vertical="center" wrapText="1"/>
    </xf>
    <xf numFmtId="0" fontId="4" fillId="15" borderId="41" xfId="0" applyFont="1" applyFill="1" applyBorder="1" applyAlignment="1">
      <alignment horizontal="center" vertical="center" wrapText="1"/>
    </xf>
    <xf numFmtId="0" fontId="4" fillId="15" borderId="45" xfId="0" applyFont="1" applyFill="1" applyBorder="1" applyAlignment="1">
      <alignment horizontal="center" vertical="center" wrapText="1"/>
    </xf>
    <xf numFmtId="0" fontId="4" fillId="15" borderId="4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 wrapText="1"/>
    </xf>
    <xf numFmtId="14" fontId="2" fillId="3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9" fillId="3" borderId="4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14" fontId="6" fillId="3" borderId="4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175" fontId="2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14" fontId="6" fillId="0" borderId="29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/>
    </xf>
    <xf numFmtId="168" fontId="8" fillId="3" borderId="4" xfId="6" applyFont="1" applyFill="1" applyBorder="1" applyAlignment="1">
      <alignment horizontal="center" vertical="center"/>
    </xf>
    <xf numFmtId="0" fontId="8" fillId="3" borderId="4" xfId="0" applyFont="1" applyFill="1" applyBorder="1" applyAlignment="1">
      <alignment vertical="center" wrapText="1"/>
    </xf>
    <xf numFmtId="14" fontId="8" fillId="3" borderId="4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4" xfId="0" applyFont="1" applyBorder="1" applyAlignment="1">
      <alignment vertical="center" wrapText="1"/>
    </xf>
    <xf numFmtId="14" fontId="8" fillId="0" borderId="4" xfId="0" applyNumberFormat="1" applyFont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168" fontId="8" fillId="3" borderId="31" xfId="6" applyFont="1" applyFill="1" applyBorder="1" applyAlignment="1">
      <alignment horizontal="center" vertical="center"/>
    </xf>
    <xf numFmtId="168" fontId="10" fillId="0" borderId="4" xfId="6" applyFont="1" applyFill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14" fontId="8" fillId="0" borderId="31" xfId="0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3" borderId="16" xfId="0" applyFont="1" applyFill="1" applyBorder="1" applyAlignment="1">
      <alignment vertical="center" wrapText="1"/>
    </xf>
    <xf numFmtId="168" fontId="8" fillId="0" borderId="4" xfId="6" applyFont="1" applyFill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168" fontId="8" fillId="0" borderId="47" xfId="6" applyFont="1" applyFill="1" applyBorder="1" applyAlignment="1">
      <alignment horizontal="center" vertical="center"/>
    </xf>
    <xf numFmtId="0" fontId="8" fillId="0" borderId="47" xfId="0" applyFont="1" applyBorder="1" applyAlignment="1">
      <alignment vertical="center" wrapText="1"/>
    </xf>
    <xf numFmtId="14" fontId="8" fillId="0" borderId="47" xfId="0" applyNumberFormat="1" applyFont="1" applyBorder="1" applyAlignment="1">
      <alignment horizontal="center" vertical="center"/>
    </xf>
    <xf numFmtId="0" fontId="8" fillId="0" borderId="48" xfId="0" applyFont="1" applyBorder="1" applyAlignment="1">
      <alignment vertical="center"/>
    </xf>
    <xf numFmtId="0" fontId="13" fillId="0" borderId="0" xfId="0" applyFont="1" applyAlignment="1">
      <alignment horizontal="center"/>
    </xf>
    <xf numFmtId="166" fontId="12" fillId="10" borderId="0" xfId="0" applyNumberFormat="1" applyFont="1" applyFill="1" applyAlignment="1">
      <alignment horizontal="center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18" fillId="3" borderId="4" xfId="12" applyFont="1" applyFill="1" applyBorder="1" applyAlignment="1">
      <alignment horizontal="center" vertical="center"/>
    </xf>
    <xf numFmtId="0" fontId="19" fillId="3" borderId="4" xfId="12" applyFont="1" applyFill="1" applyBorder="1" applyAlignment="1">
      <alignment horizontal="center" vertical="center" wrapText="1"/>
    </xf>
    <xf numFmtId="1" fontId="18" fillId="3" borderId="4" xfId="12" applyNumberFormat="1" applyFont="1" applyFill="1" applyBorder="1" applyAlignment="1">
      <alignment horizontal="center" vertical="center"/>
    </xf>
    <xf numFmtId="0" fontId="19" fillId="3" borderId="4" xfId="12" applyFont="1" applyFill="1" applyBorder="1" applyAlignment="1">
      <alignment horizontal="center" vertical="center"/>
    </xf>
    <xf numFmtId="169" fontId="8" fillId="0" borderId="4" xfId="11" applyNumberFormat="1" applyBorder="1" applyAlignment="1">
      <alignment horizontal="center"/>
    </xf>
    <xf numFmtId="14" fontId="8" fillId="4" borderId="4" xfId="11" applyNumberFormat="1" applyFill="1" applyBorder="1" applyAlignment="1">
      <alignment horizontal="center"/>
    </xf>
    <xf numFmtId="164" fontId="8" fillId="4" borderId="4" xfId="1" applyFont="1" applyFill="1" applyBorder="1" applyAlignment="1">
      <alignment horizontal="center"/>
    </xf>
    <xf numFmtId="0" fontId="8" fillId="0" borderId="0" xfId="11" applyAlignment="1">
      <alignment horizontal="center"/>
    </xf>
    <xf numFmtId="164" fontId="10" fillId="0" borderId="0" xfId="11" applyNumberFormat="1" applyFont="1" applyAlignment="1">
      <alignment horizontal="center"/>
    </xf>
    <xf numFmtId="164" fontId="8" fillId="0" borderId="0" xfId="1" applyFont="1" applyAlignment="1">
      <alignment horizontal="center"/>
    </xf>
    <xf numFmtId="164" fontId="8" fillId="3" borderId="0" xfId="1" applyFont="1" applyFill="1" applyBorder="1" applyAlignment="1">
      <alignment horizontal="center"/>
    </xf>
    <xf numFmtId="0" fontId="8" fillId="3" borderId="0" xfId="11" applyFill="1" applyAlignment="1">
      <alignment horizontal="center"/>
    </xf>
    <xf numFmtId="0" fontId="12" fillId="8" borderId="29" xfId="11" applyFont="1" applyFill="1" applyBorder="1" applyAlignment="1">
      <alignment horizontal="center" vertical="center" wrapText="1"/>
    </xf>
    <xf numFmtId="1" fontId="12" fillId="8" borderId="29" xfId="11" applyNumberFormat="1" applyFont="1" applyFill="1" applyBorder="1" applyAlignment="1">
      <alignment horizontal="center" vertical="center" wrapText="1"/>
    </xf>
    <xf numFmtId="1" fontId="12" fillId="8" borderId="4" xfId="11" applyNumberFormat="1" applyFont="1" applyFill="1" applyBorder="1" applyAlignment="1">
      <alignment horizontal="center" vertical="center" wrapText="1"/>
    </xf>
    <xf numFmtId="0" fontId="12" fillId="8" borderId="4" xfId="11" applyFont="1" applyFill="1" applyBorder="1" applyAlignment="1">
      <alignment horizontal="center" vertical="center" wrapText="1"/>
    </xf>
    <xf numFmtId="0" fontId="12" fillId="8" borderId="4" xfId="11" applyFont="1" applyFill="1" applyBorder="1" applyAlignment="1">
      <alignment horizontal="center" vertical="center" textRotation="90" wrapText="1"/>
    </xf>
    <xf numFmtId="0" fontId="10" fillId="8" borderId="4" xfId="11" applyFont="1" applyFill="1" applyBorder="1" applyAlignment="1">
      <alignment horizontal="center" vertical="center"/>
    </xf>
    <xf numFmtId="173" fontId="12" fillId="21" borderId="4" xfId="11" applyNumberFormat="1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/>
    </xf>
    <xf numFmtId="0" fontId="20" fillId="25" borderId="4" xfId="0" applyFont="1" applyFill="1" applyBorder="1" applyAlignment="1">
      <alignment horizontal="center" vertical="center"/>
    </xf>
    <xf numFmtId="0" fontId="13" fillId="3" borderId="4" xfId="11" applyFont="1" applyFill="1" applyBorder="1" applyAlignment="1">
      <alignment horizontal="center"/>
    </xf>
    <xf numFmtId="0" fontId="10" fillId="0" borderId="4" xfId="14" applyFont="1" applyBorder="1" applyAlignment="1">
      <alignment horizontal="center" vertical="center" wrapText="1"/>
    </xf>
    <xf numFmtId="0" fontId="8" fillId="0" borderId="4" xfId="14" applyBorder="1" applyAlignment="1">
      <alignment horizontal="center" vertical="center" wrapText="1"/>
    </xf>
    <xf numFmtId="0" fontId="8" fillId="0" borderId="4" xfId="18" applyBorder="1" applyAlignment="1">
      <alignment horizontal="center" vertical="center" wrapText="1"/>
    </xf>
    <xf numFmtId="49" fontId="21" fillId="0" borderId="4" xfId="18" applyNumberFormat="1" applyFont="1" applyBorder="1" applyAlignment="1">
      <alignment horizontal="center" vertical="center" wrapText="1"/>
    </xf>
    <xf numFmtId="0" fontId="8" fillId="0" borderId="4" xfId="14" applyBorder="1" applyAlignment="1">
      <alignment horizontal="center" vertical="center"/>
    </xf>
    <xf numFmtId="0" fontId="8" fillId="0" borderId="4" xfId="12" applyBorder="1" applyAlignment="1">
      <alignment horizontal="center"/>
    </xf>
    <xf numFmtId="1" fontId="18" fillId="3" borderId="4" xfId="14" applyNumberFormat="1" applyFont="1" applyFill="1" applyBorder="1" applyAlignment="1">
      <alignment horizontal="center" vertical="center"/>
    </xf>
    <xf numFmtId="0" fontId="18" fillId="3" borderId="4" xfId="14" applyFont="1" applyFill="1" applyBorder="1" applyAlignment="1">
      <alignment horizontal="center" vertical="center"/>
    </xf>
    <xf numFmtId="0" fontId="8" fillId="3" borderId="4" xfId="14" applyFill="1" applyBorder="1" applyAlignment="1">
      <alignment horizontal="center"/>
    </xf>
    <xf numFmtId="0" fontId="22" fillId="20" borderId="0" xfId="14" applyFont="1" applyFill="1" applyAlignment="1">
      <alignment horizontal="center" vertical="center"/>
    </xf>
    <xf numFmtId="3" fontId="12" fillId="9" borderId="40" xfId="14" applyNumberFormat="1" applyFont="1" applyFill="1" applyBorder="1" applyAlignment="1">
      <alignment horizontal="center" vertical="center" wrapText="1"/>
    </xf>
    <xf numFmtId="3" fontId="12" fillId="9" borderId="4" xfId="14" applyNumberFormat="1" applyFont="1" applyFill="1" applyBorder="1" applyAlignment="1">
      <alignment horizontal="center" vertical="center" wrapText="1"/>
    </xf>
    <xf numFmtId="168" fontId="12" fillId="9" borderId="4" xfId="6" applyFont="1" applyFill="1" applyBorder="1" applyAlignment="1">
      <alignment horizontal="center" vertical="center" wrapText="1"/>
    </xf>
    <xf numFmtId="168" fontId="10" fillId="9" borderId="4" xfId="6" applyFont="1" applyFill="1" applyBorder="1" applyAlignment="1">
      <alignment horizontal="center" vertical="center" wrapText="1"/>
    </xf>
    <xf numFmtId="0" fontId="13" fillId="0" borderId="40" xfId="0" applyFont="1" applyBorder="1" applyAlignment="1">
      <alignment horizontal="center"/>
    </xf>
    <xf numFmtId="0" fontId="13" fillId="3" borderId="4" xfId="0" applyFont="1" applyFill="1" applyBorder="1" applyAlignment="1">
      <alignment horizontal="left" vertical="center"/>
    </xf>
    <xf numFmtId="14" fontId="13" fillId="3" borderId="4" xfId="0" applyNumberFormat="1" applyFont="1" applyFill="1" applyBorder="1" applyAlignment="1">
      <alignment horizontal="left" vertical="center"/>
    </xf>
    <xf numFmtId="0" fontId="13" fillId="0" borderId="4" xfId="0" applyFont="1" applyBorder="1" applyAlignment="1">
      <alignment wrapText="1"/>
    </xf>
    <xf numFmtId="1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69" fontId="13" fillId="0" borderId="4" xfId="6" applyNumberFormat="1" applyFont="1" applyBorder="1"/>
    <xf numFmtId="3" fontId="12" fillId="9" borderId="42" xfId="14" applyNumberFormat="1" applyFont="1" applyFill="1" applyBorder="1" applyAlignment="1">
      <alignment horizontal="center" vertical="center" wrapText="1"/>
    </xf>
    <xf numFmtId="3" fontId="12" fillId="9" borderId="3" xfId="14" applyNumberFormat="1" applyFont="1" applyFill="1" applyBorder="1" applyAlignment="1">
      <alignment horizontal="center" vertical="center" wrapText="1"/>
    </xf>
    <xf numFmtId="169" fontId="10" fillId="19" borderId="3" xfId="14" applyNumberFormat="1" applyFont="1" applyFill="1" applyBorder="1" applyAlignment="1">
      <alignment horizontal="center" vertical="center" wrapText="1"/>
    </xf>
    <xf numFmtId="169" fontId="10" fillId="19" borderId="3" xfId="14" applyNumberFormat="1" applyFont="1" applyFill="1" applyBorder="1" applyAlignment="1">
      <alignment horizontal="right" vertical="center" wrapText="1"/>
    </xf>
    <xf numFmtId="0" fontId="13" fillId="3" borderId="0" xfId="0" applyFont="1" applyFill="1" applyAlignment="1">
      <alignment horizontal="left" vertical="top"/>
    </xf>
    <xf numFmtId="0" fontId="10" fillId="3" borderId="57" xfId="0" applyFont="1" applyFill="1" applyBorder="1" applyAlignment="1">
      <alignment horizontal="center" vertical="top" wrapText="1"/>
    </xf>
    <xf numFmtId="0" fontId="10" fillId="3" borderId="56" xfId="0" applyFont="1" applyFill="1" applyBorder="1" applyAlignment="1">
      <alignment horizontal="center" vertical="top" wrapText="1"/>
    </xf>
    <xf numFmtId="0" fontId="10" fillId="28" borderId="56" xfId="0" applyFont="1" applyFill="1" applyBorder="1" applyAlignment="1">
      <alignment horizontal="center" vertical="center" wrapText="1"/>
    </xf>
    <xf numFmtId="0" fontId="8" fillId="3" borderId="56" xfId="0" applyFont="1" applyFill="1" applyBorder="1" applyAlignment="1">
      <alignment horizontal="center" vertical="top" wrapText="1"/>
    </xf>
    <xf numFmtId="1" fontId="18" fillId="3" borderId="56" xfId="0" applyNumberFormat="1" applyFont="1" applyFill="1" applyBorder="1" applyAlignment="1">
      <alignment horizontal="center" vertical="top" shrinkToFit="1"/>
    </xf>
    <xf numFmtId="0" fontId="8" fillId="0" borderId="56" xfId="0" applyFont="1" applyBorder="1" applyAlignment="1">
      <alignment horizontal="center" vertical="center" wrapText="1"/>
    </xf>
    <xf numFmtId="0" fontId="13" fillId="3" borderId="60" xfId="0" applyFont="1" applyFill="1" applyBorder="1" applyAlignment="1">
      <alignment horizontal="left" wrapText="1"/>
    </xf>
    <xf numFmtId="0" fontId="8" fillId="3" borderId="60" xfId="0" applyFont="1" applyFill="1" applyBorder="1" applyAlignment="1">
      <alignment horizontal="center" vertical="top" wrapText="1"/>
    </xf>
    <xf numFmtId="0" fontId="13" fillId="3" borderId="64" xfId="0" applyFont="1" applyFill="1" applyBorder="1" applyAlignment="1">
      <alignment horizontal="left" wrapText="1"/>
    </xf>
    <xf numFmtId="0" fontId="8" fillId="3" borderId="64" xfId="0" applyFont="1" applyFill="1" applyBorder="1" applyAlignment="1">
      <alignment horizontal="center" vertical="top" wrapText="1"/>
    </xf>
    <xf numFmtId="1" fontId="18" fillId="3" borderId="64" xfId="0" applyNumberFormat="1" applyFont="1" applyFill="1" applyBorder="1" applyAlignment="1">
      <alignment horizontal="center" vertical="top" shrinkToFit="1"/>
    </xf>
    <xf numFmtId="0" fontId="13" fillId="3" borderId="64" xfId="0" applyFont="1" applyFill="1" applyBorder="1" applyAlignment="1">
      <alignment horizontal="center" vertical="top" wrapText="1"/>
    </xf>
    <xf numFmtId="0" fontId="13" fillId="3" borderId="67" xfId="0" applyFont="1" applyFill="1" applyBorder="1" applyAlignment="1">
      <alignment horizontal="left" wrapText="1"/>
    </xf>
    <xf numFmtId="0" fontId="8" fillId="3" borderId="67" xfId="0" applyFont="1" applyFill="1" applyBorder="1" applyAlignment="1">
      <alignment horizontal="center" vertical="top" wrapText="1"/>
    </xf>
    <xf numFmtId="1" fontId="18" fillId="0" borderId="54" xfId="0" applyNumberFormat="1" applyFont="1" applyBorder="1" applyAlignment="1">
      <alignment horizontal="center" vertical="center" shrinkToFit="1"/>
    </xf>
    <xf numFmtId="0" fontId="8" fillId="0" borderId="57" xfId="0" applyFont="1" applyBorder="1" applyAlignment="1">
      <alignment horizontal="center" vertical="center" wrapText="1"/>
    </xf>
    <xf numFmtId="1" fontId="18" fillId="0" borderId="4" xfId="0" applyNumberFormat="1" applyFont="1" applyBorder="1" applyAlignment="1">
      <alignment horizontal="center" vertical="center" shrinkToFit="1"/>
    </xf>
    <xf numFmtId="179" fontId="18" fillId="0" borderId="4" xfId="0" applyNumberFormat="1" applyFont="1" applyBorder="1" applyAlignment="1">
      <alignment horizontal="center" vertical="center" shrinkToFit="1"/>
    </xf>
    <xf numFmtId="1" fontId="18" fillId="0" borderId="65" xfId="0" applyNumberFormat="1" applyFont="1" applyBorder="1" applyAlignment="1">
      <alignment horizontal="center" vertical="center" shrinkToFit="1"/>
    </xf>
    <xf numFmtId="0" fontId="8" fillId="0" borderId="61" xfId="0" applyFont="1" applyBorder="1" applyAlignment="1">
      <alignment horizontal="center" vertical="center" wrapText="1"/>
    </xf>
    <xf numFmtId="1" fontId="18" fillId="0" borderId="32" xfId="0" applyNumberFormat="1" applyFont="1" applyBorder="1" applyAlignment="1">
      <alignment horizontal="center" vertical="center" shrinkToFit="1"/>
    </xf>
    <xf numFmtId="179" fontId="18" fillId="0" borderId="32" xfId="0" applyNumberFormat="1" applyFont="1" applyBorder="1" applyAlignment="1">
      <alignment horizontal="center" vertical="center" shrinkToFit="1"/>
    </xf>
    <xf numFmtId="0" fontId="10" fillId="3" borderId="4" xfId="0" applyFont="1" applyFill="1" applyBorder="1" applyAlignment="1">
      <alignment vertical="center" wrapText="1"/>
    </xf>
    <xf numFmtId="0" fontId="8" fillId="3" borderId="56" xfId="0" applyFont="1" applyFill="1" applyBorder="1" applyAlignment="1">
      <alignment horizontal="left" vertical="top" wrapText="1" indent="2"/>
    </xf>
    <xf numFmtId="0" fontId="13" fillId="3" borderId="56" xfId="0" applyFont="1" applyFill="1" applyBorder="1" applyAlignment="1">
      <alignment horizontal="left" wrapText="1"/>
    </xf>
    <xf numFmtId="0" fontId="8" fillId="3" borderId="56" xfId="0" applyFont="1" applyFill="1" applyBorder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center" vertical="top" wrapText="1"/>
    </xf>
    <xf numFmtId="1" fontId="18" fillId="3" borderId="0" xfId="0" applyNumberFormat="1" applyFont="1" applyFill="1" applyAlignment="1">
      <alignment horizontal="center" vertical="top" shrinkToFit="1"/>
    </xf>
    <xf numFmtId="0" fontId="8" fillId="3" borderId="57" xfId="0" applyFont="1" applyFill="1" applyBorder="1" applyAlignment="1">
      <alignment vertical="top" wrapText="1"/>
    </xf>
    <xf numFmtId="0" fontId="13" fillId="3" borderId="56" xfId="0" applyFont="1" applyFill="1" applyBorder="1" applyAlignment="1">
      <alignment horizontal="left" vertical="top" wrapText="1" indent="2"/>
    </xf>
    <xf numFmtId="0" fontId="10" fillId="3" borderId="4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left" vertical="top" wrapText="1"/>
    </xf>
    <xf numFmtId="0" fontId="8" fillId="3" borderId="4" xfId="0" applyFont="1" applyFill="1" applyBorder="1" applyAlignment="1">
      <alignment horizontal="center" vertical="top" wrapText="1"/>
    </xf>
    <xf numFmtId="1" fontId="18" fillId="3" borderId="4" xfId="0" applyNumberFormat="1" applyFont="1" applyFill="1" applyBorder="1" applyAlignment="1">
      <alignment horizontal="center" vertical="top" shrinkToFit="1"/>
    </xf>
    <xf numFmtId="0" fontId="13" fillId="3" borderId="4" xfId="0" applyFont="1" applyFill="1" applyBorder="1" applyAlignment="1">
      <alignment horizontal="left" vertical="top" wrapText="1"/>
    </xf>
    <xf numFmtId="0" fontId="10" fillId="3" borderId="60" xfId="0" applyFont="1" applyFill="1" applyBorder="1" applyAlignment="1">
      <alignment horizontal="center" vertical="top" wrapText="1"/>
    </xf>
    <xf numFmtId="0" fontId="10" fillId="3" borderId="61" xfId="0" applyFont="1" applyFill="1" applyBorder="1" applyAlignment="1">
      <alignment horizontal="center" vertical="top" wrapText="1"/>
    </xf>
    <xf numFmtId="1" fontId="18" fillId="0" borderId="60" xfId="0" applyNumberFormat="1" applyFont="1" applyBorder="1" applyAlignment="1">
      <alignment horizontal="center" vertical="center" shrinkToFit="1"/>
    </xf>
    <xf numFmtId="1" fontId="18" fillId="0" borderId="64" xfId="0" applyNumberFormat="1" applyFont="1" applyBorder="1" applyAlignment="1">
      <alignment horizontal="center" vertical="center" shrinkToFit="1"/>
    </xf>
    <xf numFmtId="1" fontId="18" fillId="0" borderId="67" xfId="0" applyNumberFormat="1" applyFont="1" applyBorder="1" applyAlignment="1">
      <alignment horizontal="center" vertical="center" shrinkToFit="1"/>
    </xf>
    <xf numFmtId="179" fontId="18" fillId="0" borderId="61" xfId="0" applyNumberFormat="1" applyFont="1" applyBorder="1" applyAlignment="1">
      <alignment horizontal="center" vertical="center" shrinkToFit="1"/>
    </xf>
    <xf numFmtId="179" fontId="18" fillId="0" borderId="62" xfId="0" applyNumberFormat="1" applyFont="1" applyBorder="1" applyAlignment="1">
      <alignment horizontal="center" vertical="center" shrinkToFit="1"/>
    </xf>
    <xf numFmtId="179" fontId="18" fillId="0" borderId="65" xfId="0" applyNumberFormat="1" applyFont="1" applyBorder="1" applyAlignment="1">
      <alignment horizontal="center" vertical="center" shrinkToFit="1"/>
    </xf>
    <xf numFmtId="179" fontId="18" fillId="0" borderId="66" xfId="0" applyNumberFormat="1" applyFont="1" applyBorder="1" applyAlignment="1">
      <alignment horizontal="center" vertical="center" shrinkToFit="1"/>
    </xf>
    <xf numFmtId="179" fontId="18" fillId="0" borderId="60" xfId="0" applyNumberFormat="1" applyFont="1" applyBorder="1" applyAlignment="1">
      <alignment horizontal="center" vertical="center" shrinkToFit="1"/>
    </xf>
    <xf numFmtId="179" fontId="18" fillId="0" borderId="64" xfId="0" applyNumberFormat="1" applyFont="1" applyBorder="1" applyAlignment="1">
      <alignment horizontal="center" vertical="center" shrinkToFit="1"/>
    </xf>
    <xf numFmtId="179" fontId="18" fillId="3" borderId="41" xfId="0" applyNumberFormat="1" applyFont="1" applyFill="1" applyBorder="1" applyAlignment="1">
      <alignment horizontal="center" vertical="center" shrinkToFit="1"/>
    </xf>
    <xf numFmtId="179" fontId="18" fillId="3" borderId="31" xfId="0" applyNumberFormat="1" applyFont="1" applyFill="1" applyBorder="1" applyAlignment="1">
      <alignment horizontal="center" vertical="center" shrinkToFit="1"/>
    </xf>
    <xf numFmtId="179" fontId="18" fillId="3" borderId="16" xfId="0" applyNumberFormat="1" applyFont="1" applyFill="1" applyBorder="1" applyAlignment="1">
      <alignment horizontal="center" vertical="center" shrinkToFit="1"/>
    </xf>
    <xf numFmtId="179" fontId="18" fillId="0" borderId="63" xfId="0" applyNumberFormat="1" applyFont="1" applyBorder="1" applyAlignment="1">
      <alignment horizontal="center" vertical="center" shrinkToFit="1"/>
    </xf>
    <xf numFmtId="179" fontId="18" fillId="0" borderId="0" xfId="0" applyNumberFormat="1" applyFont="1" applyAlignment="1">
      <alignment horizontal="center" vertical="center" shrinkToFit="1"/>
    </xf>
    <xf numFmtId="179" fontId="18" fillId="0" borderId="4" xfId="0" applyNumberFormat="1" applyFont="1" applyBorder="1" applyAlignment="1">
      <alignment horizontal="center" vertical="center" shrinkToFit="1"/>
    </xf>
    <xf numFmtId="179" fontId="18" fillId="0" borderId="32" xfId="0" applyNumberFormat="1" applyFont="1" applyBorder="1" applyAlignment="1">
      <alignment horizontal="center" vertical="center" shrinkToFit="1"/>
    </xf>
    <xf numFmtId="179" fontId="18" fillId="0" borderId="54" xfId="0" applyNumberFormat="1" applyFont="1" applyBorder="1" applyAlignment="1">
      <alignment horizontal="center" vertical="center" shrinkToFit="1"/>
    </xf>
    <xf numFmtId="179" fontId="18" fillId="0" borderId="55" xfId="0" applyNumberFormat="1" applyFont="1" applyBorder="1" applyAlignment="1">
      <alignment horizontal="center" vertical="center" shrinkToFit="1"/>
    </xf>
    <xf numFmtId="179" fontId="18" fillId="0" borderId="67" xfId="0" applyNumberFormat="1" applyFont="1" applyBorder="1" applyAlignment="1">
      <alignment horizontal="center" vertical="center" shrinkToFit="1"/>
    </xf>
    <xf numFmtId="179" fontId="18" fillId="0" borderId="53" xfId="0" applyNumberFormat="1" applyFont="1" applyBorder="1" applyAlignment="1">
      <alignment horizontal="center" vertical="center" shrinkToFit="1"/>
    </xf>
    <xf numFmtId="0" fontId="12" fillId="26" borderId="8" xfId="0" applyFont="1" applyFill="1" applyBorder="1" applyAlignment="1">
      <alignment horizontal="center" vertical="top" wrapText="1"/>
    </xf>
    <xf numFmtId="0" fontId="12" fillId="26" borderId="14" xfId="0" applyFont="1" applyFill="1" applyBorder="1" applyAlignment="1">
      <alignment horizontal="center" vertical="top" wrapText="1"/>
    </xf>
    <xf numFmtId="0" fontId="12" fillId="26" borderId="9" xfId="0" applyFont="1" applyFill="1" applyBorder="1" applyAlignment="1">
      <alignment horizontal="center" vertical="top" wrapText="1"/>
    </xf>
    <xf numFmtId="0" fontId="10" fillId="3" borderId="57" xfId="0" applyFont="1" applyFill="1" applyBorder="1" applyAlignment="1">
      <alignment horizontal="center" vertical="top" wrapText="1"/>
    </xf>
    <xf numFmtId="0" fontId="10" fillId="3" borderId="59" xfId="0" applyFont="1" applyFill="1" applyBorder="1" applyAlignment="1">
      <alignment horizontal="center" vertical="top" wrapText="1"/>
    </xf>
    <xf numFmtId="0" fontId="10" fillId="3" borderId="58" xfId="0" applyFont="1" applyFill="1" applyBorder="1" applyAlignment="1">
      <alignment horizontal="center" vertical="top" wrapText="1"/>
    </xf>
    <xf numFmtId="0" fontId="10" fillId="3" borderId="4" xfId="0" applyFont="1" applyFill="1" applyBorder="1" applyAlignment="1">
      <alignment horizontal="center" vertical="top" wrapText="1"/>
    </xf>
    <xf numFmtId="0" fontId="10" fillId="28" borderId="54" xfId="0" applyFont="1" applyFill="1" applyBorder="1" applyAlignment="1">
      <alignment horizontal="center" vertical="center" wrapText="1"/>
    </xf>
    <xf numFmtId="0" fontId="10" fillId="28" borderId="53" xfId="0" applyFont="1" applyFill="1" applyBorder="1" applyAlignment="1">
      <alignment horizontal="center" vertical="center" wrapText="1"/>
    </xf>
    <xf numFmtId="0" fontId="10" fillId="28" borderId="55" xfId="0" applyFont="1" applyFill="1" applyBorder="1" applyAlignment="1">
      <alignment horizontal="center" vertical="center" wrapText="1"/>
    </xf>
    <xf numFmtId="179" fontId="20" fillId="28" borderId="54" xfId="0" applyNumberFormat="1" applyFont="1" applyFill="1" applyBorder="1" applyAlignment="1">
      <alignment horizontal="center" vertical="center" shrinkToFit="1"/>
    </xf>
    <xf numFmtId="179" fontId="20" fillId="28" borderId="53" xfId="0" applyNumberFormat="1" applyFont="1" applyFill="1" applyBorder="1" applyAlignment="1">
      <alignment horizontal="center" vertical="center" shrinkToFit="1"/>
    </xf>
    <xf numFmtId="179" fontId="20" fillId="28" borderId="55" xfId="0" applyNumberFormat="1" applyFont="1" applyFill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0" fontId="12" fillId="26" borderId="13" xfId="0" applyFont="1" applyFill="1" applyBorder="1" applyAlignment="1">
      <alignment horizontal="center" vertical="top" wrapText="1"/>
    </xf>
    <xf numFmtId="0" fontId="13" fillId="26" borderId="24" xfId="0" applyFont="1" applyFill="1" applyBorder="1" applyAlignment="1">
      <alignment horizontal="center" vertical="top" wrapText="1"/>
    </xf>
    <xf numFmtId="0" fontId="13" fillId="26" borderId="5" xfId="0" applyFont="1" applyFill="1" applyBorder="1" applyAlignment="1">
      <alignment horizontal="center" vertical="top" wrapText="1"/>
    </xf>
    <xf numFmtId="0" fontId="22" fillId="3" borderId="0" xfId="0" applyFont="1" applyFill="1" applyAlignment="1">
      <alignment horizontal="center" vertical="center" wrapText="1"/>
    </xf>
    <xf numFmtId="0" fontId="22" fillId="27" borderId="53" xfId="0" applyFont="1" applyFill="1" applyBorder="1" applyAlignment="1">
      <alignment horizontal="center" vertical="center" wrapText="1"/>
    </xf>
    <xf numFmtId="0" fontId="10" fillId="28" borderId="57" xfId="0" applyFont="1" applyFill="1" applyBorder="1" applyAlignment="1">
      <alignment horizontal="center" vertical="center" wrapText="1"/>
    </xf>
    <xf numFmtId="0" fontId="10" fillId="28" borderId="58" xfId="0" applyFont="1" applyFill="1" applyBorder="1" applyAlignment="1">
      <alignment horizontal="center" vertical="center" wrapText="1"/>
    </xf>
    <xf numFmtId="0" fontId="10" fillId="28" borderId="59" xfId="0" applyFont="1" applyFill="1" applyBorder="1" applyAlignment="1">
      <alignment horizontal="center" vertical="center" wrapText="1"/>
    </xf>
    <xf numFmtId="0" fontId="13" fillId="26" borderId="14" xfId="0" applyFont="1" applyFill="1" applyBorder="1" applyAlignment="1">
      <alignment horizontal="center" vertical="top" wrapText="1"/>
    </xf>
    <xf numFmtId="0" fontId="13" fillId="26" borderId="9" xfId="0" applyFont="1" applyFill="1" applyBorder="1" applyAlignment="1">
      <alignment horizontal="center" vertical="top" wrapText="1"/>
    </xf>
    <xf numFmtId="0" fontId="13" fillId="7" borderId="40" xfId="0" applyFont="1" applyFill="1" applyBorder="1" applyAlignment="1">
      <alignment horizontal="left" vertical="center" wrapText="1"/>
    </xf>
    <xf numFmtId="0" fontId="13" fillId="7" borderId="4" xfId="0" applyFont="1" applyFill="1" applyBorder="1" applyAlignment="1">
      <alignment horizontal="left" vertical="center" wrapText="1"/>
    </xf>
    <xf numFmtId="0" fontId="13" fillId="7" borderId="41" xfId="0" applyFont="1" applyFill="1" applyBorder="1" applyAlignment="1">
      <alignment horizontal="left" vertical="center" wrapText="1"/>
    </xf>
    <xf numFmtId="0" fontId="10" fillId="7" borderId="33" xfId="0" applyFont="1" applyFill="1" applyBorder="1" applyAlignment="1">
      <alignment horizontal="center" vertical="center" wrapText="1"/>
    </xf>
    <xf numFmtId="0" fontId="10" fillId="7" borderId="34" xfId="0" applyFont="1" applyFill="1" applyBorder="1" applyAlignment="1">
      <alignment horizontal="center" vertical="center" wrapText="1"/>
    </xf>
    <xf numFmtId="0" fontId="10" fillId="6" borderId="33" xfId="0" applyFont="1" applyFill="1" applyBorder="1" applyAlignment="1">
      <alignment vertical="center" wrapText="1"/>
    </xf>
    <xf numFmtId="0" fontId="10" fillId="6" borderId="34" xfId="0" applyFont="1" applyFill="1" applyBorder="1" applyAlignment="1">
      <alignment vertical="center" wrapText="1"/>
    </xf>
    <xf numFmtId="0" fontId="10" fillId="6" borderId="36" xfId="0" applyFont="1" applyFill="1" applyBorder="1" applyAlignment="1">
      <alignment vertical="center" wrapText="1"/>
    </xf>
    <xf numFmtId="0" fontId="10" fillId="11" borderId="37" xfId="0" applyFont="1" applyFill="1" applyBorder="1" applyAlignment="1">
      <alignment horizontal="center" vertical="center" wrapText="1"/>
    </xf>
    <xf numFmtId="0" fontId="10" fillId="11" borderId="38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justify" vertical="center" wrapText="1"/>
    </xf>
    <xf numFmtId="0" fontId="10" fillId="3" borderId="14" xfId="0" applyFont="1" applyFill="1" applyBorder="1" applyAlignment="1">
      <alignment horizontal="justify" vertical="center" wrapText="1"/>
    </xf>
    <xf numFmtId="0" fontId="10" fillId="3" borderId="9" xfId="0" applyFont="1" applyFill="1" applyBorder="1" applyAlignment="1">
      <alignment horizontal="justify" vertical="center" wrapText="1"/>
    </xf>
    <xf numFmtId="0" fontId="10" fillId="2" borderId="21" xfId="0" applyFont="1" applyFill="1" applyBorder="1" applyAlignment="1">
      <alignment horizontal="left" vertical="center"/>
    </xf>
    <xf numFmtId="0" fontId="10" fillId="2" borderId="23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horizontal="left" vertical="center"/>
    </xf>
    <xf numFmtId="0" fontId="10" fillId="9" borderId="26" xfId="0" applyFont="1" applyFill="1" applyBorder="1" applyAlignment="1">
      <alignment horizontal="center" vertical="center" wrapText="1"/>
    </xf>
    <xf numFmtId="0" fontId="10" fillId="9" borderId="17" xfId="0" applyFont="1" applyFill="1" applyBorder="1" applyAlignment="1">
      <alignment horizontal="center" vertical="center" wrapText="1"/>
    </xf>
    <xf numFmtId="0" fontId="8" fillId="7" borderId="40" xfId="0" applyFont="1" applyFill="1" applyBorder="1" applyAlignment="1">
      <alignment horizontal="left" vertical="center" wrapText="1"/>
    </xf>
    <xf numFmtId="0" fontId="8" fillId="7" borderId="4" xfId="0" applyFont="1" applyFill="1" applyBorder="1" applyAlignment="1">
      <alignment horizontal="left" vertical="center" wrapText="1"/>
    </xf>
    <xf numFmtId="0" fontId="8" fillId="7" borderId="41" xfId="0" applyFont="1" applyFill="1" applyBorder="1" applyAlignment="1">
      <alignment horizontal="left" vertical="center" wrapText="1"/>
    </xf>
    <xf numFmtId="0" fontId="10" fillId="3" borderId="33" xfId="0" applyFont="1" applyFill="1" applyBorder="1" applyAlignment="1">
      <alignment vertical="center" wrapText="1"/>
    </xf>
    <xf numFmtId="0" fontId="10" fillId="3" borderId="34" xfId="0" applyFont="1" applyFill="1" applyBorder="1" applyAlignment="1">
      <alignment vertical="center" wrapText="1"/>
    </xf>
    <xf numFmtId="0" fontId="16" fillId="0" borderId="0" xfId="12" applyFont="1" applyAlignment="1">
      <alignment horizontal="center" vertical="center"/>
    </xf>
    <xf numFmtId="0" fontId="10" fillId="8" borderId="8" xfId="0" applyFont="1" applyFill="1" applyBorder="1" applyAlignment="1">
      <alignment horizontal="left" vertical="center"/>
    </xf>
    <xf numFmtId="0" fontId="10" fillId="8" borderId="14" xfId="0" applyFont="1" applyFill="1" applyBorder="1" applyAlignment="1">
      <alignment horizontal="left" vertical="center"/>
    </xf>
    <xf numFmtId="0" fontId="10" fillId="8" borderId="9" xfId="0" applyFont="1" applyFill="1" applyBorder="1" applyAlignment="1">
      <alignment horizontal="left" vertical="center"/>
    </xf>
    <xf numFmtId="0" fontId="10" fillId="2" borderId="12" xfId="0" applyFont="1" applyFill="1" applyBorder="1" applyAlignment="1">
      <alignment horizontal="left" vertical="center"/>
    </xf>
    <xf numFmtId="0" fontId="10" fillId="2" borderId="30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vertical="center" wrapText="1"/>
    </xf>
    <xf numFmtId="0" fontId="10" fillId="3" borderId="31" xfId="0" applyFont="1" applyFill="1" applyBorder="1" applyAlignment="1">
      <alignment vertical="center" wrapText="1"/>
    </xf>
    <xf numFmtId="0" fontId="10" fillId="3" borderId="16" xfId="0" applyFont="1" applyFill="1" applyBorder="1" applyAlignment="1">
      <alignment vertical="center" wrapText="1"/>
    </xf>
    <xf numFmtId="0" fontId="10" fillId="6" borderId="12" xfId="0" applyFont="1" applyFill="1" applyBorder="1" applyAlignment="1">
      <alignment vertical="center" wrapText="1"/>
    </xf>
    <xf numFmtId="0" fontId="10" fillId="6" borderId="31" xfId="0" applyFont="1" applyFill="1" applyBorder="1" applyAlignment="1">
      <alignment vertical="center" wrapText="1"/>
    </xf>
    <xf numFmtId="0" fontId="10" fillId="6" borderId="16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10" fillId="13" borderId="8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0" fontId="4" fillId="14" borderId="4" xfId="0" applyFont="1" applyFill="1" applyBorder="1" applyAlignment="1">
      <alignment horizontal="center"/>
    </xf>
    <xf numFmtId="0" fontId="4" fillId="4" borderId="41" xfId="0" applyFont="1" applyFill="1" applyBorder="1" applyAlignment="1">
      <alignment horizontal="center" wrapText="1"/>
    </xf>
    <xf numFmtId="0" fontId="4" fillId="4" borderId="31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15" borderId="52" xfId="0" applyFont="1" applyFill="1" applyBorder="1" applyAlignment="1">
      <alignment horizontal="center" vertical="center" wrapText="1"/>
    </xf>
    <xf numFmtId="0" fontId="4" fillId="15" borderId="44" xfId="0" applyFont="1" applyFill="1" applyBorder="1" applyAlignment="1">
      <alignment horizontal="center" vertical="center" wrapText="1"/>
    </xf>
    <xf numFmtId="0" fontId="4" fillId="10" borderId="32" xfId="0" applyFont="1" applyFill="1" applyBorder="1" applyAlignment="1">
      <alignment horizontal="center" vertical="center" wrapText="1"/>
    </xf>
    <xf numFmtId="0" fontId="4" fillId="10" borderId="29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14" borderId="41" xfId="0" applyFont="1" applyFill="1" applyBorder="1" applyAlignment="1">
      <alignment horizontal="center"/>
    </xf>
    <xf numFmtId="0" fontId="4" fillId="14" borderId="31" xfId="0" applyFont="1" applyFill="1" applyBorder="1" applyAlignment="1">
      <alignment horizontal="center"/>
    </xf>
    <xf numFmtId="0" fontId="4" fillId="14" borderId="16" xfId="0" applyFont="1" applyFill="1" applyBorder="1" applyAlignment="1">
      <alignment horizontal="center"/>
    </xf>
    <xf numFmtId="0" fontId="4" fillId="15" borderId="4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wrapText="1"/>
    </xf>
    <xf numFmtId="0" fontId="10" fillId="4" borderId="31" xfId="0" applyFont="1" applyFill="1" applyBorder="1" applyAlignment="1">
      <alignment horizontal="center" wrapText="1"/>
    </xf>
    <xf numFmtId="0" fontId="10" fillId="4" borderId="16" xfId="0" applyFont="1" applyFill="1" applyBorder="1" applyAlignment="1">
      <alignment horizontal="center" wrapText="1"/>
    </xf>
    <xf numFmtId="0" fontId="22" fillId="20" borderId="50" xfId="14" applyFont="1" applyFill="1" applyBorder="1" applyAlignment="1">
      <alignment horizontal="center" vertical="center"/>
    </xf>
    <xf numFmtId="0" fontId="22" fillId="20" borderId="0" xfId="14" applyFont="1" applyFill="1" applyAlignment="1">
      <alignment horizontal="center" vertical="center"/>
    </xf>
    <xf numFmtId="3" fontId="12" fillId="9" borderId="1" xfId="14" applyNumberFormat="1" applyFont="1" applyFill="1" applyBorder="1" applyAlignment="1">
      <alignment horizontal="center" vertical="center" wrapText="1"/>
    </xf>
    <xf numFmtId="3" fontId="12" fillId="9" borderId="2" xfId="14" applyNumberFormat="1" applyFont="1" applyFill="1" applyBorder="1" applyAlignment="1">
      <alignment horizontal="center" vertical="center" wrapText="1"/>
    </xf>
    <xf numFmtId="3" fontId="12" fillId="9" borderId="40" xfId="14" applyNumberFormat="1" applyFont="1" applyFill="1" applyBorder="1" applyAlignment="1">
      <alignment horizontal="center" vertical="center" wrapText="1"/>
    </xf>
    <xf numFmtId="3" fontId="12" fillId="9" borderId="4" xfId="14" applyNumberFormat="1" applyFont="1" applyFill="1" applyBorder="1" applyAlignment="1">
      <alignment horizontal="center" vertical="center" wrapText="1"/>
    </xf>
  </cellXfs>
  <cellStyles count="20">
    <cellStyle name="Millares [0] 2" xfId="4" xr:uid="{7540CD67-8210-4BDB-9EBA-1E940062FC45}"/>
    <cellStyle name="Millares [0] 2 2" xfId="9" xr:uid="{5517CB9F-AD9A-4F3B-A7F9-33CA69ACFA22}"/>
    <cellStyle name="Millares 10 3" xfId="3" xr:uid="{E752AE52-DD0C-4E1C-AC2D-338EB50032E9}"/>
    <cellStyle name="Millares 2" xfId="16" xr:uid="{8F5373C7-199C-4DCE-AFB6-8F93B629C91E}"/>
    <cellStyle name="Millares 2 44" xfId="13" xr:uid="{E2F1F5C6-E21E-4BD1-856F-954F9921E402}"/>
    <cellStyle name="Millares 3" xfId="7" xr:uid="{BE0B57E4-807F-471E-94A2-1B31A8FF1058}"/>
    <cellStyle name="Moneda" xfId="1" builtinId="4"/>
    <cellStyle name="Moneda [0] 2" xfId="5" xr:uid="{562FDD27-E587-45BC-9966-646F3F0C3489}"/>
    <cellStyle name="Moneda 2" xfId="6" xr:uid="{25121F4D-09E5-4770-9252-691AED9DA1B9}"/>
    <cellStyle name="Moneda 2 2" xfId="10" xr:uid="{6295E058-3F98-4710-A08C-75D7E8C1AADF}"/>
    <cellStyle name="Normal" xfId="0" builtinId="0"/>
    <cellStyle name="Normal 10 2" xfId="12" xr:uid="{87E69553-0969-499F-9960-2FA5AD84C68F}"/>
    <cellStyle name="Normal 2" xfId="8" xr:uid="{A72306DD-4B36-44A1-BF7D-76FC1C2814D7}"/>
    <cellStyle name="Normal 2 10" xfId="14" xr:uid="{030402F5-80B8-47FD-9701-2C04D150D887}"/>
    <cellStyle name="Normal 2 10 2" xfId="18" xr:uid="{28B33D75-27D2-463C-9684-A0C1697FE57C}"/>
    <cellStyle name="Normal 2 2" xfId="11" xr:uid="{70E66966-17DA-4D83-AE52-E5D2311850C7}"/>
    <cellStyle name="Normal 3" xfId="19" xr:uid="{C18C3149-51DD-4503-BF8F-1450722D90E6}"/>
    <cellStyle name="Normal 4" xfId="15" xr:uid="{01D55966-C631-4A57-9E6E-5C1C45000FF2}"/>
    <cellStyle name="Normal 7" xfId="17" xr:uid="{EF2EE65C-04BB-473C-B6BA-19B47A72072A}"/>
    <cellStyle name="Porcentaj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5FAC8"/>
      <color rgb="FFB2F2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402431</xdr:colOff>
      <xdr:row>0</xdr:row>
      <xdr:rowOff>157163</xdr:rowOff>
    </xdr:from>
    <xdr:to>
      <xdr:col>3</xdr:col>
      <xdr:colOff>866775</xdr:colOff>
      <xdr:row>5</xdr:row>
      <xdr:rowOff>42862</xdr:rowOff>
    </xdr:to>
    <xdr:pic>
      <xdr:nvPicPr>
        <xdr:cNvPr id="2" name="Imagen 2" descr="Vista previa de imagen">
          <a:extLst>
            <a:ext uri="{FF2B5EF4-FFF2-40B4-BE49-F238E27FC236}">
              <a16:creationId xmlns:a16="http://schemas.microsoft.com/office/drawing/2014/main" id="{6D76B164-3999-4D75-B0C6-841CA0D0A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431" y="157163"/>
          <a:ext cx="2321719" cy="7191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192.168.0.4/sigia%202011/Documents%20and%20Settings/Sromero/Configuraci&#243;n%20local/Archivos%20temporales%20de%20Internet/Content.Outlook/R0WYFC5F/Consolidado%20Sigia%20JUNIO/CONSOLIDADO%20CONTRATISTAS%20JUNIO.xls" TargetMode="External"/><Relationship Id="rId1" Type="http://schemas.openxmlformats.org/officeDocument/2006/relationships/externalLinkPath" Target="/192.168.0.4/sigia%202011/Documents%20and%20Settings/Sromero/Configuraci&#243;n%20local/Archivos%20temporales%20de%20Internet/Content.Outlook/R0WYFC5F/Consolidado%20Sigia%20JUNIO/CONSOLIDADO%20CONTRATISTAS%20JUNI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sisjuridica\Escritorio\CONTRATOS-2007-2008-FINALES\CONTRATOS%20A&#209;OS%202006-2007-2008-2009%20FINALES\CONTRATOS-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sisjuridica\Escritorio\CONTRATOS-2007-2008-FINALES\CONTRATOS%20A&#209;OS%202006-2007-2008-2009%20FINALES\CONTRATOS-2009-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ECRETARIA DE EDUCACIO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umero de Contratos"/>
      <sheetName val="Valor Contratos"/>
      <sheetName val="datos graficas"/>
      <sheetName val="Tabla dinamica"/>
      <sheetName val="CONTRATOS-2010"/>
      <sheetName val="ADICIONES"/>
      <sheetName val="BASE DE DATOS"/>
      <sheetName val="Numero_de_Contratos"/>
      <sheetName val="Valor_Contratos"/>
      <sheetName val="datos_graficas"/>
      <sheetName val="Tabla_dinamica"/>
      <sheetName val="BASE_DE_DATOS"/>
      <sheetName val="Numero_de_Contratos1"/>
      <sheetName val="Valor_Contratos1"/>
      <sheetName val="datos_graficas1"/>
      <sheetName val="Tabla_dinamica1"/>
      <sheetName val="BASE_DE_DATOS1"/>
      <sheetName val="Numero_de_Contratos3"/>
      <sheetName val="Valor_Contratos3"/>
      <sheetName val="datos_graficas3"/>
      <sheetName val="Tabla_dinamica3"/>
      <sheetName val="BASE_DE_DATOS3"/>
      <sheetName val="Numero_de_Contratos2"/>
      <sheetName val="Valor_Contratos2"/>
      <sheetName val="datos_graficas2"/>
      <sheetName val="Tabla_dinamica2"/>
      <sheetName val="BASE_DE_DATOS2"/>
      <sheetName val="DATOS"/>
      <sheetName val="Numero_de_Contratos4"/>
      <sheetName val="Valor_Contratos4"/>
      <sheetName val="datos_graficas4"/>
      <sheetName val="Tabla_dinamica4"/>
      <sheetName val="BASE_DE_DATOS4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>
        <row r="5">
          <cell r="Q5">
            <v>39814</v>
          </cell>
        </row>
        <row r="6">
          <cell r="Q6">
            <v>39815</v>
          </cell>
        </row>
        <row r="7">
          <cell r="Q7">
            <v>39816</v>
          </cell>
        </row>
        <row r="8">
          <cell r="Q8">
            <v>39817</v>
          </cell>
        </row>
        <row r="9">
          <cell r="Q9">
            <v>39818</v>
          </cell>
        </row>
        <row r="10">
          <cell r="Q10">
            <v>39819</v>
          </cell>
        </row>
        <row r="11">
          <cell r="Q11">
            <v>39820</v>
          </cell>
        </row>
        <row r="12">
          <cell r="Q12">
            <v>39821</v>
          </cell>
        </row>
        <row r="13">
          <cell r="Q13">
            <v>39822</v>
          </cell>
        </row>
        <row r="14">
          <cell r="Q14">
            <v>39823</v>
          </cell>
        </row>
        <row r="15">
          <cell r="Q15">
            <v>39824</v>
          </cell>
        </row>
        <row r="16">
          <cell r="Q16">
            <v>39825</v>
          </cell>
        </row>
        <row r="17">
          <cell r="Q17">
            <v>39826</v>
          </cell>
        </row>
        <row r="18">
          <cell r="Q18">
            <v>39827</v>
          </cell>
        </row>
        <row r="19">
          <cell r="Q19">
            <v>39828</v>
          </cell>
        </row>
        <row r="20">
          <cell r="Q20">
            <v>39829</v>
          </cell>
        </row>
        <row r="21">
          <cell r="Q21">
            <v>39830</v>
          </cell>
        </row>
        <row r="22">
          <cell r="Q22">
            <v>39831</v>
          </cell>
        </row>
        <row r="23">
          <cell r="Q23">
            <v>39832</v>
          </cell>
        </row>
        <row r="24">
          <cell r="Q24">
            <v>39833</v>
          </cell>
        </row>
        <row r="25">
          <cell r="Q25">
            <v>39834</v>
          </cell>
        </row>
        <row r="26">
          <cell r="Q26">
            <v>39835</v>
          </cell>
        </row>
        <row r="27">
          <cell r="Q27">
            <v>39836</v>
          </cell>
        </row>
        <row r="28">
          <cell r="Q28">
            <v>39837</v>
          </cell>
        </row>
        <row r="29">
          <cell r="Q29">
            <v>39838</v>
          </cell>
        </row>
        <row r="30">
          <cell r="Q30">
            <v>39839</v>
          </cell>
        </row>
        <row r="31">
          <cell r="Q31">
            <v>39840</v>
          </cell>
        </row>
        <row r="32">
          <cell r="Q32">
            <v>39841</v>
          </cell>
        </row>
        <row r="33">
          <cell r="Q33">
            <v>39842</v>
          </cell>
        </row>
        <row r="34">
          <cell r="Q34">
            <v>39843</v>
          </cell>
        </row>
        <row r="35">
          <cell r="Q35">
            <v>39844</v>
          </cell>
        </row>
        <row r="36">
          <cell r="Q36">
            <v>39845</v>
          </cell>
        </row>
        <row r="37">
          <cell r="Q37">
            <v>39846</v>
          </cell>
        </row>
        <row r="38">
          <cell r="Q38">
            <v>39847</v>
          </cell>
        </row>
        <row r="39">
          <cell r="Q39">
            <v>39848</v>
          </cell>
        </row>
        <row r="40">
          <cell r="Q40">
            <v>39849</v>
          </cell>
        </row>
        <row r="41">
          <cell r="Q41">
            <v>39850</v>
          </cell>
        </row>
        <row r="42">
          <cell r="Q42">
            <v>39851</v>
          </cell>
        </row>
        <row r="43">
          <cell r="Q43">
            <v>39852</v>
          </cell>
        </row>
        <row r="44">
          <cell r="Q44">
            <v>39853</v>
          </cell>
        </row>
        <row r="45">
          <cell r="Q45">
            <v>39854</v>
          </cell>
        </row>
        <row r="46">
          <cell r="Q46">
            <v>39855</v>
          </cell>
        </row>
        <row r="47">
          <cell r="Q47">
            <v>39856</v>
          </cell>
        </row>
        <row r="48">
          <cell r="Q48">
            <v>39857</v>
          </cell>
        </row>
        <row r="49">
          <cell r="Q49">
            <v>39858</v>
          </cell>
        </row>
        <row r="50">
          <cell r="Q50">
            <v>39859</v>
          </cell>
        </row>
        <row r="51">
          <cell r="Q51">
            <v>39860</v>
          </cell>
        </row>
        <row r="52">
          <cell r="Q52">
            <v>39861</v>
          </cell>
        </row>
        <row r="53">
          <cell r="Q53">
            <v>39862</v>
          </cell>
        </row>
        <row r="54">
          <cell r="Q54">
            <v>39863</v>
          </cell>
        </row>
        <row r="55">
          <cell r="Q55">
            <v>39864</v>
          </cell>
        </row>
        <row r="56">
          <cell r="Q56">
            <v>39865</v>
          </cell>
        </row>
        <row r="57">
          <cell r="Q57">
            <v>39866</v>
          </cell>
        </row>
        <row r="58">
          <cell r="Q58">
            <v>39867</v>
          </cell>
        </row>
        <row r="59">
          <cell r="Q59">
            <v>39868</v>
          </cell>
        </row>
        <row r="60">
          <cell r="Q60">
            <v>39869</v>
          </cell>
        </row>
        <row r="61">
          <cell r="Q61">
            <v>39870</v>
          </cell>
        </row>
        <row r="62">
          <cell r="Q62">
            <v>39871</v>
          </cell>
        </row>
        <row r="63">
          <cell r="Q63">
            <v>39872</v>
          </cell>
        </row>
        <row r="64">
          <cell r="Q64">
            <v>39873</v>
          </cell>
        </row>
        <row r="65">
          <cell r="Q65">
            <v>39874</v>
          </cell>
        </row>
        <row r="66">
          <cell r="Q66">
            <v>39875</v>
          </cell>
        </row>
        <row r="67">
          <cell r="Q67">
            <v>39876</v>
          </cell>
        </row>
        <row r="68">
          <cell r="Q68">
            <v>39877</v>
          </cell>
        </row>
        <row r="69">
          <cell r="Q69">
            <v>39878</v>
          </cell>
        </row>
        <row r="70">
          <cell r="Q70">
            <v>39879</v>
          </cell>
        </row>
        <row r="71">
          <cell r="Q71">
            <v>39880</v>
          </cell>
        </row>
        <row r="72">
          <cell r="Q72">
            <v>39881</v>
          </cell>
        </row>
        <row r="73">
          <cell r="Q73">
            <v>39882</v>
          </cell>
        </row>
        <row r="74">
          <cell r="Q74">
            <v>39883</v>
          </cell>
        </row>
        <row r="75">
          <cell r="Q75">
            <v>39884</v>
          </cell>
        </row>
        <row r="76">
          <cell r="Q76">
            <v>39885</v>
          </cell>
        </row>
        <row r="77">
          <cell r="Q77">
            <v>39886</v>
          </cell>
        </row>
        <row r="78">
          <cell r="Q78">
            <v>39887</v>
          </cell>
        </row>
        <row r="79">
          <cell r="Q79">
            <v>39888</v>
          </cell>
        </row>
        <row r="80">
          <cell r="Q80">
            <v>39889</v>
          </cell>
        </row>
        <row r="81">
          <cell r="Q81">
            <v>39890</v>
          </cell>
        </row>
        <row r="82">
          <cell r="Q82">
            <v>39891</v>
          </cell>
        </row>
        <row r="83">
          <cell r="Q83">
            <v>39892</v>
          </cell>
        </row>
        <row r="84">
          <cell r="Q84">
            <v>39893</v>
          </cell>
        </row>
        <row r="85">
          <cell r="Q85">
            <v>39894</v>
          </cell>
        </row>
        <row r="86">
          <cell r="Q86">
            <v>39895</v>
          </cell>
        </row>
        <row r="87">
          <cell r="Q87">
            <v>39896</v>
          </cell>
        </row>
        <row r="88">
          <cell r="Q88">
            <v>39897</v>
          </cell>
        </row>
        <row r="89">
          <cell r="Q89">
            <v>39898</v>
          </cell>
        </row>
        <row r="90">
          <cell r="Q90">
            <v>39899</v>
          </cell>
        </row>
        <row r="91">
          <cell r="Q91">
            <v>39900</v>
          </cell>
        </row>
        <row r="92">
          <cell r="Q92">
            <v>39901</v>
          </cell>
        </row>
        <row r="93">
          <cell r="Q93">
            <v>39902</v>
          </cell>
        </row>
        <row r="94">
          <cell r="Q94">
            <v>39903</v>
          </cell>
        </row>
        <row r="95">
          <cell r="Q95">
            <v>39904</v>
          </cell>
        </row>
        <row r="96">
          <cell r="Q96">
            <v>39905</v>
          </cell>
        </row>
        <row r="97">
          <cell r="Q97">
            <v>39906</v>
          </cell>
        </row>
        <row r="98">
          <cell r="Q98">
            <v>39907</v>
          </cell>
        </row>
        <row r="99">
          <cell r="Q99">
            <v>39908</v>
          </cell>
        </row>
        <row r="100">
          <cell r="Q100">
            <v>39909</v>
          </cell>
        </row>
        <row r="101">
          <cell r="Q101">
            <v>39910</v>
          </cell>
        </row>
        <row r="102">
          <cell r="Q102">
            <v>39911</v>
          </cell>
        </row>
        <row r="103">
          <cell r="Q103">
            <v>39912</v>
          </cell>
        </row>
        <row r="104">
          <cell r="Q104">
            <v>39913</v>
          </cell>
        </row>
        <row r="105">
          <cell r="Q105">
            <v>39914</v>
          </cell>
        </row>
        <row r="106">
          <cell r="Q106">
            <v>39915</v>
          </cell>
        </row>
        <row r="107">
          <cell r="Q107">
            <v>39916</v>
          </cell>
        </row>
        <row r="108">
          <cell r="Q108">
            <v>39917</v>
          </cell>
        </row>
        <row r="109">
          <cell r="Q109">
            <v>39918</v>
          </cell>
        </row>
        <row r="110">
          <cell r="Q110">
            <v>39919</v>
          </cell>
        </row>
        <row r="111">
          <cell r="Q111">
            <v>39920</v>
          </cell>
        </row>
        <row r="112">
          <cell r="Q112">
            <v>39921</v>
          </cell>
        </row>
        <row r="113">
          <cell r="Q113">
            <v>39922</v>
          </cell>
        </row>
        <row r="114">
          <cell r="Q114">
            <v>39923</v>
          </cell>
        </row>
        <row r="115">
          <cell r="Q115">
            <v>39924</v>
          </cell>
        </row>
        <row r="116">
          <cell r="Q116">
            <v>39925</v>
          </cell>
        </row>
        <row r="117">
          <cell r="Q117">
            <v>39926</v>
          </cell>
        </row>
        <row r="118">
          <cell r="Q118">
            <v>39927</v>
          </cell>
        </row>
        <row r="119">
          <cell r="Q119">
            <v>39928</v>
          </cell>
        </row>
        <row r="120">
          <cell r="Q120">
            <v>39929</v>
          </cell>
        </row>
        <row r="121">
          <cell r="Q121">
            <v>39930</v>
          </cell>
        </row>
        <row r="122">
          <cell r="Q122">
            <v>39931</v>
          </cell>
        </row>
        <row r="123">
          <cell r="Q123">
            <v>39932</v>
          </cell>
        </row>
        <row r="124">
          <cell r="Q124">
            <v>39933</v>
          </cell>
        </row>
        <row r="125">
          <cell r="Q125">
            <v>39934</v>
          </cell>
        </row>
        <row r="126">
          <cell r="Q126">
            <v>39935</v>
          </cell>
        </row>
        <row r="127">
          <cell r="Q127">
            <v>39936</v>
          </cell>
        </row>
        <row r="128">
          <cell r="Q128">
            <v>39937</v>
          </cell>
        </row>
        <row r="129">
          <cell r="Q129">
            <v>39938</v>
          </cell>
        </row>
        <row r="130">
          <cell r="Q130">
            <v>39939</v>
          </cell>
        </row>
        <row r="131">
          <cell r="Q131">
            <v>39940</v>
          </cell>
        </row>
        <row r="132">
          <cell r="Q132">
            <v>39941</v>
          </cell>
        </row>
        <row r="133">
          <cell r="Q133">
            <v>39942</v>
          </cell>
        </row>
        <row r="134">
          <cell r="Q134">
            <v>39943</v>
          </cell>
        </row>
        <row r="135">
          <cell r="Q135">
            <v>39944</v>
          </cell>
        </row>
        <row r="136">
          <cell r="Q136">
            <v>39945</v>
          </cell>
        </row>
        <row r="137">
          <cell r="Q137">
            <v>39946</v>
          </cell>
        </row>
        <row r="138">
          <cell r="Q138">
            <v>39947</v>
          </cell>
        </row>
        <row r="139">
          <cell r="Q139">
            <v>39948</v>
          </cell>
        </row>
        <row r="140">
          <cell r="Q140">
            <v>39949</v>
          </cell>
        </row>
        <row r="141">
          <cell r="Q141">
            <v>39950</v>
          </cell>
        </row>
        <row r="142">
          <cell r="Q142">
            <v>39951</v>
          </cell>
        </row>
        <row r="143">
          <cell r="Q143">
            <v>39952</v>
          </cell>
        </row>
        <row r="144">
          <cell r="Q144">
            <v>39953</v>
          </cell>
        </row>
        <row r="145">
          <cell r="Q145">
            <v>39954</v>
          </cell>
        </row>
        <row r="146">
          <cell r="Q146">
            <v>39955</v>
          </cell>
        </row>
        <row r="147">
          <cell r="Q147">
            <v>39956</v>
          </cell>
        </row>
        <row r="148">
          <cell r="Q148">
            <v>39957</v>
          </cell>
        </row>
        <row r="149">
          <cell r="Q149">
            <v>39958</v>
          </cell>
        </row>
        <row r="150">
          <cell r="Q150">
            <v>39959</v>
          </cell>
        </row>
        <row r="151">
          <cell r="Q151">
            <v>39960</v>
          </cell>
        </row>
        <row r="152">
          <cell r="Q152">
            <v>39961</v>
          </cell>
        </row>
        <row r="153">
          <cell r="Q153">
            <v>39962</v>
          </cell>
        </row>
        <row r="154">
          <cell r="Q154">
            <v>39963</v>
          </cell>
        </row>
        <row r="155">
          <cell r="Q155">
            <v>39964</v>
          </cell>
        </row>
        <row r="156">
          <cell r="Q156">
            <v>39965</v>
          </cell>
        </row>
        <row r="157">
          <cell r="Q157">
            <v>39966</v>
          </cell>
        </row>
        <row r="158">
          <cell r="Q158">
            <v>39967</v>
          </cell>
        </row>
        <row r="159">
          <cell r="Q159">
            <v>39968</v>
          </cell>
        </row>
        <row r="160">
          <cell r="Q160">
            <v>39969</v>
          </cell>
        </row>
        <row r="161">
          <cell r="Q161">
            <v>39970</v>
          </cell>
        </row>
        <row r="162">
          <cell r="Q162">
            <v>39971</v>
          </cell>
        </row>
        <row r="163">
          <cell r="Q163">
            <v>39972</v>
          </cell>
        </row>
        <row r="164">
          <cell r="Q164">
            <v>39973</v>
          </cell>
        </row>
        <row r="165">
          <cell r="Q165">
            <v>39974</v>
          </cell>
        </row>
        <row r="166">
          <cell r="Q166">
            <v>39975</v>
          </cell>
        </row>
        <row r="167">
          <cell r="Q167">
            <v>39976</v>
          </cell>
        </row>
        <row r="168">
          <cell r="Q168">
            <v>39977</v>
          </cell>
        </row>
        <row r="169">
          <cell r="Q169">
            <v>39978</v>
          </cell>
        </row>
        <row r="170">
          <cell r="Q170">
            <v>39979</v>
          </cell>
        </row>
        <row r="171">
          <cell r="Q171">
            <v>39980</v>
          </cell>
        </row>
        <row r="172">
          <cell r="Q172">
            <v>39981</v>
          </cell>
        </row>
        <row r="173">
          <cell r="Q173">
            <v>39982</v>
          </cell>
        </row>
        <row r="174">
          <cell r="Q174">
            <v>39983</v>
          </cell>
        </row>
        <row r="175">
          <cell r="Q175">
            <v>39984</v>
          </cell>
        </row>
        <row r="176">
          <cell r="Q176">
            <v>39985</v>
          </cell>
        </row>
        <row r="177">
          <cell r="Q177">
            <v>39986</v>
          </cell>
        </row>
        <row r="178">
          <cell r="Q178">
            <v>39987</v>
          </cell>
        </row>
        <row r="179">
          <cell r="Q179">
            <v>39988</v>
          </cell>
        </row>
        <row r="180">
          <cell r="Q180">
            <v>39989</v>
          </cell>
        </row>
        <row r="181">
          <cell r="Q181">
            <v>39990</v>
          </cell>
        </row>
        <row r="182">
          <cell r="Q182">
            <v>39991</v>
          </cell>
        </row>
        <row r="183">
          <cell r="Q183">
            <v>39992</v>
          </cell>
        </row>
        <row r="184">
          <cell r="Q184">
            <v>39993</v>
          </cell>
        </row>
        <row r="185">
          <cell r="Q185">
            <v>39994</v>
          </cell>
        </row>
        <row r="186">
          <cell r="Q186">
            <v>39995</v>
          </cell>
        </row>
        <row r="187">
          <cell r="Q187">
            <v>39996</v>
          </cell>
        </row>
        <row r="188">
          <cell r="Q188">
            <v>39997</v>
          </cell>
        </row>
        <row r="189">
          <cell r="Q189">
            <v>39998</v>
          </cell>
        </row>
        <row r="190">
          <cell r="Q190">
            <v>39999</v>
          </cell>
        </row>
        <row r="191">
          <cell r="Q191">
            <v>40000</v>
          </cell>
        </row>
        <row r="192">
          <cell r="Q192">
            <v>40001</v>
          </cell>
        </row>
        <row r="193">
          <cell r="Q193">
            <v>40002</v>
          </cell>
        </row>
        <row r="194">
          <cell r="Q194">
            <v>40003</v>
          </cell>
        </row>
        <row r="195">
          <cell r="Q195">
            <v>40004</v>
          </cell>
        </row>
        <row r="196">
          <cell r="Q196">
            <v>40005</v>
          </cell>
        </row>
        <row r="197">
          <cell r="Q197">
            <v>40006</v>
          </cell>
        </row>
        <row r="198">
          <cell r="Q198">
            <v>40007</v>
          </cell>
        </row>
        <row r="199">
          <cell r="Q199">
            <v>40008</v>
          </cell>
        </row>
        <row r="200">
          <cell r="Q200">
            <v>40009</v>
          </cell>
        </row>
        <row r="201">
          <cell r="Q201">
            <v>40010</v>
          </cell>
        </row>
        <row r="202">
          <cell r="Q202">
            <v>40011</v>
          </cell>
        </row>
        <row r="203">
          <cell r="Q203">
            <v>40012</v>
          </cell>
        </row>
        <row r="204">
          <cell r="Q204">
            <v>40013</v>
          </cell>
        </row>
        <row r="205">
          <cell r="Q205">
            <v>40014</v>
          </cell>
        </row>
        <row r="206">
          <cell r="Q206">
            <v>40015</v>
          </cell>
        </row>
        <row r="207">
          <cell r="Q207">
            <v>40016</v>
          </cell>
        </row>
        <row r="208">
          <cell r="Q208">
            <v>40017</v>
          </cell>
        </row>
        <row r="209">
          <cell r="Q209">
            <v>40018</v>
          </cell>
        </row>
        <row r="210">
          <cell r="Q210">
            <v>40019</v>
          </cell>
        </row>
        <row r="211">
          <cell r="Q211">
            <v>40020</v>
          </cell>
        </row>
        <row r="212">
          <cell r="Q212">
            <v>40021</v>
          </cell>
        </row>
        <row r="213">
          <cell r="Q213">
            <v>40022</v>
          </cell>
        </row>
        <row r="214">
          <cell r="Q214">
            <v>40023</v>
          </cell>
        </row>
        <row r="215">
          <cell r="Q215">
            <v>40024</v>
          </cell>
        </row>
        <row r="216">
          <cell r="Q216">
            <v>40025</v>
          </cell>
        </row>
        <row r="217">
          <cell r="Q217">
            <v>40026</v>
          </cell>
        </row>
        <row r="218">
          <cell r="Q218">
            <v>40027</v>
          </cell>
        </row>
        <row r="219">
          <cell r="Q219">
            <v>40028</v>
          </cell>
        </row>
        <row r="220">
          <cell r="Q220">
            <v>40029</v>
          </cell>
        </row>
        <row r="221">
          <cell r="Q221">
            <v>40030</v>
          </cell>
        </row>
        <row r="222">
          <cell r="Q222">
            <v>40031</v>
          </cell>
        </row>
        <row r="223">
          <cell r="Q223">
            <v>40032</v>
          </cell>
        </row>
        <row r="224">
          <cell r="Q224">
            <v>40033</v>
          </cell>
        </row>
        <row r="225">
          <cell r="Q225">
            <v>40034</v>
          </cell>
        </row>
        <row r="226">
          <cell r="Q226">
            <v>40035</v>
          </cell>
        </row>
        <row r="227">
          <cell r="Q227">
            <v>40036</v>
          </cell>
        </row>
        <row r="228">
          <cell r="Q228">
            <v>40037</v>
          </cell>
        </row>
        <row r="229">
          <cell r="Q229">
            <v>40038</v>
          </cell>
        </row>
        <row r="230">
          <cell r="Q230">
            <v>40039</v>
          </cell>
        </row>
        <row r="231">
          <cell r="Q231">
            <v>40040</v>
          </cell>
        </row>
        <row r="232">
          <cell r="Q232">
            <v>40041</v>
          </cell>
        </row>
        <row r="233">
          <cell r="Q233">
            <v>40042</v>
          </cell>
        </row>
        <row r="234">
          <cell r="Q234">
            <v>40043</v>
          </cell>
        </row>
        <row r="235">
          <cell r="Q235">
            <v>40044</v>
          </cell>
        </row>
        <row r="236">
          <cell r="Q236">
            <v>40045</v>
          </cell>
        </row>
        <row r="237">
          <cell r="Q237">
            <v>40046</v>
          </cell>
        </row>
        <row r="238">
          <cell r="Q238">
            <v>40047</v>
          </cell>
        </row>
        <row r="239">
          <cell r="Q239">
            <v>40048</v>
          </cell>
        </row>
        <row r="240">
          <cell r="Q240">
            <v>40049</v>
          </cell>
        </row>
        <row r="241">
          <cell r="Q241">
            <v>40050</v>
          </cell>
        </row>
        <row r="242">
          <cell r="Q242">
            <v>40051</v>
          </cell>
        </row>
        <row r="243">
          <cell r="Q243">
            <v>40052</v>
          </cell>
        </row>
        <row r="244">
          <cell r="Q244">
            <v>40053</v>
          </cell>
        </row>
        <row r="245">
          <cell r="Q245">
            <v>40054</v>
          </cell>
        </row>
        <row r="246">
          <cell r="Q246">
            <v>40055</v>
          </cell>
        </row>
        <row r="247">
          <cell r="Q247">
            <v>40056</v>
          </cell>
        </row>
        <row r="248">
          <cell r="Q248">
            <v>40057</v>
          </cell>
        </row>
        <row r="249">
          <cell r="Q249">
            <v>40058</v>
          </cell>
        </row>
        <row r="250">
          <cell r="Q250">
            <v>40059</v>
          </cell>
        </row>
        <row r="251">
          <cell r="Q251">
            <v>40060</v>
          </cell>
        </row>
        <row r="252">
          <cell r="Q252">
            <v>40061</v>
          </cell>
        </row>
        <row r="253">
          <cell r="Q253">
            <v>40062</v>
          </cell>
        </row>
        <row r="254">
          <cell r="Q254">
            <v>40063</v>
          </cell>
        </row>
        <row r="255">
          <cell r="Q255">
            <v>40064</v>
          </cell>
        </row>
        <row r="256">
          <cell r="Q256">
            <v>40065</v>
          </cell>
        </row>
        <row r="257">
          <cell r="Q257">
            <v>40066</v>
          </cell>
        </row>
        <row r="258">
          <cell r="Q258">
            <v>40067</v>
          </cell>
        </row>
        <row r="259">
          <cell r="Q259">
            <v>40068</v>
          </cell>
        </row>
        <row r="260">
          <cell r="Q260">
            <v>40069</v>
          </cell>
        </row>
        <row r="261">
          <cell r="Q261">
            <v>40070</v>
          </cell>
        </row>
        <row r="262">
          <cell r="Q262">
            <v>40071</v>
          </cell>
        </row>
        <row r="263">
          <cell r="Q263">
            <v>40072</v>
          </cell>
        </row>
        <row r="264">
          <cell r="Q264">
            <v>40073</v>
          </cell>
        </row>
        <row r="265">
          <cell r="Q265">
            <v>40074</v>
          </cell>
        </row>
        <row r="266">
          <cell r="Q266">
            <v>40075</v>
          </cell>
        </row>
        <row r="267">
          <cell r="Q267">
            <v>40076</v>
          </cell>
        </row>
        <row r="268">
          <cell r="Q268">
            <v>40077</v>
          </cell>
        </row>
        <row r="269">
          <cell r="Q269">
            <v>40078</v>
          </cell>
        </row>
        <row r="270">
          <cell r="Q270">
            <v>40079</v>
          </cell>
        </row>
        <row r="271">
          <cell r="Q271">
            <v>40080</v>
          </cell>
        </row>
        <row r="272">
          <cell r="Q272">
            <v>40081</v>
          </cell>
        </row>
        <row r="273">
          <cell r="Q273">
            <v>40082</v>
          </cell>
        </row>
        <row r="274">
          <cell r="Q274">
            <v>40083</v>
          </cell>
        </row>
        <row r="275">
          <cell r="Q275">
            <v>40084</v>
          </cell>
        </row>
        <row r="276">
          <cell r="Q276">
            <v>40085</v>
          </cell>
        </row>
        <row r="277">
          <cell r="Q277">
            <v>40086</v>
          </cell>
        </row>
        <row r="278">
          <cell r="Q278">
            <v>40087</v>
          </cell>
        </row>
        <row r="279">
          <cell r="Q279">
            <v>40088</v>
          </cell>
        </row>
        <row r="280">
          <cell r="Q280">
            <v>40089</v>
          </cell>
        </row>
        <row r="281">
          <cell r="Q281">
            <v>40090</v>
          </cell>
        </row>
        <row r="282">
          <cell r="Q282">
            <v>40091</v>
          </cell>
        </row>
        <row r="283">
          <cell r="Q283">
            <v>40092</v>
          </cell>
        </row>
        <row r="284">
          <cell r="Q284">
            <v>40093</v>
          </cell>
        </row>
        <row r="285">
          <cell r="Q285">
            <v>40094</v>
          </cell>
        </row>
        <row r="286">
          <cell r="Q286">
            <v>40095</v>
          </cell>
        </row>
        <row r="287">
          <cell r="Q287">
            <v>40096</v>
          </cell>
        </row>
        <row r="288">
          <cell r="Q288">
            <v>40097</v>
          </cell>
        </row>
        <row r="289">
          <cell r="Q289">
            <v>40098</v>
          </cell>
        </row>
        <row r="290">
          <cell r="Q290">
            <v>40099</v>
          </cell>
        </row>
        <row r="291">
          <cell r="Q291">
            <v>40100</v>
          </cell>
        </row>
        <row r="292">
          <cell r="Q292">
            <v>40101</v>
          </cell>
        </row>
        <row r="293">
          <cell r="Q293">
            <v>40102</v>
          </cell>
        </row>
        <row r="294">
          <cell r="Q294">
            <v>40103</v>
          </cell>
        </row>
        <row r="295">
          <cell r="Q295">
            <v>40104</v>
          </cell>
        </row>
        <row r="296">
          <cell r="Q296">
            <v>40105</v>
          </cell>
        </row>
        <row r="297">
          <cell r="Q297">
            <v>40106</v>
          </cell>
        </row>
        <row r="298">
          <cell r="Q298">
            <v>40107</v>
          </cell>
        </row>
        <row r="299">
          <cell r="Q299">
            <v>40108</v>
          </cell>
        </row>
        <row r="300">
          <cell r="Q300">
            <v>40109</v>
          </cell>
        </row>
        <row r="301">
          <cell r="Q301">
            <v>40110</v>
          </cell>
        </row>
        <row r="302">
          <cell r="Q302">
            <v>40111</v>
          </cell>
        </row>
        <row r="303">
          <cell r="Q303">
            <v>40112</v>
          </cell>
        </row>
        <row r="304">
          <cell r="Q304">
            <v>40113</v>
          </cell>
        </row>
        <row r="305">
          <cell r="Q305">
            <v>40114</v>
          </cell>
        </row>
        <row r="306">
          <cell r="Q306">
            <v>40115</v>
          </cell>
        </row>
        <row r="307">
          <cell r="Q307">
            <v>40116</v>
          </cell>
        </row>
        <row r="308">
          <cell r="Q308">
            <v>40117</v>
          </cell>
        </row>
        <row r="309">
          <cell r="Q309">
            <v>40118</v>
          </cell>
        </row>
        <row r="310">
          <cell r="Q310">
            <v>40119</v>
          </cell>
        </row>
        <row r="311">
          <cell r="Q311">
            <v>40120</v>
          </cell>
        </row>
        <row r="312">
          <cell r="Q312">
            <v>40121</v>
          </cell>
        </row>
        <row r="313">
          <cell r="Q313">
            <v>40122</v>
          </cell>
        </row>
        <row r="314">
          <cell r="Q314">
            <v>40123</v>
          </cell>
        </row>
        <row r="315">
          <cell r="Q315">
            <v>40124</v>
          </cell>
        </row>
        <row r="316">
          <cell r="Q316">
            <v>40125</v>
          </cell>
        </row>
        <row r="317">
          <cell r="Q317">
            <v>40126</v>
          </cell>
        </row>
        <row r="318">
          <cell r="Q318">
            <v>40127</v>
          </cell>
        </row>
        <row r="319">
          <cell r="Q319">
            <v>40128</v>
          </cell>
        </row>
        <row r="320">
          <cell r="Q320">
            <v>40129</v>
          </cell>
        </row>
        <row r="321">
          <cell r="Q321">
            <v>40130</v>
          </cell>
        </row>
        <row r="322">
          <cell r="Q322">
            <v>40131</v>
          </cell>
        </row>
        <row r="323">
          <cell r="Q323">
            <v>40132</v>
          </cell>
        </row>
        <row r="324">
          <cell r="Q324">
            <v>40133</v>
          </cell>
        </row>
        <row r="325">
          <cell r="Q325">
            <v>40134</v>
          </cell>
        </row>
        <row r="326">
          <cell r="Q326">
            <v>40135</v>
          </cell>
        </row>
        <row r="327">
          <cell r="Q327">
            <v>40136</v>
          </cell>
        </row>
        <row r="328">
          <cell r="Q328">
            <v>40137</v>
          </cell>
        </row>
        <row r="329">
          <cell r="Q329">
            <v>40138</v>
          </cell>
        </row>
        <row r="330">
          <cell r="Q330">
            <v>40139</v>
          </cell>
        </row>
        <row r="331">
          <cell r="Q331">
            <v>40140</v>
          </cell>
        </row>
        <row r="332">
          <cell r="Q332">
            <v>40141</v>
          </cell>
        </row>
        <row r="333">
          <cell r="Q333">
            <v>40142</v>
          </cell>
        </row>
        <row r="334">
          <cell r="Q334">
            <v>40143</v>
          </cell>
        </row>
        <row r="335">
          <cell r="Q335">
            <v>40144</v>
          </cell>
        </row>
        <row r="336">
          <cell r="Q336">
            <v>40145</v>
          </cell>
        </row>
        <row r="337">
          <cell r="Q337">
            <v>40146</v>
          </cell>
        </row>
        <row r="338">
          <cell r="Q338">
            <v>40147</v>
          </cell>
        </row>
        <row r="339">
          <cell r="Q339">
            <v>40148</v>
          </cell>
        </row>
        <row r="340">
          <cell r="Q340">
            <v>40149</v>
          </cell>
        </row>
        <row r="341">
          <cell r="Q341">
            <v>40150</v>
          </cell>
        </row>
        <row r="342">
          <cell r="Q342">
            <v>40151</v>
          </cell>
        </row>
        <row r="343">
          <cell r="Q343">
            <v>40152</v>
          </cell>
        </row>
        <row r="344">
          <cell r="Q344">
            <v>40153</v>
          </cell>
        </row>
        <row r="345">
          <cell r="Q345">
            <v>40154</v>
          </cell>
        </row>
        <row r="346">
          <cell r="Q346">
            <v>40155</v>
          </cell>
        </row>
        <row r="347">
          <cell r="Q347">
            <v>40156</v>
          </cell>
        </row>
        <row r="348">
          <cell r="Q348">
            <v>40157</v>
          </cell>
        </row>
        <row r="349">
          <cell r="Q349">
            <v>40158</v>
          </cell>
        </row>
        <row r="350">
          <cell r="Q350">
            <v>40159</v>
          </cell>
        </row>
        <row r="351">
          <cell r="Q351">
            <v>40160</v>
          </cell>
        </row>
        <row r="352">
          <cell r="Q352">
            <v>40161</v>
          </cell>
        </row>
        <row r="353">
          <cell r="Q353">
            <v>40162</v>
          </cell>
        </row>
        <row r="354">
          <cell r="Q354">
            <v>40163</v>
          </cell>
        </row>
        <row r="355">
          <cell r="Q355">
            <v>40164</v>
          </cell>
        </row>
        <row r="356">
          <cell r="Q356">
            <v>40165</v>
          </cell>
        </row>
        <row r="357">
          <cell r="Q357">
            <v>40166</v>
          </cell>
        </row>
        <row r="358">
          <cell r="Q358">
            <v>40167</v>
          </cell>
        </row>
        <row r="359">
          <cell r="Q359">
            <v>40168</v>
          </cell>
        </row>
        <row r="360">
          <cell r="Q360">
            <v>40169</v>
          </cell>
        </row>
        <row r="361">
          <cell r="Q361">
            <v>40170</v>
          </cell>
        </row>
        <row r="362">
          <cell r="Q362">
            <v>40171</v>
          </cell>
        </row>
        <row r="363">
          <cell r="Q363">
            <v>40172</v>
          </cell>
        </row>
        <row r="364">
          <cell r="Q364">
            <v>40173</v>
          </cell>
        </row>
        <row r="365">
          <cell r="Q365">
            <v>40174</v>
          </cell>
        </row>
        <row r="366">
          <cell r="Q366">
            <v>40175</v>
          </cell>
        </row>
        <row r="367">
          <cell r="Q367">
            <v>40176</v>
          </cell>
        </row>
        <row r="368">
          <cell r="Q368">
            <v>40177</v>
          </cell>
        </row>
        <row r="369">
          <cell r="Q369">
            <v>40178</v>
          </cell>
        </row>
        <row r="370">
          <cell r="Q370">
            <v>40179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umero de Contratos"/>
      <sheetName val="Valor Contratos"/>
      <sheetName val="datos graficas"/>
      <sheetName val="Tabla dinamica"/>
      <sheetName val="CONVEVENIOS "/>
      <sheetName val="CONTRATOS-2009"/>
      <sheetName val="Concejal2008"/>
      <sheetName val="ADICIONES"/>
      <sheetName val="JULIO"/>
      <sheetName val="SEPTIEMBRE"/>
      <sheetName val="BASE DE DATOS"/>
      <sheetName val="Numero_de_Contratos"/>
      <sheetName val="Valor_Contratos"/>
      <sheetName val="datos_graficas"/>
      <sheetName val="Tabla_dinamica"/>
      <sheetName val="CONVEVENIOS_"/>
      <sheetName val="BASE_DE_DATOS"/>
      <sheetName val="Numero_de_Contratos1"/>
      <sheetName val="Valor_Contratos1"/>
      <sheetName val="datos_graficas1"/>
      <sheetName val="Tabla_dinamica1"/>
      <sheetName val="CONVEVENIOS_1"/>
      <sheetName val="BASE_DE_DATOS1"/>
      <sheetName val="Numero_de_Contratos3"/>
      <sheetName val="Valor_Contratos3"/>
      <sheetName val="datos_graficas3"/>
      <sheetName val="Tabla_dinamica3"/>
      <sheetName val="CONVEVENIOS_3"/>
      <sheetName val="BASE_DE_DATOS3"/>
      <sheetName val="Numero_de_Contratos2"/>
      <sheetName val="Valor_Contratos2"/>
      <sheetName val="datos_graficas2"/>
      <sheetName val="Tabla_dinamica2"/>
      <sheetName val="CONVEVENIOS_2"/>
      <sheetName val="BASE_DE_DATOS2"/>
      <sheetName val="Numero_de_Contratos4"/>
      <sheetName val="Valor_Contratos4"/>
      <sheetName val="datos_graficas4"/>
      <sheetName val="Tabla_dinamica4"/>
      <sheetName val="CONVEVENIOS_4"/>
      <sheetName val="BASE_DE_DATOS4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5">
          <cell r="B5" t="str">
            <v>01/2008</v>
          </cell>
        </row>
        <row r="6">
          <cell r="B6" t="str">
            <v>02/2008</v>
          </cell>
        </row>
        <row r="7">
          <cell r="B7" t="str">
            <v>03/2008</v>
          </cell>
        </row>
        <row r="8">
          <cell r="B8" t="str">
            <v>04/2008</v>
          </cell>
        </row>
        <row r="9">
          <cell r="B9" t="str">
            <v>05/2008</v>
          </cell>
        </row>
        <row r="10">
          <cell r="B10" t="str">
            <v>06/2008</v>
          </cell>
        </row>
        <row r="11">
          <cell r="B11" t="str">
            <v>07/2008</v>
          </cell>
        </row>
        <row r="12">
          <cell r="B12" t="str">
            <v>08/2008</v>
          </cell>
        </row>
        <row r="13">
          <cell r="B13" t="str">
            <v>09/2008</v>
          </cell>
        </row>
        <row r="14">
          <cell r="B14" t="str">
            <v>10/2008</v>
          </cell>
        </row>
        <row r="15">
          <cell r="B15" t="str">
            <v>11/2008</v>
          </cell>
        </row>
        <row r="16">
          <cell r="B16" t="str">
            <v>12/2008</v>
          </cell>
        </row>
        <row r="17">
          <cell r="B17" t="str">
            <v>13/2008</v>
          </cell>
        </row>
        <row r="18">
          <cell r="B18" t="str">
            <v>14/2008</v>
          </cell>
        </row>
        <row r="19">
          <cell r="B19" t="str">
            <v>15/2008</v>
          </cell>
        </row>
        <row r="20">
          <cell r="B20" t="str">
            <v>16/2008</v>
          </cell>
        </row>
        <row r="21">
          <cell r="B21" t="str">
            <v>17/2008</v>
          </cell>
        </row>
        <row r="22">
          <cell r="B22" t="str">
            <v>18/2008</v>
          </cell>
        </row>
        <row r="23">
          <cell r="B23" t="str">
            <v>19/2008</v>
          </cell>
        </row>
        <row r="24">
          <cell r="B24" t="str">
            <v>20/2008</v>
          </cell>
        </row>
        <row r="25">
          <cell r="B25" t="str">
            <v>21/2008</v>
          </cell>
        </row>
        <row r="26">
          <cell r="B26" t="str">
            <v>22/2008</v>
          </cell>
        </row>
        <row r="27">
          <cell r="B27" t="str">
            <v>23/2008</v>
          </cell>
        </row>
        <row r="28">
          <cell r="B28" t="str">
            <v>24/2008</v>
          </cell>
        </row>
        <row r="29">
          <cell r="B29" t="str">
            <v>25/2008</v>
          </cell>
        </row>
        <row r="30">
          <cell r="B30" t="str">
            <v>26/2008</v>
          </cell>
        </row>
        <row r="31">
          <cell r="B31" t="str">
            <v>27/2008</v>
          </cell>
        </row>
        <row r="32">
          <cell r="B32" t="str">
            <v>28/2008</v>
          </cell>
        </row>
        <row r="33">
          <cell r="B33" t="str">
            <v>29/2008</v>
          </cell>
        </row>
        <row r="34">
          <cell r="B34" t="str">
            <v>30/2008</v>
          </cell>
        </row>
        <row r="35">
          <cell r="B35" t="str">
            <v>31/2008</v>
          </cell>
        </row>
        <row r="36">
          <cell r="B36" t="str">
            <v>32/2008</v>
          </cell>
        </row>
        <row r="37">
          <cell r="B37" t="str">
            <v>33/2008</v>
          </cell>
        </row>
        <row r="38">
          <cell r="B38" t="str">
            <v>34/2008</v>
          </cell>
        </row>
        <row r="39">
          <cell r="B39" t="str">
            <v>35/2008</v>
          </cell>
        </row>
        <row r="40">
          <cell r="B40" t="str">
            <v>36/2008</v>
          </cell>
        </row>
        <row r="41">
          <cell r="B41" t="str">
            <v>37/2008</v>
          </cell>
        </row>
        <row r="42">
          <cell r="B42" t="str">
            <v>38/2008</v>
          </cell>
        </row>
        <row r="43">
          <cell r="B43" t="str">
            <v>39/2008</v>
          </cell>
        </row>
        <row r="44">
          <cell r="B44" t="str">
            <v>40/2008</v>
          </cell>
        </row>
        <row r="45">
          <cell r="B45" t="str">
            <v>41/2008</v>
          </cell>
        </row>
        <row r="46">
          <cell r="B46" t="str">
            <v>42/2008</v>
          </cell>
        </row>
        <row r="47">
          <cell r="B47" t="str">
            <v>43/2008</v>
          </cell>
        </row>
        <row r="48">
          <cell r="B48" t="str">
            <v>44/2008</v>
          </cell>
        </row>
        <row r="49">
          <cell r="B49" t="str">
            <v>45/2008</v>
          </cell>
        </row>
        <row r="50">
          <cell r="B50" t="str">
            <v>46/2008</v>
          </cell>
        </row>
        <row r="51">
          <cell r="B51" t="str">
            <v>47/2008</v>
          </cell>
        </row>
        <row r="52">
          <cell r="B52" t="str">
            <v>48/2008</v>
          </cell>
        </row>
        <row r="53">
          <cell r="B53" t="str">
            <v>49/2008</v>
          </cell>
        </row>
        <row r="54">
          <cell r="B54" t="str">
            <v>50/2008</v>
          </cell>
        </row>
        <row r="55">
          <cell r="B55" t="str">
            <v>51/2008</v>
          </cell>
        </row>
        <row r="56">
          <cell r="B56" t="str">
            <v>52/2008</v>
          </cell>
        </row>
        <row r="57">
          <cell r="B57" t="str">
            <v>53/2008</v>
          </cell>
        </row>
        <row r="58">
          <cell r="B58" t="str">
            <v>54/2008</v>
          </cell>
        </row>
        <row r="59">
          <cell r="B59" t="str">
            <v>55/2008</v>
          </cell>
        </row>
        <row r="60">
          <cell r="B60" t="str">
            <v>56/2008</v>
          </cell>
        </row>
        <row r="61">
          <cell r="B61" t="str">
            <v>57/2008</v>
          </cell>
        </row>
        <row r="62">
          <cell r="B62" t="str">
            <v>58/2008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D19EB-E72D-4B8E-AFCD-84B351877864}">
  <sheetPr>
    <tabColor rgb="FF13D1F1"/>
    <pageSetUpPr fitToPage="1"/>
  </sheetPr>
  <dimension ref="C4:L28"/>
  <sheetViews>
    <sheetView showGridLines="0" zoomScale="80" zoomScaleNormal="80" workbookViewId="0">
      <selection activeCell="E43" sqref="E43"/>
    </sheetView>
  </sheetViews>
  <sheetFormatPr baseColWidth="10" defaultColWidth="11.42578125" defaultRowHeight="12.75" x14ac:dyDescent="0.25"/>
  <cols>
    <col min="1" max="1" width="12" style="7" customWidth="1"/>
    <col min="2" max="2" width="11.42578125" style="7"/>
    <col min="3" max="3" width="4.42578125" style="7" bestFit="1" customWidth="1"/>
    <col min="4" max="4" width="40.28515625" style="7" customWidth="1"/>
    <col min="5" max="5" width="22.140625" style="7" customWidth="1"/>
    <col min="6" max="6" width="31" style="7" customWidth="1"/>
    <col min="7" max="7" width="24.28515625" style="7" bestFit="1" customWidth="1"/>
    <col min="8" max="8" width="16.5703125" style="7" bestFit="1" customWidth="1"/>
    <col min="9" max="9" width="17.42578125" style="7" bestFit="1" customWidth="1"/>
    <col min="10" max="10" width="29.85546875" style="7" customWidth="1"/>
    <col min="11" max="11" width="31.140625" style="8" customWidth="1"/>
    <col min="12" max="12" width="14.42578125" style="7" bestFit="1" customWidth="1"/>
    <col min="13" max="13" width="11.42578125" style="7"/>
    <col min="14" max="14" width="37.140625" style="7" customWidth="1"/>
    <col min="15" max="16384" width="11.42578125" style="7"/>
  </cols>
  <sheetData>
    <row r="4" spans="3:12" x14ac:dyDescent="0.25">
      <c r="C4" s="343" t="s">
        <v>386</v>
      </c>
      <c r="D4" s="343"/>
      <c r="E4" s="343"/>
      <c r="F4" s="343"/>
      <c r="G4" s="343"/>
    </row>
    <row r="6" spans="3:12" ht="13.5" thickBot="1" x14ac:dyDescent="0.3"/>
    <row r="7" spans="3:12" ht="13.5" thickBot="1" x14ac:dyDescent="0.3">
      <c r="C7" s="18" t="s">
        <v>387</v>
      </c>
      <c r="D7" s="344" t="s">
        <v>388</v>
      </c>
      <c r="E7" s="345"/>
      <c r="F7" s="345"/>
      <c r="G7" s="346"/>
    </row>
    <row r="8" spans="3:12" s="9" customFormat="1" ht="13.5" thickBot="1" x14ac:dyDescent="0.3">
      <c r="C8" s="347" t="s">
        <v>389</v>
      </c>
      <c r="D8" s="348"/>
      <c r="E8" s="348"/>
      <c r="F8" s="348"/>
      <c r="G8" s="19" t="s">
        <v>388</v>
      </c>
      <c r="K8" s="10"/>
    </row>
    <row r="9" spans="3:12" x14ac:dyDescent="0.25">
      <c r="C9" s="349" t="s">
        <v>390</v>
      </c>
      <c r="D9" s="350"/>
      <c r="E9" s="350"/>
      <c r="F9" s="351"/>
      <c r="G9" s="20">
        <f>'RELACIÓN DE INMUEBLES 2026'!L23</f>
        <v>120338550398.29919</v>
      </c>
      <c r="J9" s="20"/>
    </row>
    <row r="10" spans="3:12" x14ac:dyDescent="0.25">
      <c r="C10" s="349" t="s">
        <v>391</v>
      </c>
      <c r="D10" s="350"/>
      <c r="E10" s="350"/>
      <c r="F10" s="351"/>
      <c r="G10" s="21">
        <f>+G9*10%</f>
        <v>12033855039.82992</v>
      </c>
    </row>
    <row r="11" spans="3:12" x14ac:dyDescent="0.25">
      <c r="C11" s="349" t="s">
        <v>392</v>
      </c>
      <c r="D11" s="350"/>
      <c r="E11" s="350"/>
      <c r="F11" s="351"/>
      <c r="G11" s="21">
        <f>+G9*10%</f>
        <v>12033855039.82992</v>
      </c>
    </row>
    <row r="12" spans="3:12" ht="13.5" thickBot="1" x14ac:dyDescent="0.3">
      <c r="C12" s="352" t="s">
        <v>393</v>
      </c>
      <c r="D12" s="353"/>
      <c r="E12" s="353"/>
      <c r="F12" s="354"/>
      <c r="G12" s="22">
        <f>SUM(G9:G11)</f>
        <v>144406260477.95905</v>
      </c>
      <c r="J12" s="23"/>
    </row>
    <row r="13" spans="3:12" x14ac:dyDescent="0.25">
      <c r="C13" s="349" t="s">
        <v>394</v>
      </c>
      <c r="D13" s="350"/>
      <c r="E13" s="350"/>
      <c r="F13" s="350"/>
      <c r="G13" s="24">
        <v>9237016039.5099831</v>
      </c>
      <c r="H13" s="11">
        <v>9001800038</v>
      </c>
      <c r="I13" s="11">
        <v>2105702561</v>
      </c>
      <c r="J13" s="23"/>
    </row>
    <row r="14" spans="3:12" x14ac:dyDescent="0.25">
      <c r="C14" s="349" t="s">
        <v>395</v>
      </c>
      <c r="D14" s="350"/>
      <c r="E14" s="350"/>
      <c r="F14" s="350"/>
      <c r="G14" s="25">
        <v>22922361045.950005</v>
      </c>
      <c r="H14" s="11" t="e">
        <v>#REF!</v>
      </c>
      <c r="I14" s="8" t="e">
        <v>#REF!</v>
      </c>
      <c r="J14" s="23"/>
    </row>
    <row r="15" spans="3:12" ht="13.5" thickBot="1" x14ac:dyDescent="0.3">
      <c r="C15" s="349" t="s">
        <v>396</v>
      </c>
      <c r="D15" s="355"/>
      <c r="E15" s="355"/>
      <c r="F15" s="355"/>
      <c r="G15" s="25">
        <v>97278621820.109909</v>
      </c>
      <c r="H15" s="12">
        <v>36453147362</v>
      </c>
      <c r="I15" s="12">
        <v>102611279</v>
      </c>
      <c r="J15" s="23"/>
    </row>
    <row r="16" spans="3:12" ht="14.25" thickTop="1" thickBot="1" x14ac:dyDescent="0.3">
      <c r="C16" s="341" t="s">
        <v>397</v>
      </c>
      <c r="D16" s="342"/>
      <c r="E16" s="342"/>
      <c r="F16" s="342"/>
      <c r="G16" s="26">
        <f>+G15+G14+G13+G12</f>
        <v>273844259383.52893</v>
      </c>
      <c r="H16" s="13"/>
      <c r="J16" s="23"/>
      <c r="L16" s="14"/>
    </row>
    <row r="17" spans="3:11" ht="14.25" thickTop="1" thickBot="1" x14ac:dyDescent="0.3">
      <c r="C17" s="325" t="s">
        <v>398</v>
      </c>
      <c r="D17" s="326"/>
      <c r="E17" s="326"/>
      <c r="F17" s="327"/>
      <c r="G17" s="26">
        <f>+G16*5%</f>
        <v>13692212969.176447</v>
      </c>
      <c r="H17" s="13"/>
    </row>
    <row r="18" spans="3:11" ht="14.25" thickTop="1" thickBot="1" x14ac:dyDescent="0.3">
      <c r="C18" s="328" t="s">
        <v>399</v>
      </c>
      <c r="D18" s="329"/>
      <c r="E18" s="329"/>
      <c r="F18" s="329"/>
      <c r="G18" s="27">
        <f>+G16+G17</f>
        <v>287536472352.70538</v>
      </c>
      <c r="J18" s="23"/>
      <c r="K18" s="15"/>
    </row>
    <row r="19" spans="3:11" ht="13.5" thickBot="1" x14ac:dyDescent="0.3">
      <c r="C19" s="330" t="s">
        <v>400</v>
      </c>
      <c r="D19" s="331"/>
      <c r="E19" s="331"/>
      <c r="F19" s="331"/>
      <c r="G19" s="332"/>
    </row>
    <row r="20" spans="3:11" ht="13.5" thickBot="1" x14ac:dyDescent="0.3">
      <c r="C20" s="333" t="s">
        <v>401</v>
      </c>
      <c r="D20" s="334"/>
      <c r="E20" s="334"/>
      <c r="F20" s="335"/>
      <c r="G20" s="28"/>
      <c r="I20" s="12">
        <f>G16+G24</f>
        <v>281844259383.52893</v>
      </c>
    </row>
    <row r="21" spans="3:11" ht="26.25" thickBot="1" x14ac:dyDescent="0.3">
      <c r="C21" s="336" t="s">
        <v>402</v>
      </c>
      <c r="D21" s="337"/>
      <c r="E21" s="337"/>
      <c r="F21" s="337"/>
      <c r="G21" s="29" t="s">
        <v>403</v>
      </c>
    </row>
    <row r="22" spans="3:11" ht="13.5" thickBot="1" x14ac:dyDescent="0.3">
      <c r="C22" s="338" t="s">
        <v>404</v>
      </c>
      <c r="D22" s="339"/>
      <c r="E22" s="339"/>
      <c r="F22" s="340"/>
      <c r="G22" s="30">
        <v>5500000000</v>
      </c>
      <c r="H22" s="31"/>
    </row>
    <row r="23" spans="3:11" ht="13.5" thickBot="1" x14ac:dyDescent="0.3">
      <c r="C23" s="320" t="s">
        <v>405</v>
      </c>
      <c r="D23" s="321"/>
      <c r="E23" s="321"/>
      <c r="F23" s="322"/>
      <c r="G23" s="30">
        <v>2500000000</v>
      </c>
      <c r="H23" s="31"/>
    </row>
    <row r="24" spans="3:11" ht="14.25" thickTop="1" thickBot="1" x14ac:dyDescent="0.3">
      <c r="C24" s="323" t="s">
        <v>406</v>
      </c>
      <c r="D24" s="324"/>
      <c r="E24" s="324"/>
      <c r="F24" s="324"/>
      <c r="G24" s="30">
        <f>SUM(G22:G23)</f>
        <v>8000000000</v>
      </c>
    </row>
    <row r="25" spans="3:11" ht="14.25" thickTop="1" thickBot="1" x14ac:dyDescent="0.3">
      <c r="C25" s="323" t="s">
        <v>407</v>
      </c>
      <c r="D25" s="324"/>
      <c r="E25" s="324"/>
      <c r="F25" s="324"/>
      <c r="G25" s="32">
        <f>+G24+G18</f>
        <v>295536472352.70538</v>
      </c>
      <c r="H25" s="14"/>
      <c r="K25" s="16"/>
    </row>
    <row r="26" spans="3:11" ht="13.5" thickTop="1" x14ac:dyDescent="0.25"/>
    <row r="28" spans="3:11" x14ac:dyDescent="0.25">
      <c r="J28" s="17"/>
    </row>
  </sheetData>
  <mergeCells count="20">
    <mergeCell ref="C16:F16"/>
    <mergeCell ref="C4:G4"/>
    <mergeCell ref="D7:G7"/>
    <mergeCell ref="C8:F8"/>
    <mergeCell ref="C9:F9"/>
    <mergeCell ref="C10:F10"/>
    <mergeCell ref="C11:F11"/>
    <mergeCell ref="C12:F12"/>
    <mergeCell ref="C13:F13"/>
    <mergeCell ref="C14:F14"/>
    <mergeCell ref="C15:F15"/>
    <mergeCell ref="C23:F23"/>
    <mergeCell ref="C24:F24"/>
    <mergeCell ref="C25:F25"/>
    <mergeCell ref="C17:F17"/>
    <mergeCell ref="C18:F18"/>
    <mergeCell ref="C19:G19"/>
    <mergeCell ref="C20:F20"/>
    <mergeCell ref="C21:F21"/>
    <mergeCell ref="C22:F22"/>
  </mergeCells>
  <pageMargins left="0.70866141732283472" right="0.70866141732283472" top="0.74803149606299213" bottom="0.74803149606299213" header="0.31496062992125984" footer="0.31496062992125984"/>
  <pageSetup scale="3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49DF6-D00F-4478-88BE-88AFC9862076}">
  <sheetPr>
    <tabColor rgb="FF13D1F1"/>
  </sheetPr>
  <dimension ref="B1:O29"/>
  <sheetViews>
    <sheetView showGridLines="0" topLeftCell="D1" zoomScale="80" zoomScaleNormal="80" workbookViewId="0">
      <selection activeCell="D1" sqref="A1:XFD1048576"/>
    </sheetView>
  </sheetViews>
  <sheetFormatPr baseColWidth="10" defaultColWidth="11.42578125" defaultRowHeight="12.75" x14ac:dyDescent="0.25"/>
  <cols>
    <col min="1" max="1" width="9.28515625" style="40" customWidth="1"/>
    <col min="2" max="2" width="5.85546875" style="40" bestFit="1" customWidth="1"/>
    <col min="3" max="3" width="32.140625" style="40" bestFit="1" customWidth="1"/>
    <col min="4" max="4" width="69" style="40" bestFit="1" customWidth="1"/>
    <col min="5" max="5" width="33" style="40" bestFit="1" customWidth="1"/>
    <col min="6" max="6" width="27" style="40" bestFit="1" customWidth="1"/>
    <col min="7" max="7" width="29.5703125" style="40" bestFit="1" customWidth="1"/>
    <col min="8" max="8" width="29.5703125" style="41" bestFit="1" customWidth="1"/>
    <col min="9" max="9" width="19.42578125" style="41" bestFit="1" customWidth="1"/>
    <col min="10" max="10" width="27.140625" style="40" bestFit="1" customWidth="1"/>
    <col min="11" max="11" width="35.5703125" style="40" bestFit="1" customWidth="1"/>
    <col min="12" max="12" width="35.85546875" style="40" bestFit="1" customWidth="1"/>
    <col min="13" max="13" width="16.85546875" style="40" customWidth="1"/>
    <col min="14" max="15" width="20.28515625" style="40" bestFit="1" customWidth="1"/>
    <col min="16" max="16384" width="11.42578125" style="40"/>
  </cols>
  <sheetData>
    <row r="1" spans="2:15" ht="13.5" thickBot="1" x14ac:dyDescent="0.25">
      <c r="K1" s="42"/>
    </row>
    <row r="2" spans="2:15" ht="51.75" thickBot="1" x14ac:dyDescent="0.25">
      <c r="B2" s="43" t="s">
        <v>1</v>
      </c>
      <c r="C2" s="44" t="s">
        <v>408</v>
      </c>
      <c r="D2" s="45" t="s">
        <v>409</v>
      </c>
      <c r="E2" s="45" t="s">
        <v>410</v>
      </c>
      <c r="F2" s="45" t="s">
        <v>411</v>
      </c>
      <c r="G2" s="45" t="s">
        <v>412</v>
      </c>
      <c r="H2" s="45" t="s">
        <v>413</v>
      </c>
      <c r="I2" s="45" t="s">
        <v>414</v>
      </c>
      <c r="J2" s="46" t="s">
        <v>415</v>
      </c>
      <c r="K2" s="47" t="s">
        <v>818</v>
      </c>
      <c r="L2" s="48" t="s">
        <v>817</v>
      </c>
      <c r="N2" s="48" t="s">
        <v>802</v>
      </c>
      <c r="O2" s="48" t="s">
        <v>803</v>
      </c>
    </row>
    <row r="3" spans="2:15" ht="13.5" thickBot="1" x14ac:dyDescent="0.3">
      <c r="B3" s="49">
        <v>1</v>
      </c>
      <c r="C3" s="50" t="s">
        <v>416</v>
      </c>
      <c r="D3" s="51" t="s">
        <v>417</v>
      </c>
      <c r="E3" s="51" t="s">
        <v>418</v>
      </c>
      <c r="F3" s="51" t="s">
        <v>419</v>
      </c>
      <c r="G3" s="51" t="s">
        <v>420</v>
      </c>
      <c r="H3" s="52">
        <v>672</v>
      </c>
      <c r="I3" s="52">
        <v>1387.3</v>
      </c>
      <c r="J3" s="33">
        <v>4481533920</v>
      </c>
      <c r="K3" s="33">
        <f>J3*O4</f>
        <v>172090902.52800003</v>
      </c>
      <c r="L3" s="34">
        <f>J3+K3</f>
        <v>4653624822.5279999</v>
      </c>
      <c r="N3" s="53">
        <v>3.61E-2</v>
      </c>
      <c r="O3" s="53">
        <v>4.07E-2</v>
      </c>
    </row>
    <row r="4" spans="2:15" ht="13.5" thickBot="1" x14ac:dyDescent="0.3">
      <c r="B4" s="54">
        <v>2</v>
      </c>
      <c r="C4" s="55" t="s">
        <v>421</v>
      </c>
      <c r="D4" s="56" t="s">
        <v>417</v>
      </c>
      <c r="E4" s="56" t="s">
        <v>422</v>
      </c>
      <c r="F4" s="56" t="s">
        <v>423</v>
      </c>
      <c r="G4" s="56" t="s">
        <v>424</v>
      </c>
      <c r="H4" s="57">
        <v>1291.8</v>
      </c>
      <c r="I4" s="57">
        <v>1258.8</v>
      </c>
      <c r="J4" s="35">
        <v>4066427520</v>
      </c>
      <c r="K4" s="35">
        <f>J4*O4</f>
        <v>156150816.76800001</v>
      </c>
      <c r="L4" s="36">
        <f t="shared" ref="L4:L22" si="0">J4+K4</f>
        <v>4222578336.7680001</v>
      </c>
      <c r="N4" s="58" t="s">
        <v>801</v>
      </c>
      <c r="O4" s="59">
        <f>AVERAGE(N3,O3)</f>
        <v>3.8400000000000004E-2</v>
      </c>
    </row>
    <row r="5" spans="2:15" ht="13.5" thickBot="1" x14ac:dyDescent="0.3">
      <c r="B5" s="49">
        <v>3</v>
      </c>
      <c r="C5" s="55" t="s">
        <v>425</v>
      </c>
      <c r="D5" s="56" t="s">
        <v>417</v>
      </c>
      <c r="E5" s="56" t="s">
        <v>426</v>
      </c>
      <c r="F5" s="56" t="s">
        <v>427</v>
      </c>
      <c r="G5" s="56" t="s">
        <v>428</v>
      </c>
      <c r="H5" s="57">
        <v>3519</v>
      </c>
      <c r="I5" s="57">
        <v>2347.3000000000002</v>
      </c>
      <c r="J5" s="35">
        <v>7582717920.000001</v>
      </c>
      <c r="K5" s="35">
        <f>J5*O4</f>
        <v>291176368.12800008</v>
      </c>
      <c r="L5" s="36">
        <f t="shared" si="0"/>
        <v>7873894288.1280012</v>
      </c>
    </row>
    <row r="6" spans="2:15" ht="13.5" thickBot="1" x14ac:dyDescent="0.3">
      <c r="B6" s="54">
        <v>4</v>
      </c>
      <c r="C6" s="60" t="s">
        <v>429</v>
      </c>
      <c r="D6" s="56" t="s">
        <v>417</v>
      </c>
      <c r="E6" s="56" t="s">
        <v>430</v>
      </c>
      <c r="F6" s="56" t="s">
        <v>431</v>
      </c>
      <c r="G6" s="56" t="s">
        <v>432</v>
      </c>
      <c r="H6" s="57">
        <v>9689.9</v>
      </c>
      <c r="I6" s="57">
        <v>6839.75</v>
      </c>
      <c r="J6" s="35">
        <v>27027956100</v>
      </c>
      <c r="K6" s="35">
        <f>J6*O4</f>
        <v>1037873514.2400001</v>
      </c>
      <c r="L6" s="36">
        <f t="shared" si="0"/>
        <v>28065829614.240002</v>
      </c>
    </row>
    <row r="7" spans="2:15" ht="13.5" thickBot="1" x14ac:dyDescent="0.3">
      <c r="B7" s="49">
        <v>5</v>
      </c>
      <c r="C7" s="61" t="s">
        <v>433</v>
      </c>
      <c r="D7" s="56" t="s">
        <v>417</v>
      </c>
      <c r="E7" s="56" t="s">
        <v>434</v>
      </c>
      <c r="F7" s="56" t="s">
        <v>435</v>
      </c>
      <c r="G7" s="56" t="s">
        <v>436</v>
      </c>
      <c r="H7" s="57">
        <v>2941.57</v>
      </c>
      <c r="I7" s="57">
        <v>4143.1000000000004</v>
      </c>
      <c r="J7" s="35">
        <v>16371873960.000002</v>
      </c>
      <c r="K7" s="35">
        <f>J7*O4</f>
        <v>628679960.06400013</v>
      </c>
      <c r="L7" s="36">
        <f t="shared" si="0"/>
        <v>17000553920.064003</v>
      </c>
    </row>
    <row r="8" spans="2:15" ht="13.5" thickBot="1" x14ac:dyDescent="0.3">
      <c r="B8" s="54">
        <v>6</v>
      </c>
      <c r="C8" s="55" t="s">
        <v>437</v>
      </c>
      <c r="D8" s="56" t="s">
        <v>417</v>
      </c>
      <c r="E8" s="56" t="s">
        <v>438</v>
      </c>
      <c r="F8" s="56" t="s">
        <v>439</v>
      </c>
      <c r="G8" s="56" t="s">
        <v>440</v>
      </c>
      <c r="H8" s="57">
        <v>2883.59</v>
      </c>
      <c r="I8" s="57">
        <v>2830.13</v>
      </c>
      <c r="J8" s="35">
        <v>11183541708</v>
      </c>
      <c r="K8" s="35">
        <f>J8*O4</f>
        <v>429448001.58720005</v>
      </c>
      <c r="L8" s="36">
        <f t="shared" si="0"/>
        <v>11612989709.5872</v>
      </c>
    </row>
    <row r="9" spans="2:15" ht="13.5" thickBot="1" x14ac:dyDescent="0.3">
      <c r="B9" s="49">
        <v>7</v>
      </c>
      <c r="C9" s="55" t="s">
        <v>441</v>
      </c>
      <c r="D9" s="56" t="s">
        <v>417</v>
      </c>
      <c r="E9" s="56" t="s">
        <v>442</v>
      </c>
      <c r="F9" s="56" t="s">
        <v>443</v>
      </c>
      <c r="G9" s="56" t="s">
        <v>444</v>
      </c>
      <c r="H9" s="57">
        <v>1991.4</v>
      </c>
      <c r="I9" s="57">
        <v>566.79999999999995</v>
      </c>
      <c r="J9" s="35">
        <v>2239766880</v>
      </c>
      <c r="K9" s="35">
        <f>J9*O4</f>
        <v>86007048.192000002</v>
      </c>
      <c r="L9" s="36">
        <f t="shared" si="0"/>
        <v>2325773928.1919999</v>
      </c>
    </row>
    <row r="10" spans="2:15" ht="13.5" thickBot="1" x14ac:dyDescent="0.3">
      <c r="B10" s="54">
        <v>8</v>
      </c>
      <c r="C10" s="55" t="s">
        <v>445</v>
      </c>
      <c r="D10" s="56" t="s">
        <v>417</v>
      </c>
      <c r="E10" s="56" t="s">
        <v>446</v>
      </c>
      <c r="F10" s="56" t="s">
        <v>447</v>
      </c>
      <c r="G10" s="56" t="s">
        <v>448</v>
      </c>
      <c r="H10" s="57">
        <v>829</v>
      </c>
      <c r="I10" s="57">
        <v>332.69</v>
      </c>
      <c r="J10" s="35">
        <v>1314657804</v>
      </c>
      <c r="K10" s="35">
        <f>J10*O4</f>
        <v>50482859.673600003</v>
      </c>
      <c r="L10" s="36">
        <f t="shared" si="0"/>
        <v>1365140663.6736</v>
      </c>
    </row>
    <row r="11" spans="2:15" ht="13.5" thickBot="1" x14ac:dyDescent="0.3">
      <c r="B11" s="49">
        <v>9</v>
      </c>
      <c r="C11" s="55" t="s">
        <v>804</v>
      </c>
      <c r="D11" s="56" t="s">
        <v>417</v>
      </c>
      <c r="E11" s="56" t="s">
        <v>449</v>
      </c>
      <c r="F11" s="56" t="s">
        <v>450</v>
      </c>
      <c r="G11" s="56" t="s">
        <v>451</v>
      </c>
      <c r="H11" s="57">
        <v>766.88</v>
      </c>
      <c r="I11" s="57">
        <v>288.77</v>
      </c>
      <c r="J11" s="35">
        <v>1141103532</v>
      </c>
      <c r="K11" s="35">
        <f>J11*O4</f>
        <v>43818375.628800005</v>
      </c>
      <c r="L11" s="36">
        <f t="shared" si="0"/>
        <v>1184921907.6287999</v>
      </c>
    </row>
    <row r="12" spans="2:15" ht="13.5" thickBot="1" x14ac:dyDescent="0.3">
      <c r="B12" s="54">
        <v>10</v>
      </c>
      <c r="C12" s="55" t="s">
        <v>452</v>
      </c>
      <c r="D12" s="56" t="s">
        <v>417</v>
      </c>
      <c r="E12" s="56" t="s">
        <v>755</v>
      </c>
      <c r="F12" s="56" t="s">
        <v>453</v>
      </c>
      <c r="G12" s="56" t="s">
        <v>454</v>
      </c>
      <c r="H12" s="57">
        <v>1979.7</v>
      </c>
      <c r="I12" s="57">
        <v>3021.85</v>
      </c>
      <c r="J12" s="35">
        <v>11941142460</v>
      </c>
      <c r="K12" s="35">
        <f>J12*O4</f>
        <v>458539870.46400005</v>
      </c>
      <c r="L12" s="36">
        <f t="shared" si="0"/>
        <v>12399682330.464001</v>
      </c>
    </row>
    <row r="13" spans="2:15" ht="13.5" thickBot="1" x14ac:dyDescent="0.3">
      <c r="B13" s="49">
        <v>11</v>
      </c>
      <c r="C13" s="62" t="s">
        <v>455</v>
      </c>
      <c r="D13" s="63" t="s">
        <v>417</v>
      </c>
      <c r="E13" s="63" t="s">
        <v>456</v>
      </c>
      <c r="F13" s="63" t="s">
        <v>457</v>
      </c>
      <c r="G13" s="63" t="s">
        <v>458</v>
      </c>
      <c r="H13" s="64">
        <v>950</v>
      </c>
      <c r="I13" s="64">
        <v>1170.67</v>
      </c>
      <c r="J13" s="37">
        <v>7299517465</v>
      </c>
      <c r="K13" s="35">
        <f>J13*O4</f>
        <v>280301470.65600002</v>
      </c>
      <c r="L13" s="36">
        <f t="shared" si="0"/>
        <v>7579818935.6560001</v>
      </c>
    </row>
    <row r="14" spans="2:15" ht="13.5" thickBot="1" x14ac:dyDescent="0.3">
      <c r="B14" s="54">
        <v>12</v>
      </c>
      <c r="C14" s="55" t="s">
        <v>459</v>
      </c>
      <c r="D14" s="56" t="s">
        <v>417</v>
      </c>
      <c r="E14" s="56" t="s">
        <v>460</v>
      </c>
      <c r="F14" s="56" t="s">
        <v>461</v>
      </c>
      <c r="G14" s="56" t="s">
        <v>462</v>
      </c>
      <c r="H14" s="57">
        <v>768.52</v>
      </c>
      <c r="I14" s="57">
        <v>242</v>
      </c>
      <c r="J14" s="35">
        <v>956287200</v>
      </c>
      <c r="K14" s="35">
        <f>J14*O4</f>
        <v>36721428.480000004</v>
      </c>
      <c r="L14" s="36">
        <f t="shared" si="0"/>
        <v>993008628.48000002</v>
      </c>
    </row>
    <row r="15" spans="2:15" ht="13.5" thickBot="1" x14ac:dyDescent="0.3">
      <c r="B15" s="49">
        <v>13</v>
      </c>
      <c r="C15" s="55" t="s">
        <v>463</v>
      </c>
      <c r="D15" s="56" t="s">
        <v>417</v>
      </c>
      <c r="E15" s="56" t="s">
        <v>464</v>
      </c>
      <c r="F15" s="56" t="s">
        <v>465</v>
      </c>
      <c r="G15" s="56" t="s">
        <v>466</v>
      </c>
      <c r="H15" s="57">
        <v>4518.7</v>
      </c>
      <c r="I15" s="57">
        <v>298.75</v>
      </c>
      <c r="J15" s="35">
        <v>1180540500</v>
      </c>
      <c r="K15" s="35">
        <f>J15*O4</f>
        <v>45332755.200000003</v>
      </c>
      <c r="L15" s="36">
        <f t="shared" si="0"/>
        <v>1225873255.2</v>
      </c>
    </row>
    <row r="16" spans="2:15" ht="13.5" thickBot="1" x14ac:dyDescent="0.3">
      <c r="B16" s="54">
        <v>14</v>
      </c>
      <c r="C16" s="55" t="s">
        <v>467</v>
      </c>
      <c r="D16" s="56" t="s">
        <v>417</v>
      </c>
      <c r="E16" s="56" t="s">
        <v>468</v>
      </c>
      <c r="F16" s="56" t="s">
        <v>469</v>
      </c>
      <c r="G16" s="56" t="s">
        <v>470</v>
      </c>
      <c r="H16" s="57">
        <v>3146.5</v>
      </c>
      <c r="I16" s="57">
        <v>2352.9</v>
      </c>
      <c r="J16" s="35">
        <v>9297719640</v>
      </c>
      <c r="K16" s="35">
        <f>J16*O4</f>
        <v>357032434.17600006</v>
      </c>
      <c r="L16" s="36">
        <f t="shared" si="0"/>
        <v>9654752074.1760006</v>
      </c>
      <c r="M16" s="65"/>
    </row>
    <row r="17" spans="2:12" ht="13.5" thickBot="1" x14ac:dyDescent="0.3">
      <c r="B17" s="49">
        <v>15</v>
      </c>
      <c r="C17" s="55" t="s">
        <v>471</v>
      </c>
      <c r="D17" s="56" t="s">
        <v>417</v>
      </c>
      <c r="E17" s="56" t="s">
        <v>472</v>
      </c>
      <c r="F17" s="56" t="s">
        <v>473</v>
      </c>
      <c r="G17" s="56" t="s">
        <v>474</v>
      </c>
      <c r="H17" s="57">
        <v>442</v>
      </c>
      <c r="I17" s="57">
        <v>548.4</v>
      </c>
      <c r="J17" s="35">
        <v>2167057440</v>
      </c>
      <c r="K17" s="35">
        <f>J17*O4</f>
        <v>83215005.69600001</v>
      </c>
      <c r="L17" s="36">
        <f t="shared" si="0"/>
        <v>2250272445.6960001</v>
      </c>
    </row>
    <row r="18" spans="2:12" ht="13.5" thickBot="1" x14ac:dyDescent="0.3">
      <c r="B18" s="54">
        <v>16</v>
      </c>
      <c r="C18" s="55" t="s">
        <v>475</v>
      </c>
      <c r="D18" s="56" t="s">
        <v>417</v>
      </c>
      <c r="E18" s="56" t="s">
        <v>476</v>
      </c>
      <c r="F18" s="56" t="s">
        <v>477</v>
      </c>
      <c r="G18" s="56" t="s">
        <v>478</v>
      </c>
      <c r="H18" s="57">
        <v>2815.93</v>
      </c>
      <c r="I18" s="57">
        <v>600</v>
      </c>
      <c r="J18" s="35">
        <v>2370960000</v>
      </c>
      <c r="K18" s="35">
        <f>J18*O4</f>
        <v>91044864.000000015</v>
      </c>
      <c r="L18" s="36">
        <f t="shared" si="0"/>
        <v>2462004864</v>
      </c>
    </row>
    <row r="19" spans="2:12" ht="13.5" thickBot="1" x14ac:dyDescent="0.3">
      <c r="B19" s="49">
        <v>17</v>
      </c>
      <c r="C19" s="66" t="s">
        <v>479</v>
      </c>
      <c r="D19" s="67" t="s">
        <v>417</v>
      </c>
      <c r="E19" s="67" t="s">
        <v>480</v>
      </c>
      <c r="F19" s="67" t="s">
        <v>481</v>
      </c>
      <c r="G19" s="67" t="s">
        <v>482</v>
      </c>
      <c r="H19" s="68">
        <v>673.9</v>
      </c>
      <c r="I19" s="68">
        <v>820.41</v>
      </c>
      <c r="J19" s="35">
        <v>2650252464</v>
      </c>
      <c r="K19" s="35">
        <f>J19*O4</f>
        <v>101769694.61760001</v>
      </c>
      <c r="L19" s="36">
        <f t="shared" si="0"/>
        <v>2752022158.6176</v>
      </c>
    </row>
    <row r="20" spans="2:12" ht="13.5" thickBot="1" x14ac:dyDescent="0.3">
      <c r="B20" s="54">
        <v>18</v>
      </c>
      <c r="C20" s="69" t="s">
        <v>765</v>
      </c>
      <c r="D20" s="70" t="s">
        <v>805</v>
      </c>
      <c r="E20" s="70" t="s">
        <v>806</v>
      </c>
      <c r="F20" s="70" t="s">
        <v>807</v>
      </c>
      <c r="G20" s="70" t="s">
        <v>808</v>
      </c>
      <c r="H20" s="71" t="s">
        <v>809</v>
      </c>
      <c r="I20" s="72">
        <v>451.15</v>
      </c>
      <c r="J20" s="35">
        <v>1841443000</v>
      </c>
      <c r="K20" s="35">
        <f>J20*O4</f>
        <v>70711411.200000003</v>
      </c>
      <c r="L20" s="36">
        <f t="shared" si="0"/>
        <v>1912154411.2</v>
      </c>
    </row>
    <row r="21" spans="2:12" ht="13.5" thickBot="1" x14ac:dyDescent="0.3">
      <c r="B21" s="49">
        <v>19</v>
      </c>
      <c r="C21" s="69" t="s">
        <v>766</v>
      </c>
      <c r="D21" s="73" t="s">
        <v>810</v>
      </c>
      <c r="E21" s="70" t="s">
        <v>811</v>
      </c>
      <c r="F21" s="70" t="s">
        <v>807</v>
      </c>
      <c r="G21" s="70" t="s">
        <v>812</v>
      </c>
      <c r="H21" s="71">
        <v>823.57</v>
      </c>
      <c r="I21" s="72">
        <v>532.73</v>
      </c>
      <c r="J21" s="35">
        <v>773935000</v>
      </c>
      <c r="K21" s="35">
        <f>J21*O4</f>
        <v>29719104.000000004</v>
      </c>
      <c r="L21" s="36">
        <f t="shared" si="0"/>
        <v>803654104</v>
      </c>
    </row>
    <row r="22" spans="2:12" ht="13.5" thickBot="1" x14ac:dyDescent="0.3">
      <c r="B22" s="74">
        <v>20</v>
      </c>
      <c r="C22" s="69" t="s">
        <v>813</v>
      </c>
      <c r="D22" s="70" t="s">
        <v>814</v>
      </c>
      <c r="E22" s="70" t="s">
        <v>815</v>
      </c>
      <c r="F22" s="70" t="s">
        <v>816</v>
      </c>
      <c r="G22" s="70" t="s">
        <v>808</v>
      </c>
      <c r="H22" s="72">
        <v>3048.53</v>
      </c>
      <c r="I22" s="75">
        <v>0</v>
      </c>
      <c r="J22" s="38"/>
      <c r="K22" s="38">
        <f t="shared" ref="K22" si="1">J22*O21</f>
        <v>0</v>
      </c>
      <c r="L22" s="39">
        <f t="shared" si="0"/>
        <v>0</v>
      </c>
    </row>
    <row r="23" spans="2:12" ht="13.5" thickBot="1" x14ac:dyDescent="0.3">
      <c r="B23" s="356" t="s">
        <v>483</v>
      </c>
      <c r="C23" s="357"/>
      <c r="D23" s="357"/>
      <c r="E23" s="357"/>
      <c r="F23" s="357"/>
      <c r="G23" s="357"/>
      <c r="H23" s="357"/>
      <c r="I23" s="357"/>
      <c r="J23" s="58">
        <f>SUM(J3:J22)</f>
        <v>115888434513</v>
      </c>
      <c r="K23" s="58">
        <f>SUM(K3:K22)</f>
        <v>4450115885.299201</v>
      </c>
      <c r="L23" s="58">
        <f>SUM(L3:L22)</f>
        <v>120338550398.29919</v>
      </c>
    </row>
    <row r="26" spans="2:12" x14ac:dyDescent="0.25">
      <c r="C26" s="358" t="s">
        <v>866</v>
      </c>
      <c r="D26" s="358"/>
      <c r="E26" s="358"/>
      <c r="F26" s="358"/>
      <c r="G26" s="358"/>
      <c r="H26" s="358"/>
      <c r="I26" s="358"/>
      <c r="J26" s="358"/>
      <c r="K26" s="358"/>
      <c r="L26" s="358"/>
    </row>
    <row r="27" spans="2:12" x14ac:dyDescent="0.25">
      <c r="C27" s="358"/>
      <c r="D27" s="358"/>
      <c r="E27" s="358"/>
      <c r="F27" s="358"/>
      <c r="G27" s="358"/>
      <c r="H27" s="358"/>
      <c r="I27" s="358"/>
      <c r="J27" s="358"/>
      <c r="K27" s="358"/>
      <c r="L27" s="358"/>
    </row>
    <row r="28" spans="2:12" x14ac:dyDescent="0.25">
      <c r="C28" s="358"/>
      <c r="D28" s="358"/>
      <c r="E28" s="358"/>
      <c r="F28" s="358"/>
      <c r="G28" s="358"/>
      <c r="H28" s="358"/>
      <c r="I28" s="358"/>
      <c r="J28" s="358"/>
      <c r="K28" s="358"/>
      <c r="L28" s="358"/>
    </row>
    <row r="29" spans="2:12" x14ac:dyDescent="0.25">
      <c r="C29" s="358"/>
      <c r="D29" s="358"/>
      <c r="E29" s="358"/>
      <c r="F29" s="358"/>
      <c r="G29" s="358"/>
      <c r="H29" s="358"/>
      <c r="I29" s="358"/>
      <c r="J29" s="358"/>
      <c r="K29" s="358"/>
      <c r="L29" s="358"/>
    </row>
  </sheetData>
  <mergeCells count="2">
    <mergeCell ref="B23:I23"/>
    <mergeCell ref="C26:L29"/>
  </mergeCells>
  <pageMargins left="0.7" right="0.7" top="0.75" bottom="0.75" header="0.3" footer="0.3"/>
  <ignoredErrors>
    <ignoredError sqref="K4:K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54D1-14C4-425F-984C-42C83A124CE6}">
  <sheetPr>
    <tabColor theme="8" tint="-0.249977111117893"/>
  </sheetPr>
  <dimension ref="A1:K140"/>
  <sheetViews>
    <sheetView zoomScale="80" zoomScaleNormal="80" workbookViewId="0">
      <pane ySplit="1" topLeftCell="A100" activePane="bottomLeft" state="frozen"/>
      <selection activeCell="G1" sqref="G1"/>
      <selection pane="bottomLeft" activeCell="A126" sqref="A126:A132"/>
    </sheetView>
  </sheetViews>
  <sheetFormatPr baseColWidth="10" defaultColWidth="11.42578125" defaultRowHeight="15" x14ac:dyDescent="0.25"/>
  <cols>
    <col min="1" max="1" width="11.5703125" style="42" bestFit="1" customWidth="1"/>
    <col min="2" max="2" width="32.7109375" style="42" bestFit="1" customWidth="1"/>
    <col min="3" max="3" width="21.42578125" style="42" bestFit="1" customWidth="1"/>
    <col min="4" max="4" width="17.7109375" style="42" bestFit="1" customWidth="1"/>
    <col min="5" max="5" width="16.42578125" style="42" bestFit="1" customWidth="1"/>
    <col min="6" max="6" width="17" style="42" bestFit="1" customWidth="1"/>
    <col min="7" max="7" width="14.140625" style="42" bestFit="1" customWidth="1"/>
    <col min="8" max="8" width="38" style="42" bestFit="1" customWidth="1"/>
    <col min="9" max="9" width="21.42578125" style="42" bestFit="1" customWidth="1"/>
    <col min="10" max="10" width="28.85546875" style="42" bestFit="1" customWidth="1"/>
    <col min="11" max="11" width="21.5703125" style="42" bestFit="1" customWidth="1"/>
    <col min="12" max="16384" width="11.42578125" style="42"/>
  </cols>
  <sheetData>
    <row r="1" spans="1:11" ht="38.25" x14ac:dyDescent="0.2">
      <c r="A1" s="97" t="s">
        <v>1</v>
      </c>
      <c r="B1" s="98" t="s">
        <v>484</v>
      </c>
      <c r="C1" s="97" t="s">
        <v>485</v>
      </c>
      <c r="D1" s="97" t="s">
        <v>486</v>
      </c>
      <c r="E1" s="97" t="s">
        <v>487</v>
      </c>
      <c r="F1" s="97" t="s">
        <v>488</v>
      </c>
      <c r="G1" s="97" t="s">
        <v>489</v>
      </c>
      <c r="H1" s="97" t="s">
        <v>490</v>
      </c>
      <c r="I1" s="97" t="s">
        <v>491</v>
      </c>
      <c r="J1" s="99" t="s">
        <v>787</v>
      </c>
      <c r="K1" s="100" t="s">
        <v>788</v>
      </c>
    </row>
    <row r="2" spans="1:11" ht="12.75" x14ac:dyDescent="0.2">
      <c r="A2" s="57">
        <v>1</v>
      </c>
      <c r="B2" s="76" t="s">
        <v>492</v>
      </c>
      <c r="C2" s="57" t="s">
        <v>493</v>
      </c>
      <c r="D2" s="57" t="s">
        <v>494</v>
      </c>
      <c r="E2" s="57">
        <v>2012</v>
      </c>
      <c r="F2" s="77" t="s">
        <v>495</v>
      </c>
      <c r="G2" s="57" t="s">
        <v>496</v>
      </c>
      <c r="H2" s="57" t="s">
        <v>497</v>
      </c>
      <c r="I2" s="57" t="s">
        <v>498</v>
      </c>
      <c r="J2" s="78">
        <v>0</v>
      </c>
      <c r="K2" s="101">
        <v>123617668.5</v>
      </c>
    </row>
    <row r="3" spans="1:11" ht="12.75" x14ac:dyDescent="0.2">
      <c r="A3" s="57">
        <v>2</v>
      </c>
      <c r="B3" s="76" t="s">
        <v>46</v>
      </c>
      <c r="C3" s="57" t="s">
        <v>499</v>
      </c>
      <c r="D3" s="57" t="s">
        <v>45</v>
      </c>
      <c r="E3" s="57">
        <v>2018</v>
      </c>
      <c r="F3" s="77" t="s">
        <v>72</v>
      </c>
      <c r="G3" s="57" t="s">
        <v>73</v>
      </c>
      <c r="H3" s="57" t="s">
        <v>500</v>
      </c>
      <c r="I3" s="57" t="s">
        <v>498</v>
      </c>
      <c r="J3" s="78">
        <v>310343420.55000001</v>
      </c>
      <c r="K3" s="101">
        <v>0</v>
      </c>
    </row>
    <row r="4" spans="1:11" ht="12.75" x14ac:dyDescent="0.2">
      <c r="A4" s="57">
        <v>3</v>
      </c>
      <c r="B4" s="76" t="s">
        <v>46</v>
      </c>
      <c r="C4" s="57" t="s">
        <v>501</v>
      </c>
      <c r="D4" s="57" t="s">
        <v>81</v>
      </c>
      <c r="E4" s="57">
        <v>2012</v>
      </c>
      <c r="F4" s="77" t="s">
        <v>204</v>
      </c>
      <c r="G4" s="57" t="s">
        <v>205</v>
      </c>
      <c r="H4" s="57" t="s">
        <v>497</v>
      </c>
      <c r="I4" s="57" t="s">
        <v>498</v>
      </c>
      <c r="J4" s="78">
        <v>359716237.69999999</v>
      </c>
      <c r="K4" s="101">
        <v>0</v>
      </c>
    </row>
    <row r="5" spans="1:11" ht="12.75" x14ac:dyDescent="0.2">
      <c r="A5" s="57">
        <v>4</v>
      </c>
      <c r="B5" s="76" t="s">
        <v>502</v>
      </c>
      <c r="C5" s="57" t="s">
        <v>503</v>
      </c>
      <c r="D5" s="57" t="s">
        <v>17</v>
      </c>
      <c r="E5" s="57">
        <v>2009</v>
      </c>
      <c r="F5" s="77" t="s">
        <v>233</v>
      </c>
      <c r="G5" s="57" t="s">
        <v>234</v>
      </c>
      <c r="H5" s="57" t="s">
        <v>504</v>
      </c>
      <c r="I5" s="57" t="s">
        <v>498</v>
      </c>
      <c r="J5" s="78">
        <v>145297147.27500001</v>
      </c>
      <c r="K5" s="101">
        <v>0</v>
      </c>
    </row>
    <row r="6" spans="1:11" ht="12.75" x14ac:dyDescent="0.2">
      <c r="A6" s="57">
        <v>5</v>
      </c>
      <c r="B6" s="76" t="s">
        <v>502</v>
      </c>
      <c r="C6" s="57" t="s">
        <v>505</v>
      </c>
      <c r="D6" s="57" t="s">
        <v>17</v>
      </c>
      <c r="E6" s="57">
        <v>2017</v>
      </c>
      <c r="F6" s="77" t="s">
        <v>382</v>
      </c>
      <c r="G6" s="57" t="s">
        <v>383</v>
      </c>
      <c r="H6" s="57" t="s">
        <v>506</v>
      </c>
      <c r="I6" s="57" t="s">
        <v>498</v>
      </c>
      <c r="J6" s="78">
        <v>285374881.44999999</v>
      </c>
      <c r="K6" s="101">
        <v>0</v>
      </c>
    </row>
    <row r="7" spans="1:11" ht="12.75" x14ac:dyDescent="0.2">
      <c r="A7" s="57">
        <v>6</v>
      </c>
      <c r="B7" s="76" t="s">
        <v>502</v>
      </c>
      <c r="C7" s="57" t="s">
        <v>505</v>
      </c>
      <c r="D7" s="57" t="s">
        <v>17</v>
      </c>
      <c r="E7" s="57">
        <v>2017</v>
      </c>
      <c r="F7" s="77" t="s">
        <v>380</v>
      </c>
      <c r="G7" s="57" t="s">
        <v>381</v>
      </c>
      <c r="H7" s="57" t="s">
        <v>497</v>
      </c>
      <c r="I7" s="57" t="s">
        <v>498</v>
      </c>
      <c r="J7" s="78">
        <v>285374881.44999999</v>
      </c>
      <c r="K7" s="101">
        <v>0</v>
      </c>
    </row>
    <row r="8" spans="1:11" ht="12.75" x14ac:dyDescent="0.2">
      <c r="A8" s="57">
        <v>7</v>
      </c>
      <c r="B8" s="76" t="s">
        <v>502</v>
      </c>
      <c r="C8" s="57" t="s">
        <v>505</v>
      </c>
      <c r="D8" s="57" t="s">
        <v>17</v>
      </c>
      <c r="E8" s="57">
        <v>2017</v>
      </c>
      <c r="F8" s="77" t="s">
        <v>378</v>
      </c>
      <c r="G8" s="57" t="s">
        <v>379</v>
      </c>
      <c r="H8" s="57" t="s">
        <v>507</v>
      </c>
      <c r="I8" s="57" t="s">
        <v>498</v>
      </c>
      <c r="J8" s="78">
        <v>285374881.44999999</v>
      </c>
      <c r="K8" s="101">
        <v>0</v>
      </c>
    </row>
    <row r="9" spans="1:11" ht="12.75" x14ac:dyDescent="0.2">
      <c r="A9" s="57">
        <v>8</v>
      </c>
      <c r="B9" s="76" t="s">
        <v>508</v>
      </c>
      <c r="C9" s="57" t="s">
        <v>509</v>
      </c>
      <c r="D9" s="57" t="s">
        <v>17</v>
      </c>
      <c r="E9" s="57">
        <v>2009</v>
      </c>
      <c r="F9" s="77" t="s">
        <v>15</v>
      </c>
      <c r="G9" s="57" t="s">
        <v>16</v>
      </c>
      <c r="H9" s="57" t="s">
        <v>497</v>
      </c>
      <c r="I9" s="57" t="s">
        <v>498</v>
      </c>
      <c r="J9" s="78">
        <v>426722203.52499998</v>
      </c>
      <c r="K9" s="101">
        <v>106779750</v>
      </c>
    </row>
    <row r="10" spans="1:11" ht="12.75" x14ac:dyDescent="0.2">
      <c r="A10" s="57">
        <v>9</v>
      </c>
      <c r="B10" s="76" t="s">
        <v>508</v>
      </c>
      <c r="C10" s="57" t="s">
        <v>509</v>
      </c>
      <c r="D10" s="57" t="s">
        <v>17</v>
      </c>
      <c r="E10" s="57">
        <v>2009</v>
      </c>
      <c r="F10" s="77" t="s">
        <v>35</v>
      </c>
      <c r="G10" s="57" t="s">
        <v>36</v>
      </c>
      <c r="H10" s="57" t="s">
        <v>497</v>
      </c>
      <c r="I10" s="57" t="s">
        <v>498</v>
      </c>
      <c r="J10" s="78">
        <v>426722203.52499998</v>
      </c>
      <c r="K10" s="101">
        <v>106779750</v>
      </c>
    </row>
    <row r="11" spans="1:11" ht="12.75" x14ac:dyDescent="0.2">
      <c r="A11" s="57">
        <v>10</v>
      </c>
      <c r="B11" s="76" t="s">
        <v>510</v>
      </c>
      <c r="C11" s="57" t="s">
        <v>511</v>
      </c>
      <c r="D11" s="57" t="s">
        <v>377</v>
      </c>
      <c r="E11" s="57">
        <v>2018</v>
      </c>
      <c r="F11" s="77" t="s">
        <v>375</v>
      </c>
      <c r="G11" s="57" t="s">
        <v>376</v>
      </c>
      <c r="H11" s="57" t="s">
        <v>497</v>
      </c>
      <c r="I11" s="57" t="s">
        <v>498</v>
      </c>
      <c r="J11" s="78">
        <v>352098717.82499999</v>
      </c>
      <c r="K11" s="101">
        <v>0</v>
      </c>
    </row>
    <row r="12" spans="1:11" ht="12.75" x14ac:dyDescent="0.2">
      <c r="A12" s="57">
        <v>11</v>
      </c>
      <c r="B12" s="76" t="s">
        <v>512</v>
      </c>
      <c r="C12" s="57">
        <v>4900</v>
      </c>
      <c r="D12" s="57" t="s">
        <v>92</v>
      </c>
      <c r="E12" s="57">
        <v>1999</v>
      </c>
      <c r="F12" s="77" t="s">
        <v>99</v>
      </c>
      <c r="G12" s="57" t="s">
        <v>100</v>
      </c>
      <c r="H12" s="57" t="s">
        <v>513</v>
      </c>
      <c r="I12" s="57" t="s">
        <v>498</v>
      </c>
      <c r="J12" s="78">
        <v>215265482</v>
      </c>
      <c r="K12" s="101">
        <v>46733475</v>
      </c>
    </row>
    <row r="13" spans="1:11" ht="12.75" x14ac:dyDescent="0.2">
      <c r="A13" s="57">
        <v>12</v>
      </c>
      <c r="B13" s="76" t="s">
        <v>512</v>
      </c>
      <c r="C13" s="57" t="s">
        <v>514</v>
      </c>
      <c r="D13" s="57" t="s">
        <v>34</v>
      </c>
      <c r="E13" s="57">
        <v>2010</v>
      </c>
      <c r="F13" s="77" t="s">
        <v>129</v>
      </c>
      <c r="G13" s="57" t="s">
        <v>130</v>
      </c>
      <c r="H13" s="57" t="s">
        <v>515</v>
      </c>
      <c r="I13" s="57" t="s">
        <v>498</v>
      </c>
      <c r="J13" s="78">
        <v>387477867.60000002</v>
      </c>
      <c r="K13" s="101">
        <v>1735268010</v>
      </c>
    </row>
    <row r="14" spans="1:11" ht="12.75" x14ac:dyDescent="0.2">
      <c r="A14" s="57">
        <v>13</v>
      </c>
      <c r="B14" s="76" t="s">
        <v>512</v>
      </c>
      <c r="C14" s="57" t="s">
        <v>516</v>
      </c>
      <c r="D14" s="57" t="s">
        <v>78</v>
      </c>
      <c r="E14" s="57">
        <v>2011</v>
      </c>
      <c r="F14" s="77" t="s">
        <v>256</v>
      </c>
      <c r="G14" s="57" t="s">
        <v>257</v>
      </c>
      <c r="H14" s="57" t="s">
        <v>517</v>
      </c>
      <c r="I14" s="57" t="s">
        <v>498</v>
      </c>
      <c r="J14" s="78">
        <v>864306427.42499995</v>
      </c>
      <c r="K14" s="101">
        <v>1628747813.375</v>
      </c>
    </row>
    <row r="15" spans="1:11" ht="12.75" x14ac:dyDescent="0.2">
      <c r="A15" s="57">
        <v>14</v>
      </c>
      <c r="B15" s="76" t="s">
        <v>512</v>
      </c>
      <c r="C15" s="57" t="s">
        <v>516</v>
      </c>
      <c r="D15" s="57" t="s">
        <v>78</v>
      </c>
      <c r="E15" s="57">
        <v>2012</v>
      </c>
      <c r="F15" s="77" t="s">
        <v>186</v>
      </c>
      <c r="G15" s="57" t="s">
        <v>187</v>
      </c>
      <c r="H15" s="57" t="s">
        <v>518</v>
      </c>
      <c r="I15" s="57" t="s">
        <v>498</v>
      </c>
      <c r="J15" s="78">
        <v>864306427.42499995</v>
      </c>
      <c r="K15" s="101">
        <v>1628747813.375</v>
      </c>
    </row>
    <row r="16" spans="1:11" ht="12.75" x14ac:dyDescent="0.2">
      <c r="A16" s="57">
        <v>15</v>
      </c>
      <c r="B16" s="76" t="s">
        <v>512</v>
      </c>
      <c r="C16" s="57" t="s">
        <v>519</v>
      </c>
      <c r="D16" s="57" t="s">
        <v>17</v>
      </c>
      <c r="E16" s="57">
        <v>2017</v>
      </c>
      <c r="F16" s="77" t="s">
        <v>19</v>
      </c>
      <c r="G16" s="57" t="s">
        <v>20</v>
      </c>
      <c r="H16" s="57" t="s">
        <v>520</v>
      </c>
      <c r="I16" s="57" t="s">
        <v>498</v>
      </c>
      <c r="J16" s="78">
        <v>330938939.19999999</v>
      </c>
      <c r="K16" s="101">
        <v>128887665.1875</v>
      </c>
    </row>
    <row r="17" spans="1:11" ht="12.75" x14ac:dyDescent="0.2">
      <c r="A17" s="57">
        <v>16</v>
      </c>
      <c r="B17" s="76" t="s">
        <v>512</v>
      </c>
      <c r="C17" s="57" t="s">
        <v>519</v>
      </c>
      <c r="D17" s="57" t="s">
        <v>17</v>
      </c>
      <c r="E17" s="57">
        <v>2017</v>
      </c>
      <c r="F17" s="77" t="s">
        <v>22</v>
      </c>
      <c r="G17" s="57" t="s">
        <v>23</v>
      </c>
      <c r="H17" s="57" t="s">
        <v>521</v>
      </c>
      <c r="I17" s="57" t="s">
        <v>498</v>
      </c>
      <c r="J17" s="78">
        <v>330938939.19999999</v>
      </c>
      <c r="K17" s="101">
        <v>128887665.1875</v>
      </c>
    </row>
    <row r="18" spans="1:11" ht="12.75" x14ac:dyDescent="0.2">
      <c r="A18" s="57">
        <v>17</v>
      </c>
      <c r="B18" s="76" t="s">
        <v>512</v>
      </c>
      <c r="C18" s="57" t="s">
        <v>519</v>
      </c>
      <c r="D18" s="57" t="s">
        <v>17</v>
      </c>
      <c r="E18" s="57">
        <v>2017</v>
      </c>
      <c r="F18" s="77" t="s">
        <v>24</v>
      </c>
      <c r="G18" s="57" t="s">
        <v>25</v>
      </c>
      <c r="H18" s="57" t="s">
        <v>522</v>
      </c>
      <c r="I18" s="57" t="s">
        <v>498</v>
      </c>
      <c r="J18" s="78">
        <v>330938939.19999999</v>
      </c>
      <c r="K18" s="101">
        <v>128887665.1875</v>
      </c>
    </row>
    <row r="19" spans="1:11" ht="12.75" x14ac:dyDescent="0.2">
      <c r="A19" s="57">
        <v>18</v>
      </c>
      <c r="B19" s="76" t="s">
        <v>512</v>
      </c>
      <c r="C19" s="57" t="s">
        <v>519</v>
      </c>
      <c r="D19" s="57" t="s">
        <v>17</v>
      </c>
      <c r="E19" s="57">
        <v>2017</v>
      </c>
      <c r="F19" s="77" t="s">
        <v>26</v>
      </c>
      <c r="G19" s="57" t="s">
        <v>27</v>
      </c>
      <c r="H19" s="57" t="s">
        <v>523</v>
      </c>
      <c r="I19" s="57" t="s">
        <v>498</v>
      </c>
      <c r="J19" s="78">
        <v>330938939.19999999</v>
      </c>
      <c r="K19" s="101">
        <v>128887665.1875</v>
      </c>
    </row>
    <row r="20" spans="1:11" ht="12.75" x14ac:dyDescent="0.2">
      <c r="A20" s="57">
        <v>19</v>
      </c>
      <c r="B20" s="76" t="s">
        <v>512</v>
      </c>
      <c r="C20" s="57" t="s">
        <v>519</v>
      </c>
      <c r="D20" s="57" t="s">
        <v>17</v>
      </c>
      <c r="E20" s="57">
        <v>2017</v>
      </c>
      <c r="F20" s="77" t="s">
        <v>28</v>
      </c>
      <c r="G20" s="57" t="s">
        <v>29</v>
      </c>
      <c r="H20" s="57" t="s">
        <v>524</v>
      </c>
      <c r="I20" s="57" t="s">
        <v>498</v>
      </c>
      <c r="J20" s="78">
        <v>330938939.19999999</v>
      </c>
      <c r="K20" s="101">
        <v>128887665.1875</v>
      </c>
    </row>
    <row r="21" spans="1:11" ht="12.75" x14ac:dyDescent="0.2">
      <c r="A21" s="57">
        <v>20</v>
      </c>
      <c r="B21" s="76" t="s">
        <v>512</v>
      </c>
      <c r="C21" s="57" t="s">
        <v>519</v>
      </c>
      <c r="D21" s="57" t="s">
        <v>17</v>
      </c>
      <c r="E21" s="57">
        <v>2017</v>
      </c>
      <c r="F21" s="77" t="s">
        <v>30</v>
      </c>
      <c r="G21" s="57" t="s">
        <v>31</v>
      </c>
      <c r="H21" s="57" t="s">
        <v>525</v>
      </c>
      <c r="I21" s="57" t="s">
        <v>498</v>
      </c>
      <c r="J21" s="78">
        <v>330938939.19999999</v>
      </c>
      <c r="K21" s="101">
        <v>128887665.1875</v>
      </c>
    </row>
    <row r="22" spans="1:11" ht="12.75" x14ac:dyDescent="0.2">
      <c r="A22" s="57">
        <v>21</v>
      </c>
      <c r="B22" s="76" t="s">
        <v>526</v>
      </c>
      <c r="C22" s="57" t="s">
        <v>527</v>
      </c>
      <c r="D22" s="57" t="s">
        <v>78</v>
      </c>
      <c r="E22" s="57">
        <v>2017</v>
      </c>
      <c r="F22" s="77" t="s">
        <v>76</v>
      </c>
      <c r="G22" s="57" t="s">
        <v>77</v>
      </c>
      <c r="H22" s="57" t="s">
        <v>521</v>
      </c>
      <c r="I22" s="57" t="s">
        <v>498</v>
      </c>
      <c r="J22" s="78">
        <v>849776712.375</v>
      </c>
      <c r="K22" s="101">
        <v>1983386706.75</v>
      </c>
    </row>
    <row r="23" spans="1:11" ht="12.75" x14ac:dyDescent="0.2">
      <c r="A23" s="57">
        <v>22</v>
      </c>
      <c r="B23" s="76" t="s">
        <v>528</v>
      </c>
      <c r="C23" s="57" t="s">
        <v>529</v>
      </c>
      <c r="D23" s="57" t="s">
        <v>243</v>
      </c>
      <c r="E23" s="57">
        <v>2006</v>
      </c>
      <c r="F23" s="77" t="s">
        <v>241</v>
      </c>
      <c r="G23" s="57" t="s">
        <v>242</v>
      </c>
      <c r="H23" s="57" t="s">
        <v>524</v>
      </c>
      <c r="I23" s="57" t="s">
        <v>498</v>
      </c>
      <c r="J23" s="78">
        <v>236143130.09999999</v>
      </c>
      <c r="K23" s="101">
        <v>541664550</v>
      </c>
    </row>
    <row r="24" spans="1:11" ht="12.75" x14ac:dyDescent="0.2">
      <c r="A24" s="57">
        <v>23</v>
      </c>
      <c r="B24" s="76" t="s">
        <v>528</v>
      </c>
      <c r="C24" s="57" t="s">
        <v>192</v>
      </c>
      <c r="D24" s="57" t="s">
        <v>192</v>
      </c>
      <c r="E24" s="57">
        <v>2011</v>
      </c>
      <c r="F24" s="77" t="s">
        <v>190</v>
      </c>
      <c r="G24" s="57" t="s">
        <v>191</v>
      </c>
      <c r="H24" s="57" t="s">
        <v>530</v>
      </c>
      <c r="I24" s="57" t="s">
        <v>498</v>
      </c>
      <c r="J24" s="78">
        <v>394136144.55000001</v>
      </c>
      <c r="K24" s="101">
        <v>1549831800</v>
      </c>
    </row>
    <row r="25" spans="1:11" ht="12.75" x14ac:dyDescent="0.2">
      <c r="A25" s="57">
        <v>24</v>
      </c>
      <c r="B25" s="76" t="s">
        <v>528</v>
      </c>
      <c r="C25" s="57" t="s">
        <v>531</v>
      </c>
      <c r="D25" s="57" t="s">
        <v>192</v>
      </c>
      <c r="E25" s="57">
        <v>2016</v>
      </c>
      <c r="F25" s="77" t="s">
        <v>384</v>
      </c>
      <c r="G25" s="57" t="s">
        <v>385</v>
      </c>
      <c r="H25" s="57" t="s">
        <v>518</v>
      </c>
      <c r="I25" s="57" t="s">
        <v>498</v>
      </c>
      <c r="J25" s="78">
        <v>496611541.875</v>
      </c>
      <c r="K25" s="101">
        <v>2224008633</v>
      </c>
    </row>
    <row r="26" spans="1:11" ht="12.75" x14ac:dyDescent="0.2">
      <c r="A26" s="57">
        <v>25</v>
      </c>
      <c r="B26" s="76" t="s">
        <v>82</v>
      </c>
      <c r="C26" s="57" t="s">
        <v>532</v>
      </c>
      <c r="D26" s="57" t="s">
        <v>96</v>
      </c>
      <c r="E26" s="57">
        <v>2003</v>
      </c>
      <c r="F26" s="77" t="s">
        <v>94</v>
      </c>
      <c r="G26" s="57" t="s">
        <v>95</v>
      </c>
      <c r="H26" s="57" t="s">
        <v>497</v>
      </c>
      <c r="I26" s="57" t="s">
        <v>498</v>
      </c>
      <c r="J26" s="78">
        <v>172522728.42500001</v>
      </c>
      <c r="K26" s="101">
        <v>751549162.5</v>
      </c>
    </row>
    <row r="27" spans="1:11" ht="12.75" x14ac:dyDescent="0.2">
      <c r="A27" s="57">
        <v>26</v>
      </c>
      <c r="B27" s="76" t="s">
        <v>82</v>
      </c>
      <c r="C27" s="57">
        <v>7400</v>
      </c>
      <c r="D27" s="57" t="s">
        <v>92</v>
      </c>
      <c r="E27" s="57">
        <v>2007</v>
      </c>
      <c r="F27" s="77" t="s">
        <v>149</v>
      </c>
      <c r="G27" s="57" t="s">
        <v>150</v>
      </c>
      <c r="H27" s="57" t="s">
        <v>497</v>
      </c>
      <c r="I27" s="57" t="s">
        <v>498</v>
      </c>
      <c r="J27" s="78">
        <v>514746883.25</v>
      </c>
      <c r="K27" s="101">
        <v>1685733300</v>
      </c>
    </row>
    <row r="28" spans="1:11" ht="12.75" x14ac:dyDescent="0.2">
      <c r="A28" s="57">
        <v>27</v>
      </c>
      <c r="B28" s="76" t="s">
        <v>82</v>
      </c>
      <c r="C28" s="57">
        <v>7400</v>
      </c>
      <c r="D28" s="57" t="s">
        <v>92</v>
      </c>
      <c r="E28" s="57">
        <v>2008</v>
      </c>
      <c r="F28" s="77" t="s">
        <v>161</v>
      </c>
      <c r="G28" s="57" t="s">
        <v>162</v>
      </c>
      <c r="H28" s="57" t="s">
        <v>497</v>
      </c>
      <c r="I28" s="57" t="s">
        <v>498</v>
      </c>
      <c r="J28" s="78">
        <v>514746883.25</v>
      </c>
      <c r="K28" s="101">
        <v>1685733300</v>
      </c>
    </row>
    <row r="29" spans="1:11" ht="12.75" x14ac:dyDescent="0.2">
      <c r="A29" s="57">
        <v>28</v>
      </c>
      <c r="B29" s="76" t="s">
        <v>82</v>
      </c>
      <c r="C29" s="57">
        <v>7400</v>
      </c>
      <c r="D29" s="57" t="s">
        <v>92</v>
      </c>
      <c r="E29" s="57">
        <v>2008</v>
      </c>
      <c r="F29" s="77" t="s">
        <v>261</v>
      </c>
      <c r="G29" s="57" t="s">
        <v>262</v>
      </c>
      <c r="H29" s="57" t="s">
        <v>497</v>
      </c>
      <c r="I29" s="57" t="s">
        <v>498</v>
      </c>
      <c r="J29" s="78">
        <v>514746883.25</v>
      </c>
      <c r="K29" s="101">
        <v>1685733300</v>
      </c>
    </row>
    <row r="30" spans="1:11" ht="12.75" x14ac:dyDescent="0.2">
      <c r="A30" s="57">
        <v>29</v>
      </c>
      <c r="B30" s="76" t="s">
        <v>82</v>
      </c>
      <c r="C30" s="57" t="s">
        <v>533</v>
      </c>
      <c r="D30" s="57" t="s">
        <v>34</v>
      </c>
      <c r="E30" s="57">
        <v>2010</v>
      </c>
      <c r="F30" s="77" t="s">
        <v>131</v>
      </c>
      <c r="G30" s="57" t="s">
        <v>132</v>
      </c>
      <c r="H30" s="57" t="s">
        <v>497</v>
      </c>
      <c r="I30" s="57" t="s">
        <v>498</v>
      </c>
      <c r="J30" s="78">
        <v>387477867.60000002</v>
      </c>
      <c r="K30" s="101">
        <v>1735268010</v>
      </c>
    </row>
    <row r="31" spans="1:11" ht="12.75" x14ac:dyDescent="0.2">
      <c r="A31" s="57">
        <v>30</v>
      </c>
      <c r="B31" s="76" t="s">
        <v>82</v>
      </c>
      <c r="C31" s="57" t="s">
        <v>533</v>
      </c>
      <c r="D31" s="57" t="s">
        <v>34</v>
      </c>
      <c r="E31" s="57">
        <v>2010</v>
      </c>
      <c r="F31" s="77" t="s">
        <v>133</v>
      </c>
      <c r="G31" s="57" t="s">
        <v>134</v>
      </c>
      <c r="H31" s="57" t="s">
        <v>524</v>
      </c>
      <c r="I31" s="57" t="s">
        <v>498</v>
      </c>
      <c r="J31" s="78">
        <v>387477867.60000002</v>
      </c>
      <c r="K31" s="101">
        <v>1735268010</v>
      </c>
    </row>
    <row r="32" spans="1:11" ht="12.75" x14ac:dyDescent="0.2">
      <c r="A32" s="57">
        <v>31</v>
      </c>
      <c r="B32" s="76" t="s">
        <v>82</v>
      </c>
      <c r="C32" s="57" t="s">
        <v>533</v>
      </c>
      <c r="D32" s="57" t="s">
        <v>34</v>
      </c>
      <c r="E32" s="57">
        <v>2010</v>
      </c>
      <c r="F32" s="77" t="s">
        <v>135</v>
      </c>
      <c r="G32" s="57" t="s">
        <v>136</v>
      </c>
      <c r="H32" s="57" t="s">
        <v>497</v>
      </c>
      <c r="I32" s="57" t="s">
        <v>498</v>
      </c>
      <c r="J32" s="78">
        <v>387477867.60000002</v>
      </c>
      <c r="K32" s="101">
        <v>1735268010</v>
      </c>
    </row>
    <row r="33" spans="1:11" ht="12.75" x14ac:dyDescent="0.2">
      <c r="A33" s="57">
        <v>32</v>
      </c>
      <c r="B33" s="76" t="s">
        <v>82</v>
      </c>
      <c r="C33" s="57" t="s">
        <v>533</v>
      </c>
      <c r="D33" s="57" t="s">
        <v>34</v>
      </c>
      <c r="E33" s="57">
        <v>2010</v>
      </c>
      <c r="F33" s="77" t="s">
        <v>137</v>
      </c>
      <c r="G33" s="57" t="s">
        <v>138</v>
      </c>
      <c r="H33" s="57" t="s">
        <v>497</v>
      </c>
      <c r="I33" s="57" t="s">
        <v>498</v>
      </c>
      <c r="J33" s="78">
        <v>387477867.60000002</v>
      </c>
      <c r="K33" s="101">
        <v>1735268010</v>
      </c>
    </row>
    <row r="34" spans="1:11" ht="12.75" x14ac:dyDescent="0.2">
      <c r="A34" s="57">
        <v>33</v>
      </c>
      <c r="B34" s="76" t="s">
        <v>82</v>
      </c>
      <c r="C34" s="57" t="s">
        <v>533</v>
      </c>
      <c r="D34" s="57" t="s">
        <v>34</v>
      </c>
      <c r="E34" s="57">
        <v>2010</v>
      </c>
      <c r="F34" s="77" t="s">
        <v>139</v>
      </c>
      <c r="G34" s="57" t="s">
        <v>140</v>
      </c>
      <c r="H34" s="57" t="s">
        <v>497</v>
      </c>
      <c r="I34" s="57" t="s">
        <v>498</v>
      </c>
      <c r="J34" s="78">
        <v>387477867.60000002</v>
      </c>
      <c r="K34" s="101">
        <v>1735268010</v>
      </c>
    </row>
    <row r="35" spans="1:11" ht="12.75" x14ac:dyDescent="0.2">
      <c r="A35" s="57">
        <v>34</v>
      </c>
      <c r="B35" s="76" t="s">
        <v>82</v>
      </c>
      <c r="C35" s="57" t="s">
        <v>533</v>
      </c>
      <c r="D35" s="57" t="s">
        <v>34</v>
      </c>
      <c r="E35" s="57">
        <v>2010</v>
      </c>
      <c r="F35" s="77" t="s">
        <v>143</v>
      </c>
      <c r="G35" s="57" t="s">
        <v>144</v>
      </c>
      <c r="H35" s="57" t="s">
        <v>497</v>
      </c>
      <c r="I35" s="57" t="s">
        <v>498</v>
      </c>
      <c r="J35" s="78">
        <v>387477867.60000002</v>
      </c>
      <c r="K35" s="101">
        <v>1735268010</v>
      </c>
    </row>
    <row r="36" spans="1:11" ht="12.75" x14ac:dyDescent="0.2">
      <c r="A36" s="57">
        <v>35</v>
      </c>
      <c r="B36" s="76" t="s">
        <v>82</v>
      </c>
      <c r="C36" s="57">
        <v>7400</v>
      </c>
      <c r="D36" s="57" t="s">
        <v>92</v>
      </c>
      <c r="E36" s="57">
        <v>2011</v>
      </c>
      <c r="F36" s="77" t="s">
        <v>269</v>
      </c>
      <c r="G36" s="57" t="s">
        <v>270</v>
      </c>
      <c r="H36" s="57" t="s">
        <v>497</v>
      </c>
      <c r="I36" s="57" t="s">
        <v>498</v>
      </c>
      <c r="J36" s="78">
        <v>514746883.25</v>
      </c>
      <c r="K36" s="101">
        <v>1685733300</v>
      </c>
    </row>
    <row r="37" spans="1:11" ht="12.75" x14ac:dyDescent="0.2">
      <c r="A37" s="57">
        <v>36</v>
      </c>
      <c r="B37" s="76" t="s">
        <v>82</v>
      </c>
      <c r="C37" s="57" t="s">
        <v>534</v>
      </c>
      <c r="D37" s="57" t="s">
        <v>96</v>
      </c>
      <c r="E37" s="57">
        <v>2011</v>
      </c>
      <c r="F37" s="77" t="s">
        <v>274</v>
      </c>
      <c r="G37" s="57" t="s">
        <v>275</v>
      </c>
      <c r="H37" s="79" t="s">
        <v>515</v>
      </c>
      <c r="I37" s="57" t="s">
        <v>498</v>
      </c>
      <c r="J37" s="78">
        <v>501909950.27499998</v>
      </c>
      <c r="K37" s="101">
        <v>2306817022.5</v>
      </c>
    </row>
    <row r="38" spans="1:11" ht="12.75" x14ac:dyDescent="0.2">
      <c r="A38" s="57">
        <v>37</v>
      </c>
      <c r="B38" s="76" t="s">
        <v>82</v>
      </c>
      <c r="C38" s="57" t="s">
        <v>534</v>
      </c>
      <c r="D38" s="57" t="s">
        <v>96</v>
      </c>
      <c r="E38" s="57">
        <v>2011</v>
      </c>
      <c r="F38" s="77" t="s">
        <v>122</v>
      </c>
      <c r="G38" s="57" t="s">
        <v>123</v>
      </c>
      <c r="H38" s="57" t="s">
        <v>497</v>
      </c>
      <c r="I38" s="57" t="s">
        <v>498</v>
      </c>
      <c r="J38" s="78">
        <v>501909950.27499998</v>
      </c>
      <c r="K38" s="101">
        <v>2306817022.5</v>
      </c>
    </row>
    <row r="39" spans="1:11" ht="12.75" x14ac:dyDescent="0.2">
      <c r="A39" s="57">
        <v>38</v>
      </c>
      <c r="B39" s="76" t="s">
        <v>82</v>
      </c>
      <c r="C39" s="57" t="s">
        <v>534</v>
      </c>
      <c r="D39" s="57" t="s">
        <v>96</v>
      </c>
      <c r="E39" s="57">
        <v>2011</v>
      </c>
      <c r="F39" s="77" t="s">
        <v>125</v>
      </c>
      <c r="G39" s="57" t="s">
        <v>126</v>
      </c>
      <c r="H39" s="79" t="s">
        <v>535</v>
      </c>
      <c r="I39" s="57" t="s">
        <v>498</v>
      </c>
      <c r="J39" s="78">
        <v>501909950.27499998</v>
      </c>
      <c r="K39" s="101">
        <v>2306817022.5</v>
      </c>
    </row>
    <row r="40" spans="1:11" ht="12.75" x14ac:dyDescent="0.2">
      <c r="A40" s="57">
        <v>39</v>
      </c>
      <c r="B40" s="76" t="s">
        <v>82</v>
      </c>
      <c r="C40" s="57" t="s">
        <v>534</v>
      </c>
      <c r="D40" s="57" t="s">
        <v>96</v>
      </c>
      <c r="E40" s="57">
        <v>2011</v>
      </c>
      <c r="F40" s="77" t="s">
        <v>127</v>
      </c>
      <c r="G40" s="57" t="s">
        <v>128</v>
      </c>
      <c r="H40" s="79" t="s">
        <v>536</v>
      </c>
      <c r="I40" s="57" t="s">
        <v>498</v>
      </c>
      <c r="J40" s="78">
        <v>501909950.27499998</v>
      </c>
      <c r="K40" s="101">
        <v>2306817022.5</v>
      </c>
    </row>
    <row r="41" spans="1:11" ht="12.75" x14ac:dyDescent="0.2">
      <c r="A41" s="57">
        <v>40</v>
      </c>
      <c r="B41" s="76" t="s">
        <v>82</v>
      </c>
      <c r="C41" s="57" t="s">
        <v>534</v>
      </c>
      <c r="D41" s="57" t="s">
        <v>96</v>
      </c>
      <c r="E41" s="57">
        <v>2011</v>
      </c>
      <c r="F41" s="77" t="s">
        <v>318</v>
      </c>
      <c r="G41" s="57" t="s">
        <v>319</v>
      </c>
      <c r="H41" s="79" t="s">
        <v>537</v>
      </c>
      <c r="I41" s="57" t="s">
        <v>498</v>
      </c>
      <c r="J41" s="78">
        <v>501909950.27499998</v>
      </c>
      <c r="K41" s="101">
        <v>2306817022.5</v>
      </c>
    </row>
    <row r="42" spans="1:11" ht="12.75" x14ac:dyDescent="0.2">
      <c r="A42" s="57">
        <v>41</v>
      </c>
      <c r="B42" s="76" t="s">
        <v>82</v>
      </c>
      <c r="C42" s="57" t="s">
        <v>534</v>
      </c>
      <c r="D42" s="57" t="s">
        <v>96</v>
      </c>
      <c r="E42" s="57">
        <v>2012</v>
      </c>
      <c r="F42" s="77" t="s">
        <v>246</v>
      </c>
      <c r="G42" s="57" t="s">
        <v>247</v>
      </c>
      <c r="H42" s="79" t="s">
        <v>522</v>
      </c>
      <c r="I42" s="57" t="s">
        <v>498</v>
      </c>
      <c r="J42" s="78">
        <v>501909950.27499998</v>
      </c>
      <c r="K42" s="101">
        <v>2306817022.5</v>
      </c>
    </row>
    <row r="43" spans="1:11" ht="12.75" x14ac:dyDescent="0.2">
      <c r="A43" s="57">
        <v>42</v>
      </c>
      <c r="B43" s="76" t="s">
        <v>82</v>
      </c>
      <c r="C43" s="57" t="s">
        <v>534</v>
      </c>
      <c r="D43" s="57" t="s">
        <v>96</v>
      </c>
      <c r="E43" s="57">
        <v>2012</v>
      </c>
      <c r="F43" s="77" t="s">
        <v>249</v>
      </c>
      <c r="G43" s="57" t="s">
        <v>250</v>
      </c>
      <c r="H43" s="79" t="s">
        <v>520</v>
      </c>
      <c r="I43" s="57" t="s">
        <v>498</v>
      </c>
      <c r="J43" s="78">
        <v>501909950.27499998</v>
      </c>
      <c r="K43" s="101">
        <v>2306817022.5</v>
      </c>
    </row>
    <row r="44" spans="1:11" ht="12.75" x14ac:dyDescent="0.2">
      <c r="A44" s="57">
        <v>43</v>
      </c>
      <c r="B44" s="76" t="s">
        <v>82</v>
      </c>
      <c r="C44" s="57" t="s">
        <v>534</v>
      </c>
      <c r="D44" s="57" t="s">
        <v>96</v>
      </c>
      <c r="E44" s="57">
        <v>2014</v>
      </c>
      <c r="F44" s="77" t="s">
        <v>265</v>
      </c>
      <c r="G44" s="57" t="s">
        <v>266</v>
      </c>
      <c r="H44" s="57" t="s">
        <v>523</v>
      </c>
      <c r="I44" s="57" t="s">
        <v>498</v>
      </c>
      <c r="J44" s="78">
        <v>501909950.27499998</v>
      </c>
      <c r="K44" s="101">
        <v>2306817022.5</v>
      </c>
    </row>
    <row r="45" spans="1:11" ht="12.75" x14ac:dyDescent="0.2">
      <c r="A45" s="57">
        <v>44</v>
      </c>
      <c r="B45" s="76" t="s">
        <v>82</v>
      </c>
      <c r="C45" s="57" t="s">
        <v>538</v>
      </c>
      <c r="D45" s="57" t="s">
        <v>34</v>
      </c>
      <c r="E45" s="57">
        <v>2016</v>
      </c>
      <c r="F45" s="77" t="s">
        <v>32</v>
      </c>
      <c r="G45" s="57" t="s">
        <v>33</v>
      </c>
      <c r="H45" s="57" t="s">
        <v>530</v>
      </c>
      <c r="I45" s="57" t="s">
        <v>498</v>
      </c>
      <c r="J45" s="78">
        <v>387477867.60000002</v>
      </c>
      <c r="K45" s="101">
        <v>1735268010</v>
      </c>
    </row>
    <row r="46" spans="1:11" ht="12.75" x14ac:dyDescent="0.2">
      <c r="A46" s="57">
        <v>45</v>
      </c>
      <c r="B46" s="76" t="s">
        <v>82</v>
      </c>
      <c r="C46" s="57" t="s">
        <v>539</v>
      </c>
      <c r="D46" s="57" t="s">
        <v>115</v>
      </c>
      <c r="E46" s="57">
        <v>2016</v>
      </c>
      <c r="F46" s="77" t="s">
        <v>113</v>
      </c>
      <c r="G46" s="57" t="s">
        <v>119</v>
      </c>
      <c r="H46" s="57" t="s">
        <v>506</v>
      </c>
      <c r="I46" s="57" t="s">
        <v>498</v>
      </c>
      <c r="J46" s="78">
        <v>315746217.89999998</v>
      </c>
      <c r="K46" s="101">
        <v>1414027372.5</v>
      </c>
    </row>
    <row r="47" spans="1:11" ht="12.75" x14ac:dyDescent="0.2">
      <c r="A47" s="57">
        <v>46</v>
      </c>
      <c r="B47" s="76" t="s">
        <v>82</v>
      </c>
      <c r="C47" s="57" t="s">
        <v>540</v>
      </c>
      <c r="D47" s="57" t="s">
        <v>107</v>
      </c>
      <c r="E47" s="57">
        <v>2018</v>
      </c>
      <c r="F47" s="77" t="s">
        <v>277</v>
      </c>
      <c r="G47" s="80" t="s">
        <v>278</v>
      </c>
      <c r="H47" s="57" t="s">
        <v>525</v>
      </c>
      <c r="I47" s="57" t="s">
        <v>498</v>
      </c>
      <c r="J47" s="78">
        <v>524768690.07499999</v>
      </c>
      <c r="K47" s="101">
        <v>2350106670.2850003</v>
      </c>
    </row>
    <row r="48" spans="1:11" ht="12.75" x14ac:dyDescent="0.2">
      <c r="A48" s="57">
        <v>47</v>
      </c>
      <c r="B48" s="76" t="s">
        <v>82</v>
      </c>
      <c r="C48" s="57" t="s">
        <v>540</v>
      </c>
      <c r="D48" s="57" t="s">
        <v>107</v>
      </c>
      <c r="E48" s="57">
        <v>2018</v>
      </c>
      <c r="F48" s="77" t="s">
        <v>280</v>
      </c>
      <c r="G48" s="80" t="s">
        <v>281</v>
      </c>
      <c r="H48" s="57" t="s">
        <v>517</v>
      </c>
      <c r="I48" s="57" t="s">
        <v>498</v>
      </c>
      <c r="J48" s="78">
        <v>524768690.07499999</v>
      </c>
      <c r="K48" s="101">
        <v>2350106670.2850003</v>
      </c>
    </row>
    <row r="49" spans="1:11" ht="12.75" x14ac:dyDescent="0.2">
      <c r="A49" s="57">
        <v>48</v>
      </c>
      <c r="B49" s="76" t="s">
        <v>82</v>
      </c>
      <c r="C49" s="57" t="s">
        <v>540</v>
      </c>
      <c r="D49" s="57" t="s">
        <v>107</v>
      </c>
      <c r="E49" s="57">
        <v>2018</v>
      </c>
      <c r="F49" s="77" t="s">
        <v>296</v>
      </c>
      <c r="G49" s="80" t="s">
        <v>297</v>
      </c>
      <c r="H49" s="57" t="s">
        <v>541</v>
      </c>
      <c r="I49" s="57" t="s">
        <v>498</v>
      </c>
      <c r="J49" s="78">
        <v>524768690.07499999</v>
      </c>
      <c r="K49" s="101">
        <v>2350106670.2850003</v>
      </c>
    </row>
    <row r="50" spans="1:11" ht="12.75" x14ac:dyDescent="0.2">
      <c r="A50" s="57">
        <v>49</v>
      </c>
      <c r="B50" s="76" t="s">
        <v>82</v>
      </c>
      <c r="C50" s="57" t="s">
        <v>540</v>
      </c>
      <c r="D50" s="57" t="s">
        <v>107</v>
      </c>
      <c r="E50" s="57">
        <v>2018</v>
      </c>
      <c r="F50" s="77" t="s">
        <v>283</v>
      </c>
      <c r="G50" s="80" t="s">
        <v>284</v>
      </c>
      <c r="H50" s="57" t="s">
        <v>523</v>
      </c>
      <c r="I50" s="57" t="s">
        <v>498</v>
      </c>
      <c r="J50" s="78">
        <v>524768690.07499999</v>
      </c>
      <c r="K50" s="101">
        <v>2350106670.2850003</v>
      </c>
    </row>
    <row r="51" spans="1:11" ht="12.75" x14ac:dyDescent="0.2">
      <c r="A51" s="57">
        <v>50</v>
      </c>
      <c r="B51" s="76" t="s">
        <v>82</v>
      </c>
      <c r="C51" s="57" t="s">
        <v>542</v>
      </c>
      <c r="D51" s="57" t="s">
        <v>107</v>
      </c>
      <c r="E51" s="57">
        <v>2018</v>
      </c>
      <c r="F51" s="77" t="s">
        <v>286</v>
      </c>
      <c r="G51" s="80" t="s">
        <v>287</v>
      </c>
      <c r="H51" s="57" t="s">
        <v>521</v>
      </c>
      <c r="I51" s="57" t="s">
        <v>498</v>
      </c>
      <c r="J51" s="78">
        <v>524768690.07499999</v>
      </c>
      <c r="K51" s="101">
        <v>2350106670.2850003</v>
      </c>
    </row>
    <row r="52" spans="1:11" ht="12.75" x14ac:dyDescent="0.2">
      <c r="A52" s="57">
        <v>51</v>
      </c>
      <c r="B52" s="76" t="s">
        <v>82</v>
      </c>
      <c r="C52" s="57" t="s">
        <v>542</v>
      </c>
      <c r="D52" s="57" t="s">
        <v>107</v>
      </c>
      <c r="E52" s="57">
        <v>2018</v>
      </c>
      <c r="F52" s="77" t="s">
        <v>289</v>
      </c>
      <c r="G52" s="80" t="s">
        <v>290</v>
      </c>
      <c r="H52" s="57" t="s">
        <v>525</v>
      </c>
      <c r="I52" s="57" t="s">
        <v>498</v>
      </c>
      <c r="J52" s="78">
        <v>524768690.07499999</v>
      </c>
      <c r="K52" s="101">
        <v>2350106670.2850003</v>
      </c>
    </row>
    <row r="53" spans="1:11" ht="12.75" x14ac:dyDescent="0.2">
      <c r="A53" s="57">
        <v>52</v>
      </c>
      <c r="B53" s="76" t="s">
        <v>82</v>
      </c>
      <c r="C53" s="57" t="s">
        <v>543</v>
      </c>
      <c r="D53" s="57" t="s">
        <v>107</v>
      </c>
      <c r="E53" s="57">
        <v>2018</v>
      </c>
      <c r="F53" s="77" t="s">
        <v>145</v>
      </c>
      <c r="G53" s="80" t="s">
        <v>146</v>
      </c>
      <c r="H53" s="57" t="s">
        <v>530</v>
      </c>
      <c r="I53" s="57" t="s">
        <v>498</v>
      </c>
      <c r="J53" s="78">
        <v>524768690.07499999</v>
      </c>
      <c r="K53" s="101">
        <v>2350106670.2850003</v>
      </c>
    </row>
    <row r="54" spans="1:11" ht="12.75" x14ac:dyDescent="0.2">
      <c r="A54" s="57">
        <v>53</v>
      </c>
      <c r="B54" s="76" t="s">
        <v>82</v>
      </c>
      <c r="C54" s="57" t="s">
        <v>544</v>
      </c>
      <c r="D54" s="57" t="s">
        <v>107</v>
      </c>
      <c r="E54" s="57">
        <v>2018</v>
      </c>
      <c r="F54" s="77" t="s">
        <v>105</v>
      </c>
      <c r="G54" s="80" t="s">
        <v>106</v>
      </c>
      <c r="H54" s="57" t="s">
        <v>518</v>
      </c>
      <c r="I54" s="57" t="s">
        <v>498</v>
      </c>
      <c r="J54" s="78">
        <v>524768690.07499999</v>
      </c>
      <c r="K54" s="101">
        <v>2350106670.2850003</v>
      </c>
    </row>
    <row r="55" spans="1:11" ht="12.75" x14ac:dyDescent="0.2">
      <c r="A55" s="57">
        <v>54</v>
      </c>
      <c r="B55" s="76" t="s">
        <v>82</v>
      </c>
      <c r="C55" s="57" t="s">
        <v>545</v>
      </c>
      <c r="D55" s="57" t="s">
        <v>107</v>
      </c>
      <c r="E55" s="57">
        <v>2018</v>
      </c>
      <c r="F55" s="77" t="s">
        <v>230</v>
      </c>
      <c r="G55" s="80" t="s">
        <v>231</v>
      </c>
      <c r="H55" s="57" t="s">
        <v>518</v>
      </c>
      <c r="I55" s="57" t="s">
        <v>498</v>
      </c>
      <c r="J55" s="78">
        <v>524768690.07499999</v>
      </c>
      <c r="K55" s="101">
        <v>2350106670.2850003</v>
      </c>
    </row>
    <row r="56" spans="1:11" ht="12.75" x14ac:dyDescent="0.2">
      <c r="A56" s="57">
        <v>55</v>
      </c>
      <c r="B56" s="76" t="s">
        <v>82</v>
      </c>
      <c r="C56" s="57" t="s">
        <v>546</v>
      </c>
      <c r="D56" s="57" t="s">
        <v>92</v>
      </c>
      <c r="E56" s="57">
        <v>2018</v>
      </c>
      <c r="F56" s="77" t="s">
        <v>252</v>
      </c>
      <c r="G56" s="80" t="s">
        <v>253</v>
      </c>
      <c r="H56" s="57" t="s">
        <v>547</v>
      </c>
      <c r="I56" s="57" t="s">
        <v>498</v>
      </c>
      <c r="J56" s="78">
        <v>277334166.32499999</v>
      </c>
      <c r="K56" s="101">
        <v>1919123325</v>
      </c>
    </row>
    <row r="57" spans="1:11" ht="12.75" x14ac:dyDescent="0.2">
      <c r="A57" s="57">
        <v>56</v>
      </c>
      <c r="B57" s="76" t="s">
        <v>82</v>
      </c>
      <c r="C57" s="81" t="s">
        <v>548</v>
      </c>
      <c r="D57" s="57" t="s">
        <v>92</v>
      </c>
      <c r="E57" s="81">
        <v>2021</v>
      </c>
      <c r="F57" s="77" t="s">
        <v>549</v>
      </c>
      <c r="G57" s="80" t="s">
        <v>178</v>
      </c>
      <c r="H57" s="57" t="s">
        <v>535</v>
      </c>
      <c r="I57" s="57" t="s">
        <v>498</v>
      </c>
      <c r="J57" s="78">
        <v>277334166.32499999</v>
      </c>
      <c r="K57" s="101">
        <v>1919123325</v>
      </c>
    </row>
    <row r="58" spans="1:11" ht="12.75" x14ac:dyDescent="0.2">
      <c r="A58" s="57">
        <v>57</v>
      </c>
      <c r="B58" s="76" t="s">
        <v>82</v>
      </c>
      <c r="C58" s="81" t="s">
        <v>548</v>
      </c>
      <c r="D58" s="57" t="s">
        <v>92</v>
      </c>
      <c r="E58" s="81">
        <v>2021</v>
      </c>
      <c r="F58" s="77" t="s">
        <v>550</v>
      </c>
      <c r="G58" s="80" t="s">
        <v>179</v>
      </c>
      <c r="H58" s="57" t="s">
        <v>513</v>
      </c>
      <c r="I58" s="57" t="s">
        <v>498</v>
      </c>
      <c r="J58" s="78">
        <v>277334166.32499999</v>
      </c>
      <c r="K58" s="101">
        <v>1919123325</v>
      </c>
    </row>
    <row r="59" spans="1:11" ht="12.75" x14ac:dyDescent="0.2">
      <c r="A59" s="57">
        <v>58</v>
      </c>
      <c r="B59" s="76" t="s">
        <v>82</v>
      </c>
      <c r="C59" s="81" t="s">
        <v>548</v>
      </c>
      <c r="D59" s="57" t="s">
        <v>92</v>
      </c>
      <c r="E59" s="81">
        <v>2021</v>
      </c>
      <c r="F59" s="77" t="s">
        <v>551</v>
      </c>
      <c r="G59" s="80" t="s">
        <v>180</v>
      </c>
      <c r="H59" s="57" t="s">
        <v>537</v>
      </c>
      <c r="I59" s="57" t="s">
        <v>498</v>
      </c>
      <c r="J59" s="78">
        <v>277334166.32499999</v>
      </c>
      <c r="K59" s="101">
        <v>1919123325</v>
      </c>
    </row>
    <row r="60" spans="1:11" ht="12.75" x14ac:dyDescent="0.2">
      <c r="A60" s="57">
        <v>59</v>
      </c>
      <c r="B60" s="76" t="s">
        <v>82</v>
      </c>
      <c r="C60" s="81" t="s">
        <v>548</v>
      </c>
      <c r="D60" s="57" t="s">
        <v>92</v>
      </c>
      <c r="E60" s="81">
        <v>2021</v>
      </c>
      <c r="F60" s="77" t="s">
        <v>552</v>
      </c>
      <c r="G60" s="80" t="s">
        <v>181</v>
      </c>
      <c r="H60" s="57" t="s">
        <v>506</v>
      </c>
      <c r="I60" s="57" t="s">
        <v>498</v>
      </c>
      <c r="J60" s="78">
        <v>277334166.32499999</v>
      </c>
      <c r="K60" s="101">
        <v>1919123325</v>
      </c>
    </row>
    <row r="61" spans="1:11" ht="12.75" x14ac:dyDescent="0.2">
      <c r="A61" s="57">
        <v>60</v>
      </c>
      <c r="B61" s="76" t="s">
        <v>553</v>
      </c>
      <c r="C61" s="57" t="s">
        <v>554</v>
      </c>
      <c r="D61" s="57" t="s">
        <v>115</v>
      </c>
      <c r="E61" s="57">
        <v>2016</v>
      </c>
      <c r="F61" s="77" t="s">
        <v>116</v>
      </c>
      <c r="G61" s="57" t="s">
        <v>117</v>
      </c>
      <c r="H61" s="57" t="s">
        <v>522</v>
      </c>
      <c r="I61" s="57" t="s">
        <v>498</v>
      </c>
      <c r="J61" s="78">
        <v>315746217.89999998</v>
      </c>
      <c r="K61" s="101">
        <v>1414027372.5</v>
      </c>
    </row>
    <row r="62" spans="1:11" ht="12.75" x14ac:dyDescent="0.2">
      <c r="A62" s="57">
        <v>61</v>
      </c>
      <c r="B62" s="82" t="s">
        <v>555</v>
      </c>
      <c r="C62" s="64" t="s">
        <v>534</v>
      </c>
      <c r="D62" s="64" t="s">
        <v>96</v>
      </c>
      <c r="E62" s="64">
        <v>2012</v>
      </c>
      <c r="F62" s="77" t="s">
        <v>201</v>
      </c>
      <c r="G62" s="64" t="s">
        <v>202</v>
      </c>
      <c r="H62" s="64" t="s">
        <v>522</v>
      </c>
      <c r="I62" s="64" t="s">
        <v>498</v>
      </c>
      <c r="J62" s="78">
        <v>439171206.625</v>
      </c>
      <c r="K62" s="101">
        <v>2018464894.6875</v>
      </c>
    </row>
    <row r="63" spans="1:11" ht="12.75" x14ac:dyDescent="0.2">
      <c r="A63" s="57">
        <v>62</v>
      </c>
      <c r="B63" s="76" t="s">
        <v>46</v>
      </c>
      <c r="C63" s="57" t="s">
        <v>501</v>
      </c>
      <c r="D63" s="57" t="s">
        <v>81</v>
      </c>
      <c r="E63" s="57">
        <v>2012</v>
      </c>
      <c r="F63" s="77" t="s">
        <v>299</v>
      </c>
      <c r="G63" s="57" t="s">
        <v>300</v>
      </c>
      <c r="H63" s="57" t="s">
        <v>556</v>
      </c>
      <c r="I63" s="57" t="s">
        <v>557</v>
      </c>
      <c r="J63" s="78">
        <v>359716237.69999999</v>
      </c>
      <c r="K63" s="101">
        <v>0</v>
      </c>
    </row>
    <row r="64" spans="1:11" s="102" customFormat="1" ht="12.75" x14ac:dyDescent="0.2">
      <c r="A64" s="57">
        <v>63</v>
      </c>
      <c r="B64" s="76" t="s">
        <v>46</v>
      </c>
      <c r="C64" s="57" t="s">
        <v>558</v>
      </c>
      <c r="D64" s="57" t="s">
        <v>17</v>
      </c>
      <c r="E64" s="57">
        <v>2007</v>
      </c>
      <c r="F64" s="77" t="s">
        <v>109</v>
      </c>
      <c r="G64" s="57" t="s">
        <v>110</v>
      </c>
      <c r="H64" s="57" t="s">
        <v>559</v>
      </c>
      <c r="I64" s="57" t="s">
        <v>557</v>
      </c>
      <c r="J64" s="78">
        <v>101708003.2</v>
      </c>
      <c r="K64" s="101">
        <v>0</v>
      </c>
    </row>
    <row r="65" spans="1:11" ht="12.75" x14ac:dyDescent="0.2">
      <c r="A65" s="57">
        <v>64</v>
      </c>
      <c r="B65" s="76" t="s">
        <v>46</v>
      </c>
      <c r="C65" s="57" t="s">
        <v>501</v>
      </c>
      <c r="D65" s="57" t="s">
        <v>81</v>
      </c>
      <c r="E65" s="57">
        <v>2012</v>
      </c>
      <c r="F65" s="77" t="s">
        <v>333</v>
      </c>
      <c r="G65" s="57" t="s">
        <v>334</v>
      </c>
      <c r="H65" s="57" t="s">
        <v>560</v>
      </c>
      <c r="I65" s="57" t="s">
        <v>498</v>
      </c>
      <c r="J65" s="78">
        <v>359716237.69999999</v>
      </c>
      <c r="K65" s="101">
        <v>0</v>
      </c>
    </row>
    <row r="66" spans="1:11" ht="12.75" x14ac:dyDescent="0.2">
      <c r="A66" s="57">
        <v>65</v>
      </c>
      <c r="B66" s="76" t="s">
        <v>46</v>
      </c>
      <c r="C66" s="57" t="s">
        <v>561</v>
      </c>
      <c r="D66" s="57" t="s">
        <v>17</v>
      </c>
      <c r="E66" s="57">
        <v>2007</v>
      </c>
      <c r="F66" s="77" t="s">
        <v>111</v>
      </c>
      <c r="G66" s="57" t="s">
        <v>112</v>
      </c>
      <c r="H66" s="57" t="s">
        <v>562</v>
      </c>
      <c r="I66" s="57" t="s">
        <v>498</v>
      </c>
      <c r="J66" s="78">
        <v>101708003.2</v>
      </c>
      <c r="K66" s="101">
        <v>0</v>
      </c>
    </row>
    <row r="67" spans="1:11" ht="12.75" x14ac:dyDescent="0.2">
      <c r="A67" s="57">
        <v>66</v>
      </c>
      <c r="B67" s="76" t="s">
        <v>46</v>
      </c>
      <c r="C67" s="57" t="s">
        <v>563</v>
      </c>
      <c r="D67" s="57" t="s">
        <v>195</v>
      </c>
      <c r="E67" s="57">
        <v>2007</v>
      </c>
      <c r="F67" s="77" t="s">
        <v>361</v>
      </c>
      <c r="G67" s="57" t="s">
        <v>362</v>
      </c>
      <c r="H67" s="57" t="s">
        <v>536</v>
      </c>
      <c r="I67" s="57" t="s">
        <v>498</v>
      </c>
      <c r="J67" s="78">
        <v>101708003.2</v>
      </c>
      <c r="K67" s="101">
        <v>0</v>
      </c>
    </row>
    <row r="68" spans="1:11" ht="12.75" x14ac:dyDescent="0.2">
      <c r="A68" s="57">
        <v>67</v>
      </c>
      <c r="B68" s="76" t="s">
        <v>46</v>
      </c>
      <c r="C68" s="57" t="s">
        <v>564</v>
      </c>
      <c r="D68" s="57" t="s">
        <v>81</v>
      </c>
      <c r="E68" s="57">
        <v>2010</v>
      </c>
      <c r="F68" s="77" t="s">
        <v>369</v>
      </c>
      <c r="G68" s="57" t="s">
        <v>370</v>
      </c>
      <c r="H68" s="81" t="s">
        <v>562</v>
      </c>
      <c r="I68" s="57" t="s">
        <v>557</v>
      </c>
      <c r="J68" s="78">
        <v>181974097.25</v>
      </c>
      <c r="K68" s="101">
        <v>0</v>
      </c>
    </row>
    <row r="69" spans="1:11" ht="12.75" x14ac:dyDescent="0.2">
      <c r="A69" s="57">
        <v>68</v>
      </c>
      <c r="B69" s="76" t="s">
        <v>46</v>
      </c>
      <c r="C69" s="57" t="s">
        <v>564</v>
      </c>
      <c r="D69" s="57" t="s">
        <v>81</v>
      </c>
      <c r="E69" s="57">
        <v>2010</v>
      </c>
      <c r="F69" s="77" t="s">
        <v>371</v>
      </c>
      <c r="G69" s="57" t="s">
        <v>372</v>
      </c>
      <c r="H69" s="57" t="s">
        <v>497</v>
      </c>
      <c r="I69" s="57" t="s">
        <v>498</v>
      </c>
      <c r="J69" s="78">
        <v>181974097.25</v>
      </c>
      <c r="K69" s="101">
        <v>0</v>
      </c>
    </row>
    <row r="70" spans="1:11" ht="12.75" x14ac:dyDescent="0.2">
      <c r="A70" s="57">
        <v>69</v>
      </c>
      <c r="B70" s="76" t="s">
        <v>46</v>
      </c>
      <c r="C70" s="57" t="s">
        <v>564</v>
      </c>
      <c r="D70" s="57" t="s">
        <v>81</v>
      </c>
      <c r="E70" s="57">
        <v>2011</v>
      </c>
      <c r="F70" s="77" t="s">
        <v>373</v>
      </c>
      <c r="G70" s="57" t="s">
        <v>374</v>
      </c>
      <c r="H70" s="57" t="s">
        <v>565</v>
      </c>
      <c r="I70" s="57" t="s">
        <v>498</v>
      </c>
      <c r="J70" s="78">
        <v>181974097.25</v>
      </c>
      <c r="K70" s="101">
        <v>0</v>
      </c>
    </row>
    <row r="71" spans="1:11" ht="12.75" x14ac:dyDescent="0.2">
      <c r="A71" s="57">
        <v>70</v>
      </c>
      <c r="B71" s="76" t="s">
        <v>39</v>
      </c>
      <c r="C71" s="57" t="s">
        <v>566</v>
      </c>
      <c r="D71" s="57" t="s">
        <v>17</v>
      </c>
      <c r="E71" s="57">
        <v>2007</v>
      </c>
      <c r="F71" s="77" t="s">
        <v>182</v>
      </c>
      <c r="G71" s="57" t="s">
        <v>183</v>
      </c>
      <c r="H71" s="57" t="s">
        <v>497</v>
      </c>
      <c r="I71" s="57" t="s">
        <v>498</v>
      </c>
      <c r="J71" s="78">
        <v>172945924.75</v>
      </c>
      <c r="K71" s="101">
        <v>0</v>
      </c>
    </row>
    <row r="72" spans="1:11" ht="12.75" x14ac:dyDescent="0.2">
      <c r="A72" s="57">
        <v>71</v>
      </c>
      <c r="B72" s="76" t="s">
        <v>104</v>
      </c>
      <c r="C72" s="57" t="s">
        <v>567</v>
      </c>
      <c r="D72" s="57" t="s">
        <v>323</v>
      </c>
      <c r="E72" s="57">
        <v>2012</v>
      </c>
      <c r="F72" s="77" t="s">
        <v>321</v>
      </c>
      <c r="G72" s="57" t="s">
        <v>322</v>
      </c>
      <c r="H72" s="57" t="s">
        <v>497</v>
      </c>
      <c r="I72" s="57" t="s">
        <v>498</v>
      </c>
      <c r="J72" s="78">
        <v>261393799.72499999</v>
      </c>
      <c r="K72" s="101">
        <v>0</v>
      </c>
    </row>
    <row r="73" spans="1:11" ht="12.75" x14ac:dyDescent="0.2">
      <c r="A73" s="57">
        <v>72</v>
      </c>
      <c r="B73" s="76" t="s">
        <v>39</v>
      </c>
      <c r="C73" s="57" t="s">
        <v>568</v>
      </c>
      <c r="D73" s="57" t="s">
        <v>17</v>
      </c>
      <c r="E73" s="57">
        <v>2019</v>
      </c>
      <c r="F73" s="77" t="s">
        <v>37</v>
      </c>
      <c r="G73" s="57" t="s">
        <v>38</v>
      </c>
      <c r="H73" s="57" t="s">
        <v>569</v>
      </c>
      <c r="I73" s="57" t="s">
        <v>498</v>
      </c>
      <c r="J73" s="78">
        <v>404010707.55000001</v>
      </c>
      <c r="K73" s="101">
        <v>0</v>
      </c>
    </row>
    <row r="74" spans="1:11" ht="12.75" x14ac:dyDescent="0.2">
      <c r="A74" s="57">
        <v>73</v>
      </c>
      <c r="B74" s="76" t="s">
        <v>570</v>
      </c>
      <c r="C74" s="57" t="s">
        <v>539</v>
      </c>
      <c r="D74" s="57" t="s">
        <v>115</v>
      </c>
      <c r="E74" s="57">
        <v>2016</v>
      </c>
      <c r="F74" s="77" t="s">
        <v>118</v>
      </c>
      <c r="G74" s="57" t="s">
        <v>114</v>
      </c>
      <c r="H74" s="57" t="s">
        <v>524</v>
      </c>
      <c r="I74" s="57" t="s">
        <v>498</v>
      </c>
      <c r="J74" s="78">
        <v>839902148.29999995</v>
      </c>
      <c r="K74" s="101">
        <v>3302683800</v>
      </c>
    </row>
    <row r="75" spans="1:11" ht="12.75" x14ac:dyDescent="0.2">
      <c r="A75" s="57">
        <v>74</v>
      </c>
      <c r="B75" s="76" t="s">
        <v>570</v>
      </c>
      <c r="C75" s="57" t="s">
        <v>542</v>
      </c>
      <c r="D75" s="57" t="s">
        <v>107</v>
      </c>
      <c r="E75" s="57">
        <v>2018</v>
      </c>
      <c r="F75" s="77" t="s">
        <v>292</v>
      </c>
      <c r="G75" s="57" t="s">
        <v>293</v>
      </c>
      <c r="H75" s="57" t="s">
        <v>504</v>
      </c>
      <c r="I75" s="57" t="s">
        <v>498</v>
      </c>
      <c r="J75" s="78">
        <v>755911933.89999998</v>
      </c>
      <c r="K75" s="101">
        <v>3385250895</v>
      </c>
    </row>
    <row r="76" spans="1:11" ht="12.75" x14ac:dyDescent="0.2">
      <c r="A76" s="57">
        <v>75</v>
      </c>
      <c r="B76" s="76" t="s">
        <v>571</v>
      </c>
      <c r="C76" s="57" t="s">
        <v>572</v>
      </c>
      <c r="D76" s="57" t="s">
        <v>92</v>
      </c>
      <c r="E76" s="57">
        <v>1999</v>
      </c>
      <c r="F76" s="77" t="s">
        <v>120</v>
      </c>
      <c r="G76" s="57" t="s">
        <v>121</v>
      </c>
      <c r="H76" s="57" t="s">
        <v>573</v>
      </c>
      <c r="I76" s="57" t="s">
        <v>498</v>
      </c>
      <c r="J76" s="78">
        <v>202146419.57499999</v>
      </c>
      <c r="K76" s="101">
        <v>0</v>
      </c>
    </row>
    <row r="77" spans="1:11" ht="12.75" x14ac:dyDescent="0.2">
      <c r="A77" s="57">
        <v>76</v>
      </c>
      <c r="B77" s="76" t="s">
        <v>104</v>
      </c>
      <c r="C77" s="57" t="s">
        <v>574</v>
      </c>
      <c r="D77" s="57" t="s">
        <v>103</v>
      </c>
      <c r="E77" s="57">
        <v>2018</v>
      </c>
      <c r="F77" s="83" t="s">
        <v>101</v>
      </c>
      <c r="G77" s="81" t="s">
        <v>102</v>
      </c>
      <c r="H77" s="57" t="s">
        <v>575</v>
      </c>
      <c r="I77" s="57" t="s">
        <v>498</v>
      </c>
      <c r="J77" s="78">
        <v>250813909.875</v>
      </c>
      <c r="K77" s="101">
        <v>0</v>
      </c>
    </row>
    <row r="78" spans="1:11" ht="12.75" x14ac:dyDescent="0.2">
      <c r="A78" s="57">
        <v>77</v>
      </c>
      <c r="B78" s="76" t="s">
        <v>576</v>
      </c>
      <c r="C78" s="57" t="s">
        <v>577</v>
      </c>
      <c r="D78" s="57" t="s">
        <v>328</v>
      </c>
      <c r="E78" s="57">
        <v>2014</v>
      </c>
      <c r="F78" s="77" t="s">
        <v>326</v>
      </c>
      <c r="G78" s="57" t="s">
        <v>327</v>
      </c>
      <c r="H78" s="57" t="s">
        <v>560</v>
      </c>
      <c r="I78" s="57" t="s">
        <v>498</v>
      </c>
      <c r="J78" s="78">
        <v>32303928.449999999</v>
      </c>
      <c r="K78" s="101">
        <v>0</v>
      </c>
    </row>
    <row r="79" spans="1:11" ht="12.75" x14ac:dyDescent="0.2">
      <c r="A79" s="57">
        <v>78</v>
      </c>
      <c r="B79" s="76" t="s">
        <v>576</v>
      </c>
      <c r="C79" s="57" t="s">
        <v>153</v>
      </c>
      <c r="D79" s="57" t="s">
        <v>152</v>
      </c>
      <c r="E79" s="57">
        <v>2018</v>
      </c>
      <c r="F79" s="83" t="s">
        <v>578</v>
      </c>
      <c r="G79" s="81" t="s">
        <v>151</v>
      </c>
      <c r="H79" s="81" t="s">
        <v>530</v>
      </c>
      <c r="I79" s="57" t="s">
        <v>498</v>
      </c>
      <c r="J79" s="78">
        <v>46833643.5</v>
      </c>
      <c r="K79" s="101">
        <v>0</v>
      </c>
    </row>
    <row r="80" spans="1:11" ht="12.75" x14ac:dyDescent="0.2">
      <c r="A80" s="57">
        <v>79</v>
      </c>
      <c r="B80" s="76" t="s">
        <v>576</v>
      </c>
      <c r="C80" s="57" t="s">
        <v>153</v>
      </c>
      <c r="D80" s="57" t="s">
        <v>152</v>
      </c>
      <c r="E80" s="57">
        <v>2018</v>
      </c>
      <c r="F80" s="83" t="s">
        <v>579</v>
      </c>
      <c r="G80" s="81" t="s">
        <v>154</v>
      </c>
      <c r="H80" s="57" t="s">
        <v>518</v>
      </c>
      <c r="I80" s="57" t="s">
        <v>498</v>
      </c>
      <c r="J80" s="78">
        <v>46833643.5</v>
      </c>
      <c r="K80" s="101">
        <v>0</v>
      </c>
    </row>
    <row r="81" spans="1:11" ht="12.75" x14ac:dyDescent="0.2">
      <c r="A81" s="57">
        <v>80</v>
      </c>
      <c r="B81" s="76" t="s">
        <v>576</v>
      </c>
      <c r="C81" s="57" t="s">
        <v>153</v>
      </c>
      <c r="D81" s="57" t="s">
        <v>152</v>
      </c>
      <c r="E81" s="57">
        <v>2018</v>
      </c>
      <c r="F81" s="83" t="s">
        <v>580</v>
      </c>
      <c r="G81" s="81" t="s">
        <v>155</v>
      </c>
      <c r="H81" s="57" t="s">
        <v>535</v>
      </c>
      <c r="I81" s="57" t="s">
        <v>498</v>
      </c>
      <c r="J81" s="78">
        <v>46833643.5</v>
      </c>
      <c r="K81" s="101">
        <v>0</v>
      </c>
    </row>
    <row r="82" spans="1:11" ht="12.75" x14ac:dyDescent="0.2">
      <c r="A82" s="57">
        <v>81</v>
      </c>
      <c r="B82" s="76" t="s">
        <v>576</v>
      </c>
      <c r="C82" s="57" t="s">
        <v>153</v>
      </c>
      <c r="D82" s="57" t="s">
        <v>152</v>
      </c>
      <c r="E82" s="57">
        <v>2018</v>
      </c>
      <c r="F82" s="83" t="s">
        <v>581</v>
      </c>
      <c r="G82" s="81" t="s">
        <v>156</v>
      </c>
      <c r="H82" s="57" t="s">
        <v>513</v>
      </c>
      <c r="I82" s="57" t="s">
        <v>498</v>
      </c>
      <c r="J82" s="78">
        <v>46833643.5</v>
      </c>
      <c r="K82" s="101">
        <v>0</v>
      </c>
    </row>
    <row r="83" spans="1:11" ht="12.75" x14ac:dyDescent="0.2">
      <c r="A83" s="57">
        <v>82</v>
      </c>
      <c r="B83" s="76" t="s">
        <v>576</v>
      </c>
      <c r="C83" s="57" t="s">
        <v>153</v>
      </c>
      <c r="D83" s="57" t="s">
        <v>152</v>
      </c>
      <c r="E83" s="57">
        <v>2018</v>
      </c>
      <c r="F83" s="83" t="s">
        <v>582</v>
      </c>
      <c r="G83" s="81" t="s">
        <v>157</v>
      </c>
      <c r="H83" s="57" t="s">
        <v>537</v>
      </c>
      <c r="I83" s="57" t="s">
        <v>498</v>
      </c>
      <c r="J83" s="78">
        <v>46833643.5</v>
      </c>
      <c r="K83" s="101">
        <v>0</v>
      </c>
    </row>
    <row r="84" spans="1:11" ht="12.75" x14ac:dyDescent="0.2">
      <c r="A84" s="57">
        <v>83</v>
      </c>
      <c r="B84" s="76" t="s">
        <v>576</v>
      </c>
      <c r="C84" s="57" t="s">
        <v>153</v>
      </c>
      <c r="D84" s="57" t="s">
        <v>152</v>
      </c>
      <c r="E84" s="57">
        <v>2018</v>
      </c>
      <c r="F84" s="83" t="s">
        <v>583</v>
      </c>
      <c r="G84" s="81" t="s">
        <v>158</v>
      </c>
      <c r="H84" s="57" t="s">
        <v>523</v>
      </c>
      <c r="I84" s="57" t="s">
        <v>498</v>
      </c>
      <c r="J84" s="78">
        <v>46833643.5</v>
      </c>
      <c r="K84" s="101">
        <v>0</v>
      </c>
    </row>
    <row r="85" spans="1:11" ht="12.75" x14ac:dyDescent="0.2">
      <c r="A85" s="57">
        <v>84</v>
      </c>
      <c r="B85" s="76" t="s">
        <v>576</v>
      </c>
      <c r="C85" s="57" t="s">
        <v>153</v>
      </c>
      <c r="D85" s="57" t="s">
        <v>152</v>
      </c>
      <c r="E85" s="57">
        <v>2018</v>
      </c>
      <c r="F85" s="83" t="s">
        <v>584</v>
      </c>
      <c r="G85" s="81" t="s">
        <v>159</v>
      </c>
      <c r="H85" s="57" t="s">
        <v>524</v>
      </c>
      <c r="I85" s="57" t="s">
        <v>498</v>
      </c>
      <c r="J85" s="78">
        <v>46833643.5</v>
      </c>
      <c r="K85" s="101">
        <v>0</v>
      </c>
    </row>
    <row r="86" spans="1:11" ht="12.75" x14ac:dyDescent="0.2">
      <c r="A86" s="57">
        <v>85</v>
      </c>
      <c r="B86" s="76" t="s">
        <v>576</v>
      </c>
      <c r="C86" s="57" t="s">
        <v>153</v>
      </c>
      <c r="D86" s="57" t="s">
        <v>152</v>
      </c>
      <c r="E86" s="57">
        <v>2018</v>
      </c>
      <c r="F86" s="83" t="s">
        <v>585</v>
      </c>
      <c r="G86" s="81" t="s">
        <v>160</v>
      </c>
      <c r="H86" s="57" t="s">
        <v>506</v>
      </c>
      <c r="I86" s="57" t="s">
        <v>498</v>
      </c>
      <c r="J86" s="78">
        <v>46833643.5</v>
      </c>
      <c r="K86" s="101">
        <v>0</v>
      </c>
    </row>
    <row r="87" spans="1:11" ht="12.75" x14ac:dyDescent="0.2">
      <c r="A87" s="57">
        <v>86</v>
      </c>
      <c r="B87" s="76" t="s">
        <v>46</v>
      </c>
      <c r="C87" s="57" t="s">
        <v>586</v>
      </c>
      <c r="D87" s="57" t="s">
        <v>199</v>
      </c>
      <c r="E87" s="57">
        <v>2013</v>
      </c>
      <c r="F87" s="77" t="s">
        <v>303</v>
      </c>
      <c r="G87" s="57" t="s">
        <v>304</v>
      </c>
      <c r="H87" s="57" t="s">
        <v>587</v>
      </c>
      <c r="I87" s="57" t="s">
        <v>557</v>
      </c>
      <c r="J87" s="78">
        <v>279168013.125</v>
      </c>
      <c r="K87" s="101">
        <v>0</v>
      </c>
    </row>
    <row r="88" spans="1:11" ht="12.75" x14ac:dyDescent="0.2">
      <c r="A88" s="57">
        <v>87</v>
      </c>
      <c r="B88" s="76" t="s">
        <v>46</v>
      </c>
      <c r="C88" s="57" t="s">
        <v>586</v>
      </c>
      <c r="D88" s="57" t="s">
        <v>199</v>
      </c>
      <c r="E88" s="57">
        <v>2013</v>
      </c>
      <c r="F88" s="77" t="s">
        <v>308</v>
      </c>
      <c r="G88" s="57" t="s">
        <v>309</v>
      </c>
      <c r="H88" s="57" t="s">
        <v>588</v>
      </c>
      <c r="I88" s="57" t="s">
        <v>557</v>
      </c>
      <c r="J88" s="78">
        <v>279168013.125</v>
      </c>
      <c r="K88" s="101">
        <v>0</v>
      </c>
    </row>
    <row r="89" spans="1:11" ht="12.75" x14ac:dyDescent="0.2">
      <c r="A89" s="57">
        <v>88</v>
      </c>
      <c r="B89" s="76" t="s">
        <v>46</v>
      </c>
      <c r="C89" s="57" t="s">
        <v>501</v>
      </c>
      <c r="D89" s="57" t="s">
        <v>81</v>
      </c>
      <c r="E89" s="57">
        <v>2012</v>
      </c>
      <c r="F89" s="77" t="s">
        <v>314</v>
      </c>
      <c r="G89" s="57" t="s">
        <v>315</v>
      </c>
      <c r="H89" s="57" t="s">
        <v>589</v>
      </c>
      <c r="I89" s="57" t="s">
        <v>557</v>
      </c>
      <c r="J89" s="78">
        <v>359716237.69999999</v>
      </c>
      <c r="K89" s="101">
        <v>0</v>
      </c>
    </row>
    <row r="90" spans="1:11" ht="12.75" x14ac:dyDescent="0.2">
      <c r="A90" s="57">
        <v>89</v>
      </c>
      <c r="B90" s="76" t="s">
        <v>46</v>
      </c>
      <c r="C90" s="57" t="s">
        <v>590</v>
      </c>
      <c r="D90" s="57" t="s">
        <v>199</v>
      </c>
      <c r="E90" s="57">
        <v>2008</v>
      </c>
      <c r="F90" s="77" t="s">
        <v>197</v>
      </c>
      <c r="G90" s="57" t="s">
        <v>198</v>
      </c>
      <c r="H90" s="57" t="s">
        <v>591</v>
      </c>
      <c r="I90" s="57" t="s">
        <v>557</v>
      </c>
      <c r="J90" s="78">
        <v>123008846.55</v>
      </c>
      <c r="K90" s="101">
        <v>0</v>
      </c>
    </row>
    <row r="91" spans="1:11" ht="12.75" x14ac:dyDescent="0.2">
      <c r="A91" s="57">
        <v>90</v>
      </c>
      <c r="B91" s="76" t="s">
        <v>46</v>
      </c>
      <c r="C91" s="57" t="s">
        <v>501</v>
      </c>
      <c r="D91" s="57" t="s">
        <v>81</v>
      </c>
      <c r="E91" s="57">
        <v>2012</v>
      </c>
      <c r="F91" s="77" t="s">
        <v>208</v>
      </c>
      <c r="G91" s="57" t="s">
        <v>209</v>
      </c>
      <c r="H91" s="57" t="s">
        <v>592</v>
      </c>
      <c r="I91" s="57" t="s">
        <v>557</v>
      </c>
      <c r="J91" s="78">
        <v>359716237.69999999</v>
      </c>
      <c r="K91" s="101">
        <v>0</v>
      </c>
    </row>
    <row r="92" spans="1:11" ht="12.75" x14ac:dyDescent="0.2">
      <c r="A92" s="57">
        <v>91</v>
      </c>
      <c r="B92" s="76" t="s">
        <v>46</v>
      </c>
      <c r="C92" s="57" t="s">
        <v>501</v>
      </c>
      <c r="D92" s="57" t="s">
        <v>81</v>
      </c>
      <c r="E92" s="57">
        <v>2012</v>
      </c>
      <c r="F92" s="77" t="s">
        <v>365</v>
      </c>
      <c r="G92" s="57" t="s">
        <v>366</v>
      </c>
      <c r="H92" s="57" t="s">
        <v>593</v>
      </c>
      <c r="I92" s="57" t="s">
        <v>557</v>
      </c>
      <c r="J92" s="78">
        <v>359716237.69999999</v>
      </c>
      <c r="K92" s="101">
        <v>0</v>
      </c>
    </row>
    <row r="93" spans="1:11" ht="12.75" x14ac:dyDescent="0.2">
      <c r="A93" s="57">
        <v>92</v>
      </c>
      <c r="B93" s="76" t="s">
        <v>46</v>
      </c>
      <c r="C93" s="57" t="s">
        <v>501</v>
      </c>
      <c r="D93" s="57" t="s">
        <v>81</v>
      </c>
      <c r="E93" s="57">
        <v>2012</v>
      </c>
      <c r="F93" s="77" t="s">
        <v>337</v>
      </c>
      <c r="G93" s="57" t="s">
        <v>338</v>
      </c>
      <c r="H93" s="57" t="s">
        <v>569</v>
      </c>
      <c r="I93" s="57" t="s">
        <v>498</v>
      </c>
      <c r="J93" s="78">
        <v>359716237.69999999</v>
      </c>
      <c r="K93" s="101">
        <v>0</v>
      </c>
    </row>
    <row r="94" spans="1:11" ht="12.75" x14ac:dyDescent="0.2">
      <c r="A94" s="57">
        <v>93</v>
      </c>
      <c r="B94" s="76" t="s">
        <v>46</v>
      </c>
      <c r="C94" s="57" t="s">
        <v>501</v>
      </c>
      <c r="D94" s="57" t="s">
        <v>81</v>
      </c>
      <c r="E94" s="57">
        <v>2012</v>
      </c>
      <c r="F94" s="77" t="s">
        <v>341</v>
      </c>
      <c r="G94" s="57" t="s">
        <v>342</v>
      </c>
      <c r="H94" s="57" t="s">
        <v>497</v>
      </c>
      <c r="I94" s="57" t="s">
        <v>498</v>
      </c>
      <c r="J94" s="78">
        <v>359716237.69999999</v>
      </c>
      <c r="K94" s="101">
        <v>0</v>
      </c>
    </row>
    <row r="95" spans="1:11" ht="12.75" x14ac:dyDescent="0.2">
      <c r="A95" s="57">
        <v>94</v>
      </c>
      <c r="B95" s="76" t="s">
        <v>46</v>
      </c>
      <c r="C95" s="57" t="s">
        <v>501</v>
      </c>
      <c r="D95" s="57" t="s">
        <v>81</v>
      </c>
      <c r="E95" s="57">
        <v>2012</v>
      </c>
      <c r="F95" s="77" t="s">
        <v>345</v>
      </c>
      <c r="G95" s="57" t="s">
        <v>346</v>
      </c>
      <c r="H95" s="57" t="s">
        <v>562</v>
      </c>
      <c r="I95" s="57" t="s">
        <v>498</v>
      </c>
      <c r="J95" s="78">
        <v>359716237.69999999</v>
      </c>
      <c r="K95" s="101">
        <v>0</v>
      </c>
    </row>
    <row r="96" spans="1:11" ht="12.75" x14ac:dyDescent="0.2">
      <c r="A96" s="57">
        <v>95</v>
      </c>
      <c r="B96" s="76" t="s">
        <v>46</v>
      </c>
      <c r="C96" s="57" t="s">
        <v>501</v>
      </c>
      <c r="D96" s="57" t="s">
        <v>81</v>
      </c>
      <c r="E96" s="57">
        <v>2012</v>
      </c>
      <c r="F96" s="77" t="s">
        <v>349</v>
      </c>
      <c r="G96" s="57" t="s">
        <v>350</v>
      </c>
      <c r="H96" s="57" t="s">
        <v>504</v>
      </c>
      <c r="I96" s="57" t="s">
        <v>498</v>
      </c>
      <c r="J96" s="78">
        <v>359716237.69999999</v>
      </c>
      <c r="K96" s="101">
        <v>0</v>
      </c>
    </row>
    <row r="97" spans="1:11" ht="12.75" x14ac:dyDescent="0.2">
      <c r="A97" s="57">
        <v>96</v>
      </c>
      <c r="B97" s="76" t="s">
        <v>46</v>
      </c>
      <c r="C97" s="57" t="s">
        <v>501</v>
      </c>
      <c r="D97" s="57" t="s">
        <v>81</v>
      </c>
      <c r="E97" s="57">
        <v>2012</v>
      </c>
      <c r="F97" s="77" t="s">
        <v>212</v>
      </c>
      <c r="G97" s="57" t="s">
        <v>213</v>
      </c>
      <c r="H97" s="57" t="s">
        <v>565</v>
      </c>
      <c r="I97" s="57" t="s">
        <v>498</v>
      </c>
      <c r="J97" s="78">
        <v>359716237.69999999</v>
      </c>
      <c r="K97" s="101">
        <v>0</v>
      </c>
    </row>
    <row r="98" spans="1:11" ht="12.75" x14ac:dyDescent="0.2">
      <c r="A98" s="57">
        <v>97</v>
      </c>
      <c r="B98" s="76" t="s">
        <v>46</v>
      </c>
      <c r="C98" s="57" t="s">
        <v>501</v>
      </c>
      <c r="D98" s="57" t="s">
        <v>81</v>
      </c>
      <c r="E98" s="57">
        <v>2012</v>
      </c>
      <c r="F98" s="77" t="s">
        <v>353</v>
      </c>
      <c r="G98" s="57" t="s">
        <v>354</v>
      </c>
      <c r="H98" s="57" t="s">
        <v>595</v>
      </c>
      <c r="I98" s="57" t="s">
        <v>498</v>
      </c>
      <c r="J98" s="78">
        <v>359716237.69999999</v>
      </c>
      <c r="K98" s="101">
        <v>0</v>
      </c>
    </row>
    <row r="99" spans="1:11" ht="12.75" x14ac:dyDescent="0.2">
      <c r="A99" s="57">
        <v>98</v>
      </c>
      <c r="B99" s="76" t="s">
        <v>46</v>
      </c>
      <c r="C99" s="57" t="s">
        <v>501</v>
      </c>
      <c r="D99" s="57" t="s">
        <v>81</v>
      </c>
      <c r="E99" s="57">
        <v>2012</v>
      </c>
      <c r="F99" s="77" t="s">
        <v>218</v>
      </c>
      <c r="G99" s="57" t="s">
        <v>219</v>
      </c>
      <c r="H99" s="57" t="s">
        <v>497</v>
      </c>
      <c r="I99" s="57" t="s">
        <v>498</v>
      </c>
      <c r="J99" s="78">
        <v>359716237.69999999</v>
      </c>
      <c r="K99" s="101">
        <v>0</v>
      </c>
    </row>
    <row r="100" spans="1:11" ht="12.75" x14ac:dyDescent="0.2">
      <c r="A100" s="57">
        <v>99</v>
      </c>
      <c r="B100" s="76" t="s">
        <v>46</v>
      </c>
      <c r="C100" s="57" t="s">
        <v>501</v>
      </c>
      <c r="D100" s="57" t="s">
        <v>81</v>
      </c>
      <c r="E100" s="57">
        <v>2012</v>
      </c>
      <c r="F100" s="77" t="s">
        <v>222</v>
      </c>
      <c r="G100" s="57" t="s">
        <v>223</v>
      </c>
      <c r="H100" s="57" t="s">
        <v>521</v>
      </c>
      <c r="I100" s="57" t="s">
        <v>498</v>
      </c>
      <c r="J100" s="78">
        <v>359716237.69999999</v>
      </c>
      <c r="K100" s="101">
        <v>0</v>
      </c>
    </row>
    <row r="101" spans="1:11" ht="12.75" x14ac:dyDescent="0.2">
      <c r="A101" s="57">
        <v>100</v>
      </c>
      <c r="B101" s="76" t="s">
        <v>46</v>
      </c>
      <c r="C101" s="57" t="s">
        <v>501</v>
      </c>
      <c r="D101" s="57" t="s">
        <v>81</v>
      </c>
      <c r="E101" s="57">
        <v>2012</v>
      </c>
      <c r="F101" s="77" t="s">
        <v>226</v>
      </c>
      <c r="G101" s="57" t="s">
        <v>227</v>
      </c>
      <c r="H101" s="57" t="s">
        <v>596</v>
      </c>
      <c r="I101" s="57" t="s">
        <v>498</v>
      </c>
      <c r="J101" s="78">
        <v>359716237.69999999</v>
      </c>
      <c r="K101" s="101">
        <v>0</v>
      </c>
    </row>
    <row r="102" spans="1:11" ht="12.75" x14ac:dyDescent="0.2">
      <c r="A102" s="57">
        <v>101</v>
      </c>
      <c r="B102" s="76" t="s">
        <v>46</v>
      </c>
      <c r="C102" s="57" t="s">
        <v>501</v>
      </c>
      <c r="D102" s="57" t="s">
        <v>81</v>
      </c>
      <c r="E102" s="57">
        <v>2012</v>
      </c>
      <c r="F102" s="77" t="s">
        <v>357</v>
      </c>
      <c r="G102" s="57" t="s">
        <v>358</v>
      </c>
      <c r="H102" s="57" t="s">
        <v>562</v>
      </c>
      <c r="I102" s="57" t="s">
        <v>557</v>
      </c>
      <c r="J102" s="78">
        <v>359716237.69999999</v>
      </c>
      <c r="K102" s="101">
        <v>0</v>
      </c>
    </row>
    <row r="103" spans="1:11" ht="12.75" x14ac:dyDescent="0.2">
      <c r="A103" s="57">
        <v>102</v>
      </c>
      <c r="B103" s="76" t="s">
        <v>46</v>
      </c>
      <c r="C103" s="57" t="s">
        <v>499</v>
      </c>
      <c r="D103" s="57" t="s">
        <v>45</v>
      </c>
      <c r="E103" s="57">
        <v>2017</v>
      </c>
      <c r="F103" s="83" t="s">
        <v>43</v>
      </c>
      <c r="G103" s="81" t="s">
        <v>44</v>
      </c>
      <c r="H103" s="57" t="s">
        <v>573</v>
      </c>
      <c r="I103" s="57" t="s">
        <v>498</v>
      </c>
      <c r="J103" s="78">
        <v>310343420.55000001</v>
      </c>
      <c r="K103" s="101">
        <v>0</v>
      </c>
    </row>
    <row r="104" spans="1:11" ht="12.75" x14ac:dyDescent="0.2">
      <c r="A104" s="57">
        <v>103</v>
      </c>
      <c r="B104" s="76" t="s">
        <v>46</v>
      </c>
      <c r="C104" s="57" t="s">
        <v>499</v>
      </c>
      <c r="D104" s="57" t="s">
        <v>45</v>
      </c>
      <c r="E104" s="57">
        <v>2017</v>
      </c>
      <c r="F104" s="83" t="s">
        <v>74</v>
      </c>
      <c r="G104" s="81" t="s">
        <v>75</v>
      </c>
      <c r="H104" s="57" t="s">
        <v>596</v>
      </c>
      <c r="I104" s="57" t="s">
        <v>498</v>
      </c>
      <c r="J104" s="78">
        <v>310343420.55000001</v>
      </c>
      <c r="K104" s="101">
        <v>0</v>
      </c>
    </row>
    <row r="105" spans="1:11" ht="12.75" x14ac:dyDescent="0.2">
      <c r="A105" s="57">
        <v>104</v>
      </c>
      <c r="B105" s="76" t="s">
        <v>46</v>
      </c>
      <c r="C105" s="57" t="s">
        <v>499</v>
      </c>
      <c r="D105" s="57" t="s">
        <v>45</v>
      </c>
      <c r="E105" s="57">
        <v>2017</v>
      </c>
      <c r="F105" s="83" t="s">
        <v>50</v>
      </c>
      <c r="G105" s="81" t="s">
        <v>51</v>
      </c>
      <c r="H105" s="57" t="s">
        <v>506</v>
      </c>
      <c r="I105" s="57" t="s">
        <v>498</v>
      </c>
      <c r="J105" s="78">
        <v>310343420.55000001</v>
      </c>
      <c r="K105" s="101">
        <v>0</v>
      </c>
    </row>
    <row r="106" spans="1:11" ht="12.75" x14ac:dyDescent="0.2">
      <c r="A106" s="57">
        <v>105</v>
      </c>
      <c r="B106" s="76" t="s">
        <v>46</v>
      </c>
      <c r="C106" s="57" t="s">
        <v>499</v>
      </c>
      <c r="D106" s="57" t="s">
        <v>45</v>
      </c>
      <c r="E106" s="57">
        <v>2017</v>
      </c>
      <c r="F106" s="83" t="s">
        <v>52</v>
      </c>
      <c r="G106" s="81" t="s">
        <v>53</v>
      </c>
      <c r="H106" s="57" t="s">
        <v>524</v>
      </c>
      <c r="I106" s="57" t="s">
        <v>498</v>
      </c>
      <c r="J106" s="78">
        <v>310343420.55000001</v>
      </c>
      <c r="K106" s="101">
        <v>0</v>
      </c>
    </row>
    <row r="107" spans="1:11" ht="12.75" x14ac:dyDescent="0.2">
      <c r="A107" s="57">
        <v>106</v>
      </c>
      <c r="B107" s="76" t="s">
        <v>46</v>
      </c>
      <c r="C107" s="57" t="s">
        <v>499</v>
      </c>
      <c r="D107" s="57" t="s">
        <v>45</v>
      </c>
      <c r="E107" s="57">
        <v>2017</v>
      </c>
      <c r="F107" s="83" t="s">
        <v>54</v>
      </c>
      <c r="G107" s="81" t="s">
        <v>55</v>
      </c>
      <c r="H107" s="57" t="s">
        <v>525</v>
      </c>
      <c r="I107" s="57" t="s">
        <v>498</v>
      </c>
      <c r="J107" s="78">
        <v>310343420.55000001</v>
      </c>
      <c r="K107" s="101">
        <v>0</v>
      </c>
    </row>
    <row r="108" spans="1:11" ht="12.75" x14ac:dyDescent="0.2">
      <c r="A108" s="57">
        <v>107</v>
      </c>
      <c r="B108" s="76" t="s">
        <v>46</v>
      </c>
      <c r="C108" s="57" t="s">
        <v>499</v>
      </c>
      <c r="D108" s="57" t="s">
        <v>45</v>
      </c>
      <c r="E108" s="57">
        <v>2017</v>
      </c>
      <c r="F108" s="83" t="s">
        <v>56</v>
      </c>
      <c r="G108" s="81" t="s">
        <v>57</v>
      </c>
      <c r="H108" s="57" t="s">
        <v>515</v>
      </c>
      <c r="I108" s="57" t="s">
        <v>498</v>
      </c>
      <c r="J108" s="78">
        <v>310343420.55000001</v>
      </c>
      <c r="K108" s="101">
        <v>0</v>
      </c>
    </row>
    <row r="109" spans="1:11" ht="12.75" x14ac:dyDescent="0.2">
      <c r="A109" s="57">
        <v>108</v>
      </c>
      <c r="B109" s="76" t="s">
        <v>46</v>
      </c>
      <c r="C109" s="57" t="s">
        <v>499</v>
      </c>
      <c r="D109" s="57" t="s">
        <v>45</v>
      </c>
      <c r="E109" s="57">
        <v>2017</v>
      </c>
      <c r="F109" s="83" t="s">
        <v>58</v>
      </c>
      <c r="G109" s="81" t="s">
        <v>59</v>
      </c>
      <c r="H109" s="57" t="s">
        <v>541</v>
      </c>
      <c r="I109" s="57" t="s">
        <v>498</v>
      </c>
      <c r="J109" s="78">
        <v>310343420.55000001</v>
      </c>
      <c r="K109" s="101">
        <v>0</v>
      </c>
    </row>
    <row r="110" spans="1:11" ht="12.75" x14ac:dyDescent="0.2">
      <c r="A110" s="57">
        <v>109</v>
      </c>
      <c r="B110" s="76" t="s">
        <v>46</v>
      </c>
      <c r="C110" s="57" t="s">
        <v>499</v>
      </c>
      <c r="D110" s="57" t="s">
        <v>45</v>
      </c>
      <c r="E110" s="57">
        <v>2017</v>
      </c>
      <c r="F110" s="83" t="s">
        <v>60</v>
      </c>
      <c r="G110" s="81" t="s">
        <v>61</v>
      </c>
      <c r="H110" s="57" t="s">
        <v>535</v>
      </c>
      <c r="I110" s="57" t="s">
        <v>498</v>
      </c>
      <c r="J110" s="78">
        <v>310343420.55000001</v>
      </c>
      <c r="K110" s="101">
        <v>0</v>
      </c>
    </row>
    <row r="111" spans="1:11" ht="12.75" x14ac:dyDescent="0.2">
      <c r="A111" s="57">
        <v>110</v>
      </c>
      <c r="B111" s="76" t="s">
        <v>46</v>
      </c>
      <c r="C111" s="57" t="s">
        <v>499</v>
      </c>
      <c r="D111" s="57" t="s">
        <v>45</v>
      </c>
      <c r="E111" s="57">
        <v>2017</v>
      </c>
      <c r="F111" s="83" t="s">
        <v>62</v>
      </c>
      <c r="G111" s="81" t="s">
        <v>63</v>
      </c>
      <c r="H111" s="57" t="s">
        <v>513</v>
      </c>
      <c r="I111" s="57" t="s">
        <v>498</v>
      </c>
      <c r="J111" s="78">
        <v>310343420.55000001</v>
      </c>
      <c r="K111" s="101">
        <v>0</v>
      </c>
    </row>
    <row r="112" spans="1:11" ht="12.75" x14ac:dyDescent="0.2">
      <c r="A112" s="57">
        <v>111</v>
      </c>
      <c r="B112" s="76" t="s">
        <v>46</v>
      </c>
      <c r="C112" s="57" t="s">
        <v>499</v>
      </c>
      <c r="D112" s="57" t="s">
        <v>45</v>
      </c>
      <c r="E112" s="57">
        <v>2017</v>
      </c>
      <c r="F112" s="83" t="s">
        <v>64</v>
      </c>
      <c r="G112" s="81" t="s">
        <v>65</v>
      </c>
      <c r="H112" s="57" t="s">
        <v>536</v>
      </c>
      <c r="I112" s="57" t="s">
        <v>498</v>
      </c>
      <c r="J112" s="78">
        <v>310343420.55000001</v>
      </c>
      <c r="K112" s="101">
        <v>0</v>
      </c>
    </row>
    <row r="113" spans="1:11" ht="12.75" x14ac:dyDescent="0.2">
      <c r="A113" s="57">
        <v>112</v>
      </c>
      <c r="B113" s="76" t="s">
        <v>46</v>
      </c>
      <c r="C113" s="57" t="s">
        <v>499</v>
      </c>
      <c r="D113" s="57" t="s">
        <v>45</v>
      </c>
      <c r="E113" s="57">
        <v>2017</v>
      </c>
      <c r="F113" s="83" t="s">
        <v>66</v>
      </c>
      <c r="G113" s="81" t="s">
        <v>67</v>
      </c>
      <c r="H113" s="57" t="s">
        <v>523</v>
      </c>
      <c r="I113" s="57" t="s">
        <v>498</v>
      </c>
      <c r="J113" s="78">
        <v>310343420.55000001</v>
      </c>
      <c r="K113" s="101">
        <v>0</v>
      </c>
    </row>
    <row r="114" spans="1:11" ht="12.75" x14ac:dyDescent="0.2">
      <c r="A114" s="57">
        <v>113</v>
      </c>
      <c r="B114" s="76" t="s">
        <v>46</v>
      </c>
      <c r="C114" s="57" t="s">
        <v>499</v>
      </c>
      <c r="D114" s="57" t="s">
        <v>45</v>
      </c>
      <c r="E114" s="57">
        <v>2017</v>
      </c>
      <c r="F114" s="83" t="s">
        <v>68</v>
      </c>
      <c r="G114" s="81" t="s">
        <v>69</v>
      </c>
      <c r="H114" s="57" t="s">
        <v>522</v>
      </c>
      <c r="I114" s="57" t="s">
        <v>498</v>
      </c>
      <c r="J114" s="78">
        <v>310343420.55000001</v>
      </c>
      <c r="K114" s="101">
        <v>0</v>
      </c>
    </row>
    <row r="115" spans="1:11" ht="12.75" x14ac:dyDescent="0.2">
      <c r="A115" s="57">
        <v>114</v>
      </c>
      <c r="B115" s="76" t="s">
        <v>46</v>
      </c>
      <c r="C115" s="57" t="s">
        <v>499</v>
      </c>
      <c r="D115" s="57" t="s">
        <v>45</v>
      </c>
      <c r="E115" s="57">
        <v>2017</v>
      </c>
      <c r="F115" s="77" t="s">
        <v>70</v>
      </c>
      <c r="G115" s="57" t="s">
        <v>71</v>
      </c>
      <c r="H115" s="57" t="s">
        <v>517</v>
      </c>
      <c r="I115" s="57" t="s">
        <v>498</v>
      </c>
      <c r="J115" s="78">
        <v>310343420.55000001</v>
      </c>
      <c r="K115" s="101">
        <v>0</v>
      </c>
    </row>
    <row r="116" spans="1:11" ht="12.75" x14ac:dyDescent="0.2">
      <c r="A116" s="57">
        <v>115</v>
      </c>
      <c r="B116" s="76" t="s">
        <v>46</v>
      </c>
      <c r="C116" s="57" t="s">
        <v>499</v>
      </c>
      <c r="D116" s="57" t="s">
        <v>45</v>
      </c>
      <c r="E116" s="57">
        <v>2018</v>
      </c>
      <c r="F116" s="77" t="s">
        <v>176</v>
      </c>
      <c r="G116" s="57" t="s">
        <v>177</v>
      </c>
      <c r="H116" s="57" t="s">
        <v>530</v>
      </c>
      <c r="I116" s="57" t="s">
        <v>498</v>
      </c>
      <c r="J116" s="78">
        <v>310343420.55000001</v>
      </c>
      <c r="K116" s="101">
        <v>0</v>
      </c>
    </row>
    <row r="117" spans="1:11" ht="12.75" x14ac:dyDescent="0.2">
      <c r="A117" s="57">
        <v>116</v>
      </c>
      <c r="B117" s="76" t="s">
        <v>46</v>
      </c>
      <c r="C117" s="57" t="s">
        <v>499</v>
      </c>
      <c r="D117" s="57" t="s">
        <v>45</v>
      </c>
      <c r="E117" s="57">
        <v>2018</v>
      </c>
      <c r="F117" s="77" t="s">
        <v>166</v>
      </c>
      <c r="G117" s="57" t="s">
        <v>167</v>
      </c>
      <c r="H117" s="57" t="s">
        <v>575</v>
      </c>
      <c r="I117" s="57" t="s">
        <v>498</v>
      </c>
      <c r="J117" s="78">
        <v>310343420.55000001</v>
      </c>
      <c r="K117" s="101">
        <v>0</v>
      </c>
    </row>
    <row r="118" spans="1:11" ht="12.75" x14ac:dyDescent="0.2">
      <c r="A118" s="57">
        <v>117</v>
      </c>
      <c r="B118" s="76" t="s">
        <v>46</v>
      </c>
      <c r="C118" s="57" t="s">
        <v>499</v>
      </c>
      <c r="D118" s="57" t="s">
        <v>45</v>
      </c>
      <c r="E118" s="57">
        <v>2018</v>
      </c>
      <c r="F118" s="77" t="s">
        <v>164</v>
      </c>
      <c r="G118" s="57" t="s">
        <v>165</v>
      </c>
      <c r="H118" s="57" t="s">
        <v>597</v>
      </c>
      <c r="I118" s="57" t="s">
        <v>498</v>
      </c>
      <c r="J118" s="78">
        <v>310343420.55000001</v>
      </c>
      <c r="K118" s="101">
        <v>0</v>
      </c>
    </row>
    <row r="119" spans="1:11" ht="12.75" x14ac:dyDescent="0.2">
      <c r="A119" s="57">
        <v>118</v>
      </c>
      <c r="B119" s="76" t="s">
        <v>46</v>
      </c>
      <c r="C119" s="57" t="s">
        <v>499</v>
      </c>
      <c r="D119" s="57" t="s">
        <v>45</v>
      </c>
      <c r="E119" s="57">
        <v>2018</v>
      </c>
      <c r="F119" s="77" t="s">
        <v>170</v>
      </c>
      <c r="G119" s="57" t="s">
        <v>171</v>
      </c>
      <c r="H119" s="57" t="s">
        <v>547</v>
      </c>
      <c r="I119" s="57" t="s">
        <v>498</v>
      </c>
      <c r="J119" s="78">
        <v>310343420.55000001</v>
      </c>
      <c r="K119" s="101">
        <v>0</v>
      </c>
    </row>
    <row r="120" spans="1:11" ht="12.75" x14ac:dyDescent="0.2">
      <c r="A120" s="57">
        <v>119</v>
      </c>
      <c r="B120" s="76" t="s">
        <v>46</v>
      </c>
      <c r="C120" s="57" t="s">
        <v>499</v>
      </c>
      <c r="D120" s="57" t="s">
        <v>45</v>
      </c>
      <c r="E120" s="57">
        <v>2017</v>
      </c>
      <c r="F120" s="77" t="s">
        <v>173</v>
      </c>
      <c r="G120" s="57" t="s">
        <v>174</v>
      </c>
      <c r="H120" s="57" t="s">
        <v>520</v>
      </c>
      <c r="I120" s="57" t="s">
        <v>498</v>
      </c>
      <c r="J120" s="78">
        <v>310343420.55000001</v>
      </c>
      <c r="K120" s="101">
        <v>0</v>
      </c>
    </row>
    <row r="121" spans="1:11" ht="12.75" x14ac:dyDescent="0.2">
      <c r="A121" s="57">
        <v>120</v>
      </c>
      <c r="B121" s="76" t="s">
        <v>46</v>
      </c>
      <c r="C121" s="57" t="s">
        <v>499</v>
      </c>
      <c r="D121" s="57" t="s">
        <v>45</v>
      </c>
      <c r="E121" s="57">
        <v>2018</v>
      </c>
      <c r="F121" s="77" t="s">
        <v>168</v>
      </c>
      <c r="G121" s="57" t="s">
        <v>169</v>
      </c>
      <c r="H121" s="57" t="s">
        <v>598</v>
      </c>
      <c r="I121" s="57" t="s">
        <v>498</v>
      </c>
      <c r="J121" s="78">
        <v>310343420.55000001</v>
      </c>
      <c r="K121" s="101">
        <v>0</v>
      </c>
    </row>
    <row r="122" spans="1:11" ht="12.75" x14ac:dyDescent="0.2">
      <c r="A122" s="57">
        <v>121</v>
      </c>
      <c r="B122" s="76" t="s">
        <v>46</v>
      </c>
      <c r="C122" s="57" t="s">
        <v>499</v>
      </c>
      <c r="D122" s="57" t="s">
        <v>45</v>
      </c>
      <c r="E122" s="57">
        <v>2018</v>
      </c>
      <c r="F122" s="77" t="s">
        <v>238</v>
      </c>
      <c r="G122" s="57" t="s">
        <v>239</v>
      </c>
      <c r="H122" s="57" t="s">
        <v>537</v>
      </c>
      <c r="I122" s="57" t="s">
        <v>498</v>
      </c>
      <c r="J122" s="78">
        <v>310343420.55000001</v>
      </c>
      <c r="K122" s="101">
        <v>0</v>
      </c>
    </row>
    <row r="123" spans="1:11" ht="12.75" x14ac:dyDescent="0.2">
      <c r="A123" s="41"/>
      <c r="B123" s="76"/>
      <c r="C123" s="57"/>
      <c r="D123" s="57"/>
      <c r="E123" s="57"/>
      <c r="F123" s="77"/>
      <c r="G123" s="57" t="s">
        <v>767</v>
      </c>
      <c r="H123" s="57"/>
      <c r="I123" s="57" t="s">
        <v>768</v>
      </c>
      <c r="J123" s="78">
        <v>94600000</v>
      </c>
      <c r="K123" s="101">
        <v>0</v>
      </c>
    </row>
    <row r="124" spans="1:11" ht="12.75" x14ac:dyDescent="0.2">
      <c r="A124" s="41">
        <v>122</v>
      </c>
      <c r="B124" s="57"/>
      <c r="C124" s="57"/>
      <c r="D124" s="57"/>
      <c r="E124" s="57"/>
      <c r="F124" s="77"/>
      <c r="J124" s="84">
        <v>41833770635.625076</v>
      </c>
      <c r="K124" s="103">
        <v>92825817565.877533</v>
      </c>
    </row>
    <row r="125" spans="1:11" ht="12.75" x14ac:dyDescent="0.2">
      <c r="A125" s="85"/>
      <c r="B125" s="86"/>
      <c r="C125" s="86"/>
      <c r="D125" s="86"/>
      <c r="E125" s="86"/>
      <c r="F125" s="87"/>
      <c r="G125" s="86"/>
      <c r="H125" s="86"/>
      <c r="I125" s="86"/>
      <c r="J125" s="88"/>
      <c r="K125" s="88"/>
    </row>
    <row r="126" spans="1:11" ht="12.75" x14ac:dyDescent="0.2">
      <c r="A126" s="89">
        <v>123</v>
      </c>
      <c r="B126" s="89" t="s">
        <v>18</v>
      </c>
      <c r="C126" s="89" t="s">
        <v>784</v>
      </c>
      <c r="D126" s="89" t="s">
        <v>785</v>
      </c>
      <c r="E126" s="90">
        <v>2026</v>
      </c>
      <c r="F126" s="90" t="s">
        <v>777</v>
      </c>
      <c r="G126" s="90" t="s">
        <v>770</v>
      </c>
      <c r="H126" s="90" t="s">
        <v>769</v>
      </c>
      <c r="I126" s="90" t="s">
        <v>498</v>
      </c>
      <c r="J126" s="91"/>
      <c r="K126" s="104"/>
    </row>
    <row r="127" spans="1:11" ht="12.75" x14ac:dyDescent="0.2">
      <c r="A127" s="89">
        <v>124</v>
      </c>
      <c r="B127" s="89" t="s">
        <v>18</v>
      </c>
      <c r="C127" s="89" t="s">
        <v>784</v>
      </c>
      <c r="D127" s="89" t="s">
        <v>785</v>
      </c>
      <c r="E127" s="90">
        <v>2026</v>
      </c>
      <c r="F127" s="90" t="s">
        <v>778</v>
      </c>
      <c r="G127" s="90" t="s">
        <v>772</v>
      </c>
      <c r="H127" s="90" t="s">
        <v>769</v>
      </c>
      <c r="I127" s="90" t="s">
        <v>498</v>
      </c>
      <c r="J127" s="91"/>
      <c r="K127" s="104"/>
    </row>
    <row r="128" spans="1:11" ht="12.75" x14ac:dyDescent="0.2">
      <c r="A128" s="89">
        <v>125</v>
      </c>
      <c r="B128" s="89" t="s">
        <v>18</v>
      </c>
      <c r="C128" s="89" t="s">
        <v>784</v>
      </c>
      <c r="D128" s="89" t="s">
        <v>785</v>
      </c>
      <c r="E128" s="90">
        <v>2026</v>
      </c>
      <c r="F128" s="90" t="s">
        <v>779</v>
      </c>
      <c r="G128" s="90" t="s">
        <v>773</v>
      </c>
      <c r="H128" s="90" t="s">
        <v>769</v>
      </c>
      <c r="I128" s="90" t="s">
        <v>498</v>
      </c>
      <c r="J128" s="91"/>
      <c r="K128" s="104"/>
    </row>
    <row r="129" spans="1:11" ht="12.75" x14ac:dyDescent="0.2">
      <c r="A129" s="89">
        <v>126</v>
      </c>
      <c r="B129" s="89" t="s">
        <v>18</v>
      </c>
      <c r="C129" s="89" t="s">
        <v>784</v>
      </c>
      <c r="D129" s="89" t="s">
        <v>785</v>
      </c>
      <c r="E129" s="90">
        <v>2026</v>
      </c>
      <c r="F129" s="90" t="s">
        <v>780</v>
      </c>
      <c r="G129" s="90" t="s">
        <v>774</v>
      </c>
      <c r="H129" s="90" t="s">
        <v>769</v>
      </c>
      <c r="I129" s="90" t="s">
        <v>498</v>
      </c>
      <c r="J129" s="91"/>
      <c r="K129" s="104"/>
    </row>
    <row r="130" spans="1:11" ht="12.75" x14ac:dyDescent="0.2">
      <c r="A130" s="89">
        <v>127</v>
      </c>
      <c r="B130" s="89" t="s">
        <v>18</v>
      </c>
      <c r="C130" s="89" t="s">
        <v>784</v>
      </c>
      <c r="D130" s="89" t="s">
        <v>785</v>
      </c>
      <c r="E130" s="90">
        <v>2026</v>
      </c>
      <c r="F130" s="90" t="s">
        <v>781</v>
      </c>
      <c r="G130" s="90" t="s">
        <v>775</v>
      </c>
      <c r="H130" s="90" t="s">
        <v>769</v>
      </c>
      <c r="I130" s="90" t="s">
        <v>498</v>
      </c>
      <c r="J130" s="91"/>
      <c r="K130" s="104"/>
    </row>
    <row r="131" spans="1:11" ht="12.75" x14ac:dyDescent="0.2">
      <c r="A131" s="89">
        <v>128</v>
      </c>
      <c r="B131" s="89" t="s">
        <v>18</v>
      </c>
      <c r="C131" s="89" t="s">
        <v>784</v>
      </c>
      <c r="D131" s="89" t="s">
        <v>785</v>
      </c>
      <c r="E131" s="90">
        <v>2026</v>
      </c>
      <c r="F131" s="90" t="s">
        <v>782</v>
      </c>
      <c r="G131" s="90" t="s">
        <v>776</v>
      </c>
      <c r="H131" s="90" t="s">
        <v>769</v>
      </c>
      <c r="I131" s="90" t="s">
        <v>498</v>
      </c>
      <c r="J131" s="91"/>
      <c r="K131" s="104"/>
    </row>
    <row r="132" spans="1:11" ht="12.75" x14ac:dyDescent="0.2">
      <c r="A132" s="89">
        <v>129</v>
      </c>
      <c r="B132" s="89" t="s">
        <v>18</v>
      </c>
      <c r="C132" s="89" t="s">
        <v>784</v>
      </c>
      <c r="D132" s="89" t="s">
        <v>785</v>
      </c>
      <c r="E132" s="90">
        <v>2026</v>
      </c>
      <c r="F132" s="90" t="s">
        <v>783</v>
      </c>
      <c r="G132" s="90" t="s">
        <v>771</v>
      </c>
      <c r="H132" s="90" t="s">
        <v>769</v>
      </c>
      <c r="I132" s="90" t="s">
        <v>498</v>
      </c>
      <c r="J132" s="92"/>
      <c r="K132" s="105"/>
    </row>
    <row r="133" spans="1:11" ht="12.75" x14ac:dyDescent="0.2">
      <c r="A133" s="41"/>
      <c r="B133" s="41"/>
      <c r="C133" s="41"/>
      <c r="D133" s="41"/>
      <c r="E133" s="41"/>
      <c r="F133" s="93"/>
      <c r="G133" s="41"/>
      <c r="H133" s="41"/>
      <c r="I133" s="41"/>
      <c r="J133" s="94">
        <v>47952247825.625099</v>
      </c>
      <c r="K133" s="106">
        <v>100264925075.87801</v>
      </c>
    </row>
    <row r="134" spans="1:11" ht="12.75" x14ac:dyDescent="0.2">
      <c r="A134" s="95" t="e">
        <f>+ROUND(#REF!*0.19,0)</f>
        <v>#REF!</v>
      </c>
      <c r="B134" s="96" t="e">
        <f>+#REF!+A134</f>
        <v>#REF!</v>
      </c>
      <c r="C134" s="107"/>
      <c r="D134" s="107"/>
      <c r="E134" s="107"/>
      <c r="F134" s="107"/>
      <c r="G134" s="107"/>
      <c r="H134" s="107"/>
      <c r="I134" s="107"/>
      <c r="J134" s="108"/>
    </row>
    <row r="135" spans="1:11" ht="12.75" x14ac:dyDescent="0.2">
      <c r="A135" s="107"/>
      <c r="B135" s="107"/>
      <c r="C135" s="107"/>
      <c r="D135" s="107"/>
      <c r="E135" s="107"/>
      <c r="F135" s="107"/>
      <c r="G135" s="107"/>
      <c r="H135" s="107"/>
      <c r="I135" s="107"/>
      <c r="J135" s="108"/>
    </row>
    <row r="136" spans="1:11" ht="12.75" x14ac:dyDescent="0.2">
      <c r="A136" s="107"/>
      <c r="B136" s="107"/>
      <c r="C136" s="107"/>
      <c r="D136" s="107"/>
      <c r="E136" s="107"/>
      <c r="F136" s="107"/>
      <c r="G136" s="107"/>
      <c r="H136" s="107"/>
      <c r="I136" s="107"/>
      <c r="J136" s="108"/>
    </row>
    <row r="137" spans="1:11" ht="12.75" x14ac:dyDescent="0.2">
      <c r="A137" s="107"/>
      <c r="B137" s="107"/>
      <c r="C137" s="107"/>
      <c r="D137" s="107"/>
      <c r="E137" s="107"/>
      <c r="F137" s="107"/>
      <c r="G137" s="107"/>
      <c r="H137" s="107"/>
      <c r="I137" s="107"/>
      <c r="J137" s="108"/>
    </row>
    <row r="138" spans="1:11" ht="12.75" x14ac:dyDescent="0.2">
      <c r="A138" s="107"/>
      <c r="B138" s="107"/>
      <c r="C138" s="107"/>
      <c r="D138" s="107"/>
      <c r="E138" s="107"/>
      <c r="F138" s="107"/>
      <c r="G138" s="107"/>
      <c r="H138" s="107"/>
      <c r="I138" s="107"/>
      <c r="J138" s="109"/>
    </row>
    <row r="139" spans="1:11" ht="12.75" x14ac:dyDescent="0.2">
      <c r="A139" s="107"/>
      <c r="B139" s="107"/>
      <c r="C139" s="107"/>
      <c r="D139" s="107"/>
      <c r="E139" s="107"/>
      <c r="F139" s="107"/>
      <c r="G139" s="107"/>
      <c r="H139" s="107"/>
      <c r="I139" s="107"/>
      <c r="J139" s="109"/>
    </row>
    <row r="140" spans="1:11" ht="12.75" x14ac:dyDescent="0.2">
      <c r="A140" s="107"/>
      <c r="B140" s="107"/>
    </row>
  </sheetData>
  <autoFilter ref="A1:J124" xr:uid="{BF3D73DA-C840-484D-B750-AEC0BF5B1ED2}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923D4-C05D-4A34-B50F-75A22EB9DFB3}">
  <sheetPr>
    <tabColor theme="8" tint="-0.249977111117893"/>
  </sheetPr>
  <dimension ref="A1:L66"/>
  <sheetViews>
    <sheetView zoomScale="80" zoomScaleNormal="80" workbookViewId="0">
      <selection activeCell="A49" sqref="A1:XFD1048576"/>
    </sheetView>
  </sheetViews>
  <sheetFormatPr baseColWidth="10" defaultColWidth="11.42578125" defaultRowHeight="12.75" x14ac:dyDescent="0.2"/>
  <cols>
    <col min="1" max="1" width="4.7109375" style="1" customWidth="1"/>
    <col min="2" max="2" width="29.28515625" style="1" bestFit="1" customWidth="1"/>
    <col min="3" max="3" width="45.28515625" style="1" bestFit="1" customWidth="1"/>
    <col min="4" max="4" width="18.42578125" style="1" bestFit="1" customWidth="1"/>
    <col min="5" max="5" width="9.85546875" style="1" bestFit="1" customWidth="1"/>
    <col min="6" max="6" width="16.28515625" style="1" bestFit="1" customWidth="1"/>
    <col min="7" max="7" width="14.85546875" style="1" bestFit="1" customWidth="1"/>
    <col min="8" max="8" width="26.7109375" style="1" bestFit="1" customWidth="1"/>
    <col min="9" max="9" width="13.42578125" style="1" bestFit="1" customWidth="1"/>
    <col min="10" max="10" width="22.140625" style="1" bestFit="1" customWidth="1"/>
    <col min="11" max="11" width="71.28515625" style="1" bestFit="1" customWidth="1"/>
    <col min="12" max="12" width="43.42578125" style="1" bestFit="1" customWidth="1"/>
    <col min="13" max="16384" width="11.42578125" style="1"/>
  </cols>
  <sheetData>
    <row r="1" spans="1:12" x14ac:dyDescent="0.2">
      <c r="A1" s="363" t="s">
        <v>599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132" t="s">
        <v>828</v>
      </c>
    </row>
    <row r="2" spans="1:12" ht="25.5" x14ac:dyDescent="0.2">
      <c r="A2" s="133" t="s">
        <v>600</v>
      </c>
      <c r="B2" s="134" t="s">
        <v>484</v>
      </c>
      <c r="C2" s="133" t="s">
        <v>485</v>
      </c>
      <c r="D2" s="133" t="s">
        <v>486</v>
      </c>
      <c r="E2" s="133" t="s">
        <v>487</v>
      </c>
      <c r="F2" s="133" t="s">
        <v>488</v>
      </c>
      <c r="G2" s="133" t="s">
        <v>489</v>
      </c>
      <c r="H2" s="133" t="s">
        <v>490</v>
      </c>
      <c r="I2" s="133" t="s">
        <v>491</v>
      </c>
      <c r="J2" s="133" t="s">
        <v>601</v>
      </c>
      <c r="K2" s="133" t="s">
        <v>602</v>
      </c>
      <c r="L2" s="133"/>
    </row>
    <row r="3" spans="1:12" x14ac:dyDescent="0.2">
      <c r="A3" s="110">
        <v>1</v>
      </c>
      <c r="B3" s="111" t="s">
        <v>502</v>
      </c>
      <c r="C3" s="112" t="s">
        <v>82</v>
      </c>
      <c r="D3" s="112" t="s">
        <v>81</v>
      </c>
      <c r="E3" s="113">
        <v>1994</v>
      </c>
      <c r="F3" s="114" t="s">
        <v>603</v>
      </c>
      <c r="G3" s="112" t="s">
        <v>604</v>
      </c>
      <c r="H3" s="112" t="s">
        <v>605</v>
      </c>
      <c r="I3" s="111" t="s">
        <v>498</v>
      </c>
      <c r="J3" s="112" t="s">
        <v>606</v>
      </c>
      <c r="K3" s="135" t="s">
        <v>607</v>
      </c>
      <c r="L3" s="135" t="s">
        <v>819</v>
      </c>
    </row>
    <row r="4" spans="1:12" x14ac:dyDescent="0.2">
      <c r="A4" s="111">
        <v>2</v>
      </c>
      <c r="B4" s="111" t="s">
        <v>502</v>
      </c>
      <c r="C4" s="111" t="s">
        <v>82</v>
      </c>
      <c r="D4" s="111" t="s">
        <v>81</v>
      </c>
      <c r="E4" s="115">
        <v>1994</v>
      </c>
      <c r="F4" s="116" t="s">
        <v>608</v>
      </c>
      <c r="G4" s="111" t="s">
        <v>609</v>
      </c>
      <c r="H4" s="111" t="s">
        <v>605</v>
      </c>
      <c r="I4" s="111" t="s">
        <v>498</v>
      </c>
      <c r="J4" s="111" t="s">
        <v>606</v>
      </c>
      <c r="K4" s="136" t="s">
        <v>607</v>
      </c>
      <c r="L4" s="135" t="s">
        <v>819</v>
      </c>
    </row>
    <row r="5" spans="1:12" x14ac:dyDescent="0.2">
      <c r="A5" s="111">
        <v>3</v>
      </c>
      <c r="B5" s="111" t="s">
        <v>82</v>
      </c>
      <c r="C5" s="111">
        <v>4900</v>
      </c>
      <c r="D5" s="111" t="s">
        <v>92</v>
      </c>
      <c r="E5" s="115">
        <v>1998</v>
      </c>
      <c r="F5" s="116" t="s">
        <v>610</v>
      </c>
      <c r="G5" s="111" t="s">
        <v>611</v>
      </c>
      <c r="H5" s="111" t="s">
        <v>605</v>
      </c>
      <c r="I5" s="111" t="s">
        <v>498</v>
      </c>
      <c r="J5" s="111" t="s">
        <v>606</v>
      </c>
      <c r="K5" s="136" t="s">
        <v>607</v>
      </c>
      <c r="L5" s="135" t="s">
        <v>819</v>
      </c>
    </row>
    <row r="6" spans="1:12" x14ac:dyDescent="0.2">
      <c r="A6" s="111">
        <v>4</v>
      </c>
      <c r="B6" s="111" t="s">
        <v>82</v>
      </c>
      <c r="C6" s="111">
        <v>4900</v>
      </c>
      <c r="D6" s="111" t="s">
        <v>92</v>
      </c>
      <c r="E6" s="115">
        <v>1998</v>
      </c>
      <c r="F6" s="116" t="s">
        <v>612</v>
      </c>
      <c r="G6" s="111" t="s">
        <v>613</v>
      </c>
      <c r="H6" s="111" t="s">
        <v>605</v>
      </c>
      <c r="I6" s="111" t="s">
        <v>498</v>
      </c>
      <c r="J6" s="111" t="s">
        <v>606</v>
      </c>
      <c r="K6" s="136" t="s">
        <v>607</v>
      </c>
      <c r="L6" s="135" t="s">
        <v>819</v>
      </c>
    </row>
    <row r="7" spans="1:12" x14ac:dyDescent="0.2">
      <c r="A7" s="111">
        <v>5</v>
      </c>
      <c r="B7" s="111" t="s">
        <v>82</v>
      </c>
      <c r="C7" s="111" t="s">
        <v>534</v>
      </c>
      <c r="D7" s="111" t="s">
        <v>96</v>
      </c>
      <c r="E7" s="115">
        <v>1998</v>
      </c>
      <c r="F7" s="116" t="s">
        <v>614</v>
      </c>
      <c r="G7" s="111" t="s">
        <v>615</v>
      </c>
      <c r="H7" s="111" t="s">
        <v>605</v>
      </c>
      <c r="I7" s="111" t="s">
        <v>498</v>
      </c>
      <c r="J7" s="111" t="s">
        <v>606</v>
      </c>
      <c r="K7" s="136" t="s">
        <v>607</v>
      </c>
      <c r="L7" s="135" t="s">
        <v>819</v>
      </c>
    </row>
    <row r="8" spans="1:12" x14ac:dyDescent="0.2">
      <c r="A8" s="111">
        <v>6</v>
      </c>
      <c r="B8" s="111" t="s">
        <v>82</v>
      </c>
      <c r="C8" s="111" t="s">
        <v>534</v>
      </c>
      <c r="D8" s="111" t="s">
        <v>96</v>
      </c>
      <c r="E8" s="115">
        <v>1998</v>
      </c>
      <c r="F8" s="116" t="s">
        <v>616</v>
      </c>
      <c r="G8" s="111" t="s">
        <v>617</v>
      </c>
      <c r="H8" s="111" t="s">
        <v>605</v>
      </c>
      <c r="I8" s="111" t="s">
        <v>498</v>
      </c>
      <c r="J8" s="111" t="s">
        <v>606</v>
      </c>
      <c r="K8" s="136" t="s">
        <v>607</v>
      </c>
      <c r="L8" s="135" t="s">
        <v>819</v>
      </c>
    </row>
    <row r="9" spans="1:12" x14ac:dyDescent="0.2">
      <c r="A9" s="111">
        <v>7</v>
      </c>
      <c r="B9" s="111" t="s">
        <v>82</v>
      </c>
      <c r="C9" s="111" t="s">
        <v>534</v>
      </c>
      <c r="D9" s="111" t="s">
        <v>96</v>
      </c>
      <c r="E9" s="115">
        <v>1998</v>
      </c>
      <c r="F9" s="116" t="s">
        <v>618</v>
      </c>
      <c r="G9" s="111" t="s">
        <v>619</v>
      </c>
      <c r="H9" s="111" t="s">
        <v>605</v>
      </c>
      <c r="I9" s="111" t="s">
        <v>498</v>
      </c>
      <c r="J9" s="111" t="s">
        <v>606</v>
      </c>
      <c r="K9" s="136" t="s">
        <v>607</v>
      </c>
      <c r="L9" s="136" t="s">
        <v>820</v>
      </c>
    </row>
    <row r="10" spans="1:12" x14ac:dyDescent="0.2">
      <c r="A10" s="111">
        <v>8</v>
      </c>
      <c r="B10" s="111" t="s">
        <v>82</v>
      </c>
      <c r="C10" s="111" t="s">
        <v>620</v>
      </c>
      <c r="D10" s="111" t="s">
        <v>96</v>
      </c>
      <c r="E10" s="115">
        <v>1998</v>
      </c>
      <c r="F10" s="116" t="s">
        <v>621</v>
      </c>
      <c r="G10" s="111" t="s">
        <v>622</v>
      </c>
      <c r="H10" s="111" t="s">
        <v>605</v>
      </c>
      <c r="I10" s="111" t="s">
        <v>498</v>
      </c>
      <c r="J10" s="111" t="s">
        <v>606</v>
      </c>
      <c r="K10" s="136" t="s">
        <v>607</v>
      </c>
      <c r="L10" s="136" t="s">
        <v>820</v>
      </c>
    </row>
    <row r="11" spans="1:12" x14ac:dyDescent="0.2">
      <c r="A11" s="111">
        <v>9</v>
      </c>
      <c r="B11" s="111" t="s">
        <v>82</v>
      </c>
      <c r="C11" s="111" t="s">
        <v>623</v>
      </c>
      <c r="D11" s="111" t="s">
        <v>96</v>
      </c>
      <c r="E11" s="115">
        <v>1998</v>
      </c>
      <c r="F11" s="116" t="s">
        <v>624</v>
      </c>
      <c r="G11" s="111" t="s">
        <v>625</v>
      </c>
      <c r="H11" s="111" t="s">
        <v>605</v>
      </c>
      <c r="I11" s="111" t="s">
        <v>498</v>
      </c>
      <c r="J11" s="111" t="s">
        <v>606</v>
      </c>
      <c r="K11" s="136" t="s">
        <v>607</v>
      </c>
      <c r="L11" s="136" t="s">
        <v>820</v>
      </c>
    </row>
    <row r="12" spans="1:12" x14ac:dyDescent="0.2">
      <c r="A12" s="111">
        <v>10</v>
      </c>
      <c r="B12" s="111" t="s">
        <v>82</v>
      </c>
      <c r="C12" s="111" t="s">
        <v>623</v>
      </c>
      <c r="D12" s="111" t="s">
        <v>96</v>
      </c>
      <c r="E12" s="115">
        <v>1998</v>
      </c>
      <c r="F12" s="116" t="s">
        <v>626</v>
      </c>
      <c r="G12" s="111" t="s">
        <v>627</v>
      </c>
      <c r="H12" s="111" t="s">
        <v>605</v>
      </c>
      <c r="I12" s="111" t="s">
        <v>498</v>
      </c>
      <c r="J12" s="111" t="s">
        <v>606</v>
      </c>
      <c r="K12" s="136" t="s">
        <v>607</v>
      </c>
      <c r="L12" s="136" t="s">
        <v>820</v>
      </c>
    </row>
    <row r="13" spans="1:12" x14ac:dyDescent="0.2">
      <c r="A13" s="111">
        <v>11</v>
      </c>
      <c r="B13" s="111" t="s">
        <v>82</v>
      </c>
      <c r="C13" s="111" t="s">
        <v>623</v>
      </c>
      <c r="D13" s="111" t="s">
        <v>96</v>
      </c>
      <c r="E13" s="115">
        <v>1998</v>
      </c>
      <c r="F13" s="116" t="s">
        <v>628</v>
      </c>
      <c r="G13" s="111" t="s">
        <v>629</v>
      </c>
      <c r="H13" s="111" t="s">
        <v>605</v>
      </c>
      <c r="I13" s="111" t="s">
        <v>498</v>
      </c>
      <c r="J13" s="111" t="s">
        <v>606</v>
      </c>
      <c r="K13" s="136" t="s">
        <v>607</v>
      </c>
      <c r="L13" s="135" t="s">
        <v>819</v>
      </c>
    </row>
    <row r="14" spans="1:12" x14ac:dyDescent="0.2">
      <c r="A14" s="111">
        <v>12</v>
      </c>
      <c r="B14" s="111" t="s">
        <v>46</v>
      </c>
      <c r="C14" s="111" t="s">
        <v>630</v>
      </c>
      <c r="D14" s="111" t="s">
        <v>17</v>
      </c>
      <c r="E14" s="115">
        <v>2005</v>
      </c>
      <c r="F14" s="116" t="s">
        <v>631</v>
      </c>
      <c r="G14" s="111" t="s">
        <v>632</v>
      </c>
      <c r="H14" s="111" t="s">
        <v>605</v>
      </c>
      <c r="I14" s="111" t="s">
        <v>498</v>
      </c>
      <c r="J14" s="111" t="s">
        <v>606</v>
      </c>
      <c r="K14" s="136" t="s">
        <v>607</v>
      </c>
      <c r="L14" s="135" t="s">
        <v>819</v>
      </c>
    </row>
    <row r="15" spans="1:12" x14ac:dyDescent="0.2">
      <c r="A15" s="111">
        <v>13</v>
      </c>
      <c r="B15" s="111" t="s">
        <v>46</v>
      </c>
      <c r="C15" s="111" t="s">
        <v>563</v>
      </c>
      <c r="D15" s="111" t="s">
        <v>195</v>
      </c>
      <c r="E15" s="115">
        <v>2007</v>
      </c>
      <c r="F15" s="116" t="s">
        <v>633</v>
      </c>
      <c r="G15" s="111" t="s">
        <v>634</v>
      </c>
      <c r="H15" s="111" t="s">
        <v>605</v>
      </c>
      <c r="I15" s="111" t="s">
        <v>498</v>
      </c>
      <c r="J15" s="111" t="s">
        <v>606</v>
      </c>
      <c r="K15" s="136" t="s">
        <v>607</v>
      </c>
      <c r="L15" s="135" t="s">
        <v>819</v>
      </c>
    </row>
    <row r="16" spans="1:12" x14ac:dyDescent="0.2">
      <c r="A16" s="111">
        <v>14</v>
      </c>
      <c r="B16" s="111" t="s">
        <v>46</v>
      </c>
      <c r="C16" s="111" t="s">
        <v>561</v>
      </c>
      <c r="D16" s="111" t="s">
        <v>17</v>
      </c>
      <c r="E16" s="115">
        <v>2007</v>
      </c>
      <c r="F16" s="116" t="s">
        <v>635</v>
      </c>
      <c r="G16" s="111" t="s">
        <v>636</v>
      </c>
      <c r="H16" s="111" t="s">
        <v>605</v>
      </c>
      <c r="I16" s="111" t="s">
        <v>498</v>
      </c>
      <c r="J16" s="111" t="s">
        <v>606</v>
      </c>
      <c r="K16" s="136" t="s">
        <v>607</v>
      </c>
      <c r="L16" s="135" t="s">
        <v>819</v>
      </c>
    </row>
    <row r="17" spans="1:12" x14ac:dyDescent="0.2">
      <c r="A17" s="111">
        <v>15</v>
      </c>
      <c r="B17" s="111" t="s">
        <v>46</v>
      </c>
      <c r="C17" s="111" t="s">
        <v>630</v>
      </c>
      <c r="D17" s="111" t="s">
        <v>17</v>
      </c>
      <c r="E17" s="115">
        <v>2005</v>
      </c>
      <c r="F17" s="116" t="s">
        <v>637</v>
      </c>
      <c r="G17" s="111" t="s">
        <v>638</v>
      </c>
      <c r="H17" s="111" t="s">
        <v>605</v>
      </c>
      <c r="I17" s="111" t="s">
        <v>498</v>
      </c>
      <c r="J17" s="111" t="s">
        <v>606</v>
      </c>
      <c r="K17" s="136" t="s">
        <v>607</v>
      </c>
      <c r="L17" s="135" t="s">
        <v>819</v>
      </c>
    </row>
    <row r="18" spans="1:12" x14ac:dyDescent="0.2">
      <c r="A18" s="111">
        <v>16</v>
      </c>
      <c r="B18" s="111" t="s">
        <v>492</v>
      </c>
      <c r="C18" s="111" t="s">
        <v>639</v>
      </c>
      <c r="D18" s="111" t="s">
        <v>640</v>
      </c>
      <c r="E18" s="115">
        <v>2009</v>
      </c>
      <c r="F18" s="116" t="s">
        <v>641</v>
      </c>
      <c r="G18" s="111" t="s">
        <v>496</v>
      </c>
      <c r="H18" s="111" t="s">
        <v>497</v>
      </c>
      <c r="I18" s="111" t="s">
        <v>498</v>
      </c>
      <c r="J18" s="111" t="s">
        <v>606</v>
      </c>
      <c r="K18" s="136" t="s">
        <v>607</v>
      </c>
      <c r="L18" s="135" t="s">
        <v>819</v>
      </c>
    </row>
    <row r="19" spans="1:12" x14ac:dyDescent="0.2">
      <c r="A19" s="111">
        <v>17</v>
      </c>
      <c r="B19" s="111" t="s">
        <v>492</v>
      </c>
      <c r="C19" s="112" t="s">
        <v>493</v>
      </c>
      <c r="D19" s="112" t="s">
        <v>494</v>
      </c>
      <c r="E19" s="113">
        <v>2012</v>
      </c>
      <c r="F19" s="114" t="s">
        <v>642</v>
      </c>
      <c r="G19" s="112" t="s">
        <v>496</v>
      </c>
      <c r="H19" s="112" t="s">
        <v>497</v>
      </c>
      <c r="I19" s="111" t="s">
        <v>498</v>
      </c>
      <c r="J19" s="112" t="s">
        <v>606</v>
      </c>
      <c r="K19" s="135" t="s">
        <v>607</v>
      </c>
      <c r="L19" s="135" t="s">
        <v>819</v>
      </c>
    </row>
    <row r="20" spans="1:12" x14ac:dyDescent="0.2">
      <c r="A20" s="111">
        <v>18</v>
      </c>
      <c r="B20" s="111" t="s">
        <v>46</v>
      </c>
      <c r="C20" s="112" t="s">
        <v>630</v>
      </c>
      <c r="D20" s="112" t="s">
        <v>17</v>
      </c>
      <c r="E20" s="113">
        <v>1998</v>
      </c>
      <c r="F20" s="114" t="s">
        <v>643</v>
      </c>
      <c r="G20" s="112" t="s">
        <v>644</v>
      </c>
      <c r="H20" s="112" t="s">
        <v>605</v>
      </c>
      <c r="I20" s="111" t="s">
        <v>498</v>
      </c>
      <c r="J20" s="112" t="s">
        <v>606</v>
      </c>
      <c r="K20" s="135" t="s">
        <v>607</v>
      </c>
      <c r="L20" s="135" t="s">
        <v>819</v>
      </c>
    </row>
    <row r="21" spans="1:12" x14ac:dyDescent="0.2">
      <c r="A21" s="111">
        <v>19</v>
      </c>
      <c r="B21" s="111" t="s">
        <v>46</v>
      </c>
      <c r="C21" s="111" t="s">
        <v>645</v>
      </c>
      <c r="D21" s="111" t="s">
        <v>17</v>
      </c>
      <c r="E21" s="115">
        <v>2002</v>
      </c>
      <c r="F21" s="116" t="s">
        <v>646</v>
      </c>
      <c r="G21" s="111" t="s">
        <v>647</v>
      </c>
      <c r="H21" s="111" t="s">
        <v>605</v>
      </c>
      <c r="I21" s="111" t="s">
        <v>498</v>
      </c>
      <c r="J21" s="111" t="s">
        <v>606</v>
      </c>
      <c r="K21" s="136" t="s">
        <v>607</v>
      </c>
      <c r="L21" s="135" t="s">
        <v>819</v>
      </c>
    </row>
    <row r="22" spans="1:12" x14ac:dyDescent="0.2">
      <c r="A22" s="111">
        <v>20</v>
      </c>
      <c r="B22" s="111" t="s">
        <v>46</v>
      </c>
      <c r="C22" s="111" t="s">
        <v>563</v>
      </c>
      <c r="D22" s="111" t="s">
        <v>195</v>
      </c>
      <c r="E22" s="115">
        <v>2003</v>
      </c>
      <c r="F22" s="116" t="s">
        <v>648</v>
      </c>
      <c r="G22" s="111" t="s">
        <v>649</v>
      </c>
      <c r="H22" s="111" t="s">
        <v>605</v>
      </c>
      <c r="I22" s="111" t="s">
        <v>498</v>
      </c>
      <c r="J22" s="111" t="s">
        <v>606</v>
      </c>
      <c r="K22" s="136" t="s">
        <v>607</v>
      </c>
      <c r="L22" s="135" t="s">
        <v>819</v>
      </c>
    </row>
    <row r="23" spans="1:12" x14ac:dyDescent="0.2">
      <c r="A23" s="111">
        <v>21</v>
      </c>
      <c r="B23" s="111" t="s">
        <v>46</v>
      </c>
      <c r="C23" s="111" t="s">
        <v>630</v>
      </c>
      <c r="D23" s="111" t="s">
        <v>17</v>
      </c>
      <c r="E23" s="115">
        <v>2003</v>
      </c>
      <c r="F23" s="116" t="s">
        <v>650</v>
      </c>
      <c r="G23" s="111" t="s">
        <v>651</v>
      </c>
      <c r="H23" s="111" t="s">
        <v>605</v>
      </c>
      <c r="I23" s="111" t="s">
        <v>498</v>
      </c>
      <c r="J23" s="111" t="s">
        <v>606</v>
      </c>
      <c r="K23" s="136" t="s">
        <v>607</v>
      </c>
      <c r="L23" s="135" t="s">
        <v>819</v>
      </c>
    </row>
    <row r="24" spans="1:12" x14ac:dyDescent="0.2">
      <c r="A24" s="111">
        <v>22</v>
      </c>
      <c r="B24" s="117" t="s">
        <v>512</v>
      </c>
      <c r="C24" s="111">
        <v>4900</v>
      </c>
      <c r="D24" s="111" t="s">
        <v>92</v>
      </c>
      <c r="E24" s="115">
        <v>1999</v>
      </c>
      <c r="F24" s="116" t="s">
        <v>90</v>
      </c>
      <c r="G24" s="111" t="s">
        <v>91</v>
      </c>
      <c r="H24" s="111" t="s">
        <v>535</v>
      </c>
      <c r="I24" s="111" t="s">
        <v>498</v>
      </c>
      <c r="J24" s="111" t="s">
        <v>606</v>
      </c>
      <c r="K24" s="136" t="s">
        <v>607</v>
      </c>
      <c r="L24" s="135" t="s">
        <v>819</v>
      </c>
    </row>
    <row r="25" spans="1:12" x14ac:dyDescent="0.2">
      <c r="A25" s="111">
        <v>23</v>
      </c>
      <c r="B25" s="111" t="s">
        <v>82</v>
      </c>
      <c r="C25" s="112">
        <v>4900</v>
      </c>
      <c r="D25" s="112" t="s">
        <v>92</v>
      </c>
      <c r="E25" s="113">
        <v>1998</v>
      </c>
      <c r="F25" s="114" t="s">
        <v>652</v>
      </c>
      <c r="G25" s="112" t="s">
        <v>653</v>
      </c>
      <c r="H25" s="112" t="s">
        <v>605</v>
      </c>
      <c r="I25" s="111" t="s">
        <v>498</v>
      </c>
      <c r="J25" s="111" t="s">
        <v>606</v>
      </c>
      <c r="K25" s="136" t="s">
        <v>607</v>
      </c>
      <c r="L25" s="135" t="s">
        <v>819</v>
      </c>
    </row>
    <row r="26" spans="1:12" x14ac:dyDescent="0.2">
      <c r="A26" s="111">
        <v>24</v>
      </c>
      <c r="B26" s="117" t="s">
        <v>82</v>
      </c>
      <c r="C26" s="111">
        <v>7400</v>
      </c>
      <c r="D26" s="111" t="s">
        <v>92</v>
      </c>
      <c r="E26" s="115">
        <v>2008</v>
      </c>
      <c r="F26" s="116" t="s">
        <v>259</v>
      </c>
      <c r="G26" s="111" t="s">
        <v>260</v>
      </c>
      <c r="H26" s="111" t="s">
        <v>497</v>
      </c>
      <c r="I26" s="111" t="s">
        <v>498</v>
      </c>
      <c r="J26" s="111" t="s">
        <v>606</v>
      </c>
      <c r="K26" s="136" t="s">
        <v>607</v>
      </c>
      <c r="L26" s="135" t="s">
        <v>819</v>
      </c>
    </row>
    <row r="27" spans="1:12" x14ac:dyDescent="0.2">
      <c r="A27" s="111">
        <v>25</v>
      </c>
      <c r="B27" s="111" t="s">
        <v>46</v>
      </c>
      <c r="C27" s="112" t="s">
        <v>561</v>
      </c>
      <c r="D27" s="112" t="s">
        <v>17</v>
      </c>
      <c r="E27" s="113">
        <v>2007</v>
      </c>
      <c r="F27" s="114" t="s">
        <v>654</v>
      </c>
      <c r="G27" s="112" t="s">
        <v>655</v>
      </c>
      <c r="H27" s="112" t="s">
        <v>656</v>
      </c>
      <c r="I27" s="111" t="s">
        <v>498</v>
      </c>
      <c r="J27" s="111" t="s">
        <v>606</v>
      </c>
      <c r="K27" s="136" t="s">
        <v>607</v>
      </c>
      <c r="L27" s="135" t="s">
        <v>819</v>
      </c>
    </row>
    <row r="28" spans="1:12" x14ac:dyDescent="0.2">
      <c r="A28" s="111">
        <v>26</v>
      </c>
      <c r="B28" s="111" t="s">
        <v>46</v>
      </c>
      <c r="C28" s="112" t="s">
        <v>563</v>
      </c>
      <c r="D28" s="112" t="s">
        <v>195</v>
      </c>
      <c r="E28" s="113">
        <v>2008</v>
      </c>
      <c r="F28" s="114" t="s">
        <v>657</v>
      </c>
      <c r="G28" s="112" t="s">
        <v>658</v>
      </c>
      <c r="H28" s="112" t="s">
        <v>656</v>
      </c>
      <c r="I28" s="111" t="s">
        <v>557</v>
      </c>
      <c r="J28" s="111" t="s">
        <v>606</v>
      </c>
      <c r="K28" s="136" t="s">
        <v>607</v>
      </c>
      <c r="L28" s="135" t="s">
        <v>819</v>
      </c>
    </row>
    <row r="29" spans="1:12" x14ac:dyDescent="0.2">
      <c r="A29" s="111">
        <v>27</v>
      </c>
      <c r="B29" s="117" t="s">
        <v>82</v>
      </c>
      <c r="C29" s="111" t="s">
        <v>533</v>
      </c>
      <c r="D29" s="111" t="s">
        <v>34</v>
      </c>
      <c r="E29" s="115">
        <v>2010</v>
      </c>
      <c r="F29" s="118" t="s">
        <v>141</v>
      </c>
      <c r="G29" s="111" t="s">
        <v>142</v>
      </c>
      <c r="H29" s="119" t="s">
        <v>605</v>
      </c>
      <c r="I29" s="111" t="s">
        <v>498</v>
      </c>
      <c r="J29" s="111" t="s">
        <v>606</v>
      </c>
      <c r="K29" s="136" t="s">
        <v>607</v>
      </c>
      <c r="L29" s="135" t="s">
        <v>819</v>
      </c>
    </row>
    <row r="30" spans="1:12" x14ac:dyDescent="0.2">
      <c r="A30" s="111">
        <v>28</v>
      </c>
      <c r="B30" s="117" t="s">
        <v>46</v>
      </c>
      <c r="C30" s="111" t="s">
        <v>563</v>
      </c>
      <c r="D30" s="111" t="s">
        <v>195</v>
      </c>
      <c r="E30" s="115">
        <v>2008</v>
      </c>
      <c r="F30" s="118" t="s">
        <v>193</v>
      </c>
      <c r="G30" s="111" t="s">
        <v>194</v>
      </c>
      <c r="H30" s="111" t="s">
        <v>659</v>
      </c>
      <c r="I30" s="111" t="s">
        <v>498</v>
      </c>
      <c r="J30" s="111" t="s">
        <v>606</v>
      </c>
      <c r="K30" s="136" t="s">
        <v>607</v>
      </c>
      <c r="L30" s="135" t="s">
        <v>819</v>
      </c>
    </row>
    <row r="31" spans="1:12" x14ac:dyDescent="0.2">
      <c r="A31" s="111">
        <v>29</v>
      </c>
      <c r="B31" s="117" t="s">
        <v>555</v>
      </c>
      <c r="C31" s="111" t="s">
        <v>533</v>
      </c>
      <c r="D31" s="111" t="s">
        <v>96</v>
      </c>
      <c r="E31" s="115">
        <v>2001</v>
      </c>
      <c r="F31" s="120" t="s">
        <v>97</v>
      </c>
      <c r="G31" s="111" t="s">
        <v>98</v>
      </c>
      <c r="H31" s="111" t="s">
        <v>521</v>
      </c>
      <c r="I31" s="111" t="s">
        <v>498</v>
      </c>
      <c r="J31" s="111" t="s">
        <v>606</v>
      </c>
      <c r="K31" s="136" t="s">
        <v>660</v>
      </c>
      <c r="L31" s="135" t="s">
        <v>819</v>
      </c>
    </row>
    <row r="32" spans="1:12" s="137" customFormat="1" x14ac:dyDescent="0.2">
      <c r="A32" s="115">
        <v>30</v>
      </c>
      <c r="B32" s="121" t="s">
        <v>46</v>
      </c>
      <c r="C32" s="115" t="s">
        <v>501</v>
      </c>
      <c r="D32" s="115" t="s">
        <v>81</v>
      </c>
      <c r="E32" s="115">
        <v>2012</v>
      </c>
      <c r="F32" s="114" t="s">
        <v>312</v>
      </c>
      <c r="G32" s="115" t="s">
        <v>313</v>
      </c>
      <c r="H32" s="115" t="s">
        <v>594</v>
      </c>
      <c r="I32" s="115" t="s">
        <v>557</v>
      </c>
      <c r="J32" s="111" t="s">
        <v>606</v>
      </c>
      <c r="K32" s="136" t="s">
        <v>607</v>
      </c>
      <c r="L32" s="135" t="s">
        <v>819</v>
      </c>
    </row>
    <row r="33" spans="1:12" s="137" customFormat="1" x14ac:dyDescent="0.2">
      <c r="A33" s="115">
        <v>31</v>
      </c>
      <c r="B33" s="121" t="s">
        <v>46</v>
      </c>
      <c r="C33" s="115" t="s">
        <v>501</v>
      </c>
      <c r="D33" s="115" t="s">
        <v>81</v>
      </c>
      <c r="E33" s="115">
        <v>2012</v>
      </c>
      <c r="F33" s="114" t="s">
        <v>216</v>
      </c>
      <c r="G33" s="115" t="s">
        <v>217</v>
      </c>
      <c r="H33" s="115" t="s">
        <v>497</v>
      </c>
      <c r="I33" s="115" t="s">
        <v>498</v>
      </c>
      <c r="J33" s="111" t="s">
        <v>606</v>
      </c>
      <c r="K33" s="136" t="s">
        <v>607</v>
      </c>
      <c r="L33" s="135" t="s">
        <v>819</v>
      </c>
    </row>
    <row r="34" spans="1:12" s="137" customFormat="1" x14ac:dyDescent="0.2">
      <c r="A34" s="122"/>
      <c r="B34" s="122"/>
      <c r="C34" s="122"/>
      <c r="D34" s="122"/>
      <c r="E34" s="122"/>
      <c r="F34" s="123"/>
      <c r="G34" s="122"/>
      <c r="H34" s="122"/>
      <c r="I34" s="122"/>
      <c r="J34" s="124"/>
      <c r="K34" s="125"/>
      <c r="L34" s="125"/>
    </row>
    <row r="35" spans="1:12" x14ac:dyDescent="0.2">
      <c r="A35" s="363" t="s">
        <v>661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</row>
    <row r="36" spans="1:12" ht="13.5" thickBot="1" x14ac:dyDescent="0.25">
      <c r="A36" s="138"/>
      <c r="B36" s="138"/>
      <c r="C36" s="138"/>
      <c r="D36" s="138"/>
      <c r="E36" s="138"/>
      <c r="F36" s="138"/>
      <c r="G36" s="138"/>
      <c r="H36" s="138"/>
      <c r="I36" s="138"/>
      <c r="J36" s="138"/>
      <c r="K36" s="139"/>
      <c r="L36" s="139"/>
    </row>
    <row r="37" spans="1:12" ht="25.5" x14ac:dyDescent="0.2">
      <c r="A37" s="140" t="s">
        <v>600</v>
      </c>
      <c r="B37" s="141" t="s">
        <v>484</v>
      </c>
      <c r="C37" s="140" t="s">
        <v>485</v>
      </c>
      <c r="D37" s="140" t="s">
        <v>486</v>
      </c>
      <c r="E37" s="140" t="s">
        <v>487</v>
      </c>
      <c r="F37" s="140" t="s">
        <v>488</v>
      </c>
      <c r="G37" s="140" t="s">
        <v>489</v>
      </c>
      <c r="H37" s="140" t="s">
        <v>490</v>
      </c>
      <c r="I37" s="141" t="s">
        <v>491</v>
      </c>
      <c r="J37" s="142" t="s">
        <v>601</v>
      </c>
      <c r="K37" s="143" t="s">
        <v>602</v>
      </c>
      <c r="L37" s="132" t="s">
        <v>828</v>
      </c>
    </row>
    <row r="38" spans="1:12" x14ac:dyDescent="0.2">
      <c r="A38" s="110">
        <v>1</v>
      </c>
      <c r="B38" s="117" t="s">
        <v>492</v>
      </c>
      <c r="C38" s="111" t="s">
        <v>662</v>
      </c>
      <c r="D38" s="111" t="s">
        <v>663</v>
      </c>
      <c r="E38" s="111">
        <v>2001</v>
      </c>
      <c r="F38" s="126" t="s">
        <v>664</v>
      </c>
      <c r="G38" s="127" t="s">
        <v>665</v>
      </c>
      <c r="H38" s="111" t="s">
        <v>497</v>
      </c>
      <c r="I38" s="117" t="s">
        <v>498</v>
      </c>
      <c r="J38" s="111" t="s">
        <v>666</v>
      </c>
      <c r="K38" s="136" t="s">
        <v>667</v>
      </c>
      <c r="L38" s="136" t="s">
        <v>821</v>
      </c>
    </row>
    <row r="39" spans="1:12" x14ac:dyDescent="0.2">
      <c r="A39" s="115">
        <v>2</v>
      </c>
      <c r="B39" s="128" t="s">
        <v>528</v>
      </c>
      <c r="C39" s="111" t="s">
        <v>668</v>
      </c>
      <c r="D39" s="111" t="s">
        <v>103</v>
      </c>
      <c r="E39" s="111">
        <v>1996</v>
      </c>
      <c r="F39" s="126" t="s">
        <v>669</v>
      </c>
      <c r="G39" s="127" t="s">
        <v>670</v>
      </c>
      <c r="H39" s="111" t="s">
        <v>497</v>
      </c>
      <c r="I39" s="117" t="s">
        <v>498</v>
      </c>
      <c r="J39" s="111" t="s">
        <v>666</v>
      </c>
      <c r="K39" s="136" t="s">
        <v>671</v>
      </c>
      <c r="L39" s="135" t="s">
        <v>819</v>
      </c>
    </row>
    <row r="40" spans="1:12" x14ac:dyDescent="0.2">
      <c r="A40" s="115">
        <v>3</v>
      </c>
      <c r="B40" s="117" t="s">
        <v>672</v>
      </c>
      <c r="C40" s="111" t="s">
        <v>673</v>
      </c>
      <c r="D40" s="111" t="s">
        <v>81</v>
      </c>
      <c r="E40" s="111">
        <v>1975</v>
      </c>
      <c r="F40" s="129" t="s">
        <v>79</v>
      </c>
      <c r="G40" s="127" t="s">
        <v>80</v>
      </c>
      <c r="H40" s="111" t="s">
        <v>605</v>
      </c>
      <c r="I40" s="117" t="s">
        <v>498</v>
      </c>
      <c r="J40" s="111" t="s">
        <v>666</v>
      </c>
      <c r="K40" s="136" t="s">
        <v>674</v>
      </c>
      <c r="L40" s="136" t="s">
        <v>819</v>
      </c>
    </row>
    <row r="41" spans="1:12" x14ac:dyDescent="0.2">
      <c r="A41" s="115">
        <v>4</v>
      </c>
      <c r="B41" s="117" t="s">
        <v>672</v>
      </c>
      <c r="C41" s="111" t="s">
        <v>675</v>
      </c>
      <c r="D41" s="111" t="s">
        <v>85</v>
      </c>
      <c r="E41" s="111">
        <v>1928</v>
      </c>
      <c r="F41" s="129" t="s">
        <v>83</v>
      </c>
      <c r="G41" s="127" t="s">
        <v>84</v>
      </c>
      <c r="H41" s="111" t="s">
        <v>522</v>
      </c>
      <c r="I41" s="117" t="s">
        <v>498</v>
      </c>
      <c r="J41" s="111" t="s">
        <v>666</v>
      </c>
      <c r="K41" s="136" t="s">
        <v>674</v>
      </c>
      <c r="L41" s="136" t="s">
        <v>821</v>
      </c>
    </row>
    <row r="42" spans="1:12" x14ac:dyDescent="0.2">
      <c r="A42" s="115">
        <v>5</v>
      </c>
      <c r="B42" s="117" t="s">
        <v>672</v>
      </c>
      <c r="C42" s="111" t="s">
        <v>86</v>
      </c>
      <c r="D42" s="111" t="s">
        <v>89</v>
      </c>
      <c r="E42" s="111">
        <v>1928</v>
      </c>
      <c r="F42" s="129" t="s">
        <v>87</v>
      </c>
      <c r="G42" s="127" t="s">
        <v>88</v>
      </c>
      <c r="H42" s="111" t="s">
        <v>562</v>
      </c>
      <c r="I42" s="117" t="s">
        <v>498</v>
      </c>
      <c r="J42" s="111" t="s">
        <v>666</v>
      </c>
      <c r="K42" s="136" t="s">
        <v>674</v>
      </c>
      <c r="L42" s="136" t="s">
        <v>822</v>
      </c>
    </row>
    <row r="43" spans="1:12" x14ac:dyDescent="0.2">
      <c r="A43" s="115">
        <v>6</v>
      </c>
      <c r="B43" s="111" t="s">
        <v>512</v>
      </c>
      <c r="C43" s="111" t="s">
        <v>676</v>
      </c>
      <c r="D43" s="111" t="s">
        <v>17</v>
      </c>
      <c r="E43" s="111">
        <v>1997</v>
      </c>
      <c r="F43" s="126" t="s">
        <v>677</v>
      </c>
      <c r="G43" s="127" t="s">
        <v>678</v>
      </c>
      <c r="H43" s="111" t="s">
        <v>605</v>
      </c>
      <c r="I43" s="111" t="s">
        <v>498</v>
      </c>
      <c r="J43" s="111" t="s">
        <v>606</v>
      </c>
      <c r="K43" s="111" t="s">
        <v>679</v>
      </c>
      <c r="L43" s="111" t="s">
        <v>819</v>
      </c>
    </row>
    <row r="44" spans="1:12" x14ac:dyDescent="0.2">
      <c r="A44" s="115">
        <v>7</v>
      </c>
      <c r="B44" s="111" t="s">
        <v>82</v>
      </c>
      <c r="C44" s="111" t="s">
        <v>623</v>
      </c>
      <c r="D44" s="111" t="s">
        <v>96</v>
      </c>
      <c r="E44" s="111">
        <v>1998</v>
      </c>
      <c r="F44" s="126" t="s">
        <v>680</v>
      </c>
      <c r="G44" s="127" t="s">
        <v>681</v>
      </c>
      <c r="H44" s="111" t="s">
        <v>605</v>
      </c>
      <c r="I44" s="111" t="s">
        <v>498</v>
      </c>
      <c r="J44" s="111" t="s">
        <v>606</v>
      </c>
      <c r="K44" s="111" t="s">
        <v>679</v>
      </c>
      <c r="L44" s="111" t="s">
        <v>819</v>
      </c>
    </row>
    <row r="46" spans="1:12" x14ac:dyDescent="0.2">
      <c r="A46" s="374" t="s">
        <v>682</v>
      </c>
      <c r="B46" s="375"/>
      <c r="C46" s="375"/>
      <c r="D46" s="375"/>
      <c r="E46" s="375"/>
      <c r="F46" s="375"/>
      <c r="G46" s="375"/>
      <c r="H46" s="375"/>
      <c r="I46" s="375"/>
      <c r="J46" s="375"/>
      <c r="K46" s="375"/>
      <c r="L46" s="376"/>
    </row>
    <row r="47" spans="1:12" s="137" customFormat="1" ht="13.5" thickBot="1" x14ac:dyDescent="0.25">
      <c r="A47" s="144"/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</row>
    <row r="48" spans="1:12" x14ac:dyDescent="0.2">
      <c r="A48" s="132"/>
      <c r="B48" s="140" t="s">
        <v>683</v>
      </c>
      <c r="C48" s="140" t="s">
        <v>684</v>
      </c>
      <c r="D48" s="140" t="s">
        <v>685</v>
      </c>
      <c r="E48" s="140" t="s">
        <v>686</v>
      </c>
      <c r="F48" s="140" t="s">
        <v>687</v>
      </c>
      <c r="G48" s="377" t="s">
        <v>823</v>
      </c>
      <c r="H48" s="377"/>
      <c r="I48" s="377"/>
      <c r="J48" s="377"/>
      <c r="K48" s="143"/>
      <c r="L48" s="132" t="s">
        <v>828</v>
      </c>
    </row>
    <row r="49" spans="1:12" x14ac:dyDescent="0.2">
      <c r="A49" s="115">
        <v>1</v>
      </c>
      <c r="B49" s="145">
        <v>2730</v>
      </c>
      <c r="C49" s="146" t="s">
        <v>689</v>
      </c>
      <c r="D49" s="147">
        <v>38320</v>
      </c>
      <c r="E49" s="145" t="s">
        <v>518</v>
      </c>
      <c r="F49" s="148" t="s">
        <v>690</v>
      </c>
      <c r="G49" s="362" t="s">
        <v>691</v>
      </c>
      <c r="H49" s="362"/>
      <c r="I49" s="362"/>
      <c r="J49" s="362"/>
      <c r="K49" s="149"/>
      <c r="L49" s="150" t="s">
        <v>824</v>
      </c>
    </row>
    <row r="50" spans="1:12" x14ac:dyDescent="0.2">
      <c r="A50" s="115">
        <v>2</v>
      </c>
      <c r="B50" s="145">
        <v>2775</v>
      </c>
      <c r="C50" s="146" t="s">
        <v>692</v>
      </c>
      <c r="D50" s="147">
        <v>38327</v>
      </c>
      <c r="E50" s="145" t="s">
        <v>518</v>
      </c>
      <c r="F50" s="148" t="s">
        <v>690</v>
      </c>
      <c r="G50" s="362" t="s">
        <v>691</v>
      </c>
      <c r="H50" s="362"/>
      <c r="I50" s="362"/>
      <c r="J50" s="362"/>
      <c r="K50" s="149"/>
      <c r="L50" s="150"/>
    </row>
    <row r="51" spans="1:12" x14ac:dyDescent="0.2">
      <c r="A51" s="115">
        <v>3</v>
      </c>
      <c r="B51" s="115">
        <v>6863</v>
      </c>
      <c r="C51" s="151" t="s">
        <v>693</v>
      </c>
      <c r="D51" s="147">
        <v>39168</v>
      </c>
      <c r="E51" s="145" t="s">
        <v>518</v>
      </c>
      <c r="F51" s="148" t="s">
        <v>690</v>
      </c>
      <c r="G51" s="362" t="s">
        <v>694</v>
      </c>
      <c r="H51" s="362"/>
      <c r="I51" s="362"/>
      <c r="J51" s="362"/>
      <c r="K51" s="149"/>
      <c r="L51" s="150" t="s">
        <v>824</v>
      </c>
    </row>
    <row r="52" spans="1:12" x14ac:dyDescent="0.2">
      <c r="A52" s="115">
        <v>4</v>
      </c>
      <c r="B52" s="115">
        <v>6865</v>
      </c>
      <c r="C52" s="151" t="s">
        <v>693</v>
      </c>
      <c r="D52" s="147">
        <v>39168</v>
      </c>
      <c r="E52" s="145" t="s">
        <v>518</v>
      </c>
      <c r="F52" s="148" t="s">
        <v>690</v>
      </c>
      <c r="G52" s="362" t="s">
        <v>694</v>
      </c>
      <c r="H52" s="362"/>
      <c r="I52" s="362"/>
      <c r="J52" s="362"/>
      <c r="K52" s="149"/>
      <c r="L52" s="150" t="s">
        <v>824</v>
      </c>
    </row>
    <row r="53" spans="1:12" s="138" customFormat="1" x14ac:dyDescent="0.2">
      <c r="A53" s="115">
        <v>5</v>
      </c>
      <c r="B53" s="115">
        <v>12871</v>
      </c>
      <c r="C53" s="152" t="s">
        <v>695</v>
      </c>
      <c r="D53" s="153">
        <v>39752</v>
      </c>
      <c r="E53" s="115" t="s">
        <v>518</v>
      </c>
      <c r="F53" s="154" t="s">
        <v>690</v>
      </c>
      <c r="G53" s="362" t="s">
        <v>696</v>
      </c>
      <c r="H53" s="362"/>
      <c r="I53" s="362"/>
      <c r="J53" s="362"/>
      <c r="K53" s="155"/>
      <c r="L53" s="156"/>
    </row>
    <row r="54" spans="1:12" s="138" customFormat="1" x14ac:dyDescent="0.2">
      <c r="A54" s="115">
        <v>6</v>
      </c>
      <c r="B54" s="115">
        <v>12874</v>
      </c>
      <c r="C54" s="152" t="s">
        <v>697</v>
      </c>
      <c r="D54" s="153">
        <v>39752</v>
      </c>
      <c r="E54" s="115" t="s">
        <v>518</v>
      </c>
      <c r="F54" s="154" t="s">
        <v>690</v>
      </c>
      <c r="G54" s="362" t="s">
        <v>698</v>
      </c>
      <c r="H54" s="362"/>
      <c r="I54" s="362"/>
      <c r="J54" s="362"/>
      <c r="K54" s="155"/>
      <c r="L54" s="156"/>
    </row>
    <row r="55" spans="1:12" x14ac:dyDescent="0.2">
      <c r="B55" s="157"/>
      <c r="C55" s="157"/>
      <c r="D55" s="157"/>
      <c r="E55" s="158"/>
      <c r="F55" s="159"/>
      <c r="G55" s="157"/>
      <c r="H55" s="157"/>
      <c r="I55" s="157"/>
      <c r="J55" s="160"/>
    </row>
    <row r="56" spans="1:12" x14ac:dyDescent="0.2">
      <c r="A56" s="363" t="s">
        <v>699</v>
      </c>
      <c r="B56" s="363"/>
      <c r="C56" s="363"/>
      <c r="D56" s="363"/>
      <c r="E56" s="363"/>
      <c r="F56" s="363"/>
      <c r="G56" s="363"/>
      <c r="H56" s="363"/>
      <c r="I56" s="363"/>
      <c r="J56" s="363"/>
      <c r="K56" s="363"/>
      <c r="L56" s="363"/>
    </row>
    <row r="57" spans="1:12" ht="13.5" thickBot="1" x14ac:dyDescent="0.25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</row>
    <row r="58" spans="1:12" x14ac:dyDescent="0.2">
      <c r="A58" s="364" t="s">
        <v>700</v>
      </c>
      <c r="B58" s="365"/>
      <c r="C58" s="365"/>
      <c r="D58" s="365"/>
      <c r="E58" s="365"/>
      <c r="F58" s="365"/>
      <c r="G58" s="365"/>
      <c r="H58" s="365"/>
      <c r="I58" s="365"/>
      <c r="J58" s="366"/>
      <c r="K58" s="367"/>
      <c r="L58" s="369" t="s">
        <v>828</v>
      </c>
    </row>
    <row r="59" spans="1:12" x14ac:dyDescent="0.2">
      <c r="A59" s="130" t="s">
        <v>701</v>
      </c>
      <c r="B59" s="131" t="s">
        <v>702</v>
      </c>
      <c r="C59" s="131" t="s">
        <v>703</v>
      </c>
      <c r="D59" s="131" t="s">
        <v>685</v>
      </c>
      <c r="E59" s="131" t="s">
        <v>704</v>
      </c>
      <c r="F59" s="131" t="s">
        <v>687</v>
      </c>
      <c r="G59" s="371" t="s">
        <v>705</v>
      </c>
      <c r="H59" s="372"/>
      <c r="I59" s="372"/>
      <c r="J59" s="373"/>
      <c r="K59" s="368"/>
      <c r="L59" s="370"/>
    </row>
    <row r="60" spans="1:12" x14ac:dyDescent="0.2">
      <c r="A60" s="162">
        <v>1</v>
      </c>
      <c r="B60" s="111">
        <v>2806</v>
      </c>
      <c r="C60" s="163" t="s">
        <v>706</v>
      </c>
      <c r="D60" s="164">
        <v>38335</v>
      </c>
      <c r="E60" s="112" t="s">
        <v>518</v>
      </c>
      <c r="F60" s="112" t="s">
        <v>707</v>
      </c>
      <c r="G60" s="359" t="s">
        <v>708</v>
      </c>
      <c r="H60" s="360"/>
      <c r="I60" s="360"/>
      <c r="J60" s="361"/>
      <c r="K60" s="149"/>
      <c r="L60" s="149" t="s">
        <v>825</v>
      </c>
    </row>
    <row r="61" spans="1:12" x14ac:dyDescent="0.2">
      <c r="A61" s="162">
        <v>2</v>
      </c>
      <c r="B61" s="111">
        <v>12867</v>
      </c>
      <c r="C61" s="165" t="s">
        <v>709</v>
      </c>
      <c r="D61" s="166">
        <v>39752</v>
      </c>
      <c r="E61" s="111" t="s">
        <v>518</v>
      </c>
      <c r="F61" s="111" t="s">
        <v>690</v>
      </c>
      <c r="G61" s="359" t="s">
        <v>710</v>
      </c>
      <c r="H61" s="360"/>
      <c r="I61" s="360"/>
      <c r="J61" s="361"/>
      <c r="K61" s="149"/>
      <c r="L61" s="149"/>
    </row>
    <row r="62" spans="1:12" x14ac:dyDescent="0.2">
      <c r="A62" s="162">
        <v>3</v>
      </c>
      <c r="B62" s="111">
        <v>12869</v>
      </c>
      <c r="C62" s="165" t="s">
        <v>709</v>
      </c>
      <c r="D62" s="166">
        <v>39752</v>
      </c>
      <c r="E62" s="111" t="s">
        <v>518</v>
      </c>
      <c r="F62" s="111" t="s">
        <v>690</v>
      </c>
      <c r="G62" s="359" t="s">
        <v>711</v>
      </c>
      <c r="H62" s="360"/>
      <c r="I62" s="360"/>
      <c r="J62" s="361"/>
      <c r="K62" s="149"/>
      <c r="L62" s="149" t="s">
        <v>826</v>
      </c>
    </row>
    <row r="63" spans="1:12" x14ac:dyDescent="0.2">
      <c r="A63" s="162">
        <v>4</v>
      </c>
      <c r="B63" s="111">
        <v>12872</v>
      </c>
      <c r="C63" s="165" t="s">
        <v>712</v>
      </c>
      <c r="D63" s="166">
        <v>39752</v>
      </c>
      <c r="E63" s="111" t="s">
        <v>518</v>
      </c>
      <c r="F63" s="111" t="s">
        <v>690</v>
      </c>
      <c r="G63" s="359" t="s">
        <v>713</v>
      </c>
      <c r="H63" s="360"/>
      <c r="I63" s="360"/>
      <c r="J63" s="361"/>
      <c r="K63" s="149"/>
      <c r="L63" s="149"/>
    </row>
    <row r="64" spans="1:12" x14ac:dyDescent="0.2">
      <c r="A64" s="162">
        <v>5</v>
      </c>
      <c r="B64" s="111">
        <v>21445</v>
      </c>
      <c r="C64" s="165" t="s">
        <v>714</v>
      </c>
      <c r="D64" s="166">
        <v>40988</v>
      </c>
      <c r="E64" s="111" t="s">
        <v>521</v>
      </c>
      <c r="F64" s="111" t="s">
        <v>715</v>
      </c>
      <c r="G64" s="359" t="s">
        <v>716</v>
      </c>
      <c r="H64" s="360"/>
      <c r="I64" s="360"/>
      <c r="J64" s="361"/>
      <c r="K64" s="149"/>
      <c r="L64" s="149" t="s">
        <v>825</v>
      </c>
    </row>
    <row r="65" spans="1:12" x14ac:dyDescent="0.2">
      <c r="A65" s="162">
        <v>6</v>
      </c>
      <c r="B65" s="111">
        <v>12873</v>
      </c>
      <c r="C65" s="165" t="s">
        <v>697</v>
      </c>
      <c r="D65" s="166">
        <v>39752</v>
      </c>
      <c r="E65" s="111" t="s">
        <v>518</v>
      </c>
      <c r="F65" s="111" t="s">
        <v>690</v>
      </c>
      <c r="G65" s="359" t="s">
        <v>717</v>
      </c>
      <c r="H65" s="360"/>
      <c r="I65" s="360"/>
      <c r="J65" s="361"/>
      <c r="K65" s="149"/>
      <c r="L65" s="149" t="s">
        <v>827</v>
      </c>
    </row>
    <row r="66" spans="1:12" x14ac:dyDescent="0.2">
      <c r="B66" s="2"/>
      <c r="C66" s="2"/>
      <c r="D66" s="2"/>
      <c r="E66" s="2"/>
      <c r="F66" s="2"/>
      <c r="G66" s="122"/>
      <c r="H66" s="2"/>
    </row>
  </sheetData>
  <mergeCells count="21">
    <mergeCell ref="G50:J50"/>
    <mergeCell ref="A1:K1"/>
    <mergeCell ref="A35:L35"/>
    <mergeCell ref="A46:L46"/>
    <mergeCell ref="G48:J48"/>
    <mergeCell ref="G49:J49"/>
    <mergeCell ref="G65:J65"/>
    <mergeCell ref="G51:J51"/>
    <mergeCell ref="G52:J52"/>
    <mergeCell ref="G53:J53"/>
    <mergeCell ref="G54:J54"/>
    <mergeCell ref="A56:L56"/>
    <mergeCell ref="A58:J58"/>
    <mergeCell ref="K58:K59"/>
    <mergeCell ref="L58:L59"/>
    <mergeCell ref="G59:J59"/>
    <mergeCell ref="G60:J60"/>
    <mergeCell ref="G61:J61"/>
    <mergeCell ref="G62:J62"/>
    <mergeCell ref="G63:J63"/>
    <mergeCell ref="G64:J6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D90F6-F1C4-4600-942F-2996202D4E94}">
  <dimension ref="A1:AD27"/>
  <sheetViews>
    <sheetView tabSelected="1" zoomScale="80" zoomScaleNormal="80" workbookViewId="0">
      <selection activeCell="A16" sqref="A16:A17"/>
    </sheetView>
  </sheetViews>
  <sheetFormatPr baseColWidth="10" defaultColWidth="11.42578125" defaultRowHeight="12.75" x14ac:dyDescent="0.2"/>
  <cols>
    <col min="1" max="1" width="20.85546875" style="186" bestFit="1" customWidth="1"/>
    <col min="2" max="2" width="16" style="186" bestFit="1" customWidth="1"/>
    <col min="3" max="3" width="20.85546875" style="186" bestFit="1" customWidth="1"/>
    <col min="4" max="4" width="76" style="188" bestFit="1" customWidth="1"/>
    <col min="5" max="5" width="19.28515625" style="186" bestFit="1" customWidth="1"/>
    <col min="6" max="6" width="10.85546875" style="186" bestFit="1" customWidth="1"/>
    <col min="7" max="7" width="21.85546875" style="189" bestFit="1" customWidth="1"/>
    <col min="8" max="8" width="23.140625" style="42" bestFit="1" customWidth="1"/>
    <col min="9" max="9" width="14.85546875" style="42" customWidth="1"/>
    <col min="10" max="16384" width="11.42578125" style="42"/>
  </cols>
  <sheetData>
    <row r="1" spans="1:30" x14ac:dyDescent="0.2">
      <c r="A1" s="4" t="s">
        <v>683</v>
      </c>
      <c r="B1" s="4" t="s">
        <v>718</v>
      </c>
      <c r="C1" s="6" t="s">
        <v>719</v>
      </c>
      <c r="D1" s="3" t="s">
        <v>684</v>
      </c>
      <c r="E1" s="5" t="s">
        <v>685</v>
      </c>
      <c r="F1" s="5" t="s">
        <v>686</v>
      </c>
      <c r="G1" s="4" t="s">
        <v>687</v>
      </c>
      <c r="H1" s="5" t="s">
        <v>688</v>
      </c>
    </row>
    <row r="2" spans="1:30" x14ac:dyDescent="0.2">
      <c r="A2" s="378" t="s">
        <v>720</v>
      </c>
      <c r="B2" s="379"/>
      <c r="C2" s="379"/>
      <c r="D2" s="379"/>
      <c r="E2" s="379"/>
      <c r="F2" s="379"/>
      <c r="G2" s="379"/>
      <c r="H2" s="380"/>
    </row>
    <row r="3" spans="1:30" s="170" customFormat="1" ht="25.5" x14ac:dyDescent="0.2">
      <c r="A3" s="64">
        <v>2422</v>
      </c>
      <c r="B3" s="167">
        <v>9600000</v>
      </c>
      <c r="C3" s="167">
        <f t="shared" ref="C3:C12" si="0">+(B3*7.5%)+B3</f>
        <v>10320000</v>
      </c>
      <c r="D3" s="168" t="s">
        <v>721</v>
      </c>
      <c r="E3" s="169">
        <v>37952</v>
      </c>
      <c r="F3" s="64" t="s">
        <v>518</v>
      </c>
      <c r="G3" s="64" t="s">
        <v>690</v>
      </c>
      <c r="H3" s="168" t="s">
        <v>722</v>
      </c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</row>
    <row r="4" spans="1:30" s="170" customFormat="1" x14ac:dyDescent="0.2">
      <c r="A4" s="64">
        <v>2774</v>
      </c>
      <c r="B4" s="167">
        <v>5950000</v>
      </c>
      <c r="C4" s="167">
        <f t="shared" si="0"/>
        <v>6396250</v>
      </c>
      <c r="D4" s="168" t="s">
        <v>723</v>
      </c>
      <c r="E4" s="169">
        <v>38327</v>
      </c>
      <c r="F4" s="64" t="s">
        <v>518</v>
      </c>
      <c r="G4" s="64" t="s">
        <v>690</v>
      </c>
      <c r="H4" s="168" t="s">
        <v>722</v>
      </c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</row>
    <row r="5" spans="1:30" s="170" customFormat="1" ht="25.5" x14ac:dyDescent="0.2">
      <c r="A5" s="64">
        <v>3212</v>
      </c>
      <c r="B5" s="167">
        <v>9300000</v>
      </c>
      <c r="C5" s="167">
        <f t="shared" si="0"/>
        <v>9997500</v>
      </c>
      <c r="D5" s="168" t="s">
        <v>724</v>
      </c>
      <c r="E5" s="169">
        <v>38534</v>
      </c>
      <c r="F5" s="64" t="s">
        <v>517</v>
      </c>
      <c r="G5" s="64" t="s">
        <v>725</v>
      </c>
      <c r="H5" s="168" t="s">
        <v>722</v>
      </c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</row>
    <row r="6" spans="1:30" s="170" customFormat="1" x14ac:dyDescent="0.2">
      <c r="A6" s="64">
        <v>6867</v>
      </c>
      <c r="B6" s="167">
        <v>466323</v>
      </c>
      <c r="C6" s="167">
        <f t="shared" si="0"/>
        <v>501297.22499999998</v>
      </c>
      <c r="D6" s="168" t="s">
        <v>726</v>
      </c>
      <c r="E6" s="169">
        <v>39168</v>
      </c>
      <c r="F6" s="64" t="s">
        <v>518</v>
      </c>
      <c r="G6" s="64" t="s">
        <v>690</v>
      </c>
      <c r="H6" s="168" t="s">
        <v>722</v>
      </c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</row>
    <row r="7" spans="1:30" s="170" customFormat="1" x14ac:dyDescent="0.2">
      <c r="A7" s="64">
        <v>12862</v>
      </c>
      <c r="B7" s="167">
        <v>6631000</v>
      </c>
      <c r="C7" s="167">
        <f t="shared" si="0"/>
        <v>7128325</v>
      </c>
      <c r="D7" s="168" t="s">
        <v>727</v>
      </c>
      <c r="E7" s="169">
        <v>39750</v>
      </c>
      <c r="F7" s="64" t="s">
        <v>518</v>
      </c>
      <c r="G7" s="64" t="s">
        <v>690</v>
      </c>
      <c r="H7" s="168" t="s">
        <v>722</v>
      </c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</row>
    <row r="8" spans="1:30" s="170" customFormat="1" x14ac:dyDescent="0.2">
      <c r="A8" s="64">
        <v>12870</v>
      </c>
      <c r="B8" s="167">
        <v>8844000</v>
      </c>
      <c r="C8" s="167">
        <f t="shared" si="0"/>
        <v>9507300</v>
      </c>
      <c r="D8" s="168" t="s">
        <v>695</v>
      </c>
      <c r="E8" s="169">
        <v>39752</v>
      </c>
      <c r="F8" s="64" t="s">
        <v>518</v>
      </c>
      <c r="G8" s="64" t="s">
        <v>690</v>
      </c>
      <c r="H8" s="168" t="s">
        <v>722</v>
      </c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</row>
    <row r="9" spans="1:30" s="170" customFormat="1" x14ac:dyDescent="0.2">
      <c r="A9" s="64">
        <v>28193</v>
      </c>
      <c r="B9" s="167">
        <v>4458620</v>
      </c>
      <c r="C9" s="167">
        <f t="shared" si="0"/>
        <v>4793016.5</v>
      </c>
      <c r="D9" s="168" t="s">
        <v>728</v>
      </c>
      <c r="E9" s="169">
        <v>41961</v>
      </c>
      <c r="F9" s="64" t="s">
        <v>518</v>
      </c>
      <c r="G9" s="64" t="s">
        <v>690</v>
      </c>
      <c r="H9" s="168" t="s">
        <v>722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0" s="170" customFormat="1" x14ac:dyDescent="0.2">
      <c r="A10" s="64">
        <v>21444</v>
      </c>
      <c r="B10" s="167">
        <v>9913000</v>
      </c>
      <c r="C10" s="167">
        <f t="shared" si="0"/>
        <v>10656475</v>
      </c>
      <c r="D10" s="168" t="s">
        <v>712</v>
      </c>
      <c r="E10" s="169">
        <v>40988</v>
      </c>
      <c r="F10" s="64" t="s">
        <v>521</v>
      </c>
      <c r="G10" s="64" t="s">
        <v>729</v>
      </c>
      <c r="H10" s="168" t="s">
        <v>722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</row>
    <row r="11" spans="1:30" x14ac:dyDescent="0.2">
      <c r="A11" s="64">
        <v>3211</v>
      </c>
      <c r="B11" s="167">
        <v>9300000</v>
      </c>
      <c r="C11" s="167">
        <f t="shared" si="0"/>
        <v>9997500</v>
      </c>
      <c r="D11" s="171" t="s">
        <v>730</v>
      </c>
      <c r="E11" s="172">
        <v>38534</v>
      </c>
      <c r="F11" s="57" t="s">
        <v>536</v>
      </c>
      <c r="G11" s="57" t="s">
        <v>731</v>
      </c>
      <c r="H11" s="168" t="s">
        <v>722</v>
      </c>
    </row>
    <row r="12" spans="1:30" x14ac:dyDescent="0.2">
      <c r="A12" s="64">
        <v>13447</v>
      </c>
      <c r="B12" s="167">
        <v>34562835</v>
      </c>
      <c r="C12" s="167">
        <f t="shared" si="0"/>
        <v>37155047.625</v>
      </c>
      <c r="D12" s="171" t="s">
        <v>732</v>
      </c>
      <c r="E12" s="172">
        <v>39792</v>
      </c>
      <c r="F12" s="57" t="s">
        <v>518</v>
      </c>
      <c r="G12" s="57" t="s">
        <v>690</v>
      </c>
      <c r="H12" s="168" t="s">
        <v>722</v>
      </c>
    </row>
    <row r="13" spans="1:30" x14ac:dyDescent="0.2">
      <c r="A13" s="173" t="s">
        <v>733</v>
      </c>
      <c r="B13" s="167">
        <v>11800000</v>
      </c>
      <c r="C13" s="167">
        <v>11800000</v>
      </c>
      <c r="D13" s="171" t="s">
        <v>734</v>
      </c>
      <c r="E13" s="172">
        <v>45278</v>
      </c>
      <c r="F13" s="57" t="s">
        <v>518</v>
      </c>
      <c r="G13" s="57" t="s">
        <v>735</v>
      </c>
      <c r="H13" s="168" t="s">
        <v>722</v>
      </c>
    </row>
    <row r="14" spans="1:30" x14ac:dyDescent="0.2">
      <c r="A14" s="173"/>
      <c r="B14" s="174"/>
      <c r="C14" s="175">
        <f>+SUM(C3:C13)</f>
        <v>118252711.34999999</v>
      </c>
      <c r="D14" s="176"/>
      <c r="E14" s="177"/>
      <c r="F14" s="178"/>
      <c r="G14" s="178"/>
      <c r="H14" s="179"/>
    </row>
    <row r="15" spans="1:30" s="170" customFormat="1" x14ac:dyDescent="0.2">
      <c r="A15" s="379" t="s">
        <v>736</v>
      </c>
      <c r="B15" s="379"/>
      <c r="C15" s="379"/>
      <c r="D15" s="379"/>
      <c r="E15" s="379"/>
      <c r="F15" s="379"/>
      <c r="G15" s="379"/>
      <c r="H15" s="380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</row>
    <row r="16" spans="1:30" s="170" customFormat="1" x14ac:dyDescent="0.2">
      <c r="A16" s="64">
        <v>13446</v>
      </c>
      <c r="B16" s="180">
        <v>34562835</v>
      </c>
      <c r="C16" s="180">
        <f>+(B16*7.5%)+B16</f>
        <v>37155047.625</v>
      </c>
      <c r="D16" s="171" t="s">
        <v>732</v>
      </c>
      <c r="E16" s="172">
        <v>39792</v>
      </c>
      <c r="F16" s="57" t="s">
        <v>518</v>
      </c>
      <c r="G16" s="57" t="s">
        <v>690</v>
      </c>
      <c r="H16" s="56" t="s">
        <v>737</v>
      </c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</row>
    <row r="17" spans="1:30" s="170" customFormat="1" x14ac:dyDescent="0.2">
      <c r="A17" s="57">
        <v>14122</v>
      </c>
      <c r="B17" s="180">
        <v>34562835</v>
      </c>
      <c r="C17" s="180">
        <f>+(B17*7.5%)+B17</f>
        <v>37155047.625</v>
      </c>
      <c r="D17" s="171" t="s">
        <v>732</v>
      </c>
      <c r="E17" s="172">
        <v>39811</v>
      </c>
      <c r="F17" s="57" t="s">
        <v>518</v>
      </c>
      <c r="G17" s="57" t="s">
        <v>690</v>
      </c>
      <c r="H17" s="56" t="s">
        <v>737</v>
      </c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</row>
    <row r="18" spans="1:30" s="40" customFormat="1" x14ac:dyDescent="0.25">
      <c r="A18" s="181"/>
      <c r="B18" s="182"/>
      <c r="C18" s="175">
        <f>+C16+C17</f>
        <v>74310095.25</v>
      </c>
      <c r="D18" s="183"/>
      <c r="E18" s="184"/>
      <c r="F18" s="181"/>
      <c r="G18" s="181"/>
      <c r="H18" s="185"/>
    </row>
    <row r="19" spans="1:30" s="186" customFormat="1" x14ac:dyDescent="0.2"/>
    <row r="20" spans="1:30" s="186" customFormat="1" x14ac:dyDescent="0.2">
      <c r="B20" s="186" t="s">
        <v>738</v>
      </c>
      <c r="C20" s="187">
        <f>+C14+C18</f>
        <v>192562806.59999999</v>
      </c>
    </row>
    <row r="21" spans="1:30" s="186" customFormat="1" x14ac:dyDescent="0.2"/>
    <row r="22" spans="1:30" s="186" customFormat="1" x14ac:dyDescent="0.2"/>
    <row r="23" spans="1:30" s="186" customFormat="1" x14ac:dyDescent="0.2"/>
    <row r="24" spans="1:30" s="186" customFormat="1" x14ac:dyDescent="0.2"/>
    <row r="25" spans="1:30" s="186" customFormat="1" x14ac:dyDescent="0.2"/>
    <row r="26" spans="1:30" s="186" customFormat="1" x14ac:dyDescent="0.2"/>
    <row r="27" spans="1:30" s="186" customFormat="1" x14ac:dyDescent="0.2"/>
  </sheetData>
  <mergeCells count="2">
    <mergeCell ref="A2:H2"/>
    <mergeCell ref="A15:H15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9FD87-386C-4744-93E9-4D8DACB6A90E}">
  <sheetPr>
    <tabColor rgb="FF00B0F0"/>
  </sheetPr>
  <dimension ref="A1:Q1048566"/>
  <sheetViews>
    <sheetView showGridLines="0" zoomScale="80" zoomScaleNormal="80" workbookViewId="0">
      <pane ySplit="1" topLeftCell="A20" activePane="bottomLeft" state="frozen"/>
      <selection activeCell="C1" sqref="C1"/>
      <selection pane="bottomLeft" activeCell="A34" sqref="A34"/>
    </sheetView>
  </sheetViews>
  <sheetFormatPr baseColWidth="10" defaultColWidth="24.28515625" defaultRowHeight="12.75" x14ac:dyDescent="0.2"/>
  <cols>
    <col min="1" max="1" width="3.7109375" style="199" bestFit="1" customWidth="1"/>
    <col min="2" max="2" width="9.28515625" style="199" bestFit="1" customWidth="1"/>
    <col min="3" max="3" width="9.140625" style="199" bestFit="1" customWidth="1"/>
    <col min="4" max="4" width="15.5703125" style="199" bestFit="1" customWidth="1"/>
    <col min="5" max="5" width="12" style="199" bestFit="1" customWidth="1"/>
    <col min="6" max="6" width="14.85546875" style="199" bestFit="1" customWidth="1"/>
    <col min="7" max="7" width="8.5703125" style="199" bestFit="1" customWidth="1"/>
    <col min="8" max="8" width="6.5703125" style="199" bestFit="1" customWidth="1"/>
    <col min="9" max="9" width="11" style="199" bestFit="1" customWidth="1"/>
    <col min="10" max="10" width="17" style="199" bestFit="1" customWidth="1"/>
    <col min="11" max="11" width="22.140625" style="199" bestFit="1" customWidth="1"/>
    <col min="12" max="12" width="8.140625" style="199" bestFit="1" customWidth="1"/>
    <col min="13" max="13" width="12.85546875" style="199" bestFit="1" customWidth="1"/>
    <col min="14" max="14" width="16.5703125" style="199" bestFit="1" customWidth="1"/>
    <col min="15" max="15" width="11.42578125" style="199" bestFit="1" customWidth="1"/>
    <col min="16" max="16" width="16.5703125" style="199" bestFit="1" customWidth="1"/>
    <col min="17" max="17" width="49.28515625" style="199" bestFit="1" customWidth="1"/>
    <col min="18" max="210" width="24.28515625" style="197"/>
    <col min="211" max="211" width="8.140625" style="197" bestFit="1" customWidth="1"/>
    <col min="212" max="212" width="15.28515625" style="197" bestFit="1" customWidth="1"/>
    <col min="213" max="213" width="8.42578125" style="197" bestFit="1" customWidth="1"/>
    <col min="214" max="227" width="24.28515625" style="197"/>
    <col min="228" max="228" width="34.85546875" style="197" bestFit="1" customWidth="1"/>
    <col min="229" max="229" width="52.140625" style="197" bestFit="1" customWidth="1"/>
    <col min="230" max="466" width="24.28515625" style="197"/>
    <col min="467" max="467" width="8.140625" style="197" bestFit="1" customWidth="1"/>
    <col min="468" max="468" width="15.28515625" style="197" bestFit="1" customWidth="1"/>
    <col min="469" max="469" width="8.42578125" style="197" bestFit="1" customWidth="1"/>
    <col min="470" max="483" width="24.28515625" style="197"/>
    <col min="484" max="484" width="34.85546875" style="197" bestFit="1" customWidth="1"/>
    <col min="485" max="485" width="52.140625" style="197" bestFit="1" customWidth="1"/>
    <col min="486" max="722" width="24.28515625" style="197"/>
    <col min="723" max="723" width="8.140625" style="197" bestFit="1" customWidth="1"/>
    <col min="724" max="724" width="15.28515625" style="197" bestFit="1" customWidth="1"/>
    <col min="725" max="725" width="8.42578125" style="197" bestFit="1" customWidth="1"/>
    <col min="726" max="739" width="24.28515625" style="197"/>
    <col min="740" max="740" width="34.85546875" style="197" bestFit="1" customWidth="1"/>
    <col min="741" max="741" width="52.140625" style="197" bestFit="1" customWidth="1"/>
    <col min="742" max="978" width="24.28515625" style="197"/>
    <col min="979" max="979" width="8.140625" style="197" bestFit="1" customWidth="1"/>
    <col min="980" max="980" width="15.28515625" style="197" bestFit="1" customWidth="1"/>
    <col min="981" max="981" width="8.42578125" style="197" bestFit="1" customWidth="1"/>
    <col min="982" max="995" width="24.28515625" style="197"/>
    <col min="996" max="996" width="34.85546875" style="197" bestFit="1" customWidth="1"/>
    <col min="997" max="997" width="52.140625" style="197" bestFit="1" customWidth="1"/>
    <col min="998" max="1234" width="24.28515625" style="197"/>
    <col min="1235" max="1235" width="8.140625" style="197" bestFit="1" customWidth="1"/>
    <col min="1236" max="1236" width="15.28515625" style="197" bestFit="1" customWidth="1"/>
    <col min="1237" max="1237" width="8.42578125" style="197" bestFit="1" customWidth="1"/>
    <col min="1238" max="1251" width="24.28515625" style="197"/>
    <col min="1252" max="1252" width="34.85546875" style="197" bestFit="1" customWidth="1"/>
    <col min="1253" max="1253" width="52.140625" style="197" bestFit="1" customWidth="1"/>
    <col min="1254" max="1490" width="24.28515625" style="197"/>
    <col min="1491" max="1491" width="8.140625" style="197" bestFit="1" customWidth="1"/>
    <col min="1492" max="1492" width="15.28515625" style="197" bestFit="1" customWidth="1"/>
    <col min="1493" max="1493" width="8.42578125" style="197" bestFit="1" customWidth="1"/>
    <col min="1494" max="1507" width="24.28515625" style="197"/>
    <col min="1508" max="1508" width="34.85546875" style="197" bestFit="1" customWidth="1"/>
    <col min="1509" max="1509" width="52.140625" style="197" bestFit="1" customWidth="1"/>
    <col min="1510" max="1746" width="24.28515625" style="197"/>
    <col min="1747" max="1747" width="8.140625" style="197" bestFit="1" customWidth="1"/>
    <col min="1748" max="1748" width="15.28515625" style="197" bestFit="1" customWidth="1"/>
    <col min="1749" max="1749" width="8.42578125" style="197" bestFit="1" customWidth="1"/>
    <col min="1750" max="1763" width="24.28515625" style="197"/>
    <col min="1764" max="1764" width="34.85546875" style="197" bestFit="1" customWidth="1"/>
    <col min="1765" max="1765" width="52.140625" style="197" bestFit="1" customWidth="1"/>
    <col min="1766" max="2002" width="24.28515625" style="197"/>
    <col min="2003" max="2003" width="8.140625" style="197" bestFit="1" customWidth="1"/>
    <col min="2004" max="2004" width="15.28515625" style="197" bestFit="1" customWidth="1"/>
    <col min="2005" max="2005" width="8.42578125" style="197" bestFit="1" customWidth="1"/>
    <col min="2006" max="2019" width="24.28515625" style="197"/>
    <col min="2020" max="2020" width="34.85546875" style="197" bestFit="1" customWidth="1"/>
    <col min="2021" max="2021" width="52.140625" style="197" bestFit="1" customWidth="1"/>
    <col min="2022" max="2258" width="24.28515625" style="197"/>
    <col min="2259" max="2259" width="8.140625" style="197" bestFit="1" customWidth="1"/>
    <col min="2260" max="2260" width="15.28515625" style="197" bestFit="1" customWidth="1"/>
    <col min="2261" max="2261" width="8.42578125" style="197" bestFit="1" customWidth="1"/>
    <col min="2262" max="2275" width="24.28515625" style="197"/>
    <col min="2276" max="2276" width="34.85546875" style="197" bestFit="1" customWidth="1"/>
    <col min="2277" max="2277" width="52.140625" style="197" bestFit="1" customWidth="1"/>
    <col min="2278" max="2514" width="24.28515625" style="197"/>
    <col min="2515" max="2515" width="8.140625" style="197" bestFit="1" customWidth="1"/>
    <col min="2516" max="2516" width="15.28515625" style="197" bestFit="1" customWidth="1"/>
    <col min="2517" max="2517" width="8.42578125" style="197" bestFit="1" customWidth="1"/>
    <col min="2518" max="2531" width="24.28515625" style="197"/>
    <col min="2532" max="2532" width="34.85546875" style="197" bestFit="1" customWidth="1"/>
    <col min="2533" max="2533" width="52.140625" style="197" bestFit="1" customWidth="1"/>
    <col min="2534" max="2770" width="24.28515625" style="197"/>
    <col min="2771" max="2771" width="8.140625" style="197" bestFit="1" customWidth="1"/>
    <col min="2772" max="2772" width="15.28515625" style="197" bestFit="1" customWidth="1"/>
    <col min="2773" max="2773" width="8.42578125" style="197" bestFit="1" customWidth="1"/>
    <col min="2774" max="2787" width="24.28515625" style="197"/>
    <col min="2788" max="2788" width="34.85546875" style="197" bestFit="1" customWidth="1"/>
    <col min="2789" max="2789" width="52.140625" style="197" bestFit="1" customWidth="1"/>
    <col min="2790" max="3026" width="24.28515625" style="197"/>
    <col min="3027" max="3027" width="8.140625" style="197" bestFit="1" customWidth="1"/>
    <col min="3028" max="3028" width="15.28515625" style="197" bestFit="1" customWidth="1"/>
    <col min="3029" max="3029" width="8.42578125" style="197" bestFit="1" customWidth="1"/>
    <col min="3030" max="3043" width="24.28515625" style="197"/>
    <col min="3044" max="3044" width="34.85546875" style="197" bestFit="1" customWidth="1"/>
    <col min="3045" max="3045" width="52.140625" style="197" bestFit="1" customWidth="1"/>
    <col min="3046" max="3282" width="24.28515625" style="197"/>
    <col min="3283" max="3283" width="8.140625" style="197" bestFit="1" customWidth="1"/>
    <col min="3284" max="3284" width="15.28515625" style="197" bestFit="1" customWidth="1"/>
    <col min="3285" max="3285" width="8.42578125" style="197" bestFit="1" customWidth="1"/>
    <col min="3286" max="3299" width="24.28515625" style="197"/>
    <col min="3300" max="3300" width="34.85546875" style="197" bestFit="1" customWidth="1"/>
    <col min="3301" max="3301" width="52.140625" style="197" bestFit="1" customWidth="1"/>
    <col min="3302" max="3538" width="24.28515625" style="197"/>
    <col min="3539" max="3539" width="8.140625" style="197" bestFit="1" customWidth="1"/>
    <col min="3540" max="3540" width="15.28515625" style="197" bestFit="1" customWidth="1"/>
    <col min="3541" max="3541" width="8.42578125" style="197" bestFit="1" customWidth="1"/>
    <col min="3542" max="3555" width="24.28515625" style="197"/>
    <col min="3556" max="3556" width="34.85546875" style="197" bestFit="1" customWidth="1"/>
    <col min="3557" max="3557" width="52.140625" style="197" bestFit="1" customWidth="1"/>
    <col min="3558" max="3794" width="24.28515625" style="197"/>
    <col min="3795" max="3795" width="8.140625" style="197" bestFit="1" customWidth="1"/>
    <col min="3796" max="3796" width="15.28515625" style="197" bestFit="1" customWidth="1"/>
    <col min="3797" max="3797" width="8.42578125" style="197" bestFit="1" customWidth="1"/>
    <col min="3798" max="3811" width="24.28515625" style="197"/>
    <col min="3812" max="3812" width="34.85546875" style="197" bestFit="1" customWidth="1"/>
    <col min="3813" max="3813" width="52.140625" style="197" bestFit="1" customWidth="1"/>
    <col min="3814" max="4050" width="24.28515625" style="197"/>
    <col min="4051" max="4051" width="8.140625" style="197" bestFit="1" customWidth="1"/>
    <col min="4052" max="4052" width="15.28515625" style="197" bestFit="1" customWidth="1"/>
    <col min="4053" max="4053" width="8.42578125" style="197" bestFit="1" customWidth="1"/>
    <col min="4054" max="4067" width="24.28515625" style="197"/>
    <col min="4068" max="4068" width="34.85546875" style="197" bestFit="1" customWidth="1"/>
    <col min="4069" max="4069" width="52.140625" style="197" bestFit="1" customWidth="1"/>
    <col min="4070" max="4306" width="24.28515625" style="197"/>
    <col min="4307" max="4307" width="8.140625" style="197" bestFit="1" customWidth="1"/>
    <col min="4308" max="4308" width="15.28515625" style="197" bestFit="1" customWidth="1"/>
    <col min="4309" max="4309" width="8.42578125" style="197" bestFit="1" customWidth="1"/>
    <col min="4310" max="4323" width="24.28515625" style="197"/>
    <col min="4324" max="4324" width="34.85546875" style="197" bestFit="1" customWidth="1"/>
    <col min="4325" max="4325" width="52.140625" style="197" bestFit="1" customWidth="1"/>
    <col min="4326" max="4562" width="24.28515625" style="197"/>
    <col min="4563" max="4563" width="8.140625" style="197" bestFit="1" customWidth="1"/>
    <col min="4564" max="4564" width="15.28515625" style="197" bestFit="1" customWidth="1"/>
    <col min="4565" max="4565" width="8.42578125" style="197" bestFit="1" customWidth="1"/>
    <col min="4566" max="4579" width="24.28515625" style="197"/>
    <col min="4580" max="4580" width="34.85546875" style="197" bestFit="1" customWidth="1"/>
    <col min="4581" max="4581" width="52.140625" style="197" bestFit="1" customWidth="1"/>
    <col min="4582" max="4818" width="24.28515625" style="197"/>
    <col min="4819" max="4819" width="8.140625" style="197" bestFit="1" customWidth="1"/>
    <col min="4820" max="4820" width="15.28515625" style="197" bestFit="1" customWidth="1"/>
    <col min="4821" max="4821" width="8.42578125" style="197" bestFit="1" customWidth="1"/>
    <col min="4822" max="4835" width="24.28515625" style="197"/>
    <col min="4836" max="4836" width="34.85546875" style="197" bestFit="1" customWidth="1"/>
    <col min="4837" max="4837" width="52.140625" style="197" bestFit="1" customWidth="1"/>
    <col min="4838" max="5074" width="24.28515625" style="197"/>
    <col min="5075" max="5075" width="8.140625" style="197" bestFit="1" customWidth="1"/>
    <col min="5076" max="5076" width="15.28515625" style="197" bestFit="1" customWidth="1"/>
    <col min="5077" max="5077" width="8.42578125" style="197" bestFit="1" customWidth="1"/>
    <col min="5078" max="5091" width="24.28515625" style="197"/>
    <col min="5092" max="5092" width="34.85546875" style="197" bestFit="1" customWidth="1"/>
    <col min="5093" max="5093" width="52.140625" style="197" bestFit="1" customWidth="1"/>
    <col min="5094" max="5330" width="24.28515625" style="197"/>
    <col min="5331" max="5331" width="8.140625" style="197" bestFit="1" customWidth="1"/>
    <col min="5332" max="5332" width="15.28515625" style="197" bestFit="1" customWidth="1"/>
    <col min="5333" max="5333" width="8.42578125" style="197" bestFit="1" customWidth="1"/>
    <col min="5334" max="5347" width="24.28515625" style="197"/>
    <col min="5348" max="5348" width="34.85546875" style="197" bestFit="1" customWidth="1"/>
    <col min="5349" max="5349" width="52.140625" style="197" bestFit="1" customWidth="1"/>
    <col min="5350" max="5586" width="24.28515625" style="197"/>
    <col min="5587" max="5587" width="8.140625" style="197" bestFit="1" customWidth="1"/>
    <col min="5588" max="5588" width="15.28515625" style="197" bestFit="1" customWidth="1"/>
    <col min="5589" max="5589" width="8.42578125" style="197" bestFit="1" customWidth="1"/>
    <col min="5590" max="5603" width="24.28515625" style="197"/>
    <col min="5604" max="5604" width="34.85546875" style="197" bestFit="1" customWidth="1"/>
    <col min="5605" max="5605" width="52.140625" style="197" bestFit="1" customWidth="1"/>
    <col min="5606" max="5842" width="24.28515625" style="197"/>
    <col min="5843" max="5843" width="8.140625" style="197" bestFit="1" customWidth="1"/>
    <col min="5844" max="5844" width="15.28515625" style="197" bestFit="1" customWidth="1"/>
    <col min="5845" max="5845" width="8.42578125" style="197" bestFit="1" customWidth="1"/>
    <col min="5846" max="5859" width="24.28515625" style="197"/>
    <col min="5860" max="5860" width="34.85546875" style="197" bestFit="1" customWidth="1"/>
    <col min="5861" max="5861" width="52.140625" style="197" bestFit="1" customWidth="1"/>
    <col min="5862" max="6098" width="24.28515625" style="197"/>
    <col min="6099" max="6099" width="8.140625" style="197" bestFit="1" customWidth="1"/>
    <col min="6100" max="6100" width="15.28515625" style="197" bestFit="1" customWidth="1"/>
    <col min="6101" max="6101" width="8.42578125" style="197" bestFit="1" customWidth="1"/>
    <col min="6102" max="6115" width="24.28515625" style="197"/>
    <col min="6116" max="6116" width="34.85546875" style="197" bestFit="1" customWidth="1"/>
    <col min="6117" max="6117" width="52.140625" style="197" bestFit="1" customWidth="1"/>
    <col min="6118" max="6354" width="24.28515625" style="197"/>
    <col min="6355" max="6355" width="8.140625" style="197" bestFit="1" customWidth="1"/>
    <col min="6356" max="6356" width="15.28515625" style="197" bestFit="1" customWidth="1"/>
    <col min="6357" max="6357" width="8.42578125" style="197" bestFit="1" customWidth="1"/>
    <col min="6358" max="6371" width="24.28515625" style="197"/>
    <col min="6372" max="6372" width="34.85546875" style="197" bestFit="1" customWidth="1"/>
    <col min="6373" max="6373" width="52.140625" style="197" bestFit="1" customWidth="1"/>
    <col min="6374" max="6610" width="24.28515625" style="197"/>
    <col min="6611" max="6611" width="8.140625" style="197" bestFit="1" customWidth="1"/>
    <col min="6612" max="6612" width="15.28515625" style="197" bestFit="1" customWidth="1"/>
    <col min="6613" max="6613" width="8.42578125" style="197" bestFit="1" customWidth="1"/>
    <col min="6614" max="6627" width="24.28515625" style="197"/>
    <col min="6628" max="6628" width="34.85546875" style="197" bestFit="1" customWidth="1"/>
    <col min="6629" max="6629" width="52.140625" style="197" bestFit="1" customWidth="1"/>
    <col min="6630" max="6866" width="24.28515625" style="197"/>
    <col min="6867" max="6867" width="8.140625" style="197" bestFit="1" customWidth="1"/>
    <col min="6868" max="6868" width="15.28515625" style="197" bestFit="1" customWidth="1"/>
    <col min="6869" max="6869" width="8.42578125" style="197" bestFit="1" customWidth="1"/>
    <col min="6870" max="6883" width="24.28515625" style="197"/>
    <col min="6884" max="6884" width="34.85546875" style="197" bestFit="1" customWidth="1"/>
    <col min="6885" max="6885" width="52.140625" style="197" bestFit="1" customWidth="1"/>
    <col min="6886" max="7122" width="24.28515625" style="197"/>
    <col min="7123" max="7123" width="8.140625" style="197" bestFit="1" customWidth="1"/>
    <col min="7124" max="7124" width="15.28515625" style="197" bestFit="1" customWidth="1"/>
    <col min="7125" max="7125" width="8.42578125" style="197" bestFit="1" customWidth="1"/>
    <col min="7126" max="7139" width="24.28515625" style="197"/>
    <col min="7140" max="7140" width="34.85546875" style="197" bestFit="1" customWidth="1"/>
    <col min="7141" max="7141" width="52.140625" style="197" bestFit="1" customWidth="1"/>
    <col min="7142" max="7378" width="24.28515625" style="197"/>
    <col min="7379" max="7379" width="8.140625" style="197" bestFit="1" customWidth="1"/>
    <col min="7380" max="7380" width="15.28515625" style="197" bestFit="1" customWidth="1"/>
    <col min="7381" max="7381" width="8.42578125" style="197" bestFit="1" customWidth="1"/>
    <col min="7382" max="7395" width="24.28515625" style="197"/>
    <col min="7396" max="7396" width="34.85546875" style="197" bestFit="1" customWidth="1"/>
    <col min="7397" max="7397" width="52.140625" style="197" bestFit="1" customWidth="1"/>
    <col min="7398" max="7634" width="24.28515625" style="197"/>
    <col min="7635" max="7635" width="8.140625" style="197" bestFit="1" customWidth="1"/>
    <col min="7636" max="7636" width="15.28515625" style="197" bestFit="1" customWidth="1"/>
    <col min="7637" max="7637" width="8.42578125" style="197" bestFit="1" customWidth="1"/>
    <col min="7638" max="7651" width="24.28515625" style="197"/>
    <col min="7652" max="7652" width="34.85546875" style="197" bestFit="1" customWidth="1"/>
    <col min="7653" max="7653" width="52.140625" style="197" bestFit="1" customWidth="1"/>
    <col min="7654" max="7890" width="24.28515625" style="197"/>
    <col min="7891" max="7891" width="8.140625" style="197" bestFit="1" customWidth="1"/>
    <col min="7892" max="7892" width="15.28515625" style="197" bestFit="1" customWidth="1"/>
    <col min="7893" max="7893" width="8.42578125" style="197" bestFit="1" customWidth="1"/>
    <col min="7894" max="7907" width="24.28515625" style="197"/>
    <col min="7908" max="7908" width="34.85546875" style="197" bestFit="1" customWidth="1"/>
    <col min="7909" max="7909" width="52.140625" style="197" bestFit="1" customWidth="1"/>
    <col min="7910" max="8146" width="24.28515625" style="197"/>
    <col min="8147" max="8147" width="8.140625" style="197" bestFit="1" customWidth="1"/>
    <col min="8148" max="8148" width="15.28515625" style="197" bestFit="1" customWidth="1"/>
    <col min="8149" max="8149" width="8.42578125" style="197" bestFit="1" customWidth="1"/>
    <col min="8150" max="8163" width="24.28515625" style="197"/>
    <col min="8164" max="8164" width="34.85546875" style="197" bestFit="1" customWidth="1"/>
    <col min="8165" max="8165" width="52.140625" style="197" bestFit="1" customWidth="1"/>
    <col min="8166" max="8402" width="24.28515625" style="197"/>
    <col min="8403" max="8403" width="8.140625" style="197" bestFit="1" customWidth="1"/>
    <col min="8404" max="8404" width="15.28515625" style="197" bestFit="1" customWidth="1"/>
    <col min="8405" max="8405" width="8.42578125" style="197" bestFit="1" customWidth="1"/>
    <col min="8406" max="8419" width="24.28515625" style="197"/>
    <col min="8420" max="8420" width="34.85546875" style="197" bestFit="1" customWidth="1"/>
    <col min="8421" max="8421" width="52.140625" style="197" bestFit="1" customWidth="1"/>
    <col min="8422" max="8658" width="24.28515625" style="197"/>
    <col min="8659" max="8659" width="8.140625" style="197" bestFit="1" customWidth="1"/>
    <col min="8660" max="8660" width="15.28515625" style="197" bestFit="1" customWidth="1"/>
    <col min="8661" max="8661" width="8.42578125" style="197" bestFit="1" customWidth="1"/>
    <col min="8662" max="8675" width="24.28515625" style="197"/>
    <col min="8676" max="8676" width="34.85546875" style="197" bestFit="1" customWidth="1"/>
    <col min="8677" max="8677" width="52.140625" style="197" bestFit="1" customWidth="1"/>
    <col min="8678" max="8914" width="24.28515625" style="197"/>
    <col min="8915" max="8915" width="8.140625" style="197" bestFit="1" customWidth="1"/>
    <col min="8916" max="8916" width="15.28515625" style="197" bestFit="1" customWidth="1"/>
    <col min="8917" max="8917" width="8.42578125" style="197" bestFit="1" customWidth="1"/>
    <col min="8918" max="8931" width="24.28515625" style="197"/>
    <col min="8932" max="8932" width="34.85546875" style="197" bestFit="1" customWidth="1"/>
    <col min="8933" max="8933" width="52.140625" style="197" bestFit="1" customWidth="1"/>
    <col min="8934" max="9170" width="24.28515625" style="197"/>
    <col min="9171" max="9171" width="8.140625" style="197" bestFit="1" customWidth="1"/>
    <col min="9172" max="9172" width="15.28515625" style="197" bestFit="1" customWidth="1"/>
    <col min="9173" max="9173" width="8.42578125" style="197" bestFit="1" customWidth="1"/>
    <col min="9174" max="9187" width="24.28515625" style="197"/>
    <col min="9188" max="9188" width="34.85546875" style="197" bestFit="1" customWidth="1"/>
    <col min="9189" max="9189" width="52.140625" style="197" bestFit="1" customWidth="1"/>
    <col min="9190" max="9426" width="24.28515625" style="197"/>
    <col min="9427" max="9427" width="8.140625" style="197" bestFit="1" customWidth="1"/>
    <col min="9428" max="9428" width="15.28515625" style="197" bestFit="1" customWidth="1"/>
    <col min="9429" max="9429" width="8.42578125" style="197" bestFit="1" customWidth="1"/>
    <col min="9430" max="9443" width="24.28515625" style="197"/>
    <col min="9444" max="9444" width="34.85546875" style="197" bestFit="1" customWidth="1"/>
    <col min="9445" max="9445" width="52.140625" style="197" bestFit="1" customWidth="1"/>
    <col min="9446" max="9682" width="24.28515625" style="197"/>
    <col min="9683" max="9683" width="8.140625" style="197" bestFit="1" customWidth="1"/>
    <col min="9684" max="9684" width="15.28515625" style="197" bestFit="1" customWidth="1"/>
    <col min="9685" max="9685" width="8.42578125" style="197" bestFit="1" customWidth="1"/>
    <col min="9686" max="9699" width="24.28515625" style="197"/>
    <col min="9700" max="9700" width="34.85546875" style="197" bestFit="1" customWidth="1"/>
    <col min="9701" max="9701" width="52.140625" style="197" bestFit="1" customWidth="1"/>
    <col min="9702" max="9938" width="24.28515625" style="197"/>
    <col min="9939" max="9939" width="8.140625" style="197" bestFit="1" customWidth="1"/>
    <col min="9940" max="9940" width="15.28515625" style="197" bestFit="1" customWidth="1"/>
    <col min="9941" max="9941" width="8.42578125" style="197" bestFit="1" customWidth="1"/>
    <col min="9942" max="9955" width="24.28515625" style="197"/>
    <col min="9956" max="9956" width="34.85546875" style="197" bestFit="1" customWidth="1"/>
    <col min="9957" max="9957" width="52.140625" style="197" bestFit="1" customWidth="1"/>
    <col min="9958" max="10194" width="24.28515625" style="197"/>
    <col min="10195" max="10195" width="8.140625" style="197" bestFit="1" customWidth="1"/>
    <col min="10196" max="10196" width="15.28515625" style="197" bestFit="1" customWidth="1"/>
    <col min="10197" max="10197" width="8.42578125" style="197" bestFit="1" customWidth="1"/>
    <col min="10198" max="10211" width="24.28515625" style="197"/>
    <col min="10212" max="10212" width="34.85546875" style="197" bestFit="1" customWidth="1"/>
    <col min="10213" max="10213" width="52.140625" style="197" bestFit="1" customWidth="1"/>
    <col min="10214" max="10450" width="24.28515625" style="197"/>
    <col min="10451" max="10451" width="8.140625" style="197" bestFit="1" customWidth="1"/>
    <col min="10452" max="10452" width="15.28515625" style="197" bestFit="1" customWidth="1"/>
    <col min="10453" max="10453" width="8.42578125" style="197" bestFit="1" customWidth="1"/>
    <col min="10454" max="10467" width="24.28515625" style="197"/>
    <col min="10468" max="10468" width="34.85546875" style="197" bestFit="1" customWidth="1"/>
    <col min="10469" max="10469" width="52.140625" style="197" bestFit="1" customWidth="1"/>
    <col min="10470" max="10706" width="24.28515625" style="197"/>
    <col min="10707" max="10707" width="8.140625" style="197" bestFit="1" customWidth="1"/>
    <col min="10708" max="10708" width="15.28515625" style="197" bestFit="1" customWidth="1"/>
    <col min="10709" max="10709" width="8.42578125" style="197" bestFit="1" customWidth="1"/>
    <col min="10710" max="10723" width="24.28515625" style="197"/>
    <col min="10724" max="10724" width="34.85546875" style="197" bestFit="1" customWidth="1"/>
    <col min="10725" max="10725" width="52.140625" style="197" bestFit="1" customWidth="1"/>
    <col min="10726" max="10962" width="24.28515625" style="197"/>
    <col min="10963" max="10963" width="8.140625" style="197" bestFit="1" customWidth="1"/>
    <col min="10964" max="10964" width="15.28515625" style="197" bestFit="1" customWidth="1"/>
    <col min="10965" max="10965" width="8.42578125" style="197" bestFit="1" customWidth="1"/>
    <col min="10966" max="10979" width="24.28515625" style="197"/>
    <col min="10980" max="10980" width="34.85546875" style="197" bestFit="1" customWidth="1"/>
    <col min="10981" max="10981" width="52.140625" style="197" bestFit="1" customWidth="1"/>
    <col min="10982" max="11218" width="24.28515625" style="197"/>
    <col min="11219" max="11219" width="8.140625" style="197" bestFit="1" customWidth="1"/>
    <col min="11220" max="11220" width="15.28515625" style="197" bestFit="1" customWidth="1"/>
    <col min="11221" max="11221" width="8.42578125" style="197" bestFit="1" customWidth="1"/>
    <col min="11222" max="11235" width="24.28515625" style="197"/>
    <col min="11236" max="11236" width="34.85546875" style="197" bestFit="1" customWidth="1"/>
    <col min="11237" max="11237" width="52.140625" style="197" bestFit="1" customWidth="1"/>
    <col min="11238" max="11474" width="24.28515625" style="197"/>
    <col min="11475" max="11475" width="8.140625" style="197" bestFit="1" customWidth="1"/>
    <col min="11476" max="11476" width="15.28515625" style="197" bestFit="1" customWidth="1"/>
    <col min="11477" max="11477" width="8.42578125" style="197" bestFit="1" customWidth="1"/>
    <col min="11478" max="11491" width="24.28515625" style="197"/>
    <col min="11492" max="11492" width="34.85546875" style="197" bestFit="1" customWidth="1"/>
    <col min="11493" max="11493" width="52.140625" style="197" bestFit="1" customWidth="1"/>
    <col min="11494" max="11730" width="24.28515625" style="197"/>
    <col min="11731" max="11731" width="8.140625" style="197" bestFit="1" customWidth="1"/>
    <col min="11732" max="11732" width="15.28515625" style="197" bestFit="1" customWidth="1"/>
    <col min="11733" max="11733" width="8.42578125" style="197" bestFit="1" customWidth="1"/>
    <col min="11734" max="11747" width="24.28515625" style="197"/>
    <col min="11748" max="11748" width="34.85546875" style="197" bestFit="1" customWidth="1"/>
    <col min="11749" max="11749" width="52.140625" style="197" bestFit="1" customWidth="1"/>
    <col min="11750" max="11986" width="24.28515625" style="197"/>
    <col min="11987" max="11987" width="8.140625" style="197" bestFit="1" customWidth="1"/>
    <col min="11988" max="11988" width="15.28515625" style="197" bestFit="1" customWidth="1"/>
    <col min="11989" max="11989" width="8.42578125" style="197" bestFit="1" customWidth="1"/>
    <col min="11990" max="12003" width="24.28515625" style="197"/>
    <col min="12004" max="12004" width="34.85546875" style="197" bestFit="1" customWidth="1"/>
    <col min="12005" max="12005" width="52.140625" style="197" bestFit="1" customWidth="1"/>
    <col min="12006" max="12242" width="24.28515625" style="197"/>
    <col min="12243" max="12243" width="8.140625" style="197" bestFit="1" customWidth="1"/>
    <col min="12244" max="12244" width="15.28515625" style="197" bestFit="1" customWidth="1"/>
    <col min="12245" max="12245" width="8.42578125" style="197" bestFit="1" customWidth="1"/>
    <col min="12246" max="12259" width="24.28515625" style="197"/>
    <col min="12260" max="12260" width="34.85546875" style="197" bestFit="1" customWidth="1"/>
    <col min="12261" max="12261" width="52.140625" style="197" bestFit="1" customWidth="1"/>
    <col min="12262" max="12498" width="24.28515625" style="197"/>
    <col min="12499" max="12499" width="8.140625" style="197" bestFit="1" customWidth="1"/>
    <col min="12500" max="12500" width="15.28515625" style="197" bestFit="1" customWidth="1"/>
    <col min="12501" max="12501" width="8.42578125" style="197" bestFit="1" customWidth="1"/>
    <col min="12502" max="12515" width="24.28515625" style="197"/>
    <col min="12516" max="12516" width="34.85546875" style="197" bestFit="1" customWidth="1"/>
    <col min="12517" max="12517" width="52.140625" style="197" bestFit="1" customWidth="1"/>
    <col min="12518" max="12754" width="24.28515625" style="197"/>
    <col min="12755" max="12755" width="8.140625" style="197" bestFit="1" customWidth="1"/>
    <col min="12756" max="12756" width="15.28515625" style="197" bestFit="1" customWidth="1"/>
    <col min="12757" max="12757" width="8.42578125" style="197" bestFit="1" customWidth="1"/>
    <col min="12758" max="12771" width="24.28515625" style="197"/>
    <col min="12772" max="12772" width="34.85546875" style="197" bestFit="1" customWidth="1"/>
    <col min="12773" max="12773" width="52.140625" style="197" bestFit="1" customWidth="1"/>
    <col min="12774" max="13010" width="24.28515625" style="197"/>
    <col min="13011" max="13011" width="8.140625" style="197" bestFit="1" customWidth="1"/>
    <col min="13012" max="13012" width="15.28515625" style="197" bestFit="1" customWidth="1"/>
    <col min="13013" max="13013" width="8.42578125" style="197" bestFit="1" customWidth="1"/>
    <col min="13014" max="13027" width="24.28515625" style="197"/>
    <col min="13028" max="13028" width="34.85546875" style="197" bestFit="1" customWidth="1"/>
    <col min="13029" max="13029" width="52.140625" style="197" bestFit="1" customWidth="1"/>
    <col min="13030" max="13266" width="24.28515625" style="197"/>
    <col min="13267" max="13267" width="8.140625" style="197" bestFit="1" customWidth="1"/>
    <col min="13268" max="13268" width="15.28515625" style="197" bestFit="1" customWidth="1"/>
    <col min="13269" max="13269" width="8.42578125" style="197" bestFit="1" customWidth="1"/>
    <col min="13270" max="13283" width="24.28515625" style="197"/>
    <col min="13284" max="13284" width="34.85546875" style="197" bestFit="1" customWidth="1"/>
    <col min="13285" max="13285" width="52.140625" style="197" bestFit="1" customWidth="1"/>
    <col min="13286" max="13522" width="24.28515625" style="197"/>
    <col min="13523" max="13523" width="8.140625" style="197" bestFit="1" customWidth="1"/>
    <col min="13524" max="13524" width="15.28515625" style="197" bestFit="1" customWidth="1"/>
    <col min="13525" max="13525" width="8.42578125" style="197" bestFit="1" customWidth="1"/>
    <col min="13526" max="13539" width="24.28515625" style="197"/>
    <col min="13540" max="13540" width="34.85546875" style="197" bestFit="1" customWidth="1"/>
    <col min="13541" max="13541" width="52.140625" style="197" bestFit="1" customWidth="1"/>
    <col min="13542" max="13778" width="24.28515625" style="197"/>
    <col min="13779" max="13779" width="8.140625" style="197" bestFit="1" customWidth="1"/>
    <col min="13780" max="13780" width="15.28515625" style="197" bestFit="1" customWidth="1"/>
    <col min="13781" max="13781" width="8.42578125" style="197" bestFit="1" customWidth="1"/>
    <col min="13782" max="13795" width="24.28515625" style="197"/>
    <col min="13796" max="13796" width="34.85546875" style="197" bestFit="1" customWidth="1"/>
    <col min="13797" max="13797" width="52.140625" style="197" bestFit="1" customWidth="1"/>
    <col min="13798" max="14034" width="24.28515625" style="197"/>
    <col min="14035" max="14035" width="8.140625" style="197" bestFit="1" customWidth="1"/>
    <col min="14036" max="14036" width="15.28515625" style="197" bestFit="1" customWidth="1"/>
    <col min="14037" max="14037" width="8.42578125" style="197" bestFit="1" customWidth="1"/>
    <col min="14038" max="14051" width="24.28515625" style="197"/>
    <col min="14052" max="14052" width="34.85546875" style="197" bestFit="1" customWidth="1"/>
    <col min="14053" max="14053" width="52.140625" style="197" bestFit="1" customWidth="1"/>
    <col min="14054" max="14290" width="24.28515625" style="197"/>
    <col min="14291" max="14291" width="8.140625" style="197" bestFit="1" customWidth="1"/>
    <col min="14292" max="14292" width="15.28515625" style="197" bestFit="1" customWidth="1"/>
    <col min="14293" max="14293" width="8.42578125" style="197" bestFit="1" customWidth="1"/>
    <col min="14294" max="14307" width="24.28515625" style="197"/>
    <col min="14308" max="14308" width="34.85546875" style="197" bestFit="1" customWidth="1"/>
    <col min="14309" max="14309" width="52.140625" style="197" bestFit="1" customWidth="1"/>
    <col min="14310" max="14546" width="24.28515625" style="197"/>
    <col min="14547" max="14547" width="8.140625" style="197" bestFit="1" customWidth="1"/>
    <col min="14548" max="14548" width="15.28515625" style="197" bestFit="1" customWidth="1"/>
    <col min="14549" max="14549" width="8.42578125" style="197" bestFit="1" customWidth="1"/>
    <col min="14550" max="14563" width="24.28515625" style="197"/>
    <col min="14564" max="14564" width="34.85546875" style="197" bestFit="1" customWidth="1"/>
    <col min="14565" max="14565" width="52.140625" style="197" bestFit="1" customWidth="1"/>
    <col min="14566" max="14802" width="24.28515625" style="197"/>
    <col min="14803" max="14803" width="8.140625" style="197" bestFit="1" customWidth="1"/>
    <col min="14804" max="14804" width="15.28515625" style="197" bestFit="1" customWidth="1"/>
    <col min="14805" max="14805" width="8.42578125" style="197" bestFit="1" customWidth="1"/>
    <col min="14806" max="14819" width="24.28515625" style="197"/>
    <col min="14820" max="14820" width="34.85546875" style="197" bestFit="1" customWidth="1"/>
    <col min="14821" max="14821" width="52.140625" style="197" bestFit="1" customWidth="1"/>
    <col min="14822" max="15058" width="24.28515625" style="197"/>
    <col min="15059" max="15059" width="8.140625" style="197" bestFit="1" customWidth="1"/>
    <col min="15060" max="15060" width="15.28515625" style="197" bestFit="1" customWidth="1"/>
    <col min="15061" max="15061" width="8.42578125" style="197" bestFit="1" customWidth="1"/>
    <col min="15062" max="15075" width="24.28515625" style="197"/>
    <col min="15076" max="15076" width="34.85546875" style="197" bestFit="1" customWidth="1"/>
    <col min="15077" max="15077" width="52.140625" style="197" bestFit="1" customWidth="1"/>
    <col min="15078" max="15314" width="24.28515625" style="197"/>
    <col min="15315" max="15315" width="8.140625" style="197" bestFit="1" customWidth="1"/>
    <col min="15316" max="15316" width="15.28515625" style="197" bestFit="1" customWidth="1"/>
    <col min="15317" max="15317" width="8.42578125" style="197" bestFit="1" customWidth="1"/>
    <col min="15318" max="15331" width="24.28515625" style="197"/>
    <col min="15332" max="15332" width="34.85546875" style="197" bestFit="1" customWidth="1"/>
    <col min="15333" max="15333" width="52.140625" style="197" bestFit="1" customWidth="1"/>
    <col min="15334" max="15570" width="24.28515625" style="197"/>
    <col min="15571" max="15571" width="8.140625" style="197" bestFit="1" customWidth="1"/>
    <col min="15572" max="15572" width="15.28515625" style="197" bestFit="1" customWidth="1"/>
    <col min="15573" max="15573" width="8.42578125" style="197" bestFit="1" customWidth="1"/>
    <col min="15574" max="15587" width="24.28515625" style="197"/>
    <col min="15588" max="15588" width="34.85546875" style="197" bestFit="1" customWidth="1"/>
    <col min="15589" max="15589" width="52.140625" style="197" bestFit="1" customWidth="1"/>
    <col min="15590" max="15826" width="24.28515625" style="197"/>
    <col min="15827" max="15827" width="8.140625" style="197" bestFit="1" customWidth="1"/>
    <col min="15828" max="15828" width="15.28515625" style="197" bestFit="1" customWidth="1"/>
    <col min="15829" max="15829" width="8.42578125" style="197" bestFit="1" customWidth="1"/>
    <col min="15830" max="15843" width="24.28515625" style="197"/>
    <col min="15844" max="15844" width="34.85546875" style="197" bestFit="1" customWidth="1"/>
    <col min="15845" max="15845" width="52.140625" style="197" bestFit="1" customWidth="1"/>
    <col min="15846" max="16082" width="24.28515625" style="197"/>
    <col min="16083" max="16083" width="8.140625" style="197" bestFit="1" customWidth="1"/>
    <col min="16084" max="16084" width="15.28515625" style="197" bestFit="1" customWidth="1"/>
    <col min="16085" max="16085" width="8.42578125" style="197" bestFit="1" customWidth="1"/>
    <col min="16086" max="16099" width="24.28515625" style="197"/>
    <col min="16100" max="16100" width="34.85546875" style="197" bestFit="1" customWidth="1"/>
    <col min="16101" max="16101" width="52.140625" style="197" bestFit="1" customWidth="1"/>
    <col min="16102" max="16384" width="24.28515625" style="197"/>
  </cols>
  <sheetData>
    <row r="1" spans="1:17" ht="58.5" thickBot="1" x14ac:dyDescent="0.25">
      <c r="A1" s="202" t="s">
        <v>2</v>
      </c>
      <c r="B1" s="202" t="s">
        <v>3</v>
      </c>
      <c r="C1" s="203" t="s">
        <v>4</v>
      </c>
      <c r="D1" s="202" t="s">
        <v>5</v>
      </c>
      <c r="E1" s="202" t="s">
        <v>6</v>
      </c>
      <c r="F1" s="204" t="s">
        <v>7</v>
      </c>
      <c r="G1" s="205" t="s">
        <v>8</v>
      </c>
      <c r="H1" s="205" t="s">
        <v>9</v>
      </c>
      <c r="I1" s="206" t="s">
        <v>10</v>
      </c>
      <c r="J1" s="204" t="s">
        <v>11</v>
      </c>
      <c r="K1" s="205" t="s">
        <v>12</v>
      </c>
      <c r="L1" s="207" t="s">
        <v>13</v>
      </c>
      <c r="M1" s="205" t="s">
        <v>789</v>
      </c>
      <c r="N1" s="208" t="s">
        <v>14</v>
      </c>
      <c r="O1" s="208" t="s">
        <v>786</v>
      </c>
      <c r="P1" s="208" t="s">
        <v>856</v>
      </c>
      <c r="Q1" s="197"/>
    </row>
    <row r="2" spans="1:17" ht="13.5" thickBot="1" x14ac:dyDescent="0.25">
      <c r="A2" s="209">
        <v>1</v>
      </c>
      <c r="B2" s="210" t="s">
        <v>186</v>
      </c>
      <c r="C2" s="190" t="s">
        <v>187</v>
      </c>
      <c r="D2" s="190" t="s">
        <v>78</v>
      </c>
      <c r="E2" s="191" t="s">
        <v>18</v>
      </c>
      <c r="F2" s="191" t="s">
        <v>93</v>
      </c>
      <c r="G2" s="190">
        <v>2012</v>
      </c>
      <c r="H2" s="192">
        <v>10800</v>
      </c>
      <c r="I2" s="192" t="s">
        <v>188</v>
      </c>
      <c r="J2" s="193">
        <v>35284943</v>
      </c>
      <c r="K2" s="193" t="s">
        <v>189</v>
      </c>
      <c r="L2" s="211">
        <v>321</v>
      </c>
      <c r="M2" s="194">
        <v>1277600</v>
      </c>
      <c r="N2" s="195">
        <v>46360</v>
      </c>
      <c r="O2" s="195">
        <v>46724</v>
      </c>
      <c r="P2" s="196">
        <v>1282800</v>
      </c>
      <c r="Q2" s="197" t="s">
        <v>790</v>
      </c>
    </row>
    <row r="3" spans="1:17" ht="13.5" thickBot="1" x14ac:dyDescent="0.25">
      <c r="A3" s="209">
        <v>2</v>
      </c>
      <c r="B3" s="210" t="s">
        <v>145</v>
      </c>
      <c r="C3" s="190" t="s">
        <v>146</v>
      </c>
      <c r="D3" s="190" t="s">
        <v>107</v>
      </c>
      <c r="E3" s="191" t="s">
        <v>18</v>
      </c>
      <c r="F3" s="191" t="s">
        <v>21</v>
      </c>
      <c r="G3" s="190">
        <v>2018</v>
      </c>
      <c r="H3" s="192">
        <v>8849</v>
      </c>
      <c r="I3" s="192" t="s">
        <v>147</v>
      </c>
      <c r="J3" s="193">
        <v>74178936</v>
      </c>
      <c r="K3" s="193" t="s">
        <v>148</v>
      </c>
      <c r="L3" s="211">
        <v>311</v>
      </c>
      <c r="M3" s="194">
        <v>1504700</v>
      </c>
      <c r="N3" s="195">
        <v>46360</v>
      </c>
      <c r="O3" s="195">
        <v>46724</v>
      </c>
      <c r="P3" s="196">
        <v>1510600</v>
      </c>
      <c r="Q3" s="197" t="s">
        <v>790</v>
      </c>
    </row>
    <row r="4" spans="1:17" ht="13.5" thickBot="1" x14ac:dyDescent="0.25">
      <c r="A4" s="209">
        <v>3</v>
      </c>
      <c r="B4" s="210" t="s">
        <v>170</v>
      </c>
      <c r="C4" s="190" t="s">
        <v>171</v>
      </c>
      <c r="D4" s="190" t="s">
        <v>45</v>
      </c>
      <c r="E4" s="191" t="s">
        <v>46</v>
      </c>
      <c r="F4" s="191" t="s">
        <v>47</v>
      </c>
      <c r="G4" s="190">
        <v>2018</v>
      </c>
      <c r="H4" s="192">
        <v>5700</v>
      </c>
      <c r="I4" s="192" t="s">
        <v>48</v>
      </c>
      <c r="J4" s="193" t="s">
        <v>49</v>
      </c>
      <c r="K4" s="193" t="s">
        <v>172</v>
      </c>
      <c r="L4" s="211">
        <v>231</v>
      </c>
      <c r="M4" s="194">
        <v>1105900</v>
      </c>
      <c r="N4" s="195">
        <v>46360</v>
      </c>
      <c r="O4" s="195">
        <v>46724</v>
      </c>
      <c r="P4" s="196">
        <v>1110300</v>
      </c>
      <c r="Q4" s="197" t="s">
        <v>790</v>
      </c>
    </row>
    <row r="5" spans="1:17" ht="13.5" thickBot="1" x14ac:dyDescent="0.25">
      <c r="A5" s="209">
        <v>4</v>
      </c>
      <c r="B5" s="210" t="s">
        <v>173</v>
      </c>
      <c r="C5" s="190" t="s">
        <v>174</v>
      </c>
      <c r="D5" s="190" t="s">
        <v>45</v>
      </c>
      <c r="E5" s="191" t="s">
        <v>46</v>
      </c>
      <c r="F5" s="191" t="s">
        <v>47</v>
      </c>
      <c r="G5" s="190">
        <v>2018</v>
      </c>
      <c r="H5" s="192">
        <v>5700</v>
      </c>
      <c r="I5" s="192" t="s">
        <v>48</v>
      </c>
      <c r="J5" s="193" t="s">
        <v>49</v>
      </c>
      <c r="K5" s="193" t="s">
        <v>175</v>
      </c>
      <c r="L5" s="211">
        <v>231</v>
      </c>
      <c r="M5" s="194">
        <v>1105900</v>
      </c>
      <c r="N5" s="195">
        <v>46360</v>
      </c>
      <c r="O5" s="195">
        <v>46724</v>
      </c>
      <c r="P5" s="196">
        <v>1110300</v>
      </c>
      <c r="Q5" s="197" t="s">
        <v>790</v>
      </c>
    </row>
    <row r="6" spans="1:17" ht="13.5" thickBot="1" x14ac:dyDescent="0.25">
      <c r="A6" s="209">
        <v>5</v>
      </c>
      <c r="B6" s="210" t="s">
        <v>201</v>
      </c>
      <c r="C6" s="190" t="s">
        <v>202</v>
      </c>
      <c r="D6" s="190" t="s">
        <v>96</v>
      </c>
      <c r="E6" s="191" t="s">
        <v>18</v>
      </c>
      <c r="F6" s="191" t="s">
        <v>21</v>
      </c>
      <c r="G6" s="190">
        <v>2012</v>
      </c>
      <c r="H6" s="192">
        <v>6400</v>
      </c>
      <c r="I6" s="192" t="s">
        <v>124</v>
      </c>
      <c r="J6" s="193">
        <v>90698100897249</v>
      </c>
      <c r="K6" s="193" t="s">
        <v>203</v>
      </c>
      <c r="L6" s="211">
        <v>321</v>
      </c>
      <c r="M6" s="194">
        <v>1504700</v>
      </c>
      <c r="N6" s="195">
        <v>46361</v>
      </c>
      <c r="O6" s="195">
        <v>46725</v>
      </c>
      <c r="P6" s="196">
        <v>1510600</v>
      </c>
      <c r="Q6" s="197" t="s">
        <v>790</v>
      </c>
    </row>
    <row r="7" spans="1:17" ht="13.5" thickBot="1" x14ac:dyDescent="0.25">
      <c r="A7" s="209">
        <v>6</v>
      </c>
      <c r="B7" s="210" t="s">
        <v>204</v>
      </c>
      <c r="C7" s="190" t="s">
        <v>205</v>
      </c>
      <c r="D7" s="190" t="s">
        <v>81</v>
      </c>
      <c r="E7" s="191" t="s">
        <v>46</v>
      </c>
      <c r="F7" s="191" t="s">
        <v>47</v>
      </c>
      <c r="G7" s="190">
        <v>2012</v>
      </c>
      <c r="H7" s="192">
        <v>3496</v>
      </c>
      <c r="I7" s="192" t="s">
        <v>196</v>
      </c>
      <c r="J7" s="193" t="s">
        <v>206</v>
      </c>
      <c r="K7" s="193" t="s">
        <v>207</v>
      </c>
      <c r="L7" s="211">
        <v>231</v>
      </c>
      <c r="M7" s="194">
        <v>1269000</v>
      </c>
      <c r="N7" s="195">
        <v>46367</v>
      </c>
      <c r="O7" s="195">
        <v>46731</v>
      </c>
      <c r="P7" s="196">
        <v>1274000</v>
      </c>
      <c r="Q7" s="197" t="s">
        <v>790</v>
      </c>
    </row>
    <row r="8" spans="1:17" ht="13.5" thickBot="1" x14ac:dyDescent="0.25">
      <c r="A8" s="209">
        <v>7</v>
      </c>
      <c r="B8" s="210" t="s">
        <v>212</v>
      </c>
      <c r="C8" s="190" t="s">
        <v>213</v>
      </c>
      <c r="D8" s="190" t="s">
        <v>81</v>
      </c>
      <c r="E8" s="191" t="s">
        <v>46</v>
      </c>
      <c r="F8" s="191" t="s">
        <v>47</v>
      </c>
      <c r="G8" s="190">
        <v>2012</v>
      </c>
      <c r="H8" s="192">
        <v>3496</v>
      </c>
      <c r="I8" s="192" t="s">
        <v>196</v>
      </c>
      <c r="J8" s="193" t="s">
        <v>214</v>
      </c>
      <c r="K8" s="193" t="s">
        <v>215</v>
      </c>
      <c r="L8" s="211">
        <v>231</v>
      </c>
      <c r="M8" s="194">
        <v>1269000</v>
      </c>
      <c r="N8" s="195">
        <v>46367</v>
      </c>
      <c r="O8" s="195">
        <v>46731</v>
      </c>
      <c r="P8" s="196">
        <v>1274000</v>
      </c>
      <c r="Q8" s="197" t="s">
        <v>790</v>
      </c>
    </row>
    <row r="9" spans="1:17" ht="13.5" thickBot="1" x14ac:dyDescent="0.25">
      <c r="A9" s="209">
        <v>8</v>
      </c>
      <c r="B9" s="210" t="s">
        <v>218</v>
      </c>
      <c r="C9" s="190" t="s">
        <v>219</v>
      </c>
      <c r="D9" s="190" t="s">
        <v>81</v>
      </c>
      <c r="E9" s="191" t="s">
        <v>46</v>
      </c>
      <c r="F9" s="191" t="s">
        <v>47</v>
      </c>
      <c r="G9" s="190">
        <v>2012</v>
      </c>
      <c r="H9" s="192">
        <v>3496</v>
      </c>
      <c r="I9" s="192" t="s">
        <v>196</v>
      </c>
      <c r="J9" s="193" t="s">
        <v>220</v>
      </c>
      <c r="K9" s="193" t="s">
        <v>221</v>
      </c>
      <c r="L9" s="211">
        <v>231</v>
      </c>
      <c r="M9" s="194">
        <v>1269000</v>
      </c>
      <c r="N9" s="195">
        <v>46367</v>
      </c>
      <c r="O9" s="195">
        <v>46731</v>
      </c>
      <c r="P9" s="196">
        <v>1274000</v>
      </c>
      <c r="Q9" s="197" t="s">
        <v>790</v>
      </c>
    </row>
    <row r="10" spans="1:17" ht="13.5" thickBot="1" x14ac:dyDescent="0.25">
      <c r="A10" s="209">
        <v>9</v>
      </c>
      <c r="B10" s="210" t="s">
        <v>226</v>
      </c>
      <c r="C10" s="190" t="s">
        <v>227</v>
      </c>
      <c r="D10" s="190" t="s">
        <v>81</v>
      </c>
      <c r="E10" s="191" t="s">
        <v>46</v>
      </c>
      <c r="F10" s="191" t="s">
        <v>47</v>
      </c>
      <c r="G10" s="190">
        <v>2012</v>
      </c>
      <c r="H10" s="192">
        <v>3496</v>
      </c>
      <c r="I10" s="192" t="s">
        <v>196</v>
      </c>
      <c r="J10" s="193" t="s">
        <v>228</v>
      </c>
      <c r="K10" s="193" t="s">
        <v>229</v>
      </c>
      <c r="L10" s="211">
        <v>231</v>
      </c>
      <c r="M10" s="194">
        <v>1269000</v>
      </c>
      <c r="N10" s="195">
        <v>46367</v>
      </c>
      <c r="O10" s="195">
        <v>46731</v>
      </c>
      <c r="P10" s="196">
        <v>1274000</v>
      </c>
      <c r="Q10" s="197" t="s">
        <v>790</v>
      </c>
    </row>
    <row r="11" spans="1:17" ht="13.5" thickBot="1" x14ac:dyDescent="0.25">
      <c r="A11" s="209">
        <v>10</v>
      </c>
      <c r="B11" s="210" t="s">
        <v>230</v>
      </c>
      <c r="C11" s="190" t="s">
        <v>231</v>
      </c>
      <c r="D11" s="190" t="s">
        <v>107</v>
      </c>
      <c r="E11" s="191" t="s">
        <v>18</v>
      </c>
      <c r="F11" s="191" t="s">
        <v>21</v>
      </c>
      <c r="G11" s="190">
        <v>2018</v>
      </c>
      <c r="H11" s="192">
        <v>8849</v>
      </c>
      <c r="I11" s="192" t="s">
        <v>147</v>
      </c>
      <c r="J11" s="193">
        <v>74280073</v>
      </c>
      <c r="K11" s="193" t="s">
        <v>232</v>
      </c>
      <c r="L11" s="211">
        <v>311</v>
      </c>
      <c r="M11" s="194">
        <v>1504700</v>
      </c>
      <c r="N11" s="195">
        <v>46368</v>
      </c>
      <c r="O11" s="195">
        <v>46732</v>
      </c>
      <c r="P11" s="196">
        <v>1510600</v>
      </c>
      <c r="Q11" s="197" t="s">
        <v>790</v>
      </c>
    </row>
    <row r="12" spans="1:17" ht="13.5" thickBot="1" x14ac:dyDescent="0.25">
      <c r="A12" s="209">
        <v>11</v>
      </c>
      <c r="B12" s="210" t="s">
        <v>222</v>
      </c>
      <c r="C12" s="190" t="s">
        <v>223</v>
      </c>
      <c r="D12" s="190" t="s">
        <v>81</v>
      </c>
      <c r="E12" s="191" t="s">
        <v>46</v>
      </c>
      <c r="F12" s="191" t="s">
        <v>47</v>
      </c>
      <c r="G12" s="190">
        <v>2012</v>
      </c>
      <c r="H12" s="192">
        <v>3496</v>
      </c>
      <c r="I12" s="192" t="s">
        <v>196</v>
      </c>
      <c r="J12" s="193" t="s">
        <v>224</v>
      </c>
      <c r="K12" s="193" t="s">
        <v>225</v>
      </c>
      <c r="L12" s="211">
        <v>231</v>
      </c>
      <c r="M12" s="194">
        <v>1269000</v>
      </c>
      <c r="N12" s="195">
        <v>46370</v>
      </c>
      <c r="O12" s="195">
        <v>46734</v>
      </c>
      <c r="P12" s="196">
        <v>1274000</v>
      </c>
      <c r="Q12" s="197" t="s">
        <v>790</v>
      </c>
    </row>
    <row r="13" spans="1:17" ht="13.5" thickBot="1" x14ac:dyDescent="0.25">
      <c r="A13" s="209">
        <v>12</v>
      </c>
      <c r="B13" s="210" t="s">
        <v>208</v>
      </c>
      <c r="C13" s="190" t="s">
        <v>209</v>
      </c>
      <c r="D13" s="190" t="s">
        <v>81</v>
      </c>
      <c r="E13" s="191" t="s">
        <v>46</v>
      </c>
      <c r="F13" s="191" t="s">
        <v>47</v>
      </c>
      <c r="G13" s="190">
        <v>2012</v>
      </c>
      <c r="H13" s="192">
        <v>3496</v>
      </c>
      <c r="I13" s="192" t="s">
        <v>196</v>
      </c>
      <c r="J13" s="193" t="s">
        <v>210</v>
      </c>
      <c r="K13" s="193" t="s">
        <v>211</v>
      </c>
      <c r="L13" s="211">
        <v>231</v>
      </c>
      <c r="M13" s="194">
        <v>1269000</v>
      </c>
      <c r="N13" s="195">
        <v>46374</v>
      </c>
      <c r="O13" s="195">
        <v>46738</v>
      </c>
      <c r="P13" s="196">
        <v>1274000</v>
      </c>
      <c r="Q13" s="197" t="s">
        <v>790</v>
      </c>
    </row>
    <row r="14" spans="1:17" ht="13.5" thickBot="1" x14ac:dyDescent="0.25">
      <c r="A14" s="209">
        <v>13</v>
      </c>
      <c r="B14" s="210" t="s">
        <v>233</v>
      </c>
      <c r="C14" s="190" t="s">
        <v>234</v>
      </c>
      <c r="D14" s="190" t="s">
        <v>17</v>
      </c>
      <c r="E14" s="191" t="s">
        <v>18</v>
      </c>
      <c r="F14" s="191" t="s">
        <v>235</v>
      </c>
      <c r="G14" s="190">
        <v>2009</v>
      </c>
      <c r="H14" s="192">
        <v>4600</v>
      </c>
      <c r="I14" s="192" t="s">
        <v>236</v>
      </c>
      <c r="J14" s="193">
        <v>670762</v>
      </c>
      <c r="K14" s="193" t="s">
        <v>237</v>
      </c>
      <c r="L14" s="211">
        <v>311</v>
      </c>
      <c r="M14" s="194">
        <v>884700</v>
      </c>
      <c r="N14" s="195">
        <v>46375</v>
      </c>
      <c r="O14" s="195">
        <v>46739</v>
      </c>
      <c r="P14" s="196">
        <v>888400</v>
      </c>
      <c r="Q14" s="197" t="s">
        <v>790</v>
      </c>
    </row>
    <row r="15" spans="1:17" ht="13.5" thickBot="1" x14ac:dyDescent="0.25">
      <c r="A15" s="209">
        <v>14</v>
      </c>
      <c r="B15" s="210" t="s">
        <v>238</v>
      </c>
      <c r="C15" s="190" t="s">
        <v>239</v>
      </c>
      <c r="D15" s="190" t="s">
        <v>45</v>
      </c>
      <c r="E15" s="191" t="s">
        <v>46</v>
      </c>
      <c r="F15" s="191" t="s">
        <v>47</v>
      </c>
      <c r="G15" s="190">
        <v>2018</v>
      </c>
      <c r="H15" s="192">
        <v>5700</v>
      </c>
      <c r="I15" s="192" t="s">
        <v>48</v>
      </c>
      <c r="J15" s="193" t="s">
        <v>49</v>
      </c>
      <c r="K15" s="193" t="s">
        <v>240</v>
      </c>
      <c r="L15" s="211">
        <v>231</v>
      </c>
      <c r="M15" s="194">
        <v>1105900</v>
      </c>
      <c r="N15" s="195">
        <v>46376</v>
      </c>
      <c r="O15" s="195">
        <v>46740</v>
      </c>
      <c r="P15" s="196">
        <v>1110300</v>
      </c>
      <c r="Q15" s="197" t="s">
        <v>790</v>
      </c>
    </row>
    <row r="16" spans="1:17" ht="13.5" thickBot="1" x14ac:dyDescent="0.25">
      <c r="A16" s="209">
        <v>15</v>
      </c>
      <c r="B16" s="210" t="s">
        <v>241</v>
      </c>
      <c r="C16" s="190" t="s">
        <v>242</v>
      </c>
      <c r="D16" s="190" t="s">
        <v>243</v>
      </c>
      <c r="E16" s="191" t="s">
        <v>18</v>
      </c>
      <c r="F16" s="191" t="s">
        <v>21</v>
      </c>
      <c r="G16" s="190">
        <v>2006</v>
      </c>
      <c r="H16" s="192">
        <v>10831</v>
      </c>
      <c r="I16" s="192" t="s">
        <v>244</v>
      </c>
      <c r="J16" s="193">
        <v>35158592</v>
      </c>
      <c r="K16" s="193" t="s">
        <v>245</v>
      </c>
      <c r="L16" s="211">
        <v>321</v>
      </c>
      <c r="M16" s="194">
        <v>1504700</v>
      </c>
      <c r="N16" s="195">
        <v>46378</v>
      </c>
      <c r="O16" s="195">
        <v>46742</v>
      </c>
      <c r="P16" s="196">
        <v>1510600</v>
      </c>
      <c r="Q16" s="197" t="s">
        <v>790</v>
      </c>
    </row>
    <row r="17" spans="1:17" ht="13.5" thickBot="1" x14ac:dyDescent="0.25">
      <c r="A17" s="209">
        <v>16</v>
      </c>
      <c r="B17" s="210" t="s">
        <v>246</v>
      </c>
      <c r="C17" s="190" t="s">
        <v>247</v>
      </c>
      <c r="D17" s="190" t="s">
        <v>96</v>
      </c>
      <c r="E17" s="191" t="s">
        <v>18</v>
      </c>
      <c r="F17" s="191" t="s">
        <v>21</v>
      </c>
      <c r="G17" s="190">
        <v>2012</v>
      </c>
      <c r="H17" s="192">
        <v>6400</v>
      </c>
      <c r="I17" s="192">
        <v>5</v>
      </c>
      <c r="J17" s="193">
        <v>90698100895136</v>
      </c>
      <c r="K17" s="193" t="s">
        <v>248</v>
      </c>
      <c r="L17" s="211">
        <v>311</v>
      </c>
      <c r="M17" s="194">
        <v>1504700</v>
      </c>
      <c r="N17" s="195">
        <v>46378</v>
      </c>
      <c r="O17" s="195">
        <v>46742</v>
      </c>
      <c r="P17" s="196">
        <v>1510600</v>
      </c>
      <c r="Q17" s="197" t="s">
        <v>790</v>
      </c>
    </row>
    <row r="18" spans="1:17" ht="13.5" thickBot="1" x14ac:dyDescent="0.25">
      <c r="A18" s="209">
        <v>17</v>
      </c>
      <c r="B18" s="210" t="s">
        <v>249</v>
      </c>
      <c r="C18" s="190" t="s">
        <v>250</v>
      </c>
      <c r="D18" s="190" t="s">
        <v>96</v>
      </c>
      <c r="E18" s="191" t="s">
        <v>18</v>
      </c>
      <c r="F18" s="191" t="s">
        <v>21</v>
      </c>
      <c r="G18" s="190">
        <v>2012</v>
      </c>
      <c r="H18" s="192">
        <v>6400</v>
      </c>
      <c r="I18" s="192">
        <v>5</v>
      </c>
      <c r="J18" s="193">
        <v>90698100895016</v>
      </c>
      <c r="K18" s="193" t="s">
        <v>251</v>
      </c>
      <c r="L18" s="211">
        <v>311</v>
      </c>
      <c r="M18" s="194">
        <v>1504700</v>
      </c>
      <c r="N18" s="195">
        <v>46378</v>
      </c>
      <c r="O18" s="195">
        <v>46742</v>
      </c>
      <c r="P18" s="196">
        <v>1510600</v>
      </c>
      <c r="Q18" s="197" t="s">
        <v>790</v>
      </c>
    </row>
    <row r="19" spans="1:17" ht="13.5" thickBot="1" x14ac:dyDescent="0.25">
      <c r="A19" s="209">
        <v>18</v>
      </c>
      <c r="B19" s="210" t="s">
        <v>252</v>
      </c>
      <c r="C19" s="190" t="s">
        <v>253</v>
      </c>
      <c r="D19" s="190" t="s">
        <v>92</v>
      </c>
      <c r="E19" s="191" t="s">
        <v>18</v>
      </c>
      <c r="F19" s="191" t="s">
        <v>21</v>
      </c>
      <c r="G19" s="190">
        <v>2018</v>
      </c>
      <c r="H19" s="192">
        <v>6692</v>
      </c>
      <c r="I19" s="192" t="s">
        <v>254</v>
      </c>
      <c r="J19" s="193">
        <v>74143324</v>
      </c>
      <c r="K19" s="193" t="s">
        <v>255</v>
      </c>
      <c r="L19" s="211">
        <v>321</v>
      </c>
      <c r="M19" s="194">
        <v>1504700</v>
      </c>
      <c r="N19" s="195">
        <v>46378</v>
      </c>
      <c r="O19" s="195">
        <v>46742</v>
      </c>
      <c r="P19" s="196">
        <v>1510600</v>
      </c>
      <c r="Q19" s="197" t="s">
        <v>790</v>
      </c>
    </row>
    <row r="20" spans="1:17" ht="13.5" thickBot="1" x14ac:dyDescent="0.25">
      <c r="A20" s="209">
        <v>19</v>
      </c>
      <c r="B20" s="210" t="s">
        <v>256</v>
      </c>
      <c r="C20" s="190" t="s">
        <v>257</v>
      </c>
      <c r="D20" s="190" t="s">
        <v>78</v>
      </c>
      <c r="E20" s="191" t="s">
        <v>18</v>
      </c>
      <c r="F20" s="191" t="s">
        <v>21</v>
      </c>
      <c r="G20" s="190">
        <v>2011</v>
      </c>
      <c r="H20" s="192">
        <v>10800</v>
      </c>
      <c r="I20" s="192" t="s">
        <v>188</v>
      </c>
      <c r="J20" s="193">
        <v>35273603</v>
      </c>
      <c r="K20" s="193" t="s">
        <v>258</v>
      </c>
      <c r="L20" s="211">
        <v>321</v>
      </c>
      <c r="M20" s="194">
        <v>1504700</v>
      </c>
      <c r="N20" s="195">
        <v>46379</v>
      </c>
      <c r="O20" s="195">
        <v>46743</v>
      </c>
      <c r="P20" s="196">
        <v>1510600</v>
      </c>
      <c r="Q20" s="197" t="s">
        <v>790</v>
      </c>
    </row>
    <row r="21" spans="1:17" ht="13.5" thickBot="1" x14ac:dyDescent="0.25">
      <c r="A21" s="209">
        <v>20</v>
      </c>
      <c r="B21" s="210" t="s">
        <v>261</v>
      </c>
      <c r="C21" s="190" t="s">
        <v>262</v>
      </c>
      <c r="D21" s="190" t="s">
        <v>92</v>
      </c>
      <c r="E21" s="191" t="s">
        <v>18</v>
      </c>
      <c r="F21" s="191" t="s">
        <v>21</v>
      </c>
      <c r="G21" s="190">
        <v>2008</v>
      </c>
      <c r="H21" s="192">
        <v>8685</v>
      </c>
      <c r="I21" s="192" t="s">
        <v>163</v>
      </c>
      <c r="J21" s="193" t="s">
        <v>263</v>
      </c>
      <c r="K21" s="193" t="s">
        <v>264</v>
      </c>
      <c r="L21" s="211">
        <v>331</v>
      </c>
      <c r="M21" s="194">
        <v>1504700</v>
      </c>
      <c r="N21" s="195">
        <v>46380</v>
      </c>
      <c r="O21" s="195">
        <v>46744</v>
      </c>
      <c r="P21" s="196">
        <v>1510600</v>
      </c>
      <c r="Q21" s="197" t="s">
        <v>790</v>
      </c>
    </row>
    <row r="22" spans="1:17" ht="13.5" thickBot="1" x14ac:dyDescent="0.25">
      <c r="A22" s="209">
        <v>21</v>
      </c>
      <c r="B22" s="210" t="s">
        <v>265</v>
      </c>
      <c r="C22" s="190" t="s">
        <v>266</v>
      </c>
      <c r="D22" s="190" t="s">
        <v>96</v>
      </c>
      <c r="E22" s="191" t="s">
        <v>18</v>
      </c>
      <c r="F22" s="191" t="s">
        <v>21</v>
      </c>
      <c r="G22" s="190">
        <v>2014</v>
      </c>
      <c r="H22" s="192">
        <v>6400</v>
      </c>
      <c r="I22" s="192" t="s">
        <v>267</v>
      </c>
      <c r="J22" s="193">
        <v>90698100923138</v>
      </c>
      <c r="K22" s="193" t="s">
        <v>268</v>
      </c>
      <c r="L22" s="211">
        <v>311</v>
      </c>
      <c r="M22" s="194">
        <v>1504700</v>
      </c>
      <c r="N22" s="195">
        <v>46385</v>
      </c>
      <c r="O22" s="195">
        <v>46749</v>
      </c>
      <c r="P22" s="196">
        <v>1510600</v>
      </c>
      <c r="Q22" s="197" t="s">
        <v>790</v>
      </c>
    </row>
    <row r="23" spans="1:17" ht="13.5" thickBot="1" x14ac:dyDescent="0.25">
      <c r="A23" s="209">
        <v>22</v>
      </c>
      <c r="B23" s="210" t="s">
        <v>269</v>
      </c>
      <c r="C23" s="190" t="s">
        <v>270</v>
      </c>
      <c r="D23" s="190" t="s">
        <v>92</v>
      </c>
      <c r="E23" s="191" t="s">
        <v>18</v>
      </c>
      <c r="F23" s="191" t="s">
        <v>21</v>
      </c>
      <c r="G23" s="190">
        <v>2011</v>
      </c>
      <c r="H23" s="192">
        <v>8685</v>
      </c>
      <c r="I23" s="192" t="s">
        <v>271</v>
      </c>
      <c r="J23" s="193" t="s">
        <v>272</v>
      </c>
      <c r="K23" s="193" t="s">
        <v>273</v>
      </c>
      <c r="L23" s="211">
        <v>331</v>
      </c>
      <c r="M23" s="194">
        <v>1504700</v>
      </c>
      <c r="N23" s="195">
        <v>46398</v>
      </c>
      <c r="O23" s="195">
        <v>46762</v>
      </c>
      <c r="P23" s="196">
        <v>1737190</v>
      </c>
      <c r="Q23" s="197" t="s">
        <v>791</v>
      </c>
    </row>
    <row r="24" spans="1:17" ht="13.5" thickBot="1" x14ac:dyDescent="0.25">
      <c r="A24" s="209">
        <v>23</v>
      </c>
      <c r="B24" s="210" t="s">
        <v>274</v>
      </c>
      <c r="C24" s="190" t="s">
        <v>275</v>
      </c>
      <c r="D24" s="190" t="s">
        <v>96</v>
      </c>
      <c r="E24" s="191" t="s">
        <v>18</v>
      </c>
      <c r="F24" s="191" t="s">
        <v>21</v>
      </c>
      <c r="G24" s="190">
        <v>2011</v>
      </c>
      <c r="H24" s="192">
        <v>6400</v>
      </c>
      <c r="I24" s="192" t="s">
        <v>163</v>
      </c>
      <c r="J24" s="193">
        <v>90698000843959</v>
      </c>
      <c r="K24" s="193" t="s">
        <v>276</v>
      </c>
      <c r="L24" s="211">
        <v>331</v>
      </c>
      <c r="M24" s="194">
        <v>1504700</v>
      </c>
      <c r="N24" s="195">
        <v>46398</v>
      </c>
      <c r="O24" s="195">
        <v>46762</v>
      </c>
      <c r="P24" s="196">
        <v>1737190</v>
      </c>
      <c r="Q24" s="197" t="s">
        <v>791</v>
      </c>
    </row>
    <row r="25" spans="1:17" ht="13.5" thickBot="1" x14ac:dyDescent="0.25">
      <c r="A25" s="209">
        <v>24</v>
      </c>
      <c r="B25" s="210" t="s">
        <v>277</v>
      </c>
      <c r="C25" s="190" t="s">
        <v>278</v>
      </c>
      <c r="D25" s="190" t="s">
        <v>107</v>
      </c>
      <c r="E25" s="191" t="s">
        <v>18</v>
      </c>
      <c r="F25" s="191" t="s">
        <v>21</v>
      </c>
      <c r="G25" s="190">
        <v>2018</v>
      </c>
      <c r="H25" s="192">
        <v>8849</v>
      </c>
      <c r="I25" s="192" t="s">
        <v>147</v>
      </c>
      <c r="J25" s="193">
        <v>74178906</v>
      </c>
      <c r="K25" s="193" t="s">
        <v>279</v>
      </c>
      <c r="L25" s="211">
        <v>311</v>
      </c>
      <c r="M25" s="194">
        <v>1504700</v>
      </c>
      <c r="N25" s="195">
        <v>46402</v>
      </c>
      <c r="O25" s="195">
        <v>46766</v>
      </c>
      <c r="P25" s="196">
        <v>1737190</v>
      </c>
      <c r="Q25" s="197" t="s">
        <v>791</v>
      </c>
    </row>
    <row r="26" spans="1:17" ht="13.5" thickBot="1" x14ac:dyDescent="0.25">
      <c r="A26" s="209">
        <v>25</v>
      </c>
      <c r="B26" s="210" t="s">
        <v>280</v>
      </c>
      <c r="C26" s="190" t="s">
        <v>281</v>
      </c>
      <c r="D26" s="190" t="s">
        <v>107</v>
      </c>
      <c r="E26" s="191" t="s">
        <v>18</v>
      </c>
      <c r="F26" s="191" t="s">
        <v>21</v>
      </c>
      <c r="G26" s="190">
        <v>2018</v>
      </c>
      <c r="H26" s="192">
        <v>8849</v>
      </c>
      <c r="I26" s="192" t="s">
        <v>147</v>
      </c>
      <c r="J26" s="193">
        <v>74152581</v>
      </c>
      <c r="K26" s="193" t="s">
        <v>282</v>
      </c>
      <c r="L26" s="211">
        <v>311</v>
      </c>
      <c r="M26" s="194">
        <v>1504700</v>
      </c>
      <c r="N26" s="195">
        <v>46402</v>
      </c>
      <c r="O26" s="195">
        <v>46766</v>
      </c>
      <c r="P26" s="196">
        <v>1737190</v>
      </c>
      <c r="Q26" s="197" t="s">
        <v>791</v>
      </c>
    </row>
    <row r="27" spans="1:17" ht="13.5" thickBot="1" x14ac:dyDescent="0.25">
      <c r="A27" s="209">
        <v>26</v>
      </c>
      <c r="B27" s="210" t="s">
        <v>283</v>
      </c>
      <c r="C27" s="190" t="s">
        <v>284</v>
      </c>
      <c r="D27" s="190" t="s">
        <v>107</v>
      </c>
      <c r="E27" s="191" t="s">
        <v>18</v>
      </c>
      <c r="F27" s="191" t="s">
        <v>21</v>
      </c>
      <c r="G27" s="190">
        <v>2018</v>
      </c>
      <c r="H27" s="192">
        <v>8849</v>
      </c>
      <c r="I27" s="192" t="s">
        <v>147</v>
      </c>
      <c r="J27" s="193">
        <v>74178916</v>
      </c>
      <c r="K27" s="193" t="s">
        <v>285</v>
      </c>
      <c r="L27" s="211">
        <v>311</v>
      </c>
      <c r="M27" s="194">
        <v>1504700</v>
      </c>
      <c r="N27" s="195">
        <v>46402</v>
      </c>
      <c r="O27" s="195">
        <v>46766</v>
      </c>
      <c r="P27" s="196">
        <v>1737190</v>
      </c>
      <c r="Q27" s="197" t="s">
        <v>791</v>
      </c>
    </row>
    <row r="28" spans="1:17" ht="13.5" thickBot="1" x14ac:dyDescent="0.25">
      <c r="A28" s="209">
        <v>27</v>
      </c>
      <c r="B28" s="210" t="s">
        <v>286</v>
      </c>
      <c r="C28" s="190" t="s">
        <v>287</v>
      </c>
      <c r="D28" s="190" t="s">
        <v>107</v>
      </c>
      <c r="E28" s="191" t="s">
        <v>18</v>
      </c>
      <c r="F28" s="191" t="s">
        <v>21</v>
      </c>
      <c r="G28" s="190">
        <v>2018</v>
      </c>
      <c r="H28" s="192">
        <v>8849</v>
      </c>
      <c r="I28" s="192" t="s">
        <v>108</v>
      </c>
      <c r="J28" s="193">
        <v>74156119</v>
      </c>
      <c r="K28" s="193" t="s">
        <v>288</v>
      </c>
      <c r="L28" s="211">
        <v>311</v>
      </c>
      <c r="M28" s="194">
        <v>1504700</v>
      </c>
      <c r="N28" s="195">
        <v>46405</v>
      </c>
      <c r="O28" s="195">
        <v>46769</v>
      </c>
      <c r="P28" s="196">
        <v>1737190</v>
      </c>
      <c r="Q28" s="197" t="s">
        <v>791</v>
      </c>
    </row>
    <row r="29" spans="1:17" ht="13.5" thickBot="1" x14ac:dyDescent="0.25">
      <c r="A29" s="209">
        <v>28</v>
      </c>
      <c r="B29" s="210" t="s">
        <v>289</v>
      </c>
      <c r="C29" s="190" t="s">
        <v>290</v>
      </c>
      <c r="D29" s="190" t="s">
        <v>107</v>
      </c>
      <c r="E29" s="191" t="s">
        <v>18</v>
      </c>
      <c r="F29" s="191" t="s">
        <v>21</v>
      </c>
      <c r="G29" s="190">
        <v>2018</v>
      </c>
      <c r="H29" s="192">
        <v>8849</v>
      </c>
      <c r="I29" s="192" t="s">
        <v>108</v>
      </c>
      <c r="J29" s="193">
        <v>74178926</v>
      </c>
      <c r="K29" s="193" t="s">
        <v>291</v>
      </c>
      <c r="L29" s="211">
        <v>311</v>
      </c>
      <c r="M29" s="194">
        <v>1504700</v>
      </c>
      <c r="N29" s="195">
        <v>46405</v>
      </c>
      <c r="O29" s="195">
        <v>46769</v>
      </c>
      <c r="P29" s="196">
        <v>1737190</v>
      </c>
      <c r="Q29" s="197" t="s">
        <v>791</v>
      </c>
    </row>
    <row r="30" spans="1:17" ht="13.5" thickBot="1" x14ac:dyDescent="0.25">
      <c r="A30" s="209">
        <v>29</v>
      </c>
      <c r="B30" s="210" t="s">
        <v>292</v>
      </c>
      <c r="C30" s="190" t="s">
        <v>293</v>
      </c>
      <c r="D30" s="190" t="s">
        <v>107</v>
      </c>
      <c r="E30" s="191" t="s">
        <v>18</v>
      </c>
      <c r="F30" s="191" t="s">
        <v>21</v>
      </c>
      <c r="G30" s="190">
        <v>2018</v>
      </c>
      <c r="H30" s="192">
        <v>8849</v>
      </c>
      <c r="I30" s="192" t="s">
        <v>294</v>
      </c>
      <c r="J30" s="193">
        <v>74179406</v>
      </c>
      <c r="K30" s="193" t="s">
        <v>295</v>
      </c>
      <c r="L30" s="211">
        <v>321</v>
      </c>
      <c r="M30" s="194">
        <v>1504700</v>
      </c>
      <c r="N30" s="195">
        <v>46405</v>
      </c>
      <c r="O30" s="195">
        <v>46769</v>
      </c>
      <c r="P30" s="196">
        <v>1737190</v>
      </c>
      <c r="Q30" s="197" t="s">
        <v>791</v>
      </c>
    </row>
    <row r="31" spans="1:17" ht="13.5" thickBot="1" x14ac:dyDescent="0.25">
      <c r="A31" s="209">
        <v>30</v>
      </c>
      <c r="B31" s="210" t="s">
        <v>296</v>
      </c>
      <c r="C31" s="190" t="s">
        <v>297</v>
      </c>
      <c r="D31" s="190" t="s">
        <v>107</v>
      </c>
      <c r="E31" s="191" t="s">
        <v>18</v>
      </c>
      <c r="F31" s="191" t="s">
        <v>21</v>
      </c>
      <c r="G31" s="190">
        <v>2018</v>
      </c>
      <c r="H31" s="192">
        <v>8849</v>
      </c>
      <c r="I31" s="192" t="s">
        <v>147</v>
      </c>
      <c r="J31" s="193">
        <v>74177698</v>
      </c>
      <c r="K31" s="193" t="s">
        <v>298</v>
      </c>
      <c r="L31" s="211">
        <v>311</v>
      </c>
      <c r="M31" s="194">
        <v>1504700</v>
      </c>
      <c r="N31" s="195">
        <v>46416</v>
      </c>
      <c r="O31" s="195">
        <v>46780</v>
      </c>
      <c r="P31" s="196">
        <v>1737190</v>
      </c>
      <c r="Q31" s="197" t="s">
        <v>791</v>
      </c>
    </row>
    <row r="32" spans="1:17" ht="13.5" thickBot="1" x14ac:dyDescent="0.25">
      <c r="A32" s="209">
        <v>31</v>
      </c>
      <c r="B32" s="210" t="s">
        <v>299</v>
      </c>
      <c r="C32" s="190" t="s">
        <v>300</v>
      </c>
      <c r="D32" s="190" t="s">
        <v>81</v>
      </c>
      <c r="E32" s="191" t="s">
        <v>46</v>
      </c>
      <c r="F32" s="191" t="s">
        <v>47</v>
      </c>
      <c r="G32" s="190">
        <v>2012</v>
      </c>
      <c r="H32" s="192">
        <v>3496</v>
      </c>
      <c r="I32" s="192" t="s">
        <v>196</v>
      </c>
      <c r="J32" s="193" t="s">
        <v>301</v>
      </c>
      <c r="K32" s="193" t="s">
        <v>302</v>
      </c>
      <c r="L32" s="211">
        <v>231</v>
      </c>
      <c r="M32" s="194">
        <v>1269000</v>
      </c>
      <c r="N32" s="195">
        <v>46416</v>
      </c>
      <c r="O32" s="195">
        <v>46780</v>
      </c>
      <c r="P32" s="196">
        <v>1465100</v>
      </c>
      <c r="Q32" s="197" t="s">
        <v>791</v>
      </c>
    </row>
    <row r="33" spans="1:17" ht="13.5" thickBot="1" x14ac:dyDescent="0.25">
      <c r="A33" s="209">
        <v>32</v>
      </c>
      <c r="B33" s="210" t="s">
        <v>303</v>
      </c>
      <c r="C33" s="190" t="s">
        <v>304</v>
      </c>
      <c r="D33" s="190" t="s">
        <v>199</v>
      </c>
      <c r="E33" s="191" t="s">
        <v>200</v>
      </c>
      <c r="F33" s="191" t="s">
        <v>305</v>
      </c>
      <c r="G33" s="190">
        <v>2013</v>
      </c>
      <c r="H33" s="192">
        <v>3956</v>
      </c>
      <c r="I33" s="192">
        <v>7</v>
      </c>
      <c r="J33" s="193" t="s">
        <v>306</v>
      </c>
      <c r="K33" s="193" t="s">
        <v>307</v>
      </c>
      <c r="L33" s="211">
        <v>231</v>
      </c>
      <c r="M33" s="194">
        <v>1269000</v>
      </c>
      <c r="N33" s="195">
        <v>46416</v>
      </c>
      <c r="O33" s="195">
        <v>46780</v>
      </c>
      <c r="P33" s="196">
        <v>1465100</v>
      </c>
      <c r="Q33" s="197" t="s">
        <v>791</v>
      </c>
    </row>
    <row r="34" spans="1:17" ht="13.5" thickBot="1" x14ac:dyDescent="0.25">
      <c r="A34" s="209">
        <v>33</v>
      </c>
      <c r="B34" s="210" t="s">
        <v>308</v>
      </c>
      <c r="C34" s="190" t="s">
        <v>309</v>
      </c>
      <c r="D34" s="190" t="s">
        <v>199</v>
      </c>
      <c r="E34" s="191" t="s">
        <v>200</v>
      </c>
      <c r="F34" s="191" t="s">
        <v>305</v>
      </c>
      <c r="G34" s="190">
        <v>2013</v>
      </c>
      <c r="H34" s="192">
        <v>3956</v>
      </c>
      <c r="I34" s="192">
        <v>7</v>
      </c>
      <c r="J34" s="193" t="s">
        <v>310</v>
      </c>
      <c r="K34" s="193" t="s">
        <v>311</v>
      </c>
      <c r="L34" s="211">
        <v>231</v>
      </c>
      <c r="M34" s="194">
        <v>1269000</v>
      </c>
      <c r="N34" s="195">
        <v>46416</v>
      </c>
      <c r="O34" s="195">
        <v>46780</v>
      </c>
      <c r="P34" s="196">
        <v>1465100</v>
      </c>
      <c r="Q34" s="197" t="s">
        <v>791</v>
      </c>
    </row>
    <row r="35" spans="1:17" ht="13.5" thickBot="1" x14ac:dyDescent="0.25">
      <c r="A35" s="209">
        <v>34</v>
      </c>
      <c r="B35" s="210" t="s">
        <v>314</v>
      </c>
      <c r="C35" s="190" t="s">
        <v>315</v>
      </c>
      <c r="D35" s="190" t="s">
        <v>81</v>
      </c>
      <c r="E35" s="191" t="s">
        <v>46</v>
      </c>
      <c r="F35" s="191" t="s">
        <v>47</v>
      </c>
      <c r="G35" s="190">
        <v>2012</v>
      </c>
      <c r="H35" s="192">
        <v>3496</v>
      </c>
      <c r="I35" s="192" t="s">
        <v>196</v>
      </c>
      <c r="J35" s="193" t="s">
        <v>316</v>
      </c>
      <c r="K35" s="193" t="s">
        <v>317</v>
      </c>
      <c r="L35" s="211">
        <v>231</v>
      </c>
      <c r="M35" s="194">
        <v>1269000</v>
      </c>
      <c r="N35" s="195">
        <v>46435</v>
      </c>
      <c r="O35" s="195">
        <v>46799</v>
      </c>
      <c r="P35" s="196">
        <v>1465100</v>
      </c>
      <c r="Q35" s="197" t="s">
        <v>791</v>
      </c>
    </row>
    <row r="36" spans="1:17" ht="13.5" thickBot="1" x14ac:dyDescent="0.25">
      <c r="A36" s="209">
        <v>35</v>
      </c>
      <c r="B36" s="210" t="s">
        <v>318</v>
      </c>
      <c r="C36" s="190" t="s">
        <v>319</v>
      </c>
      <c r="D36" s="190" t="s">
        <v>96</v>
      </c>
      <c r="E36" s="191" t="s">
        <v>18</v>
      </c>
      <c r="F36" s="191" t="s">
        <v>21</v>
      </c>
      <c r="G36" s="190">
        <v>2011</v>
      </c>
      <c r="H36" s="192">
        <v>6400</v>
      </c>
      <c r="I36" s="192" t="s">
        <v>163</v>
      </c>
      <c r="J36" s="193">
        <v>90698100838981</v>
      </c>
      <c r="K36" s="193" t="s">
        <v>320</v>
      </c>
      <c r="L36" s="211">
        <v>331</v>
      </c>
      <c r="M36" s="194">
        <v>1269000</v>
      </c>
      <c r="N36" s="195">
        <v>46438</v>
      </c>
      <c r="O36" s="195">
        <v>46802</v>
      </c>
      <c r="P36" s="196">
        <v>1737190</v>
      </c>
      <c r="Q36" s="197" t="s">
        <v>791</v>
      </c>
    </row>
    <row r="37" spans="1:17" ht="13.5" thickBot="1" x14ac:dyDescent="0.25">
      <c r="A37" s="209">
        <v>36</v>
      </c>
      <c r="B37" s="210" t="s">
        <v>321</v>
      </c>
      <c r="C37" s="190" t="s">
        <v>322</v>
      </c>
      <c r="D37" s="190" t="s">
        <v>323</v>
      </c>
      <c r="E37" s="191" t="s">
        <v>104</v>
      </c>
      <c r="F37" s="191" t="s">
        <v>40</v>
      </c>
      <c r="G37" s="190">
        <v>2012</v>
      </c>
      <c r="H37" s="192">
        <v>2198</v>
      </c>
      <c r="I37" s="192">
        <v>19</v>
      </c>
      <c r="J37" s="193" t="s">
        <v>324</v>
      </c>
      <c r="K37" s="193" t="s">
        <v>325</v>
      </c>
      <c r="L37" s="211">
        <v>421</v>
      </c>
      <c r="M37" s="194">
        <v>1255100</v>
      </c>
      <c r="N37" s="195">
        <v>46441</v>
      </c>
      <c r="O37" s="195">
        <v>46805</v>
      </c>
      <c r="P37" s="196">
        <v>1449230</v>
      </c>
      <c r="Q37" s="197" t="s">
        <v>791</v>
      </c>
    </row>
    <row r="38" spans="1:17" ht="26.25" thickBot="1" x14ac:dyDescent="0.25">
      <c r="A38" s="209">
        <v>37</v>
      </c>
      <c r="B38" s="210" t="s">
        <v>326</v>
      </c>
      <c r="C38" s="190" t="s">
        <v>327</v>
      </c>
      <c r="D38" s="190" t="s">
        <v>328</v>
      </c>
      <c r="E38" s="191" t="s">
        <v>329</v>
      </c>
      <c r="F38" s="191" t="s">
        <v>330</v>
      </c>
      <c r="G38" s="190">
        <v>2014</v>
      </c>
      <c r="H38" s="192">
        <v>645</v>
      </c>
      <c r="I38" s="192">
        <v>0</v>
      </c>
      <c r="J38" s="193" t="s">
        <v>331</v>
      </c>
      <c r="K38" s="193" t="s">
        <v>332</v>
      </c>
      <c r="L38" s="211">
        <v>131</v>
      </c>
      <c r="M38" s="194">
        <v>758300</v>
      </c>
      <c r="N38" s="195">
        <v>46442</v>
      </c>
      <c r="O38" s="195">
        <v>46806</v>
      </c>
      <c r="P38" s="196">
        <v>875610</v>
      </c>
      <c r="Q38" s="197" t="s">
        <v>791</v>
      </c>
    </row>
    <row r="39" spans="1:17" ht="13.5" thickBot="1" x14ac:dyDescent="0.25">
      <c r="A39" s="209">
        <v>38</v>
      </c>
      <c r="B39" s="210" t="s">
        <v>333</v>
      </c>
      <c r="C39" s="190" t="s">
        <v>334</v>
      </c>
      <c r="D39" s="190" t="s">
        <v>81</v>
      </c>
      <c r="E39" s="191" t="s">
        <v>46</v>
      </c>
      <c r="F39" s="191" t="s">
        <v>47</v>
      </c>
      <c r="G39" s="190">
        <v>2012</v>
      </c>
      <c r="H39" s="192">
        <v>3496</v>
      </c>
      <c r="I39" s="192" t="s">
        <v>196</v>
      </c>
      <c r="J39" s="193" t="s">
        <v>335</v>
      </c>
      <c r="K39" s="193" t="s">
        <v>336</v>
      </c>
      <c r="L39" s="211">
        <v>231</v>
      </c>
      <c r="M39" s="194">
        <v>1269000</v>
      </c>
      <c r="N39" s="195">
        <v>46443</v>
      </c>
      <c r="O39" s="195">
        <v>46807</v>
      </c>
      <c r="P39" s="196">
        <v>1465100</v>
      </c>
      <c r="Q39" s="197" t="s">
        <v>791</v>
      </c>
    </row>
    <row r="40" spans="1:17" ht="13.5" thickBot="1" x14ac:dyDescent="0.25">
      <c r="A40" s="209">
        <v>39</v>
      </c>
      <c r="B40" s="210" t="s">
        <v>345</v>
      </c>
      <c r="C40" s="190" t="s">
        <v>346</v>
      </c>
      <c r="D40" s="190" t="s">
        <v>81</v>
      </c>
      <c r="E40" s="191" t="s">
        <v>46</v>
      </c>
      <c r="F40" s="191" t="s">
        <v>47</v>
      </c>
      <c r="G40" s="190">
        <v>2012</v>
      </c>
      <c r="H40" s="192">
        <v>3496</v>
      </c>
      <c r="I40" s="192" t="s">
        <v>196</v>
      </c>
      <c r="J40" s="193" t="s">
        <v>347</v>
      </c>
      <c r="K40" s="193" t="s">
        <v>348</v>
      </c>
      <c r="L40" s="211">
        <v>231</v>
      </c>
      <c r="M40" s="194">
        <v>1269000</v>
      </c>
      <c r="N40" s="195">
        <v>46443</v>
      </c>
      <c r="O40" s="195">
        <v>46807</v>
      </c>
      <c r="P40" s="196">
        <v>1465100</v>
      </c>
      <c r="Q40" s="197" t="s">
        <v>791</v>
      </c>
    </row>
    <row r="41" spans="1:17" ht="13.5" thickBot="1" x14ac:dyDescent="0.25">
      <c r="A41" s="209">
        <v>40</v>
      </c>
      <c r="B41" s="210" t="s">
        <v>349</v>
      </c>
      <c r="C41" s="190" t="s">
        <v>350</v>
      </c>
      <c r="D41" s="190" t="s">
        <v>81</v>
      </c>
      <c r="E41" s="191" t="s">
        <v>46</v>
      </c>
      <c r="F41" s="191" t="s">
        <v>47</v>
      </c>
      <c r="G41" s="190">
        <v>2012</v>
      </c>
      <c r="H41" s="192">
        <v>3496</v>
      </c>
      <c r="I41" s="192" t="s">
        <v>196</v>
      </c>
      <c r="J41" s="193" t="s">
        <v>351</v>
      </c>
      <c r="K41" s="193" t="s">
        <v>352</v>
      </c>
      <c r="L41" s="211">
        <v>231</v>
      </c>
      <c r="M41" s="194">
        <v>1269000</v>
      </c>
      <c r="N41" s="195">
        <v>46443</v>
      </c>
      <c r="O41" s="195">
        <v>46807</v>
      </c>
      <c r="P41" s="196">
        <v>1465100</v>
      </c>
      <c r="Q41" s="197" t="s">
        <v>791</v>
      </c>
    </row>
    <row r="42" spans="1:17" ht="13.5" thickBot="1" x14ac:dyDescent="0.25">
      <c r="A42" s="209">
        <v>41</v>
      </c>
      <c r="B42" s="210" t="s">
        <v>357</v>
      </c>
      <c r="C42" s="190" t="s">
        <v>358</v>
      </c>
      <c r="D42" s="190" t="s">
        <v>81</v>
      </c>
      <c r="E42" s="191" t="s">
        <v>46</v>
      </c>
      <c r="F42" s="191" t="s">
        <v>47</v>
      </c>
      <c r="G42" s="190">
        <v>2012</v>
      </c>
      <c r="H42" s="192">
        <v>3496</v>
      </c>
      <c r="I42" s="192" t="s">
        <v>196</v>
      </c>
      <c r="J42" s="193" t="s">
        <v>359</v>
      </c>
      <c r="K42" s="193" t="s">
        <v>360</v>
      </c>
      <c r="L42" s="211">
        <v>231</v>
      </c>
      <c r="M42" s="194">
        <v>1269000</v>
      </c>
      <c r="N42" s="195">
        <v>46444</v>
      </c>
      <c r="O42" s="195">
        <v>46808</v>
      </c>
      <c r="P42" s="196">
        <v>1465100</v>
      </c>
      <c r="Q42" s="197" t="s">
        <v>791</v>
      </c>
    </row>
    <row r="43" spans="1:17" ht="13.5" thickBot="1" x14ac:dyDescent="0.25">
      <c r="A43" s="209">
        <v>42</v>
      </c>
      <c r="B43" s="210" t="s">
        <v>337</v>
      </c>
      <c r="C43" s="190" t="s">
        <v>338</v>
      </c>
      <c r="D43" s="190" t="s">
        <v>81</v>
      </c>
      <c r="E43" s="191" t="s">
        <v>46</v>
      </c>
      <c r="F43" s="191" t="s">
        <v>47</v>
      </c>
      <c r="G43" s="190">
        <v>2012</v>
      </c>
      <c r="H43" s="192">
        <v>3496</v>
      </c>
      <c r="I43" s="192" t="s">
        <v>196</v>
      </c>
      <c r="J43" s="193" t="s">
        <v>339</v>
      </c>
      <c r="K43" s="193" t="s">
        <v>340</v>
      </c>
      <c r="L43" s="211">
        <v>231</v>
      </c>
      <c r="M43" s="194">
        <v>1269000</v>
      </c>
      <c r="N43" s="195">
        <v>46451</v>
      </c>
      <c r="O43" s="195">
        <v>46815</v>
      </c>
      <c r="P43" s="196">
        <v>1465100</v>
      </c>
      <c r="Q43" s="197" t="s">
        <v>791</v>
      </c>
    </row>
    <row r="44" spans="1:17" ht="13.5" thickBot="1" x14ac:dyDescent="0.25">
      <c r="A44" s="209">
        <v>43</v>
      </c>
      <c r="B44" s="210" t="s">
        <v>353</v>
      </c>
      <c r="C44" s="190" t="s">
        <v>354</v>
      </c>
      <c r="D44" s="190" t="s">
        <v>81</v>
      </c>
      <c r="E44" s="191" t="s">
        <v>46</v>
      </c>
      <c r="F44" s="191" t="s">
        <v>47</v>
      </c>
      <c r="G44" s="190">
        <v>2012</v>
      </c>
      <c r="H44" s="192">
        <v>3496</v>
      </c>
      <c r="I44" s="192" t="s">
        <v>196</v>
      </c>
      <c r="J44" s="193" t="s">
        <v>355</v>
      </c>
      <c r="K44" s="193" t="s">
        <v>356</v>
      </c>
      <c r="L44" s="211">
        <v>231</v>
      </c>
      <c r="M44" s="194">
        <v>1269000</v>
      </c>
      <c r="N44" s="195">
        <v>46451</v>
      </c>
      <c r="O44" s="195">
        <v>46815</v>
      </c>
      <c r="P44" s="196">
        <v>1465100</v>
      </c>
      <c r="Q44" s="197" t="s">
        <v>791</v>
      </c>
    </row>
    <row r="45" spans="1:17" ht="13.5" thickBot="1" x14ac:dyDescent="0.25">
      <c r="A45" s="209">
        <v>44</v>
      </c>
      <c r="B45" s="210" t="s">
        <v>341</v>
      </c>
      <c r="C45" s="190" t="s">
        <v>342</v>
      </c>
      <c r="D45" s="190" t="s">
        <v>81</v>
      </c>
      <c r="E45" s="191" t="s">
        <v>46</v>
      </c>
      <c r="F45" s="191" t="s">
        <v>47</v>
      </c>
      <c r="G45" s="190">
        <v>2012</v>
      </c>
      <c r="H45" s="192">
        <v>3496</v>
      </c>
      <c r="I45" s="192" t="s">
        <v>196</v>
      </c>
      <c r="J45" s="193" t="s">
        <v>343</v>
      </c>
      <c r="K45" s="193" t="s">
        <v>344</v>
      </c>
      <c r="L45" s="211">
        <v>231</v>
      </c>
      <c r="M45" s="194">
        <v>1269000</v>
      </c>
      <c r="N45" s="195">
        <v>46455</v>
      </c>
      <c r="O45" s="195">
        <v>46819</v>
      </c>
      <c r="P45" s="196">
        <v>1465100</v>
      </c>
      <c r="Q45" s="197" t="s">
        <v>791</v>
      </c>
    </row>
    <row r="46" spans="1:17" ht="13.5" thickBot="1" x14ac:dyDescent="0.25">
      <c r="A46" s="209">
        <v>45</v>
      </c>
      <c r="B46" s="210" t="s">
        <v>361</v>
      </c>
      <c r="C46" s="190" t="s">
        <v>362</v>
      </c>
      <c r="D46" s="190" t="s">
        <v>195</v>
      </c>
      <c r="E46" s="191" t="s">
        <v>46</v>
      </c>
      <c r="F46" s="191" t="s">
        <v>47</v>
      </c>
      <c r="G46" s="190">
        <v>2007</v>
      </c>
      <c r="H46" s="192">
        <v>2605</v>
      </c>
      <c r="I46" s="192" t="s">
        <v>196</v>
      </c>
      <c r="J46" s="193" t="s">
        <v>363</v>
      </c>
      <c r="K46" s="193" t="s">
        <v>364</v>
      </c>
      <c r="L46" s="211">
        <v>232</v>
      </c>
      <c r="M46" s="194">
        <v>1269000</v>
      </c>
      <c r="N46" s="195">
        <v>46456</v>
      </c>
      <c r="O46" s="195">
        <v>46820</v>
      </c>
      <c r="P46" s="196">
        <v>1465100</v>
      </c>
      <c r="Q46" s="197" t="s">
        <v>791</v>
      </c>
    </row>
    <row r="47" spans="1:17" ht="13.5" thickBot="1" x14ac:dyDescent="0.25">
      <c r="A47" s="209">
        <v>46</v>
      </c>
      <c r="B47" s="210" t="s">
        <v>365</v>
      </c>
      <c r="C47" s="190" t="s">
        <v>366</v>
      </c>
      <c r="D47" s="190" t="s">
        <v>81</v>
      </c>
      <c r="E47" s="191" t="s">
        <v>46</v>
      </c>
      <c r="F47" s="191" t="s">
        <v>47</v>
      </c>
      <c r="G47" s="190">
        <v>2012</v>
      </c>
      <c r="H47" s="192">
        <v>3496</v>
      </c>
      <c r="I47" s="192" t="s">
        <v>196</v>
      </c>
      <c r="J47" s="193" t="s">
        <v>367</v>
      </c>
      <c r="K47" s="193" t="s">
        <v>368</v>
      </c>
      <c r="L47" s="211">
        <v>231</v>
      </c>
      <c r="M47" s="194">
        <v>1269300</v>
      </c>
      <c r="N47" s="195">
        <v>46456</v>
      </c>
      <c r="O47" s="195">
        <v>46820</v>
      </c>
      <c r="P47" s="196">
        <v>1465100</v>
      </c>
      <c r="Q47" s="197" t="s">
        <v>791</v>
      </c>
    </row>
    <row r="48" spans="1:17" x14ac:dyDescent="0.2">
      <c r="A48" s="197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8">
        <f>SUM(P2:P47)</f>
        <v>66995140</v>
      </c>
    </row>
    <row r="49" spans="1:16" x14ac:dyDescent="0.2">
      <c r="A49" s="197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</row>
    <row r="50" spans="1:16" x14ac:dyDescent="0.2">
      <c r="M50" s="200"/>
    </row>
    <row r="51" spans="1:16" x14ac:dyDescent="0.2">
      <c r="M51" s="200"/>
    </row>
    <row r="52" spans="1:16" x14ac:dyDescent="0.2">
      <c r="M52" s="200"/>
    </row>
    <row r="53" spans="1:16" x14ac:dyDescent="0.2">
      <c r="M53" s="200"/>
    </row>
    <row r="54" spans="1:16" x14ac:dyDescent="0.2">
      <c r="M54" s="200"/>
    </row>
    <row r="129" spans="1:17" s="201" customFormat="1" x14ac:dyDescent="0.2">
      <c r="A129" s="199"/>
      <c r="B129" s="199"/>
      <c r="C129" s="199"/>
      <c r="D129" s="199"/>
      <c r="E129" s="199"/>
      <c r="F129" s="199"/>
      <c r="G129" s="199"/>
      <c r="H129" s="199"/>
      <c r="I129" s="199"/>
      <c r="J129" s="199"/>
      <c r="K129" s="199"/>
      <c r="L129" s="199"/>
      <c r="M129" s="199"/>
      <c r="N129" s="199"/>
      <c r="O129" s="199"/>
      <c r="P129" s="199"/>
      <c r="Q129" s="199"/>
    </row>
    <row r="130" spans="1:17" s="201" customFormat="1" x14ac:dyDescent="0.2">
      <c r="A130" s="199"/>
      <c r="B130" s="199"/>
      <c r="C130" s="199"/>
      <c r="D130" s="199"/>
      <c r="E130" s="199"/>
      <c r="F130" s="199"/>
      <c r="G130" s="199"/>
      <c r="H130" s="199"/>
      <c r="I130" s="199"/>
      <c r="J130" s="199"/>
      <c r="K130" s="199"/>
      <c r="L130" s="199"/>
      <c r="M130" s="199"/>
      <c r="N130" s="199"/>
      <c r="O130" s="199"/>
      <c r="P130" s="199"/>
      <c r="Q130" s="199"/>
    </row>
    <row r="131" spans="1:17" s="201" customFormat="1" x14ac:dyDescent="0.2">
      <c r="A131" s="199"/>
      <c r="B131" s="199"/>
      <c r="C131" s="199"/>
      <c r="D131" s="199"/>
      <c r="E131" s="199"/>
      <c r="F131" s="199"/>
      <c r="G131" s="199"/>
      <c r="H131" s="199"/>
      <c r="I131" s="199"/>
      <c r="J131" s="199"/>
      <c r="K131" s="199"/>
      <c r="L131" s="199"/>
      <c r="M131" s="199"/>
      <c r="N131" s="199"/>
      <c r="O131" s="199"/>
      <c r="P131" s="199"/>
      <c r="Q131" s="199"/>
    </row>
    <row r="132" spans="1:17" s="201" customFormat="1" x14ac:dyDescent="0.2">
      <c r="A132" s="199"/>
      <c r="B132" s="199"/>
      <c r="C132" s="199"/>
      <c r="D132" s="199"/>
      <c r="E132" s="199"/>
      <c r="F132" s="199"/>
      <c r="G132" s="199"/>
      <c r="H132" s="199"/>
      <c r="I132" s="199"/>
      <c r="J132" s="199"/>
      <c r="K132" s="199"/>
      <c r="L132" s="199"/>
      <c r="M132" s="199"/>
      <c r="N132" s="199"/>
      <c r="O132" s="199"/>
      <c r="P132" s="199"/>
      <c r="Q132" s="199"/>
    </row>
    <row r="133" spans="1:17" s="201" customFormat="1" x14ac:dyDescent="0.2">
      <c r="A133" s="199"/>
      <c r="B133" s="199"/>
      <c r="C133" s="199"/>
      <c r="D133" s="199"/>
      <c r="E133" s="199"/>
      <c r="F133" s="199"/>
      <c r="G133" s="199"/>
      <c r="H133" s="199"/>
      <c r="I133" s="199"/>
      <c r="J133" s="199"/>
      <c r="K133" s="199"/>
      <c r="L133" s="199"/>
      <c r="M133" s="199"/>
      <c r="N133" s="199"/>
      <c r="O133" s="199"/>
      <c r="P133" s="199"/>
      <c r="Q133" s="199"/>
    </row>
    <row r="134" spans="1:17" s="201" customFormat="1" x14ac:dyDescent="0.2">
      <c r="A134" s="199"/>
      <c r="B134" s="199"/>
      <c r="C134" s="199"/>
      <c r="D134" s="199"/>
      <c r="E134" s="199"/>
      <c r="F134" s="199"/>
      <c r="G134" s="199"/>
      <c r="H134" s="199"/>
      <c r="I134" s="199"/>
      <c r="J134" s="199"/>
      <c r="K134" s="199"/>
      <c r="L134" s="199"/>
      <c r="M134" s="199"/>
      <c r="N134" s="199"/>
      <c r="O134" s="199"/>
      <c r="P134" s="199"/>
      <c r="Q134" s="199"/>
    </row>
    <row r="135" spans="1:17" s="201" customFormat="1" x14ac:dyDescent="0.2">
      <c r="A135" s="199"/>
      <c r="B135" s="199"/>
      <c r="C135" s="199"/>
      <c r="D135" s="199"/>
      <c r="E135" s="199"/>
      <c r="F135" s="199"/>
      <c r="G135" s="199"/>
      <c r="H135" s="199"/>
      <c r="I135" s="199"/>
      <c r="J135" s="199"/>
      <c r="K135" s="199"/>
      <c r="L135" s="199"/>
      <c r="M135" s="199"/>
      <c r="N135" s="199"/>
      <c r="O135" s="199"/>
      <c r="P135" s="199"/>
      <c r="Q135" s="199"/>
    </row>
    <row r="136" spans="1:17" s="201" customFormat="1" x14ac:dyDescent="0.2">
      <c r="A136" s="199"/>
      <c r="B136" s="199"/>
      <c r="C136" s="199"/>
      <c r="D136" s="199"/>
      <c r="E136" s="199"/>
      <c r="F136" s="199"/>
      <c r="G136" s="199"/>
      <c r="H136" s="199"/>
      <c r="I136" s="199"/>
      <c r="J136" s="199"/>
      <c r="K136" s="199"/>
      <c r="L136" s="199"/>
      <c r="M136" s="199"/>
      <c r="N136" s="199"/>
      <c r="O136" s="199"/>
      <c r="P136" s="199"/>
      <c r="Q136" s="199"/>
    </row>
    <row r="137" spans="1:17" s="201" customFormat="1" x14ac:dyDescent="0.2">
      <c r="A137" s="199"/>
      <c r="B137" s="199"/>
      <c r="C137" s="199"/>
      <c r="D137" s="199"/>
      <c r="E137" s="199"/>
      <c r="F137" s="199"/>
      <c r="G137" s="199"/>
      <c r="H137" s="199"/>
      <c r="I137" s="199"/>
      <c r="J137" s="199"/>
      <c r="K137" s="199"/>
      <c r="L137" s="199"/>
      <c r="M137" s="199"/>
      <c r="N137" s="199"/>
      <c r="O137" s="199"/>
      <c r="P137" s="199"/>
      <c r="Q137" s="199"/>
    </row>
    <row r="1048566" spans="13:13" x14ac:dyDescent="0.2">
      <c r="M1048566" s="197"/>
    </row>
  </sheetData>
  <conditionalFormatting sqref="C1 C48:C1048576">
    <cfRule type="duplicateValues" dxfId="2" priority="1"/>
  </conditionalFormatting>
  <conditionalFormatting sqref="C121:C1048576 C1 C48:C104">
    <cfRule type="duplicateValues" dxfId="1" priority="2"/>
    <cfRule type="duplicateValues" dxfId="0" priority="3"/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3EB69-A0FC-4E00-BE83-FB7D2C157719}">
  <sheetPr>
    <tabColor theme="5" tint="0.39997558519241921"/>
  </sheetPr>
  <dimension ref="B3:M7"/>
  <sheetViews>
    <sheetView zoomScale="80" zoomScaleNormal="80" workbookViewId="0">
      <selection sqref="A1:XFD1048576"/>
    </sheetView>
  </sheetViews>
  <sheetFormatPr baseColWidth="10" defaultRowHeight="12.75" x14ac:dyDescent="0.2"/>
  <cols>
    <col min="1" max="1" width="11.42578125" style="42"/>
    <col min="2" max="2" width="3.7109375" style="42" bestFit="1" customWidth="1"/>
    <col min="3" max="3" width="8.5703125" style="42" bestFit="1" customWidth="1"/>
    <col min="4" max="4" width="12.140625" style="42" bestFit="1" customWidth="1"/>
    <col min="5" max="5" width="18.140625" style="42" bestFit="1" customWidth="1"/>
    <col min="6" max="6" width="10.85546875" style="42" bestFit="1" customWidth="1"/>
    <col min="7" max="7" width="8.5703125" style="42" bestFit="1" customWidth="1"/>
    <col min="8" max="8" width="5.5703125" style="42" bestFit="1" customWidth="1"/>
    <col min="9" max="9" width="10.7109375" style="42" bestFit="1" customWidth="1"/>
    <col min="10" max="10" width="15.140625" style="42" bestFit="1" customWidth="1"/>
    <col min="11" max="11" width="21.28515625" style="42" bestFit="1" customWidth="1"/>
    <col min="12" max="12" width="18" style="42" bestFit="1" customWidth="1"/>
    <col min="13" max="13" width="9.5703125" style="42" bestFit="1" customWidth="1"/>
    <col min="14" max="16384" width="11.42578125" style="42"/>
  </cols>
  <sheetData>
    <row r="3" spans="2:13" x14ac:dyDescent="0.2">
      <c r="B3" s="381" t="s">
        <v>756</v>
      </c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221"/>
    </row>
    <row r="4" spans="2:13" x14ac:dyDescent="0.2">
      <c r="B4" s="212" t="s">
        <v>2</v>
      </c>
      <c r="C4" s="212" t="s">
        <v>4</v>
      </c>
      <c r="D4" s="212" t="s">
        <v>5</v>
      </c>
      <c r="E4" s="212" t="s">
        <v>7</v>
      </c>
      <c r="F4" s="212" t="s">
        <v>6</v>
      </c>
      <c r="G4" s="212" t="s">
        <v>8</v>
      </c>
      <c r="H4" s="212" t="s">
        <v>9</v>
      </c>
      <c r="I4" s="212" t="s">
        <v>757</v>
      </c>
      <c r="J4" s="212" t="s">
        <v>11</v>
      </c>
      <c r="K4" s="212" t="s">
        <v>12</v>
      </c>
      <c r="L4" s="212" t="s">
        <v>758</v>
      </c>
      <c r="M4" s="212" t="s">
        <v>759</v>
      </c>
    </row>
    <row r="5" spans="2:13" ht="25.5" x14ac:dyDescent="0.2">
      <c r="B5" s="213">
        <v>1</v>
      </c>
      <c r="C5" s="214" t="s">
        <v>322</v>
      </c>
      <c r="D5" s="213" t="s">
        <v>323</v>
      </c>
      <c r="E5" s="213" t="s">
        <v>760</v>
      </c>
      <c r="F5" s="213" t="s">
        <v>104</v>
      </c>
      <c r="G5" s="213">
        <v>2012</v>
      </c>
      <c r="H5" s="214">
        <v>2198</v>
      </c>
      <c r="I5" s="214">
        <v>19</v>
      </c>
      <c r="J5" s="214" t="s">
        <v>324</v>
      </c>
      <c r="K5" s="214" t="s">
        <v>325</v>
      </c>
      <c r="L5" s="215" t="s">
        <v>761</v>
      </c>
      <c r="M5" s="215" t="s">
        <v>498</v>
      </c>
    </row>
    <row r="6" spans="2:13" x14ac:dyDescent="0.2">
      <c r="B6" s="216">
        <v>2</v>
      </c>
      <c r="C6" s="214" t="s">
        <v>183</v>
      </c>
      <c r="D6" s="213" t="s">
        <v>762</v>
      </c>
      <c r="E6" s="213" t="s">
        <v>39</v>
      </c>
      <c r="F6" s="213" t="s">
        <v>763</v>
      </c>
      <c r="G6" s="213">
        <v>2007</v>
      </c>
      <c r="H6" s="214">
        <v>7200</v>
      </c>
      <c r="I6" s="214">
        <v>35</v>
      </c>
      <c r="J6" s="214" t="s">
        <v>184</v>
      </c>
      <c r="K6" s="214" t="s">
        <v>185</v>
      </c>
      <c r="L6" s="215" t="s">
        <v>764</v>
      </c>
      <c r="M6" s="215" t="s">
        <v>498</v>
      </c>
    </row>
    <row r="7" spans="2:13" x14ac:dyDescent="0.2">
      <c r="B7" s="216">
        <v>3</v>
      </c>
      <c r="C7" s="217" t="s">
        <v>38</v>
      </c>
      <c r="D7" s="213" t="s">
        <v>762</v>
      </c>
      <c r="E7" s="213" t="s">
        <v>39</v>
      </c>
      <c r="F7" s="217" t="s">
        <v>763</v>
      </c>
      <c r="G7" s="217">
        <v>2019</v>
      </c>
      <c r="H7" s="217">
        <v>5193</v>
      </c>
      <c r="I7" s="218">
        <v>42</v>
      </c>
      <c r="J7" s="219" t="s">
        <v>41</v>
      </c>
      <c r="K7" s="220" t="s">
        <v>42</v>
      </c>
      <c r="L7" s="217">
        <v>1603080</v>
      </c>
      <c r="M7" s="217" t="s">
        <v>498</v>
      </c>
    </row>
  </sheetData>
  <mergeCells count="1">
    <mergeCell ref="B3:L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6FF9D-2174-408C-AF81-F27D4375AAB9}">
  <sheetPr>
    <tabColor theme="9" tint="0.39997558519241921"/>
  </sheetPr>
  <dimension ref="A1:I13"/>
  <sheetViews>
    <sheetView zoomScale="80" zoomScaleNormal="80" workbookViewId="0">
      <selection activeCell="B5" sqref="B5:B12"/>
    </sheetView>
  </sheetViews>
  <sheetFormatPr baseColWidth="10" defaultColWidth="11.42578125" defaultRowHeight="12.75" x14ac:dyDescent="0.2"/>
  <cols>
    <col min="1" max="1" width="11.42578125" style="42"/>
    <col min="2" max="2" width="8" style="42" bestFit="1" customWidth="1"/>
    <col min="3" max="3" width="9.28515625" style="42" bestFit="1" customWidth="1"/>
    <col min="4" max="4" width="11.140625" style="42" bestFit="1" customWidth="1"/>
    <col min="5" max="5" width="25" style="42" bestFit="1" customWidth="1"/>
    <col min="6" max="6" width="17.42578125" style="42" bestFit="1" customWidth="1"/>
    <col min="7" max="7" width="17.140625" style="42" bestFit="1" customWidth="1"/>
    <col min="8" max="8" width="18.5703125" style="42" bestFit="1" customWidth="1"/>
    <col min="9" max="9" width="17.85546875" style="42" bestFit="1" customWidth="1"/>
    <col min="10" max="16384" width="11.42578125" style="42"/>
  </cols>
  <sheetData>
    <row r="1" spans="1:9" ht="13.5" thickBot="1" x14ac:dyDescent="0.25">
      <c r="A1" s="102"/>
    </row>
    <row r="2" spans="1:9" x14ac:dyDescent="0.2">
      <c r="B2" s="383" t="s">
        <v>739</v>
      </c>
      <c r="C2" s="384"/>
      <c r="D2" s="384"/>
      <c r="E2" s="384"/>
      <c r="F2" s="384"/>
      <c r="G2" s="384"/>
      <c r="H2" s="384"/>
      <c r="I2" s="384"/>
    </row>
    <row r="3" spans="1:9" x14ac:dyDescent="0.2">
      <c r="B3" s="385" t="s">
        <v>740</v>
      </c>
      <c r="C3" s="386"/>
      <c r="D3" s="386"/>
      <c r="E3" s="386"/>
      <c r="F3" s="386"/>
      <c r="G3" s="386"/>
      <c r="H3" s="386"/>
      <c r="I3" s="386"/>
    </row>
    <row r="4" spans="1:9" ht="38.25" x14ac:dyDescent="0.2">
      <c r="B4" s="222" t="s">
        <v>683</v>
      </c>
      <c r="C4" s="223" t="s">
        <v>741</v>
      </c>
      <c r="D4" s="223" t="s">
        <v>792</v>
      </c>
      <c r="E4" s="223" t="s">
        <v>742</v>
      </c>
      <c r="F4" s="223" t="s">
        <v>743</v>
      </c>
      <c r="G4" s="223" t="s">
        <v>744</v>
      </c>
      <c r="H4" s="224" t="s">
        <v>745</v>
      </c>
      <c r="I4" s="225" t="s">
        <v>829</v>
      </c>
    </row>
    <row r="5" spans="1:9" x14ac:dyDescent="0.2">
      <c r="B5" s="226">
        <v>35468</v>
      </c>
      <c r="C5" s="227" t="s">
        <v>746</v>
      </c>
      <c r="D5" s="228">
        <v>43374</v>
      </c>
      <c r="E5" s="229" t="s">
        <v>747</v>
      </c>
      <c r="F5" s="230">
        <v>941000024232328</v>
      </c>
      <c r="G5" s="231" t="s">
        <v>793</v>
      </c>
      <c r="H5" s="232">
        <v>17938403.125</v>
      </c>
      <c r="I5" s="232">
        <v>25000000</v>
      </c>
    </row>
    <row r="6" spans="1:9" x14ac:dyDescent="0.2">
      <c r="B6" s="226">
        <v>35467</v>
      </c>
      <c r="C6" s="227" t="s">
        <v>748</v>
      </c>
      <c r="D6" s="228">
        <v>43559</v>
      </c>
      <c r="E6" s="229" t="s">
        <v>747</v>
      </c>
      <c r="F6" s="230">
        <v>941000024232308</v>
      </c>
      <c r="G6" s="231" t="s">
        <v>794</v>
      </c>
      <c r="H6" s="232">
        <v>17938403.125</v>
      </c>
      <c r="I6" s="232">
        <v>25000000</v>
      </c>
    </row>
    <row r="7" spans="1:9" x14ac:dyDescent="0.2">
      <c r="B7" s="226">
        <v>35466</v>
      </c>
      <c r="C7" s="227" t="s">
        <v>749</v>
      </c>
      <c r="D7" s="228">
        <v>43562</v>
      </c>
      <c r="E7" s="229" t="s">
        <v>747</v>
      </c>
      <c r="F7" s="230">
        <v>941000024232329</v>
      </c>
      <c r="G7" s="231" t="s">
        <v>795</v>
      </c>
      <c r="H7" s="232">
        <v>17938403.125</v>
      </c>
      <c r="I7" s="232">
        <v>25000000</v>
      </c>
    </row>
    <row r="8" spans="1:9" x14ac:dyDescent="0.2">
      <c r="B8" s="226">
        <v>35465</v>
      </c>
      <c r="C8" s="227" t="s">
        <v>750</v>
      </c>
      <c r="D8" s="228">
        <v>43875</v>
      </c>
      <c r="E8" s="229" t="s">
        <v>747</v>
      </c>
      <c r="F8" s="230">
        <v>941000024232309</v>
      </c>
      <c r="G8" s="231" t="s">
        <v>796</v>
      </c>
      <c r="H8" s="232">
        <v>17938403.125</v>
      </c>
      <c r="I8" s="232">
        <v>25000000</v>
      </c>
    </row>
    <row r="9" spans="1:9" x14ac:dyDescent="0.2">
      <c r="B9" s="226">
        <v>35464</v>
      </c>
      <c r="C9" s="227" t="s">
        <v>751</v>
      </c>
      <c r="D9" s="228">
        <v>43658</v>
      </c>
      <c r="E9" s="229" t="s">
        <v>747</v>
      </c>
      <c r="F9" s="230">
        <v>941000021138502</v>
      </c>
      <c r="G9" s="231" t="s">
        <v>797</v>
      </c>
      <c r="H9" s="232">
        <v>17938403.125</v>
      </c>
      <c r="I9" s="232">
        <v>25000000</v>
      </c>
    </row>
    <row r="10" spans="1:9" x14ac:dyDescent="0.2">
      <c r="B10" s="226">
        <v>35463</v>
      </c>
      <c r="C10" s="227" t="s">
        <v>752</v>
      </c>
      <c r="D10" s="228">
        <v>43575</v>
      </c>
      <c r="E10" s="229" t="s">
        <v>747</v>
      </c>
      <c r="F10" s="230">
        <v>250268732570445</v>
      </c>
      <c r="G10" s="231" t="s">
        <v>798</v>
      </c>
      <c r="H10" s="232">
        <v>17938403.125</v>
      </c>
      <c r="I10" s="232">
        <v>25000000</v>
      </c>
    </row>
    <row r="11" spans="1:9" x14ac:dyDescent="0.2">
      <c r="B11" s="226">
        <v>36584</v>
      </c>
      <c r="C11" s="227" t="s">
        <v>753</v>
      </c>
      <c r="D11" s="228">
        <v>43879</v>
      </c>
      <c r="E11" s="229" t="s">
        <v>747</v>
      </c>
      <c r="F11" s="230">
        <v>900115002359210</v>
      </c>
      <c r="G11" s="231" t="s">
        <v>799</v>
      </c>
      <c r="H11" s="232">
        <v>8482333.333333334</v>
      </c>
      <c r="I11" s="232">
        <v>25000000</v>
      </c>
    </row>
    <row r="12" spans="1:9" x14ac:dyDescent="0.2">
      <c r="B12" s="226">
        <v>37196</v>
      </c>
      <c r="C12" s="227" t="s">
        <v>754</v>
      </c>
      <c r="D12" s="228">
        <v>43825</v>
      </c>
      <c r="E12" s="229" t="s">
        <v>747</v>
      </c>
      <c r="F12" s="230">
        <v>900115002359142</v>
      </c>
      <c r="G12" s="231" t="s">
        <v>800</v>
      </c>
      <c r="H12" s="232">
        <v>8279533.333333333</v>
      </c>
      <c r="I12" s="232">
        <v>25000000</v>
      </c>
    </row>
    <row r="13" spans="1:9" ht="13.5" thickBot="1" x14ac:dyDescent="0.25">
      <c r="B13" s="233"/>
      <c r="C13" s="234"/>
      <c r="D13" s="234"/>
      <c r="E13" s="234"/>
      <c r="F13" s="234"/>
      <c r="G13" s="234" t="s">
        <v>738</v>
      </c>
      <c r="H13" s="235">
        <v>145188249.912</v>
      </c>
      <c r="I13" s="236">
        <f>SUM(I5:I12)</f>
        <v>200000000</v>
      </c>
    </row>
  </sheetData>
  <mergeCells count="2">
    <mergeCell ref="B2:I2"/>
    <mergeCell ref="B3:I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9967D-3C12-49DE-B5A6-0F4C37559DA7}">
  <dimension ref="B2:R210"/>
  <sheetViews>
    <sheetView zoomScale="80" zoomScaleNormal="80" workbookViewId="0">
      <selection activeCell="V16" sqref="V16"/>
    </sheetView>
  </sheetViews>
  <sheetFormatPr baseColWidth="10" defaultRowHeight="12.75" x14ac:dyDescent="0.2"/>
  <cols>
    <col min="1" max="1" width="11.42578125" style="42"/>
    <col min="2" max="2" width="20.85546875" style="42" bestFit="1" customWidth="1"/>
    <col min="3" max="3" width="8.5703125" style="42" bestFit="1" customWidth="1"/>
    <col min="4" max="4" width="18.140625" style="42" bestFit="1" customWidth="1"/>
    <col min="5" max="5" width="11" style="42" bestFit="1" customWidth="1"/>
    <col min="6" max="6" width="24.28515625" style="42" bestFit="1" customWidth="1"/>
    <col min="7" max="8" width="11.42578125" style="42"/>
    <col min="9" max="9" width="6.42578125" style="42" bestFit="1" customWidth="1"/>
    <col min="10" max="10" width="33.140625" style="42" bestFit="1" customWidth="1"/>
    <col min="11" max="11" width="7.140625" style="42" bestFit="1" customWidth="1"/>
    <col min="12" max="13" width="11.42578125" style="42"/>
    <col min="14" max="14" width="12.42578125" style="42" bestFit="1" customWidth="1"/>
    <col min="15" max="15" width="13.5703125" style="42" bestFit="1" customWidth="1"/>
    <col min="16" max="19" width="11.42578125" style="42"/>
    <col min="20" max="20" width="10" style="42" bestFit="1" customWidth="1"/>
    <col min="21" max="16384" width="11.42578125" style="42"/>
  </cols>
  <sheetData>
    <row r="2" spans="2:18" x14ac:dyDescent="0.2">
      <c r="B2" s="309" t="s">
        <v>830</v>
      </c>
      <c r="C2" s="309"/>
      <c r="D2" s="309"/>
      <c r="E2" s="309"/>
      <c r="F2" s="309"/>
    </row>
    <row r="3" spans="2:18" x14ac:dyDescent="0.2">
      <c r="B3" s="309"/>
      <c r="C3" s="309"/>
      <c r="D3" s="309"/>
      <c r="E3" s="309"/>
      <c r="F3" s="309"/>
    </row>
    <row r="4" spans="2:18" ht="13.5" thickBot="1" x14ac:dyDescent="0.25">
      <c r="B4" s="310" t="s">
        <v>858</v>
      </c>
      <c r="C4" s="311"/>
      <c r="D4" s="311"/>
      <c r="E4" s="311"/>
      <c r="F4" s="312"/>
      <c r="H4" s="313"/>
      <c r="I4" s="313"/>
      <c r="J4" s="313"/>
      <c r="K4" s="313"/>
      <c r="L4" s="313"/>
      <c r="M4" s="313"/>
      <c r="N4" s="313"/>
      <c r="O4" s="313"/>
      <c r="P4" s="313"/>
      <c r="Q4" s="313"/>
    </row>
    <row r="5" spans="2:18" x14ac:dyDescent="0.2">
      <c r="B5" s="237"/>
      <c r="C5" s="237"/>
      <c r="D5" s="237"/>
      <c r="E5" s="237"/>
      <c r="F5" s="237"/>
    </row>
    <row r="6" spans="2:18" x14ac:dyDescent="0.2">
      <c r="B6" s="299" t="s">
        <v>857</v>
      </c>
      <c r="C6" s="300"/>
      <c r="D6" s="300"/>
      <c r="E6" s="300"/>
      <c r="F6" s="301"/>
      <c r="I6" s="314" t="s">
        <v>831</v>
      </c>
      <c r="J6" s="314"/>
      <c r="K6" s="314"/>
      <c r="L6" s="314"/>
      <c r="M6" s="314"/>
      <c r="N6" s="314"/>
      <c r="O6" s="314"/>
      <c r="P6" s="314"/>
      <c r="Q6" s="314"/>
      <c r="R6" s="314"/>
    </row>
    <row r="7" spans="2:18" x14ac:dyDescent="0.2">
      <c r="B7" s="239" t="s">
        <v>1</v>
      </c>
      <c r="C7" s="239" t="s">
        <v>867</v>
      </c>
      <c r="D7" s="239" t="s">
        <v>868</v>
      </c>
      <c r="E7" s="239" t="s">
        <v>869</v>
      </c>
      <c r="F7" s="239" t="s">
        <v>870</v>
      </c>
      <c r="I7" s="240" t="s">
        <v>832</v>
      </c>
      <c r="J7" s="240" t="s">
        <v>833</v>
      </c>
      <c r="K7" s="240" t="s">
        <v>834</v>
      </c>
      <c r="L7" s="315" t="s">
        <v>835</v>
      </c>
      <c r="M7" s="316"/>
      <c r="N7" s="240" t="s">
        <v>0</v>
      </c>
      <c r="O7" s="240" t="s">
        <v>397</v>
      </c>
      <c r="P7" s="315" t="s">
        <v>836</v>
      </c>
      <c r="Q7" s="317"/>
      <c r="R7" s="316"/>
    </row>
    <row r="8" spans="2:18" x14ac:dyDescent="0.2">
      <c r="B8" s="241" t="s">
        <v>871</v>
      </c>
      <c r="C8" s="241" t="s">
        <v>872</v>
      </c>
      <c r="D8" s="241" t="s">
        <v>873</v>
      </c>
      <c r="E8" s="242">
        <v>1</v>
      </c>
      <c r="F8" s="241" t="s">
        <v>874</v>
      </c>
      <c r="I8" s="276">
        <v>1</v>
      </c>
      <c r="J8" s="243" t="s">
        <v>837</v>
      </c>
      <c r="K8" s="276">
        <v>3</v>
      </c>
      <c r="L8" s="279">
        <v>101176471</v>
      </c>
      <c r="M8" s="280"/>
      <c r="N8" s="283">
        <v>19223529</v>
      </c>
      <c r="O8" s="283">
        <v>120400000</v>
      </c>
      <c r="P8" s="279">
        <f>K8*O8</f>
        <v>361200000</v>
      </c>
      <c r="Q8" s="288"/>
      <c r="R8" s="280"/>
    </row>
    <row r="9" spans="2:18" x14ac:dyDescent="0.2">
      <c r="B9" s="241" t="s">
        <v>875</v>
      </c>
      <c r="C9" s="241" t="s">
        <v>872</v>
      </c>
      <c r="D9" s="241" t="s">
        <v>876</v>
      </c>
      <c r="E9" s="242">
        <v>1</v>
      </c>
      <c r="F9" s="241" t="s">
        <v>877</v>
      </c>
      <c r="I9" s="277"/>
      <c r="J9" s="243" t="s">
        <v>838</v>
      </c>
      <c r="K9" s="277"/>
      <c r="L9" s="281"/>
      <c r="M9" s="282"/>
      <c r="N9" s="284"/>
      <c r="O9" s="284"/>
      <c r="P9" s="281"/>
      <c r="Q9" s="289"/>
      <c r="R9" s="282"/>
    </row>
    <row r="10" spans="2:18" x14ac:dyDescent="0.2">
      <c r="B10" s="241" t="s">
        <v>878</v>
      </c>
      <c r="C10" s="241" t="s">
        <v>872</v>
      </c>
      <c r="D10" s="241" t="s">
        <v>879</v>
      </c>
      <c r="E10" s="242">
        <v>1</v>
      </c>
      <c r="F10" s="241" t="s">
        <v>880</v>
      </c>
      <c r="I10" s="277"/>
      <c r="J10" s="243" t="s">
        <v>839</v>
      </c>
      <c r="K10" s="277"/>
      <c r="L10" s="281"/>
      <c r="M10" s="282"/>
      <c r="N10" s="284"/>
      <c r="O10" s="284"/>
      <c r="P10" s="281"/>
      <c r="Q10" s="289"/>
      <c r="R10" s="282"/>
    </row>
    <row r="11" spans="2:18" ht="25.5" x14ac:dyDescent="0.2">
      <c r="B11" s="241" t="s">
        <v>881</v>
      </c>
      <c r="C11" s="241" t="s">
        <v>882</v>
      </c>
      <c r="D11" s="241" t="s">
        <v>883</v>
      </c>
      <c r="E11" s="242">
        <v>1</v>
      </c>
      <c r="F11" s="241" t="s">
        <v>496</v>
      </c>
      <c r="I11" s="277"/>
      <c r="J11" s="243" t="s">
        <v>840</v>
      </c>
      <c r="K11" s="277"/>
      <c r="L11" s="281"/>
      <c r="M11" s="282"/>
      <c r="N11" s="284"/>
      <c r="O11" s="284"/>
      <c r="P11" s="281"/>
      <c r="Q11" s="289"/>
      <c r="R11" s="282"/>
    </row>
    <row r="12" spans="2:18" x14ac:dyDescent="0.2">
      <c r="B12" s="244"/>
      <c r="C12" s="244"/>
      <c r="D12" s="244"/>
      <c r="E12" s="244"/>
      <c r="F12" s="245" t="s">
        <v>884</v>
      </c>
      <c r="I12" s="277"/>
      <c r="J12" s="243" t="s">
        <v>841</v>
      </c>
      <c r="K12" s="278"/>
      <c r="L12" s="281"/>
      <c r="M12" s="282"/>
      <c r="N12" s="284"/>
      <c r="O12" s="284"/>
      <c r="P12" s="281"/>
      <c r="Q12" s="289"/>
      <c r="R12" s="282"/>
    </row>
    <row r="13" spans="2:18" x14ac:dyDescent="0.2">
      <c r="B13" s="246"/>
      <c r="C13" s="246"/>
      <c r="D13" s="246"/>
      <c r="E13" s="246"/>
      <c r="F13" s="247" t="s">
        <v>885</v>
      </c>
      <c r="I13" s="276">
        <v>2</v>
      </c>
      <c r="J13" s="243" t="s">
        <v>842</v>
      </c>
      <c r="K13" s="276">
        <v>4</v>
      </c>
      <c r="L13" s="279">
        <v>10882353</v>
      </c>
      <c r="M13" s="280"/>
      <c r="N13" s="283">
        <v>2067647</v>
      </c>
      <c r="O13" s="283">
        <v>12950000</v>
      </c>
      <c r="P13" s="279">
        <f>O13*K13</f>
        <v>51800000</v>
      </c>
      <c r="Q13" s="288"/>
      <c r="R13" s="280"/>
    </row>
    <row r="14" spans="2:18" ht="25.5" x14ac:dyDescent="0.2">
      <c r="B14" s="247" t="s">
        <v>886</v>
      </c>
      <c r="C14" s="247" t="s">
        <v>872</v>
      </c>
      <c r="D14" s="247" t="s">
        <v>887</v>
      </c>
      <c r="E14" s="248">
        <v>6</v>
      </c>
      <c r="F14" s="249" t="s">
        <v>961</v>
      </c>
      <c r="I14" s="277"/>
      <c r="J14" s="243" t="s">
        <v>843</v>
      </c>
      <c r="K14" s="277"/>
      <c r="L14" s="281"/>
      <c r="M14" s="282"/>
      <c r="N14" s="284"/>
      <c r="O14" s="284"/>
      <c r="P14" s="281"/>
      <c r="Q14" s="289"/>
      <c r="R14" s="282"/>
    </row>
    <row r="15" spans="2:18" x14ac:dyDescent="0.2">
      <c r="B15" s="246"/>
      <c r="C15" s="246"/>
      <c r="D15" s="246"/>
      <c r="E15" s="246"/>
      <c r="F15" s="247" t="s">
        <v>888</v>
      </c>
      <c r="I15" s="277"/>
      <c r="J15" s="243" t="s">
        <v>840</v>
      </c>
      <c r="K15" s="277"/>
      <c r="L15" s="281"/>
      <c r="M15" s="282"/>
      <c r="N15" s="284"/>
      <c r="O15" s="284"/>
      <c r="P15" s="281"/>
      <c r="Q15" s="289"/>
      <c r="R15" s="282"/>
    </row>
    <row r="16" spans="2:18" x14ac:dyDescent="0.2">
      <c r="B16" s="250"/>
      <c r="C16" s="250"/>
      <c r="D16" s="250"/>
      <c r="E16" s="250"/>
      <c r="F16" s="251" t="s">
        <v>889</v>
      </c>
      <c r="I16" s="278"/>
      <c r="J16" s="243" t="s">
        <v>841</v>
      </c>
      <c r="K16" s="278"/>
      <c r="L16" s="292"/>
      <c r="M16" s="293"/>
      <c r="N16" s="294"/>
      <c r="O16" s="294"/>
      <c r="P16" s="292"/>
      <c r="Q16" s="295"/>
      <c r="R16" s="293"/>
    </row>
    <row r="17" spans="2:18" x14ac:dyDescent="0.2">
      <c r="B17" s="241" t="s">
        <v>890</v>
      </c>
      <c r="C17" s="241" t="s">
        <v>872</v>
      </c>
      <c r="D17" s="241" t="s">
        <v>496</v>
      </c>
      <c r="E17" s="242">
        <v>1</v>
      </c>
      <c r="F17" s="241" t="s">
        <v>496</v>
      </c>
      <c r="I17" s="276">
        <v>3</v>
      </c>
      <c r="J17" s="243" t="s">
        <v>844</v>
      </c>
      <c r="K17" s="276">
        <v>3</v>
      </c>
      <c r="L17" s="279">
        <v>25952941</v>
      </c>
      <c r="M17" s="280"/>
      <c r="N17" s="283">
        <v>4931059</v>
      </c>
      <c r="O17" s="283">
        <v>30884000</v>
      </c>
      <c r="P17" s="279">
        <f>O17*K17</f>
        <v>92652000</v>
      </c>
      <c r="Q17" s="288"/>
      <c r="R17" s="280"/>
    </row>
    <row r="18" spans="2:18" x14ac:dyDescent="0.2">
      <c r="B18" s="241" t="s">
        <v>891</v>
      </c>
      <c r="C18" s="241" t="s">
        <v>872</v>
      </c>
      <c r="D18" s="241" t="s">
        <v>496</v>
      </c>
      <c r="E18" s="242">
        <v>1</v>
      </c>
      <c r="F18" s="241" t="s">
        <v>496</v>
      </c>
      <c r="I18" s="277"/>
      <c r="J18" s="243" t="s">
        <v>845</v>
      </c>
      <c r="K18" s="277"/>
      <c r="L18" s="281"/>
      <c r="M18" s="282"/>
      <c r="N18" s="284"/>
      <c r="O18" s="284"/>
      <c r="P18" s="281"/>
      <c r="Q18" s="289"/>
      <c r="R18" s="282"/>
    </row>
    <row r="19" spans="2:18" ht="25.5" x14ac:dyDescent="0.2">
      <c r="B19" s="241" t="s">
        <v>892</v>
      </c>
      <c r="C19" s="241" t="s">
        <v>872</v>
      </c>
      <c r="D19" s="241" t="s">
        <v>496</v>
      </c>
      <c r="E19" s="242">
        <v>1</v>
      </c>
      <c r="F19" s="241" t="s">
        <v>496</v>
      </c>
      <c r="I19" s="277"/>
      <c r="J19" s="243" t="s">
        <v>839</v>
      </c>
      <c r="K19" s="277"/>
      <c r="L19" s="281"/>
      <c r="M19" s="282"/>
      <c r="N19" s="284"/>
      <c r="O19" s="284"/>
      <c r="P19" s="281"/>
      <c r="Q19" s="289"/>
      <c r="R19" s="282"/>
    </row>
    <row r="20" spans="2:18" ht="25.5" x14ac:dyDescent="0.2">
      <c r="B20" s="241" t="s">
        <v>893</v>
      </c>
      <c r="C20" s="241" t="s">
        <v>872</v>
      </c>
      <c r="D20" s="241" t="s">
        <v>496</v>
      </c>
      <c r="E20" s="242">
        <v>1</v>
      </c>
      <c r="F20" s="241" t="s">
        <v>496</v>
      </c>
      <c r="I20" s="277"/>
      <c r="J20" s="243" t="s">
        <v>840</v>
      </c>
      <c r="K20" s="277"/>
      <c r="L20" s="281"/>
      <c r="M20" s="282"/>
      <c r="N20" s="284"/>
      <c r="O20" s="284"/>
      <c r="P20" s="281"/>
      <c r="Q20" s="289"/>
      <c r="R20" s="282"/>
    </row>
    <row r="21" spans="2:18" ht="25.5" x14ac:dyDescent="0.2">
      <c r="B21" s="241" t="s">
        <v>894</v>
      </c>
      <c r="C21" s="241" t="s">
        <v>872</v>
      </c>
      <c r="D21" s="241" t="s">
        <v>496</v>
      </c>
      <c r="E21" s="242">
        <v>1</v>
      </c>
      <c r="F21" s="241" t="s">
        <v>496</v>
      </c>
      <c r="I21" s="278"/>
      <c r="J21" s="243" t="s">
        <v>841</v>
      </c>
      <c r="K21" s="277"/>
      <c r="L21" s="281"/>
      <c r="M21" s="282"/>
      <c r="N21" s="284"/>
      <c r="O21" s="284"/>
      <c r="P21" s="281"/>
      <c r="Q21" s="289"/>
      <c r="R21" s="282"/>
    </row>
    <row r="22" spans="2:18" ht="25.5" x14ac:dyDescent="0.2">
      <c r="B22" s="241" t="s">
        <v>895</v>
      </c>
      <c r="C22" s="241" t="s">
        <v>872</v>
      </c>
      <c r="D22" s="241" t="s">
        <v>496</v>
      </c>
      <c r="E22" s="242">
        <v>1</v>
      </c>
      <c r="F22" s="241" t="s">
        <v>496</v>
      </c>
      <c r="I22" s="252">
        <v>4</v>
      </c>
      <c r="J22" s="253" t="s">
        <v>846</v>
      </c>
      <c r="K22" s="254">
        <v>1</v>
      </c>
      <c r="L22" s="290">
        <v>53648100</v>
      </c>
      <c r="M22" s="290"/>
      <c r="N22" s="255"/>
      <c r="O22" s="255"/>
      <c r="P22" s="290">
        <v>53648100</v>
      </c>
      <c r="Q22" s="290"/>
      <c r="R22" s="290"/>
    </row>
    <row r="23" spans="2:18" x14ac:dyDescent="0.2">
      <c r="B23" s="241" t="s">
        <v>896</v>
      </c>
      <c r="C23" s="241" t="s">
        <v>872</v>
      </c>
      <c r="D23" s="241" t="s">
        <v>496</v>
      </c>
      <c r="E23" s="242">
        <v>4</v>
      </c>
      <c r="F23" s="241" t="s">
        <v>496</v>
      </c>
      <c r="I23" s="256">
        <v>5</v>
      </c>
      <c r="J23" s="257" t="s">
        <v>847</v>
      </c>
      <c r="K23" s="258">
        <v>1</v>
      </c>
      <c r="L23" s="291">
        <v>25616606</v>
      </c>
      <c r="M23" s="291"/>
      <c r="N23" s="259"/>
      <c r="O23" s="259"/>
      <c r="P23" s="291">
        <v>25616606</v>
      </c>
      <c r="Q23" s="291"/>
      <c r="R23" s="291"/>
    </row>
    <row r="24" spans="2:18" ht="38.25" x14ac:dyDescent="0.2">
      <c r="B24" s="241" t="s">
        <v>897</v>
      </c>
      <c r="C24" s="241" t="s">
        <v>872</v>
      </c>
      <c r="D24" s="241" t="s">
        <v>496</v>
      </c>
      <c r="E24" s="242">
        <v>4</v>
      </c>
      <c r="F24" s="241" t="s">
        <v>496</v>
      </c>
      <c r="I24" s="83">
        <v>6</v>
      </c>
      <c r="J24" s="260" t="s">
        <v>865</v>
      </c>
      <c r="K24" s="260">
        <v>1</v>
      </c>
      <c r="L24" s="290">
        <v>119196000</v>
      </c>
      <c r="M24" s="290"/>
      <c r="N24" s="260"/>
      <c r="O24" s="260"/>
      <c r="P24" s="285">
        <v>119196000</v>
      </c>
      <c r="Q24" s="286"/>
      <c r="R24" s="287"/>
    </row>
    <row r="25" spans="2:18" ht="25.5" x14ac:dyDescent="0.2">
      <c r="B25" s="241" t="s">
        <v>898</v>
      </c>
      <c r="C25" s="241" t="s">
        <v>872</v>
      </c>
      <c r="D25" s="241" t="s">
        <v>496</v>
      </c>
      <c r="E25" s="242">
        <v>1</v>
      </c>
      <c r="F25" s="241" t="s">
        <v>496</v>
      </c>
      <c r="I25" s="303" t="s">
        <v>848</v>
      </c>
      <c r="J25" s="304"/>
      <c r="K25" s="304"/>
      <c r="L25" s="304"/>
      <c r="M25" s="304"/>
      <c r="N25" s="304"/>
      <c r="O25" s="305"/>
      <c r="P25" s="306">
        <f>SUM(P8:R24)</f>
        <v>704112706</v>
      </c>
      <c r="Q25" s="307"/>
      <c r="R25" s="308"/>
    </row>
    <row r="26" spans="2:18" ht="25.5" x14ac:dyDescent="0.2">
      <c r="B26" s="261" t="s">
        <v>899</v>
      </c>
      <c r="C26" s="241" t="s">
        <v>872</v>
      </c>
      <c r="D26" s="241" t="s">
        <v>496</v>
      </c>
      <c r="E26" s="242">
        <v>1</v>
      </c>
      <c r="F26" s="241" t="s">
        <v>496</v>
      </c>
    </row>
    <row r="27" spans="2:18" ht="25.5" x14ac:dyDescent="0.2">
      <c r="B27" s="241" t="s">
        <v>900</v>
      </c>
      <c r="C27" s="241" t="s">
        <v>872</v>
      </c>
      <c r="D27" s="241" t="s">
        <v>496</v>
      </c>
      <c r="E27" s="242">
        <v>1</v>
      </c>
      <c r="F27" s="241" t="s">
        <v>496</v>
      </c>
    </row>
    <row r="28" spans="2:18" ht="25.5" x14ac:dyDescent="0.2">
      <c r="B28" s="241" t="s">
        <v>901</v>
      </c>
      <c r="C28" s="241" t="s">
        <v>872</v>
      </c>
      <c r="D28" s="241" t="s">
        <v>496</v>
      </c>
      <c r="E28" s="242">
        <v>1</v>
      </c>
      <c r="F28" s="241" t="s">
        <v>496</v>
      </c>
    </row>
    <row r="29" spans="2:18" ht="25.5" x14ac:dyDescent="0.2">
      <c r="B29" s="241" t="s">
        <v>902</v>
      </c>
      <c r="C29" s="241" t="s">
        <v>872</v>
      </c>
      <c r="D29" s="241" t="s">
        <v>496</v>
      </c>
      <c r="E29" s="242">
        <v>1</v>
      </c>
      <c r="F29" s="241" t="s">
        <v>496</v>
      </c>
    </row>
    <row r="30" spans="2:18" ht="25.5" x14ac:dyDescent="0.2">
      <c r="B30" s="241" t="s">
        <v>903</v>
      </c>
      <c r="C30" s="241" t="s">
        <v>872</v>
      </c>
      <c r="D30" s="241" t="s">
        <v>496</v>
      </c>
      <c r="E30" s="242">
        <v>6</v>
      </c>
      <c r="F30" s="241" t="s">
        <v>496</v>
      </c>
    </row>
    <row r="31" spans="2:18" ht="25.5" x14ac:dyDescent="0.2">
      <c r="B31" s="261" t="s">
        <v>904</v>
      </c>
      <c r="C31" s="241" t="s">
        <v>872</v>
      </c>
      <c r="D31" s="241" t="s">
        <v>496</v>
      </c>
      <c r="E31" s="242">
        <v>1</v>
      </c>
      <c r="F31" s="241" t="s">
        <v>496</v>
      </c>
    </row>
    <row r="32" spans="2:18" ht="25.5" x14ac:dyDescent="0.2">
      <c r="B32" s="241" t="s">
        <v>905</v>
      </c>
      <c r="C32" s="241" t="s">
        <v>872</v>
      </c>
      <c r="D32" s="241" t="s">
        <v>496</v>
      </c>
      <c r="E32" s="242">
        <v>1</v>
      </c>
      <c r="F32" s="241" t="s">
        <v>496</v>
      </c>
    </row>
    <row r="33" spans="2:6" ht="25.5" x14ac:dyDescent="0.2">
      <c r="B33" s="241" t="s">
        <v>906</v>
      </c>
      <c r="C33" s="241" t="s">
        <v>872</v>
      </c>
      <c r="D33" s="241" t="s">
        <v>496</v>
      </c>
      <c r="E33" s="242">
        <v>1</v>
      </c>
      <c r="F33" s="241" t="s">
        <v>496</v>
      </c>
    </row>
    <row r="34" spans="2:6" ht="25.5" x14ac:dyDescent="0.2">
      <c r="B34" s="241" t="s">
        <v>907</v>
      </c>
      <c r="C34" s="241" t="s">
        <v>908</v>
      </c>
      <c r="D34" s="241" t="s">
        <v>909</v>
      </c>
      <c r="E34" s="242">
        <v>1</v>
      </c>
      <c r="F34" s="241" t="s">
        <v>496</v>
      </c>
    </row>
    <row r="35" spans="2:6" x14ac:dyDescent="0.2">
      <c r="B35" s="299" t="s">
        <v>849</v>
      </c>
      <c r="C35" s="300"/>
      <c r="D35" s="300"/>
      <c r="E35" s="300"/>
      <c r="F35" s="301"/>
    </row>
    <row r="36" spans="2:6" x14ac:dyDescent="0.2">
      <c r="B36" s="239" t="s">
        <v>1</v>
      </c>
      <c r="C36" s="239" t="s">
        <v>867</v>
      </c>
      <c r="D36" s="239" t="s">
        <v>868</v>
      </c>
      <c r="E36" s="239" t="s">
        <v>869</v>
      </c>
      <c r="F36" s="239" t="s">
        <v>870</v>
      </c>
    </row>
    <row r="37" spans="2:6" x14ac:dyDescent="0.2">
      <c r="B37" s="241" t="s">
        <v>871</v>
      </c>
      <c r="C37" s="241" t="s">
        <v>872</v>
      </c>
      <c r="D37" s="241" t="s">
        <v>873</v>
      </c>
      <c r="E37" s="242">
        <v>1</v>
      </c>
      <c r="F37" s="241" t="s">
        <v>910</v>
      </c>
    </row>
    <row r="38" spans="2:6" x14ac:dyDescent="0.2">
      <c r="B38" s="241" t="s">
        <v>875</v>
      </c>
      <c r="C38" s="241" t="s">
        <v>872</v>
      </c>
      <c r="D38" s="241" t="s">
        <v>876</v>
      </c>
      <c r="E38" s="242">
        <v>1</v>
      </c>
      <c r="F38" s="241" t="s">
        <v>911</v>
      </c>
    </row>
    <row r="39" spans="2:6" x14ac:dyDescent="0.2">
      <c r="B39" s="241" t="s">
        <v>878</v>
      </c>
      <c r="C39" s="241" t="s">
        <v>872</v>
      </c>
      <c r="D39" s="241" t="s">
        <v>879</v>
      </c>
      <c r="E39" s="242">
        <v>1</v>
      </c>
      <c r="F39" s="241" t="s">
        <v>912</v>
      </c>
    </row>
    <row r="40" spans="2:6" ht="25.5" x14ac:dyDescent="0.2">
      <c r="B40" s="241" t="s">
        <v>881</v>
      </c>
      <c r="C40" s="241" t="s">
        <v>882</v>
      </c>
      <c r="D40" s="241" t="s">
        <v>883</v>
      </c>
      <c r="E40" s="242">
        <v>1</v>
      </c>
      <c r="F40" s="241" t="s">
        <v>496</v>
      </c>
    </row>
    <row r="41" spans="2:6" x14ac:dyDescent="0.2">
      <c r="B41" s="244"/>
      <c r="C41" s="244"/>
      <c r="D41" s="244"/>
      <c r="E41" s="244"/>
      <c r="F41" s="245" t="s">
        <v>913</v>
      </c>
    </row>
    <row r="42" spans="2:6" x14ac:dyDescent="0.2">
      <c r="B42" s="246"/>
      <c r="C42" s="246"/>
      <c r="D42" s="246"/>
      <c r="E42" s="246"/>
      <c r="F42" s="247" t="s">
        <v>914</v>
      </c>
    </row>
    <row r="43" spans="2:6" ht="25.5" x14ac:dyDescent="0.2">
      <c r="B43" s="247" t="s">
        <v>886</v>
      </c>
      <c r="C43" s="247" t="s">
        <v>872</v>
      </c>
      <c r="D43" s="247" t="s">
        <v>887</v>
      </c>
      <c r="E43" s="248">
        <v>6</v>
      </c>
      <c r="F43" s="247" t="s">
        <v>915</v>
      </c>
    </row>
    <row r="44" spans="2:6" x14ac:dyDescent="0.2">
      <c r="B44" s="246"/>
      <c r="C44" s="246"/>
      <c r="D44" s="246"/>
      <c r="E44" s="246"/>
      <c r="F44" s="247" t="s">
        <v>916</v>
      </c>
    </row>
    <row r="45" spans="2:6" x14ac:dyDescent="0.2">
      <c r="B45" s="250"/>
      <c r="C45" s="250"/>
      <c r="D45" s="250"/>
      <c r="E45" s="250"/>
      <c r="F45" s="251" t="s">
        <v>917</v>
      </c>
    </row>
    <row r="46" spans="2:6" x14ac:dyDescent="0.2">
      <c r="B46" s="262"/>
      <c r="C46" s="262"/>
      <c r="D46" s="262"/>
      <c r="E46" s="262"/>
      <c r="F46" s="241" t="s">
        <v>918</v>
      </c>
    </row>
    <row r="47" spans="2:6" x14ac:dyDescent="0.2">
      <c r="B47" s="241" t="s">
        <v>890</v>
      </c>
      <c r="C47" s="241" t="s">
        <v>872</v>
      </c>
      <c r="D47" s="241" t="s">
        <v>496</v>
      </c>
      <c r="E47" s="242">
        <v>1</v>
      </c>
      <c r="F47" s="241" t="s">
        <v>496</v>
      </c>
    </row>
    <row r="48" spans="2:6" x14ac:dyDescent="0.2">
      <c r="B48" s="241" t="s">
        <v>891</v>
      </c>
      <c r="C48" s="241" t="s">
        <v>872</v>
      </c>
      <c r="D48" s="241" t="s">
        <v>496</v>
      </c>
      <c r="E48" s="242">
        <v>1</v>
      </c>
      <c r="F48" s="241" t="s">
        <v>496</v>
      </c>
    </row>
    <row r="49" spans="2:6" ht="25.5" x14ac:dyDescent="0.2">
      <c r="B49" s="241" t="s">
        <v>892</v>
      </c>
      <c r="C49" s="241" t="s">
        <v>872</v>
      </c>
      <c r="D49" s="241" t="s">
        <v>496</v>
      </c>
      <c r="E49" s="242">
        <v>1</v>
      </c>
      <c r="F49" s="241" t="s">
        <v>496</v>
      </c>
    </row>
    <row r="50" spans="2:6" ht="25.5" x14ac:dyDescent="0.2">
      <c r="B50" s="241" t="s">
        <v>893</v>
      </c>
      <c r="C50" s="241" t="s">
        <v>872</v>
      </c>
      <c r="D50" s="241" t="s">
        <v>496</v>
      </c>
      <c r="E50" s="242">
        <v>1</v>
      </c>
      <c r="F50" s="241" t="s">
        <v>496</v>
      </c>
    </row>
    <row r="51" spans="2:6" ht="25.5" x14ac:dyDescent="0.2">
      <c r="B51" s="241" t="s">
        <v>894</v>
      </c>
      <c r="C51" s="241" t="s">
        <v>872</v>
      </c>
      <c r="D51" s="241" t="s">
        <v>496</v>
      </c>
      <c r="E51" s="242">
        <v>1</v>
      </c>
      <c r="F51" s="241" t="s">
        <v>496</v>
      </c>
    </row>
    <row r="52" spans="2:6" ht="25.5" x14ac:dyDescent="0.2">
      <c r="B52" s="241" t="s">
        <v>895</v>
      </c>
      <c r="C52" s="241" t="s">
        <v>872</v>
      </c>
      <c r="D52" s="241" t="s">
        <v>496</v>
      </c>
      <c r="E52" s="242">
        <v>1</v>
      </c>
      <c r="F52" s="241" t="s">
        <v>496</v>
      </c>
    </row>
    <row r="53" spans="2:6" x14ac:dyDescent="0.2">
      <c r="B53" s="241" t="s">
        <v>896</v>
      </c>
      <c r="C53" s="241" t="s">
        <v>872</v>
      </c>
      <c r="D53" s="241" t="s">
        <v>496</v>
      </c>
      <c r="E53" s="242">
        <v>4</v>
      </c>
      <c r="F53" s="241" t="s">
        <v>496</v>
      </c>
    </row>
    <row r="54" spans="2:6" x14ac:dyDescent="0.2">
      <c r="B54" s="241" t="s">
        <v>897</v>
      </c>
      <c r="C54" s="241" t="s">
        <v>872</v>
      </c>
      <c r="D54" s="241" t="s">
        <v>496</v>
      </c>
      <c r="E54" s="242">
        <v>4</v>
      </c>
      <c r="F54" s="241" t="s">
        <v>496</v>
      </c>
    </row>
    <row r="55" spans="2:6" ht="25.5" x14ac:dyDescent="0.2">
      <c r="B55" s="241" t="s">
        <v>898</v>
      </c>
      <c r="C55" s="241" t="s">
        <v>872</v>
      </c>
      <c r="D55" s="241" t="s">
        <v>496</v>
      </c>
      <c r="E55" s="242">
        <v>1</v>
      </c>
      <c r="F55" s="241" t="s">
        <v>496</v>
      </c>
    </row>
    <row r="56" spans="2:6" ht="25.5" x14ac:dyDescent="0.2">
      <c r="B56" s="261" t="s">
        <v>899</v>
      </c>
      <c r="C56" s="241" t="s">
        <v>872</v>
      </c>
      <c r="D56" s="241" t="s">
        <v>496</v>
      </c>
      <c r="E56" s="242">
        <v>1</v>
      </c>
      <c r="F56" s="241" t="s">
        <v>496</v>
      </c>
    </row>
    <row r="57" spans="2:6" ht="25.5" x14ac:dyDescent="0.2">
      <c r="B57" s="241" t="s">
        <v>900</v>
      </c>
      <c r="C57" s="241" t="s">
        <v>872</v>
      </c>
      <c r="D57" s="241" t="s">
        <v>496</v>
      </c>
      <c r="E57" s="242">
        <v>1</v>
      </c>
      <c r="F57" s="241" t="s">
        <v>496</v>
      </c>
    </row>
    <row r="58" spans="2:6" ht="25.5" x14ac:dyDescent="0.2">
      <c r="B58" s="241" t="s">
        <v>901</v>
      </c>
      <c r="C58" s="241" t="s">
        <v>872</v>
      </c>
      <c r="D58" s="241" t="s">
        <v>496</v>
      </c>
      <c r="E58" s="242">
        <v>1</v>
      </c>
      <c r="F58" s="241" t="s">
        <v>496</v>
      </c>
    </row>
    <row r="59" spans="2:6" ht="25.5" x14ac:dyDescent="0.2">
      <c r="B59" s="241" t="s">
        <v>902</v>
      </c>
      <c r="C59" s="241" t="s">
        <v>872</v>
      </c>
      <c r="D59" s="241" t="s">
        <v>496</v>
      </c>
      <c r="E59" s="242">
        <v>1</v>
      </c>
      <c r="F59" s="241" t="s">
        <v>496</v>
      </c>
    </row>
    <row r="60" spans="2:6" ht="25.5" x14ac:dyDescent="0.2">
      <c r="B60" s="241" t="s">
        <v>903</v>
      </c>
      <c r="C60" s="241" t="s">
        <v>872</v>
      </c>
      <c r="D60" s="241" t="s">
        <v>496</v>
      </c>
      <c r="E60" s="242">
        <v>6</v>
      </c>
      <c r="F60" s="241" t="s">
        <v>496</v>
      </c>
    </row>
    <row r="61" spans="2:6" ht="25.5" x14ac:dyDescent="0.2">
      <c r="B61" s="261" t="s">
        <v>904</v>
      </c>
      <c r="C61" s="241" t="s">
        <v>872</v>
      </c>
      <c r="D61" s="241" t="s">
        <v>496</v>
      </c>
      <c r="E61" s="242">
        <v>1</v>
      </c>
      <c r="F61" s="241" t="s">
        <v>496</v>
      </c>
    </row>
    <row r="62" spans="2:6" ht="25.5" x14ac:dyDescent="0.2">
      <c r="B62" s="241" t="s">
        <v>905</v>
      </c>
      <c r="C62" s="241" t="s">
        <v>872</v>
      </c>
      <c r="D62" s="241" t="s">
        <v>496</v>
      </c>
      <c r="E62" s="242">
        <v>1</v>
      </c>
      <c r="F62" s="241" t="s">
        <v>496</v>
      </c>
    </row>
    <row r="63" spans="2:6" ht="25.5" x14ac:dyDescent="0.2">
      <c r="B63" s="241" t="s">
        <v>906</v>
      </c>
      <c r="C63" s="241" t="s">
        <v>872</v>
      </c>
      <c r="D63" s="241" t="s">
        <v>496</v>
      </c>
      <c r="E63" s="242">
        <v>1</v>
      </c>
      <c r="F63" s="241" t="s">
        <v>496</v>
      </c>
    </row>
    <row r="64" spans="2:6" ht="25.5" x14ac:dyDescent="0.2">
      <c r="B64" s="241" t="s">
        <v>907</v>
      </c>
      <c r="C64" s="241" t="s">
        <v>908</v>
      </c>
      <c r="D64" s="241" t="s">
        <v>909</v>
      </c>
      <c r="E64" s="242">
        <v>1</v>
      </c>
      <c r="F64" s="241" t="s">
        <v>496</v>
      </c>
    </row>
    <row r="65" spans="2:6" x14ac:dyDescent="0.2">
      <c r="B65" s="237"/>
      <c r="C65" s="237"/>
      <c r="D65" s="237"/>
      <c r="E65" s="237"/>
      <c r="F65" s="237"/>
    </row>
    <row r="66" spans="2:6" x14ac:dyDescent="0.2">
      <c r="B66" s="299" t="s">
        <v>859</v>
      </c>
      <c r="C66" s="300"/>
      <c r="D66" s="300"/>
      <c r="E66" s="300"/>
      <c r="F66" s="301"/>
    </row>
    <row r="67" spans="2:6" x14ac:dyDescent="0.2">
      <c r="B67" s="239" t="s">
        <v>1</v>
      </c>
      <c r="C67" s="239" t="s">
        <v>867</v>
      </c>
      <c r="D67" s="239" t="s">
        <v>868</v>
      </c>
      <c r="E67" s="239" t="s">
        <v>869</v>
      </c>
      <c r="F67" s="239" t="s">
        <v>870</v>
      </c>
    </row>
    <row r="68" spans="2:6" x14ac:dyDescent="0.2">
      <c r="B68" s="241" t="s">
        <v>871</v>
      </c>
      <c r="C68" s="241" t="s">
        <v>872</v>
      </c>
      <c r="D68" s="241" t="s">
        <v>873</v>
      </c>
      <c r="E68" s="242">
        <v>1</v>
      </c>
      <c r="F68" s="241" t="s">
        <v>919</v>
      </c>
    </row>
    <row r="69" spans="2:6" x14ac:dyDescent="0.2">
      <c r="B69" s="241" t="s">
        <v>875</v>
      </c>
      <c r="C69" s="241" t="s">
        <v>872</v>
      </c>
      <c r="D69" s="241" t="s">
        <v>876</v>
      </c>
      <c r="E69" s="242">
        <v>1</v>
      </c>
      <c r="F69" s="241" t="s">
        <v>920</v>
      </c>
    </row>
    <row r="70" spans="2:6" x14ac:dyDescent="0.2">
      <c r="B70" s="241" t="s">
        <v>878</v>
      </c>
      <c r="C70" s="241" t="s">
        <v>872</v>
      </c>
      <c r="D70" s="241" t="s">
        <v>879</v>
      </c>
      <c r="E70" s="242">
        <v>1</v>
      </c>
      <c r="F70" s="241" t="s">
        <v>921</v>
      </c>
    </row>
    <row r="71" spans="2:6" ht="25.5" x14ac:dyDescent="0.2">
      <c r="B71" s="241" t="s">
        <v>881</v>
      </c>
      <c r="C71" s="241" t="s">
        <v>882</v>
      </c>
      <c r="D71" s="241" t="s">
        <v>883</v>
      </c>
      <c r="E71" s="242">
        <v>1</v>
      </c>
      <c r="F71" s="241" t="s">
        <v>496</v>
      </c>
    </row>
    <row r="72" spans="2:6" x14ac:dyDescent="0.2">
      <c r="B72" s="244"/>
      <c r="C72" s="244"/>
      <c r="D72" s="244"/>
      <c r="E72" s="244"/>
      <c r="F72" s="245" t="s">
        <v>922</v>
      </c>
    </row>
    <row r="73" spans="2:6" x14ac:dyDescent="0.2">
      <c r="B73" s="246"/>
      <c r="C73" s="246"/>
      <c r="D73" s="246"/>
      <c r="E73" s="246"/>
      <c r="F73" s="247" t="s">
        <v>923</v>
      </c>
    </row>
    <row r="74" spans="2:6" ht="25.5" x14ac:dyDescent="0.2">
      <c r="B74" s="247" t="s">
        <v>886</v>
      </c>
      <c r="C74" s="247" t="s">
        <v>872</v>
      </c>
      <c r="D74" s="247" t="s">
        <v>887</v>
      </c>
      <c r="E74" s="248">
        <v>6</v>
      </c>
      <c r="F74" s="249" t="s">
        <v>962</v>
      </c>
    </row>
    <row r="75" spans="2:6" x14ac:dyDescent="0.2">
      <c r="B75" s="246"/>
      <c r="C75" s="246"/>
      <c r="D75" s="246"/>
      <c r="E75" s="246"/>
      <c r="F75" s="247" t="s">
        <v>924</v>
      </c>
    </row>
    <row r="76" spans="2:6" x14ac:dyDescent="0.2">
      <c r="B76" s="250"/>
      <c r="C76" s="250"/>
      <c r="D76" s="250"/>
      <c r="E76" s="250"/>
      <c r="F76" s="251" t="s">
        <v>925</v>
      </c>
    </row>
    <row r="77" spans="2:6" x14ac:dyDescent="0.2">
      <c r="B77" s="241" t="s">
        <v>890</v>
      </c>
      <c r="C77" s="241" t="s">
        <v>872</v>
      </c>
      <c r="D77" s="241" t="s">
        <v>496</v>
      </c>
      <c r="E77" s="242">
        <v>1</v>
      </c>
      <c r="F77" s="241" t="s">
        <v>496</v>
      </c>
    </row>
    <row r="78" spans="2:6" x14ac:dyDescent="0.2">
      <c r="B78" s="241" t="s">
        <v>891</v>
      </c>
      <c r="C78" s="241" t="s">
        <v>872</v>
      </c>
      <c r="D78" s="241" t="s">
        <v>496</v>
      </c>
      <c r="E78" s="242">
        <v>1</v>
      </c>
      <c r="F78" s="241" t="s">
        <v>496</v>
      </c>
    </row>
    <row r="79" spans="2:6" ht="25.5" x14ac:dyDescent="0.2">
      <c r="B79" s="241" t="s">
        <v>892</v>
      </c>
      <c r="C79" s="241" t="s">
        <v>872</v>
      </c>
      <c r="D79" s="241" t="s">
        <v>496</v>
      </c>
      <c r="E79" s="242">
        <v>1</v>
      </c>
      <c r="F79" s="241" t="s">
        <v>496</v>
      </c>
    </row>
    <row r="80" spans="2:6" ht="25.5" x14ac:dyDescent="0.2">
      <c r="B80" s="241" t="s">
        <v>893</v>
      </c>
      <c r="C80" s="241" t="s">
        <v>872</v>
      </c>
      <c r="D80" s="241" t="s">
        <v>496</v>
      </c>
      <c r="E80" s="242">
        <v>1</v>
      </c>
      <c r="F80" s="241" t="s">
        <v>496</v>
      </c>
    </row>
    <row r="81" spans="2:6" ht="25.5" x14ac:dyDescent="0.2">
      <c r="B81" s="241" t="s">
        <v>894</v>
      </c>
      <c r="C81" s="241" t="s">
        <v>872</v>
      </c>
      <c r="D81" s="241" t="s">
        <v>496</v>
      </c>
      <c r="E81" s="242">
        <v>1</v>
      </c>
      <c r="F81" s="241" t="s">
        <v>496</v>
      </c>
    </row>
    <row r="82" spans="2:6" ht="25.5" x14ac:dyDescent="0.2">
      <c r="B82" s="241" t="s">
        <v>895</v>
      </c>
      <c r="C82" s="241" t="s">
        <v>872</v>
      </c>
      <c r="D82" s="241" t="s">
        <v>496</v>
      </c>
      <c r="E82" s="242">
        <v>1</v>
      </c>
      <c r="F82" s="241" t="s">
        <v>496</v>
      </c>
    </row>
    <row r="83" spans="2:6" x14ac:dyDescent="0.2">
      <c r="B83" s="241" t="s">
        <v>896</v>
      </c>
      <c r="C83" s="241" t="s">
        <v>872</v>
      </c>
      <c r="D83" s="241" t="s">
        <v>496</v>
      </c>
      <c r="E83" s="242">
        <v>4</v>
      </c>
      <c r="F83" s="241" t="s">
        <v>496</v>
      </c>
    </row>
    <row r="84" spans="2:6" x14ac:dyDescent="0.2">
      <c r="B84" s="241" t="s">
        <v>897</v>
      </c>
      <c r="C84" s="241" t="s">
        <v>872</v>
      </c>
      <c r="D84" s="241" t="s">
        <v>496</v>
      </c>
      <c r="E84" s="242">
        <v>4</v>
      </c>
      <c r="F84" s="241" t="s">
        <v>496</v>
      </c>
    </row>
    <row r="85" spans="2:6" ht="25.5" x14ac:dyDescent="0.2">
      <c r="B85" s="241" t="s">
        <v>898</v>
      </c>
      <c r="C85" s="241" t="s">
        <v>872</v>
      </c>
      <c r="D85" s="241" t="s">
        <v>496</v>
      </c>
      <c r="E85" s="242">
        <v>1</v>
      </c>
      <c r="F85" s="241" t="s">
        <v>496</v>
      </c>
    </row>
    <row r="86" spans="2:6" ht="25.5" x14ac:dyDescent="0.2">
      <c r="B86" s="261" t="s">
        <v>899</v>
      </c>
      <c r="C86" s="241" t="s">
        <v>872</v>
      </c>
      <c r="D86" s="241" t="s">
        <v>496</v>
      </c>
      <c r="E86" s="242">
        <v>1</v>
      </c>
      <c r="F86" s="241" t="s">
        <v>496</v>
      </c>
    </row>
    <row r="87" spans="2:6" ht="25.5" x14ac:dyDescent="0.2">
      <c r="B87" s="241" t="s">
        <v>900</v>
      </c>
      <c r="C87" s="241" t="s">
        <v>872</v>
      </c>
      <c r="D87" s="241" t="s">
        <v>496</v>
      </c>
      <c r="E87" s="242">
        <v>1</v>
      </c>
      <c r="F87" s="241" t="s">
        <v>496</v>
      </c>
    </row>
    <row r="88" spans="2:6" ht="25.5" x14ac:dyDescent="0.2">
      <c r="B88" s="241" t="s">
        <v>901</v>
      </c>
      <c r="C88" s="241" t="s">
        <v>872</v>
      </c>
      <c r="D88" s="241" t="s">
        <v>496</v>
      </c>
      <c r="E88" s="242">
        <v>1</v>
      </c>
      <c r="F88" s="241" t="s">
        <v>496</v>
      </c>
    </row>
    <row r="89" spans="2:6" ht="25.5" x14ac:dyDescent="0.2">
      <c r="B89" s="241" t="s">
        <v>902</v>
      </c>
      <c r="C89" s="241" t="s">
        <v>872</v>
      </c>
      <c r="D89" s="241" t="s">
        <v>496</v>
      </c>
      <c r="E89" s="242">
        <v>1</v>
      </c>
      <c r="F89" s="241" t="s">
        <v>496</v>
      </c>
    </row>
    <row r="90" spans="2:6" ht="25.5" x14ac:dyDescent="0.2">
      <c r="B90" s="241" t="s">
        <v>903</v>
      </c>
      <c r="C90" s="241" t="s">
        <v>872</v>
      </c>
      <c r="D90" s="241" t="s">
        <v>496</v>
      </c>
      <c r="E90" s="242">
        <v>6</v>
      </c>
      <c r="F90" s="241" t="s">
        <v>496</v>
      </c>
    </row>
    <row r="91" spans="2:6" ht="25.5" x14ac:dyDescent="0.2">
      <c r="B91" s="261" t="s">
        <v>904</v>
      </c>
      <c r="C91" s="241" t="s">
        <v>872</v>
      </c>
      <c r="D91" s="241" t="s">
        <v>496</v>
      </c>
      <c r="E91" s="242">
        <v>1</v>
      </c>
      <c r="F91" s="241" t="s">
        <v>496</v>
      </c>
    </row>
    <row r="92" spans="2:6" ht="25.5" x14ac:dyDescent="0.2">
      <c r="B92" s="241" t="s">
        <v>905</v>
      </c>
      <c r="C92" s="241" t="s">
        <v>872</v>
      </c>
      <c r="D92" s="241" t="s">
        <v>496</v>
      </c>
      <c r="E92" s="242">
        <v>1</v>
      </c>
      <c r="F92" s="241" t="s">
        <v>496</v>
      </c>
    </row>
    <row r="93" spans="2:6" ht="25.5" x14ac:dyDescent="0.2">
      <c r="B93" s="241" t="s">
        <v>906</v>
      </c>
      <c r="C93" s="241" t="s">
        <v>872</v>
      </c>
      <c r="D93" s="241" t="s">
        <v>496</v>
      </c>
      <c r="E93" s="242">
        <v>1</v>
      </c>
      <c r="F93" s="241" t="s">
        <v>496</v>
      </c>
    </row>
    <row r="94" spans="2:6" ht="25.5" x14ac:dyDescent="0.2">
      <c r="B94" s="241" t="s">
        <v>907</v>
      </c>
      <c r="C94" s="241" t="s">
        <v>908</v>
      </c>
      <c r="D94" s="241" t="s">
        <v>909</v>
      </c>
      <c r="E94" s="242">
        <v>1</v>
      </c>
      <c r="F94" s="241" t="s">
        <v>496</v>
      </c>
    </row>
    <row r="95" spans="2:6" ht="13.5" thickBot="1" x14ac:dyDescent="0.25">
      <c r="B95" s="237"/>
      <c r="C95" s="237"/>
      <c r="D95" s="237"/>
      <c r="E95" s="237"/>
      <c r="F95" s="237"/>
    </row>
    <row r="96" spans="2:6" ht="13.5" thickBot="1" x14ac:dyDescent="0.25">
      <c r="B96" s="296" t="s">
        <v>850</v>
      </c>
      <c r="C96" s="318"/>
      <c r="D96" s="318"/>
      <c r="E96" s="318"/>
      <c r="F96" s="319"/>
    </row>
    <row r="97" spans="2:6" x14ac:dyDescent="0.2">
      <c r="B97" s="299" t="s">
        <v>926</v>
      </c>
      <c r="C97" s="300"/>
      <c r="D97" s="300"/>
      <c r="E97" s="300"/>
      <c r="F97" s="301"/>
    </row>
    <row r="98" spans="2:6" x14ac:dyDescent="0.2">
      <c r="B98" s="239" t="s">
        <v>1</v>
      </c>
      <c r="C98" s="239" t="s">
        <v>867</v>
      </c>
      <c r="D98" s="239" t="s">
        <v>868</v>
      </c>
      <c r="E98" s="239" t="s">
        <v>869</v>
      </c>
      <c r="F98" s="239" t="s">
        <v>870</v>
      </c>
    </row>
    <row r="99" spans="2:6" x14ac:dyDescent="0.2">
      <c r="B99" s="263" t="s">
        <v>871</v>
      </c>
      <c r="C99" s="241" t="s">
        <v>927</v>
      </c>
      <c r="D99" s="241" t="s">
        <v>928</v>
      </c>
      <c r="E99" s="242">
        <v>4</v>
      </c>
      <c r="F99" s="241" t="s">
        <v>929</v>
      </c>
    </row>
    <row r="100" spans="2:6" x14ac:dyDescent="0.2">
      <c r="B100" s="263" t="s">
        <v>875</v>
      </c>
      <c r="C100" s="241" t="s">
        <v>927</v>
      </c>
      <c r="D100" s="241" t="s">
        <v>930</v>
      </c>
      <c r="E100" s="242">
        <v>4</v>
      </c>
      <c r="F100" s="241" t="s">
        <v>496</v>
      </c>
    </row>
    <row r="101" spans="2:6" ht="25.5" x14ac:dyDescent="0.2">
      <c r="B101" s="263" t="s">
        <v>931</v>
      </c>
      <c r="C101" s="241" t="s">
        <v>927</v>
      </c>
      <c r="D101" s="241" t="s">
        <v>932</v>
      </c>
      <c r="E101" s="242">
        <v>12</v>
      </c>
      <c r="F101" s="241" t="s">
        <v>496</v>
      </c>
    </row>
    <row r="102" spans="2:6" ht="25.5" x14ac:dyDescent="0.2">
      <c r="B102" s="263" t="s">
        <v>933</v>
      </c>
      <c r="C102" s="241" t="s">
        <v>927</v>
      </c>
      <c r="D102" s="241" t="s">
        <v>496</v>
      </c>
      <c r="E102" s="242">
        <v>4</v>
      </c>
      <c r="F102" s="241" t="s">
        <v>496</v>
      </c>
    </row>
    <row r="103" spans="2:6" x14ac:dyDescent="0.2">
      <c r="B103" s="263" t="s">
        <v>934</v>
      </c>
      <c r="C103" s="241" t="s">
        <v>927</v>
      </c>
      <c r="D103" s="241" t="s">
        <v>496</v>
      </c>
      <c r="E103" s="242">
        <v>4</v>
      </c>
      <c r="F103" s="241" t="s">
        <v>496</v>
      </c>
    </row>
    <row r="104" spans="2:6" x14ac:dyDescent="0.2">
      <c r="B104" s="263" t="s">
        <v>935</v>
      </c>
      <c r="C104" s="241" t="s">
        <v>927</v>
      </c>
      <c r="D104" s="241" t="s">
        <v>496</v>
      </c>
      <c r="E104" s="242">
        <v>4</v>
      </c>
      <c r="F104" s="241" t="s">
        <v>496</v>
      </c>
    </row>
    <row r="105" spans="2:6" x14ac:dyDescent="0.2">
      <c r="B105" s="263" t="s">
        <v>896</v>
      </c>
      <c r="C105" s="241" t="s">
        <v>927</v>
      </c>
      <c r="D105" s="241" t="s">
        <v>496</v>
      </c>
      <c r="E105" s="242">
        <v>20</v>
      </c>
      <c r="F105" s="241" t="s">
        <v>496</v>
      </c>
    </row>
    <row r="106" spans="2:6" ht="25.5" x14ac:dyDescent="0.2">
      <c r="B106" s="263" t="s">
        <v>894</v>
      </c>
      <c r="C106" s="241" t="s">
        <v>927</v>
      </c>
      <c r="D106" s="241" t="s">
        <v>496</v>
      </c>
      <c r="E106" s="242">
        <v>4</v>
      </c>
      <c r="F106" s="241" t="s">
        <v>496</v>
      </c>
    </row>
    <row r="107" spans="2:6" x14ac:dyDescent="0.2">
      <c r="B107" s="263" t="s">
        <v>936</v>
      </c>
      <c r="C107" s="241" t="s">
        <v>927</v>
      </c>
      <c r="D107" s="241" t="s">
        <v>496</v>
      </c>
      <c r="E107" s="242">
        <v>4</v>
      </c>
      <c r="F107" s="241" t="s">
        <v>496</v>
      </c>
    </row>
    <row r="108" spans="2:6" ht="25.5" x14ac:dyDescent="0.2">
      <c r="B108" s="263" t="s">
        <v>907</v>
      </c>
      <c r="C108" s="241" t="s">
        <v>908</v>
      </c>
      <c r="D108" s="241" t="s">
        <v>909</v>
      </c>
      <c r="E108" s="242">
        <v>4</v>
      </c>
      <c r="F108" s="241" t="s">
        <v>496</v>
      </c>
    </row>
    <row r="109" spans="2:6" x14ac:dyDescent="0.2">
      <c r="B109" s="299" t="s">
        <v>937</v>
      </c>
      <c r="C109" s="300"/>
      <c r="D109" s="300"/>
      <c r="E109" s="300"/>
      <c r="F109" s="301"/>
    </row>
    <row r="110" spans="2:6" x14ac:dyDescent="0.2">
      <c r="B110" s="239" t="s">
        <v>1</v>
      </c>
      <c r="C110" s="239" t="s">
        <v>867</v>
      </c>
      <c r="D110" s="239" t="s">
        <v>868</v>
      </c>
      <c r="E110" s="239" t="s">
        <v>869</v>
      </c>
      <c r="F110" s="239" t="s">
        <v>870</v>
      </c>
    </row>
    <row r="111" spans="2:6" x14ac:dyDescent="0.2">
      <c r="B111" s="263" t="s">
        <v>871</v>
      </c>
      <c r="C111" s="241" t="s">
        <v>927</v>
      </c>
      <c r="D111" s="241" t="s">
        <v>928</v>
      </c>
      <c r="E111" s="242">
        <v>4</v>
      </c>
      <c r="F111" s="241" t="s">
        <v>938</v>
      </c>
    </row>
    <row r="112" spans="2:6" x14ac:dyDescent="0.2">
      <c r="B112" s="263" t="s">
        <v>875</v>
      </c>
      <c r="C112" s="241" t="s">
        <v>927</v>
      </c>
      <c r="D112" s="241" t="s">
        <v>930</v>
      </c>
      <c r="E112" s="242">
        <v>4</v>
      </c>
      <c r="F112" s="241" t="s">
        <v>496</v>
      </c>
    </row>
    <row r="113" spans="2:6" ht="25.5" x14ac:dyDescent="0.2">
      <c r="B113" s="263" t="s">
        <v>931</v>
      </c>
      <c r="C113" s="241" t="s">
        <v>927</v>
      </c>
      <c r="D113" s="241" t="s">
        <v>932</v>
      </c>
      <c r="E113" s="242">
        <v>12</v>
      </c>
      <c r="F113" s="241" t="s">
        <v>496</v>
      </c>
    </row>
    <row r="114" spans="2:6" ht="25.5" x14ac:dyDescent="0.2">
      <c r="B114" s="263" t="s">
        <v>933</v>
      </c>
      <c r="C114" s="241" t="s">
        <v>927</v>
      </c>
      <c r="D114" s="241" t="s">
        <v>496</v>
      </c>
      <c r="E114" s="242">
        <v>4</v>
      </c>
      <c r="F114" s="241" t="s">
        <v>496</v>
      </c>
    </row>
    <row r="115" spans="2:6" x14ac:dyDescent="0.2">
      <c r="B115" s="263" t="s">
        <v>934</v>
      </c>
      <c r="C115" s="241" t="s">
        <v>927</v>
      </c>
      <c r="D115" s="241" t="s">
        <v>496</v>
      </c>
      <c r="E115" s="242">
        <v>4</v>
      </c>
      <c r="F115" s="241" t="s">
        <v>496</v>
      </c>
    </row>
    <row r="116" spans="2:6" x14ac:dyDescent="0.2">
      <c r="B116" s="263" t="s">
        <v>935</v>
      </c>
      <c r="C116" s="241" t="s">
        <v>927</v>
      </c>
      <c r="D116" s="241" t="s">
        <v>496</v>
      </c>
      <c r="E116" s="242">
        <v>4</v>
      </c>
      <c r="F116" s="241" t="s">
        <v>496</v>
      </c>
    </row>
    <row r="117" spans="2:6" x14ac:dyDescent="0.2">
      <c r="B117" s="263" t="s">
        <v>896</v>
      </c>
      <c r="C117" s="241" t="s">
        <v>927</v>
      </c>
      <c r="D117" s="241" t="s">
        <v>496</v>
      </c>
      <c r="E117" s="242">
        <v>20</v>
      </c>
      <c r="F117" s="241" t="s">
        <v>496</v>
      </c>
    </row>
    <row r="118" spans="2:6" ht="25.5" x14ac:dyDescent="0.2">
      <c r="B118" s="263" t="s">
        <v>894</v>
      </c>
      <c r="C118" s="241" t="s">
        <v>927</v>
      </c>
      <c r="D118" s="241" t="s">
        <v>496</v>
      </c>
      <c r="E118" s="242">
        <v>4</v>
      </c>
      <c r="F118" s="241" t="s">
        <v>496</v>
      </c>
    </row>
    <row r="119" spans="2:6" x14ac:dyDescent="0.2">
      <c r="B119" s="263" t="s">
        <v>936</v>
      </c>
      <c r="C119" s="241" t="s">
        <v>927</v>
      </c>
      <c r="D119" s="241" t="s">
        <v>496</v>
      </c>
      <c r="E119" s="242">
        <v>4</v>
      </c>
      <c r="F119" s="241" t="s">
        <v>496</v>
      </c>
    </row>
    <row r="120" spans="2:6" ht="25.5" x14ac:dyDescent="0.2">
      <c r="B120" s="263" t="s">
        <v>907</v>
      </c>
      <c r="C120" s="241" t="s">
        <v>908</v>
      </c>
      <c r="D120" s="241" t="s">
        <v>909</v>
      </c>
      <c r="E120" s="242">
        <v>4</v>
      </c>
      <c r="F120" s="241" t="s">
        <v>496</v>
      </c>
    </row>
    <row r="121" spans="2:6" x14ac:dyDescent="0.2">
      <c r="B121" s="299" t="s">
        <v>939</v>
      </c>
      <c r="C121" s="300"/>
      <c r="D121" s="300"/>
      <c r="E121" s="300"/>
      <c r="F121" s="301"/>
    </row>
    <row r="122" spans="2:6" x14ac:dyDescent="0.2">
      <c r="B122" s="239" t="s">
        <v>1</v>
      </c>
      <c r="C122" s="239" t="s">
        <v>867</v>
      </c>
      <c r="D122" s="239" t="s">
        <v>868</v>
      </c>
      <c r="E122" s="239" t="s">
        <v>869</v>
      </c>
      <c r="F122" s="239" t="s">
        <v>870</v>
      </c>
    </row>
    <row r="123" spans="2:6" x14ac:dyDescent="0.2">
      <c r="B123" s="263" t="s">
        <v>871</v>
      </c>
      <c r="C123" s="241" t="s">
        <v>927</v>
      </c>
      <c r="D123" s="241" t="s">
        <v>928</v>
      </c>
      <c r="E123" s="242">
        <v>4</v>
      </c>
      <c r="F123" s="241" t="s">
        <v>940</v>
      </c>
    </row>
    <row r="124" spans="2:6" x14ac:dyDescent="0.2">
      <c r="B124" s="263" t="s">
        <v>875</v>
      </c>
      <c r="C124" s="241" t="s">
        <v>927</v>
      </c>
      <c r="D124" s="241" t="s">
        <v>930</v>
      </c>
      <c r="E124" s="242">
        <v>4</v>
      </c>
      <c r="F124" s="241" t="s">
        <v>496</v>
      </c>
    </row>
    <row r="125" spans="2:6" ht="25.5" x14ac:dyDescent="0.2">
      <c r="B125" s="263" t="s">
        <v>931</v>
      </c>
      <c r="C125" s="241" t="s">
        <v>927</v>
      </c>
      <c r="D125" s="241" t="s">
        <v>932</v>
      </c>
      <c r="E125" s="242">
        <v>12</v>
      </c>
      <c r="F125" s="241" t="s">
        <v>496</v>
      </c>
    </row>
    <row r="126" spans="2:6" ht="25.5" x14ac:dyDescent="0.2">
      <c r="B126" s="263" t="s">
        <v>933</v>
      </c>
      <c r="C126" s="241" t="s">
        <v>927</v>
      </c>
      <c r="D126" s="241" t="s">
        <v>496</v>
      </c>
      <c r="E126" s="242">
        <v>4</v>
      </c>
      <c r="F126" s="241" t="s">
        <v>496</v>
      </c>
    </row>
    <row r="127" spans="2:6" x14ac:dyDescent="0.2">
      <c r="B127" s="263" t="s">
        <v>934</v>
      </c>
      <c r="C127" s="241" t="s">
        <v>927</v>
      </c>
      <c r="D127" s="241" t="s">
        <v>496</v>
      </c>
      <c r="E127" s="242">
        <v>4</v>
      </c>
      <c r="F127" s="241" t="s">
        <v>496</v>
      </c>
    </row>
    <row r="128" spans="2:6" x14ac:dyDescent="0.2">
      <c r="B128" s="263" t="s">
        <v>935</v>
      </c>
      <c r="C128" s="241" t="s">
        <v>927</v>
      </c>
      <c r="D128" s="241" t="s">
        <v>496</v>
      </c>
      <c r="E128" s="242">
        <v>4</v>
      </c>
      <c r="F128" s="241" t="s">
        <v>496</v>
      </c>
    </row>
    <row r="129" spans="2:6" x14ac:dyDescent="0.2">
      <c r="B129" s="263" t="s">
        <v>896</v>
      </c>
      <c r="C129" s="241" t="s">
        <v>927</v>
      </c>
      <c r="D129" s="241" t="s">
        <v>496</v>
      </c>
      <c r="E129" s="242">
        <v>20</v>
      </c>
      <c r="F129" s="241" t="s">
        <v>496</v>
      </c>
    </row>
    <row r="130" spans="2:6" ht="25.5" x14ac:dyDescent="0.2">
      <c r="B130" s="263" t="s">
        <v>894</v>
      </c>
      <c r="C130" s="241" t="s">
        <v>927</v>
      </c>
      <c r="D130" s="241" t="s">
        <v>496</v>
      </c>
      <c r="E130" s="242">
        <v>4</v>
      </c>
      <c r="F130" s="241" t="s">
        <v>496</v>
      </c>
    </row>
    <row r="131" spans="2:6" x14ac:dyDescent="0.2">
      <c r="B131" s="263" t="s">
        <v>936</v>
      </c>
      <c r="C131" s="241" t="s">
        <v>927</v>
      </c>
      <c r="D131" s="241" t="s">
        <v>496</v>
      </c>
      <c r="E131" s="242">
        <v>4</v>
      </c>
      <c r="F131" s="241" t="s">
        <v>496</v>
      </c>
    </row>
    <row r="132" spans="2:6" ht="25.5" x14ac:dyDescent="0.2">
      <c r="B132" s="263" t="s">
        <v>907</v>
      </c>
      <c r="C132" s="241" t="s">
        <v>908</v>
      </c>
      <c r="D132" s="241" t="s">
        <v>909</v>
      </c>
      <c r="E132" s="242">
        <v>4</v>
      </c>
      <c r="F132" s="241" t="s">
        <v>496</v>
      </c>
    </row>
    <row r="133" spans="2:6" x14ac:dyDescent="0.2">
      <c r="B133" s="264"/>
      <c r="C133" s="265"/>
      <c r="D133" s="265"/>
      <c r="E133" s="266"/>
      <c r="F133" s="265"/>
    </row>
    <row r="134" spans="2:6" x14ac:dyDescent="0.2">
      <c r="B134" s="299" t="s">
        <v>851</v>
      </c>
      <c r="C134" s="300"/>
      <c r="D134" s="300"/>
      <c r="E134" s="300"/>
      <c r="F134" s="301"/>
    </row>
    <row r="135" spans="2:6" x14ac:dyDescent="0.2">
      <c r="B135" s="239" t="s">
        <v>1</v>
      </c>
      <c r="C135" s="239" t="s">
        <v>867</v>
      </c>
      <c r="D135" s="239" t="s">
        <v>868</v>
      </c>
      <c r="E135" s="239" t="s">
        <v>869</v>
      </c>
      <c r="F135" s="239" t="s">
        <v>870</v>
      </c>
    </row>
    <row r="136" spans="2:6" x14ac:dyDescent="0.2">
      <c r="B136" s="263" t="s">
        <v>871</v>
      </c>
      <c r="C136" s="267" t="s">
        <v>927</v>
      </c>
      <c r="D136" s="267" t="s">
        <v>928</v>
      </c>
      <c r="E136" s="242">
        <v>4</v>
      </c>
      <c r="F136" s="241" t="s">
        <v>941</v>
      </c>
    </row>
    <row r="137" spans="2:6" x14ac:dyDescent="0.2">
      <c r="B137" s="263" t="s">
        <v>875</v>
      </c>
      <c r="C137" s="267" t="s">
        <v>927</v>
      </c>
      <c r="D137" s="267" t="s">
        <v>930</v>
      </c>
      <c r="E137" s="242">
        <v>4</v>
      </c>
      <c r="F137" s="241" t="s">
        <v>496</v>
      </c>
    </row>
    <row r="138" spans="2:6" ht="25.5" x14ac:dyDescent="0.2">
      <c r="B138" s="263" t="s">
        <v>931</v>
      </c>
      <c r="C138" s="267" t="s">
        <v>927</v>
      </c>
      <c r="D138" s="267" t="s">
        <v>932</v>
      </c>
      <c r="E138" s="242">
        <v>12</v>
      </c>
      <c r="F138" s="241" t="s">
        <v>496</v>
      </c>
    </row>
    <row r="139" spans="2:6" ht="25.5" x14ac:dyDescent="0.2">
      <c r="B139" s="263" t="s">
        <v>933</v>
      </c>
      <c r="C139" s="267" t="s">
        <v>927</v>
      </c>
      <c r="D139" s="267" t="s">
        <v>496</v>
      </c>
      <c r="E139" s="242">
        <v>4</v>
      </c>
      <c r="F139" s="241" t="s">
        <v>496</v>
      </c>
    </row>
    <row r="140" spans="2:6" x14ac:dyDescent="0.2">
      <c r="B140" s="263" t="s">
        <v>934</v>
      </c>
      <c r="C140" s="267" t="s">
        <v>927</v>
      </c>
      <c r="D140" s="267" t="s">
        <v>496</v>
      </c>
      <c r="E140" s="242">
        <v>4</v>
      </c>
      <c r="F140" s="241" t="s">
        <v>496</v>
      </c>
    </row>
    <row r="141" spans="2:6" x14ac:dyDescent="0.2">
      <c r="B141" s="263" t="s">
        <v>935</v>
      </c>
      <c r="C141" s="267" t="s">
        <v>927</v>
      </c>
      <c r="D141" s="267" t="s">
        <v>496</v>
      </c>
      <c r="E141" s="242">
        <v>4</v>
      </c>
      <c r="F141" s="241" t="s">
        <v>496</v>
      </c>
    </row>
    <row r="142" spans="2:6" x14ac:dyDescent="0.2">
      <c r="B142" s="263" t="s">
        <v>896</v>
      </c>
      <c r="C142" s="267" t="s">
        <v>927</v>
      </c>
      <c r="D142" s="267" t="s">
        <v>496</v>
      </c>
      <c r="E142" s="242">
        <v>20</v>
      </c>
      <c r="F142" s="241" t="s">
        <v>496</v>
      </c>
    </row>
    <row r="143" spans="2:6" ht="25.5" x14ac:dyDescent="0.2">
      <c r="B143" s="263" t="s">
        <v>894</v>
      </c>
      <c r="C143" s="267" t="s">
        <v>927</v>
      </c>
      <c r="D143" s="267" t="s">
        <v>496</v>
      </c>
      <c r="E143" s="242">
        <v>4</v>
      </c>
      <c r="F143" s="241" t="s">
        <v>496</v>
      </c>
    </row>
    <row r="144" spans="2:6" x14ac:dyDescent="0.2">
      <c r="B144" s="263" t="s">
        <v>936</v>
      </c>
      <c r="C144" s="267" t="s">
        <v>927</v>
      </c>
      <c r="D144" s="267" t="s">
        <v>496</v>
      </c>
      <c r="E144" s="242">
        <v>4</v>
      </c>
      <c r="F144" s="241" t="s">
        <v>496</v>
      </c>
    </row>
    <row r="145" spans="2:6" ht="25.5" x14ac:dyDescent="0.2">
      <c r="B145" s="263" t="s">
        <v>907</v>
      </c>
      <c r="C145" s="267" t="s">
        <v>908</v>
      </c>
      <c r="D145" s="267" t="s">
        <v>909</v>
      </c>
      <c r="E145" s="242">
        <v>4</v>
      </c>
      <c r="F145" s="241" t="s">
        <v>496</v>
      </c>
    </row>
    <row r="146" spans="2:6" ht="13.5" thickBot="1" x14ac:dyDescent="0.25">
      <c r="B146" s="264"/>
      <c r="C146" s="265"/>
      <c r="D146" s="265"/>
      <c r="E146" s="266"/>
      <c r="F146" s="265"/>
    </row>
    <row r="147" spans="2:6" ht="13.5" thickBot="1" x14ac:dyDescent="0.25">
      <c r="B147" s="296" t="s">
        <v>852</v>
      </c>
      <c r="C147" s="297"/>
      <c r="D147" s="297"/>
      <c r="E147" s="297"/>
      <c r="F147" s="298"/>
    </row>
    <row r="148" spans="2:6" x14ac:dyDescent="0.2">
      <c r="B148" s="299" t="s">
        <v>853</v>
      </c>
      <c r="C148" s="300"/>
      <c r="D148" s="300"/>
      <c r="E148" s="300"/>
      <c r="F148" s="301"/>
    </row>
    <row r="149" spans="2:6" x14ac:dyDescent="0.2">
      <c r="B149" s="239" t="s">
        <v>1</v>
      </c>
      <c r="C149" s="239" t="s">
        <v>867</v>
      </c>
      <c r="D149" s="239" t="s">
        <v>868</v>
      </c>
      <c r="E149" s="239" t="s">
        <v>869</v>
      </c>
      <c r="F149" s="239" t="s">
        <v>870</v>
      </c>
    </row>
    <row r="150" spans="2:6" x14ac:dyDescent="0.2">
      <c r="B150" s="267" t="s">
        <v>871</v>
      </c>
      <c r="C150" s="267" t="s">
        <v>927</v>
      </c>
      <c r="D150" s="241" t="s">
        <v>942</v>
      </c>
      <c r="E150" s="242">
        <v>1</v>
      </c>
      <c r="F150" s="241" t="s">
        <v>943</v>
      </c>
    </row>
    <row r="151" spans="2:6" x14ac:dyDescent="0.2">
      <c r="B151" s="267" t="s">
        <v>875</v>
      </c>
      <c r="C151" s="267" t="s">
        <v>927</v>
      </c>
      <c r="D151" s="241" t="s">
        <v>944</v>
      </c>
      <c r="E151" s="242">
        <v>1</v>
      </c>
      <c r="F151" s="241" t="s">
        <v>945</v>
      </c>
    </row>
    <row r="152" spans="2:6" ht="25.5" x14ac:dyDescent="0.2">
      <c r="B152" s="267" t="s">
        <v>843</v>
      </c>
      <c r="C152" s="267" t="s">
        <v>927</v>
      </c>
      <c r="D152" s="241" t="s">
        <v>496</v>
      </c>
      <c r="E152" s="242">
        <v>1</v>
      </c>
      <c r="F152" s="241" t="s">
        <v>496</v>
      </c>
    </row>
    <row r="153" spans="2:6" x14ac:dyDescent="0.2">
      <c r="B153" s="267" t="s">
        <v>891</v>
      </c>
      <c r="C153" s="267" t="s">
        <v>927</v>
      </c>
      <c r="D153" s="241" t="s">
        <v>496</v>
      </c>
      <c r="E153" s="242">
        <v>1</v>
      </c>
      <c r="F153" s="241" t="s">
        <v>496</v>
      </c>
    </row>
    <row r="154" spans="2:6" ht="25.5" x14ac:dyDescent="0.2">
      <c r="B154" s="267" t="s">
        <v>946</v>
      </c>
      <c r="C154" s="267" t="s">
        <v>927</v>
      </c>
      <c r="D154" s="241" t="s">
        <v>496</v>
      </c>
      <c r="E154" s="242">
        <v>1</v>
      </c>
      <c r="F154" s="241" t="s">
        <v>496</v>
      </c>
    </row>
    <row r="155" spans="2:6" ht="25.5" x14ac:dyDescent="0.2">
      <c r="B155" s="267" t="s">
        <v>947</v>
      </c>
      <c r="C155" s="267" t="s">
        <v>948</v>
      </c>
      <c r="D155" s="241" t="s">
        <v>949</v>
      </c>
      <c r="E155" s="242">
        <v>1</v>
      </c>
      <c r="F155" s="241" t="s">
        <v>496</v>
      </c>
    </row>
    <row r="156" spans="2:6" x14ac:dyDescent="0.2">
      <c r="B156" s="267" t="s">
        <v>896</v>
      </c>
      <c r="C156" s="267" t="s">
        <v>927</v>
      </c>
      <c r="D156" s="241" t="s">
        <v>496</v>
      </c>
      <c r="E156" s="242">
        <v>4</v>
      </c>
      <c r="F156" s="241" t="s">
        <v>496</v>
      </c>
    </row>
    <row r="157" spans="2:6" ht="25.5" x14ac:dyDescent="0.2">
      <c r="B157" s="267" t="s">
        <v>894</v>
      </c>
      <c r="C157" s="267" t="s">
        <v>927</v>
      </c>
      <c r="D157" s="241" t="s">
        <v>496</v>
      </c>
      <c r="E157" s="242">
        <v>1</v>
      </c>
      <c r="F157" s="241" t="s">
        <v>496</v>
      </c>
    </row>
    <row r="158" spans="2:6" ht="25.5" x14ac:dyDescent="0.2">
      <c r="B158" s="267" t="s">
        <v>895</v>
      </c>
      <c r="C158" s="267" t="s">
        <v>927</v>
      </c>
      <c r="D158" s="241" t="s">
        <v>496</v>
      </c>
      <c r="E158" s="242">
        <v>1</v>
      </c>
      <c r="F158" s="241" t="s">
        <v>496</v>
      </c>
    </row>
    <row r="159" spans="2:6" x14ac:dyDescent="0.2">
      <c r="B159" s="267" t="s">
        <v>936</v>
      </c>
      <c r="C159" s="267" t="s">
        <v>927</v>
      </c>
      <c r="D159" s="241" t="s">
        <v>496</v>
      </c>
      <c r="E159" s="242">
        <v>1</v>
      </c>
      <c r="F159" s="241" t="s">
        <v>496</v>
      </c>
    </row>
    <row r="160" spans="2:6" x14ac:dyDescent="0.2">
      <c r="B160" s="267" t="s">
        <v>950</v>
      </c>
      <c r="C160" s="267" t="s">
        <v>927</v>
      </c>
      <c r="D160" s="241" t="s">
        <v>496</v>
      </c>
      <c r="E160" s="242">
        <v>1</v>
      </c>
      <c r="F160" s="241" t="s">
        <v>496</v>
      </c>
    </row>
    <row r="161" spans="2:6" ht="25.5" x14ac:dyDescent="0.2">
      <c r="B161" s="267" t="s">
        <v>951</v>
      </c>
      <c r="C161" s="267" t="s">
        <v>927</v>
      </c>
      <c r="D161" s="241" t="s">
        <v>496</v>
      </c>
      <c r="E161" s="242">
        <v>1</v>
      </c>
      <c r="F161" s="241" t="s">
        <v>496</v>
      </c>
    </row>
    <row r="162" spans="2:6" ht="38.25" x14ac:dyDescent="0.2">
      <c r="B162" s="267" t="s">
        <v>952</v>
      </c>
      <c r="C162" s="267" t="s">
        <v>927</v>
      </c>
      <c r="D162" s="241" t="s">
        <v>953</v>
      </c>
      <c r="E162" s="242">
        <v>1</v>
      </c>
      <c r="F162" s="268" t="s">
        <v>963</v>
      </c>
    </row>
    <row r="163" spans="2:6" ht="25.5" x14ac:dyDescent="0.2">
      <c r="B163" s="267" t="s">
        <v>907</v>
      </c>
      <c r="C163" s="267" t="s">
        <v>908</v>
      </c>
      <c r="D163" s="241" t="s">
        <v>909</v>
      </c>
      <c r="E163" s="242">
        <v>1</v>
      </c>
      <c r="F163" s="241" t="s">
        <v>496</v>
      </c>
    </row>
    <row r="164" spans="2:6" x14ac:dyDescent="0.2">
      <c r="B164" s="264"/>
      <c r="C164" s="265"/>
      <c r="D164" s="265"/>
      <c r="E164" s="266"/>
      <c r="F164" s="265"/>
    </row>
    <row r="165" spans="2:6" x14ac:dyDescent="0.2">
      <c r="B165" s="299" t="s">
        <v>862</v>
      </c>
      <c r="C165" s="300"/>
      <c r="D165" s="300"/>
      <c r="E165" s="300"/>
      <c r="F165" s="300"/>
    </row>
    <row r="166" spans="2:6" x14ac:dyDescent="0.2">
      <c r="B166" s="239" t="s">
        <v>1</v>
      </c>
      <c r="C166" s="239" t="s">
        <v>867</v>
      </c>
      <c r="D166" s="239" t="s">
        <v>868</v>
      </c>
      <c r="E166" s="239" t="s">
        <v>869</v>
      </c>
      <c r="F166" s="239" t="s">
        <v>870</v>
      </c>
    </row>
    <row r="167" spans="2:6" x14ac:dyDescent="0.2">
      <c r="B167" s="267" t="s">
        <v>871</v>
      </c>
      <c r="C167" s="267" t="s">
        <v>927</v>
      </c>
      <c r="D167" s="241" t="s">
        <v>942</v>
      </c>
      <c r="E167" s="242">
        <v>1</v>
      </c>
      <c r="F167" s="241" t="s">
        <v>954</v>
      </c>
    </row>
    <row r="168" spans="2:6" x14ac:dyDescent="0.2">
      <c r="B168" s="267" t="s">
        <v>875</v>
      </c>
      <c r="C168" s="267" t="s">
        <v>927</v>
      </c>
      <c r="D168" s="241" t="s">
        <v>944</v>
      </c>
      <c r="E168" s="242">
        <v>1</v>
      </c>
      <c r="F168" s="241" t="s">
        <v>955</v>
      </c>
    </row>
    <row r="169" spans="2:6" ht="25.5" x14ac:dyDescent="0.2">
      <c r="B169" s="267" t="s">
        <v>843</v>
      </c>
      <c r="C169" s="267" t="s">
        <v>927</v>
      </c>
      <c r="D169" s="241" t="s">
        <v>496</v>
      </c>
      <c r="E169" s="242">
        <v>1</v>
      </c>
      <c r="F169" s="241" t="s">
        <v>496</v>
      </c>
    </row>
    <row r="170" spans="2:6" x14ac:dyDescent="0.2">
      <c r="B170" s="267" t="s">
        <v>891</v>
      </c>
      <c r="C170" s="267" t="s">
        <v>927</v>
      </c>
      <c r="D170" s="241" t="s">
        <v>496</v>
      </c>
      <c r="E170" s="242">
        <v>1</v>
      </c>
      <c r="F170" s="241" t="s">
        <v>496</v>
      </c>
    </row>
    <row r="171" spans="2:6" ht="25.5" x14ac:dyDescent="0.2">
      <c r="B171" s="267" t="s">
        <v>946</v>
      </c>
      <c r="C171" s="267" t="s">
        <v>927</v>
      </c>
      <c r="D171" s="241" t="s">
        <v>496</v>
      </c>
      <c r="E171" s="242">
        <v>1</v>
      </c>
      <c r="F171" s="241" t="s">
        <v>496</v>
      </c>
    </row>
    <row r="172" spans="2:6" ht="25.5" x14ac:dyDescent="0.2">
      <c r="B172" s="267" t="s">
        <v>947</v>
      </c>
      <c r="C172" s="267" t="s">
        <v>948</v>
      </c>
      <c r="D172" s="241" t="s">
        <v>949</v>
      </c>
      <c r="E172" s="242">
        <v>1</v>
      </c>
      <c r="F172" s="241" t="s">
        <v>496</v>
      </c>
    </row>
    <row r="173" spans="2:6" x14ac:dyDescent="0.2">
      <c r="B173" s="267" t="s">
        <v>896</v>
      </c>
      <c r="C173" s="267" t="s">
        <v>927</v>
      </c>
      <c r="D173" s="241" t="s">
        <v>496</v>
      </c>
      <c r="E173" s="242">
        <v>4</v>
      </c>
      <c r="F173" s="241" t="s">
        <v>496</v>
      </c>
    </row>
    <row r="174" spans="2:6" ht="25.5" x14ac:dyDescent="0.2">
      <c r="B174" s="267" t="s">
        <v>894</v>
      </c>
      <c r="C174" s="267" t="s">
        <v>927</v>
      </c>
      <c r="D174" s="241" t="s">
        <v>496</v>
      </c>
      <c r="E174" s="242">
        <v>1</v>
      </c>
      <c r="F174" s="241" t="s">
        <v>496</v>
      </c>
    </row>
    <row r="175" spans="2:6" ht="25.5" x14ac:dyDescent="0.2">
      <c r="B175" s="267" t="s">
        <v>895</v>
      </c>
      <c r="C175" s="267" t="s">
        <v>927</v>
      </c>
      <c r="D175" s="241" t="s">
        <v>496</v>
      </c>
      <c r="E175" s="242">
        <v>1</v>
      </c>
      <c r="F175" s="241" t="s">
        <v>496</v>
      </c>
    </row>
    <row r="176" spans="2:6" x14ac:dyDescent="0.2">
      <c r="B176" s="267" t="s">
        <v>936</v>
      </c>
      <c r="C176" s="267" t="s">
        <v>927</v>
      </c>
      <c r="D176" s="241" t="s">
        <v>496</v>
      </c>
      <c r="E176" s="242">
        <v>1</v>
      </c>
      <c r="F176" s="241" t="s">
        <v>496</v>
      </c>
    </row>
    <row r="177" spans="2:6" x14ac:dyDescent="0.2">
      <c r="B177" s="267" t="s">
        <v>950</v>
      </c>
      <c r="C177" s="267" t="s">
        <v>927</v>
      </c>
      <c r="D177" s="241" t="s">
        <v>496</v>
      </c>
      <c r="E177" s="242">
        <v>1</v>
      </c>
      <c r="F177" s="241" t="s">
        <v>496</v>
      </c>
    </row>
    <row r="178" spans="2:6" ht="25.5" x14ac:dyDescent="0.2">
      <c r="B178" s="267" t="s">
        <v>951</v>
      </c>
      <c r="C178" s="267" t="s">
        <v>927</v>
      </c>
      <c r="D178" s="241" t="s">
        <v>496</v>
      </c>
      <c r="E178" s="242">
        <v>1</v>
      </c>
      <c r="F178" s="241" t="s">
        <v>496</v>
      </c>
    </row>
    <row r="179" spans="2:6" ht="38.25" x14ac:dyDescent="0.2">
      <c r="B179" s="267" t="s">
        <v>952</v>
      </c>
      <c r="C179" s="267" t="s">
        <v>927</v>
      </c>
      <c r="D179" s="241" t="s">
        <v>953</v>
      </c>
      <c r="E179" s="242">
        <v>1</v>
      </c>
      <c r="F179" s="241" t="s">
        <v>956</v>
      </c>
    </row>
    <row r="180" spans="2:6" ht="25.5" x14ac:dyDescent="0.2">
      <c r="B180" s="267" t="s">
        <v>907</v>
      </c>
      <c r="C180" s="267" t="s">
        <v>908</v>
      </c>
      <c r="D180" s="241" t="s">
        <v>909</v>
      </c>
      <c r="E180" s="242">
        <v>1</v>
      </c>
      <c r="F180" s="241" t="s">
        <v>496</v>
      </c>
    </row>
    <row r="181" spans="2:6" x14ac:dyDescent="0.2">
      <c r="B181" s="237"/>
      <c r="C181" s="237"/>
      <c r="D181" s="237"/>
      <c r="E181" s="237"/>
      <c r="F181" s="237"/>
    </row>
    <row r="182" spans="2:6" x14ac:dyDescent="0.2">
      <c r="B182" s="302" t="s">
        <v>957</v>
      </c>
      <c r="C182" s="302"/>
      <c r="D182" s="302"/>
      <c r="E182" s="302"/>
      <c r="F182" s="302"/>
    </row>
    <row r="183" spans="2:6" x14ac:dyDescent="0.2">
      <c r="B183" s="269" t="s">
        <v>1</v>
      </c>
      <c r="C183" s="269" t="s">
        <v>867</v>
      </c>
      <c r="D183" s="269" t="s">
        <v>868</v>
      </c>
      <c r="E183" s="269" t="s">
        <v>869</v>
      </c>
      <c r="F183" s="269" t="s">
        <v>870</v>
      </c>
    </row>
    <row r="184" spans="2:6" x14ac:dyDescent="0.2">
      <c r="B184" s="270" t="s">
        <v>871</v>
      </c>
      <c r="C184" s="271" t="s">
        <v>927</v>
      </c>
      <c r="D184" s="271" t="s">
        <v>942</v>
      </c>
      <c r="E184" s="272">
        <v>1</v>
      </c>
      <c r="F184" s="271" t="s">
        <v>958</v>
      </c>
    </row>
    <row r="185" spans="2:6" x14ac:dyDescent="0.2">
      <c r="B185" s="270" t="s">
        <v>875</v>
      </c>
      <c r="C185" s="271" t="s">
        <v>927</v>
      </c>
      <c r="D185" s="271" t="s">
        <v>944</v>
      </c>
      <c r="E185" s="272">
        <v>1</v>
      </c>
      <c r="F185" s="271" t="s">
        <v>959</v>
      </c>
    </row>
    <row r="186" spans="2:6" ht="25.5" x14ac:dyDescent="0.2">
      <c r="B186" s="270" t="s">
        <v>843</v>
      </c>
      <c r="C186" s="271" t="s">
        <v>927</v>
      </c>
      <c r="D186" s="271" t="s">
        <v>496</v>
      </c>
      <c r="E186" s="272">
        <v>1</v>
      </c>
      <c r="F186" s="271" t="s">
        <v>496</v>
      </c>
    </row>
    <row r="187" spans="2:6" x14ac:dyDescent="0.2">
      <c r="B187" s="270" t="s">
        <v>891</v>
      </c>
      <c r="C187" s="271" t="s">
        <v>927</v>
      </c>
      <c r="D187" s="271" t="s">
        <v>496</v>
      </c>
      <c r="E187" s="272">
        <v>1</v>
      </c>
      <c r="F187" s="271" t="s">
        <v>496</v>
      </c>
    </row>
    <row r="188" spans="2:6" ht="25.5" x14ac:dyDescent="0.2">
      <c r="B188" s="270" t="s">
        <v>946</v>
      </c>
      <c r="C188" s="271" t="s">
        <v>927</v>
      </c>
      <c r="D188" s="271" t="s">
        <v>496</v>
      </c>
      <c r="E188" s="272">
        <v>1</v>
      </c>
      <c r="F188" s="271" t="s">
        <v>496</v>
      </c>
    </row>
    <row r="189" spans="2:6" ht="25.5" x14ac:dyDescent="0.2">
      <c r="B189" s="270" t="s">
        <v>947</v>
      </c>
      <c r="C189" s="271" t="s">
        <v>948</v>
      </c>
      <c r="D189" s="271" t="s">
        <v>949</v>
      </c>
      <c r="E189" s="272">
        <v>1</v>
      </c>
      <c r="F189" s="271" t="s">
        <v>496</v>
      </c>
    </row>
    <row r="190" spans="2:6" x14ac:dyDescent="0.2">
      <c r="B190" s="270" t="s">
        <v>896</v>
      </c>
      <c r="C190" s="271" t="s">
        <v>927</v>
      </c>
      <c r="D190" s="271" t="s">
        <v>496</v>
      </c>
      <c r="E190" s="272">
        <v>4</v>
      </c>
      <c r="F190" s="271" t="s">
        <v>496</v>
      </c>
    </row>
    <row r="191" spans="2:6" ht="25.5" x14ac:dyDescent="0.2">
      <c r="B191" s="270" t="s">
        <v>894</v>
      </c>
      <c r="C191" s="271" t="s">
        <v>927</v>
      </c>
      <c r="D191" s="271" t="s">
        <v>496</v>
      </c>
      <c r="E191" s="272">
        <v>1</v>
      </c>
      <c r="F191" s="271" t="s">
        <v>496</v>
      </c>
    </row>
    <row r="192" spans="2:6" ht="25.5" x14ac:dyDescent="0.2">
      <c r="B192" s="270" t="s">
        <v>895</v>
      </c>
      <c r="C192" s="271" t="s">
        <v>927</v>
      </c>
      <c r="D192" s="271" t="s">
        <v>496</v>
      </c>
      <c r="E192" s="272">
        <v>1</v>
      </c>
      <c r="F192" s="271" t="s">
        <v>496</v>
      </c>
    </row>
    <row r="193" spans="2:6" x14ac:dyDescent="0.2">
      <c r="B193" s="270" t="s">
        <v>936</v>
      </c>
      <c r="C193" s="271" t="s">
        <v>927</v>
      </c>
      <c r="D193" s="271" t="s">
        <v>496</v>
      </c>
      <c r="E193" s="272">
        <v>1</v>
      </c>
      <c r="F193" s="271" t="s">
        <v>496</v>
      </c>
    </row>
    <row r="194" spans="2:6" x14ac:dyDescent="0.2">
      <c r="B194" s="270" t="s">
        <v>950</v>
      </c>
      <c r="C194" s="271" t="s">
        <v>927</v>
      </c>
      <c r="D194" s="271" t="s">
        <v>496</v>
      </c>
      <c r="E194" s="272">
        <v>1</v>
      </c>
      <c r="F194" s="271" t="s">
        <v>496</v>
      </c>
    </row>
    <row r="195" spans="2:6" ht="25.5" x14ac:dyDescent="0.2">
      <c r="B195" s="270" t="s">
        <v>951</v>
      </c>
      <c r="C195" s="271" t="s">
        <v>927</v>
      </c>
      <c r="D195" s="271" t="s">
        <v>496</v>
      </c>
      <c r="E195" s="272">
        <v>1</v>
      </c>
      <c r="F195" s="271" t="s">
        <v>496</v>
      </c>
    </row>
    <row r="196" spans="2:6" ht="38.25" x14ac:dyDescent="0.2">
      <c r="B196" s="273" t="s">
        <v>964</v>
      </c>
      <c r="C196" s="271" t="s">
        <v>927</v>
      </c>
      <c r="D196" s="271" t="s">
        <v>953</v>
      </c>
      <c r="E196" s="272">
        <v>1</v>
      </c>
      <c r="F196" s="271" t="s">
        <v>960</v>
      </c>
    </row>
    <row r="197" spans="2:6" ht="25.5" x14ac:dyDescent="0.2">
      <c r="B197" s="270" t="s">
        <v>907</v>
      </c>
      <c r="C197" s="271" t="s">
        <v>908</v>
      </c>
      <c r="D197" s="271" t="s">
        <v>909</v>
      </c>
      <c r="E197" s="272">
        <v>1</v>
      </c>
      <c r="F197" s="271" t="s">
        <v>496</v>
      </c>
    </row>
    <row r="198" spans="2:6" ht="13.5" thickBot="1" x14ac:dyDescent="0.25">
      <c r="B198" s="237"/>
      <c r="C198" s="237"/>
      <c r="D198" s="237"/>
      <c r="E198" s="237"/>
      <c r="F198" s="237"/>
    </row>
    <row r="199" spans="2:6" ht="13.5" thickBot="1" x14ac:dyDescent="0.25">
      <c r="B199" s="296" t="s">
        <v>854</v>
      </c>
      <c r="C199" s="297"/>
      <c r="D199" s="297"/>
      <c r="E199" s="297"/>
      <c r="F199" s="298"/>
    </row>
    <row r="200" spans="2:6" x14ac:dyDescent="0.2">
      <c r="B200" s="274" t="s">
        <v>1</v>
      </c>
      <c r="C200" s="274" t="s">
        <v>867</v>
      </c>
      <c r="D200" s="274" t="s">
        <v>868</v>
      </c>
      <c r="E200" s="274" t="s">
        <v>869</v>
      </c>
      <c r="F200" s="275" t="s">
        <v>870</v>
      </c>
    </row>
    <row r="201" spans="2:6" x14ac:dyDescent="0.2">
      <c r="B201" s="270" t="s">
        <v>871</v>
      </c>
      <c r="C201" s="271" t="s">
        <v>927</v>
      </c>
      <c r="D201" s="271" t="s">
        <v>942</v>
      </c>
      <c r="E201" s="242">
        <v>1</v>
      </c>
      <c r="F201" s="271" t="s">
        <v>861</v>
      </c>
    </row>
    <row r="202" spans="2:6" ht="13.5" thickBot="1" x14ac:dyDescent="0.25">
      <c r="B202" s="237"/>
      <c r="C202" s="237"/>
      <c r="D202" s="237"/>
      <c r="E202" s="237"/>
      <c r="F202" s="237"/>
    </row>
    <row r="203" spans="2:6" ht="13.5" thickBot="1" x14ac:dyDescent="0.25">
      <c r="B203" s="296" t="s">
        <v>862</v>
      </c>
      <c r="C203" s="297"/>
      <c r="D203" s="297"/>
      <c r="E203" s="297"/>
      <c r="F203" s="298"/>
    </row>
    <row r="204" spans="2:6" x14ac:dyDescent="0.2">
      <c r="B204" s="239" t="s">
        <v>1</v>
      </c>
      <c r="C204" s="239" t="s">
        <v>867</v>
      </c>
      <c r="D204" s="239" t="s">
        <v>868</v>
      </c>
      <c r="E204" s="239" t="s">
        <v>869</v>
      </c>
      <c r="F204" s="238" t="s">
        <v>870</v>
      </c>
    </row>
    <row r="205" spans="2:6" x14ac:dyDescent="0.2">
      <c r="B205" s="270" t="s">
        <v>871</v>
      </c>
      <c r="C205" s="271" t="s">
        <v>927</v>
      </c>
      <c r="D205" s="271" t="s">
        <v>855</v>
      </c>
      <c r="E205" s="242">
        <v>1</v>
      </c>
      <c r="F205" s="271" t="s">
        <v>860</v>
      </c>
    </row>
    <row r="207" spans="2:6" ht="13.5" thickBot="1" x14ac:dyDescent="0.25"/>
    <row r="208" spans="2:6" ht="13.5" thickBot="1" x14ac:dyDescent="0.25">
      <c r="B208" s="296" t="s">
        <v>864</v>
      </c>
      <c r="C208" s="297"/>
      <c r="D208" s="297"/>
      <c r="E208" s="297"/>
      <c r="F208" s="298"/>
    </row>
    <row r="209" spans="2:6" x14ac:dyDescent="0.2">
      <c r="B209" s="239" t="s">
        <v>1</v>
      </c>
      <c r="C209" s="239" t="s">
        <v>867</v>
      </c>
      <c r="D209" s="239" t="s">
        <v>868</v>
      </c>
      <c r="E209" s="239" t="s">
        <v>869</v>
      </c>
      <c r="F209" s="238" t="s">
        <v>870</v>
      </c>
    </row>
    <row r="210" spans="2:6" x14ac:dyDescent="0.2">
      <c r="B210" s="270" t="s">
        <v>871</v>
      </c>
      <c r="C210" s="271" t="s">
        <v>863</v>
      </c>
      <c r="D210" s="271" t="s">
        <v>863</v>
      </c>
      <c r="E210" s="242">
        <v>1</v>
      </c>
      <c r="F210" s="271" t="s">
        <v>863</v>
      </c>
    </row>
  </sheetData>
  <mergeCells count="47">
    <mergeCell ref="B208:F208"/>
    <mergeCell ref="I25:O25"/>
    <mergeCell ref="P25:R25"/>
    <mergeCell ref="L24:M24"/>
    <mergeCell ref="B2:F3"/>
    <mergeCell ref="B4:F4"/>
    <mergeCell ref="H4:Q4"/>
    <mergeCell ref="I6:R6"/>
    <mergeCell ref="L7:M7"/>
    <mergeCell ref="P7:R7"/>
    <mergeCell ref="B109:F109"/>
    <mergeCell ref="B6:F6"/>
    <mergeCell ref="B35:F35"/>
    <mergeCell ref="B66:F66"/>
    <mergeCell ref="B96:F96"/>
    <mergeCell ref="B97:F97"/>
    <mergeCell ref="B199:F199"/>
    <mergeCell ref="B203:F203"/>
    <mergeCell ref="B121:F121"/>
    <mergeCell ref="B134:F134"/>
    <mergeCell ref="B147:F147"/>
    <mergeCell ref="B148:F148"/>
    <mergeCell ref="B165:F165"/>
    <mergeCell ref="B182:F182"/>
    <mergeCell ref="P8:R12"/>
    <mergeCell ref="I13:I16"/>
    <mergeCell ref="K13:K16"/>
    <mergeCell ref="L13:M16"/>
    <mergeCell ref="N13:N16"/>
    <mergeCell ref="O13:O16"/>
    <mergeCell ref="P13:R16"/>
    <mergeCell ref="I8:I12"/>
    <mergeCell ref="K8:K12"/>
    <mergeCell ref="L8:M12"/>
    <mergeCell ref="N8:N12"/>
    <mergeCell ref="O8:O12"/>
    <mergeCell ref="P24:R24"/>
    <mergeCell ref="P17:R21"/>
    <mergeCell ref="L22:M22"/>
    <mergeCell ref="P22:R22"/>
    <mergeCell ref="L23:M23"/>
    <mergeCell ref="P23:R23"/>
    <mergeCell ref="I17:I21"/>
    <mergeCell ref="K17:K21"/>
    <mergeCell ref="L17:M21"/>
    <mergeCell ref="N17:N21"/>
    <mergeCell ref="O17:O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VRES ASEGURADOS TRDM</vt:lpstr>
      <vt:lpstr>RELACIÓN DE INMUEBLES 2026</vt:lpstr>
      <vt:lpstr>RELACIÓN AUTOS Y EQUIPO Y M2026</vt:lpstr>
      <vt:lpstr>AUTOS, EQyM, BOTES EN REPOS2026</vt:lpstr>
      <vt:lpstr>RELACIÓN EMBARCACIONES2026</vt:lpstr>
      <vt:lpstr>SOAT </vt:lpstr>
      <vt:lpstr>RCC PASAJEROS</vt:lpstr>
      <vt:lpstr>RELACIÓN SEMOVIENTES 2026</vt:lpstr>
      <vt:lpstr>DRONES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Yulieth Piñeros Buitrago</dc:creator>
  <cp:lastModifiedBy>Cesar Mauricio Martínez Delgado</cp:lastModifiedBy>
  <cp:lastPrinted>2024-08-01T21:15:24Z</cp:lastPrinted>
  <dcterms:created xsi:type="dcterms:W3CDTF">2024-08-01T18:33:37Z</dcterms:created>
  <dcterms:modified xsi:type="dcterms:W3CDTF">2026-06-18T21:36:19Z</dcterms:modified>
</cp:coreProperties>
</file>