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.sharepoint.com/sites/RectoriaITM/Documentos compartidos/DepartamentoDeSistemas/Departamento de Sistemas/Contratos 2026/04. INVERSIÓN/11. AUTOCAD Y SKETCHUP/"/>
    </mc:Choice>
  </mc:AlternateContent>
  <xr:revisionPtr revIDLastSave="487" documentId="8_{24D826E3-35BF-499B-B429-A096B03223AC}" xr6:coauthVersionLast="47" xr6:coauthVersionMax="47" xr10:uidLastSave="{7679E02C-1BF5-4A9D-94C1-477E7E84342E}"/>
  <bookViews>
    <workbookView xWindow="36610" yWindow="0" windowWidth="21010" windowHeight="20970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1" l="1"/>
  <c r="I29" i="1" s="1"/>
  <c r="H30" i="1"/>
  <c r="H28" i="1"/>
  <c r="G26" i="1" l="1"/>
  <c r="F26" i="1"/>
  <c r="E26" i="1" l="1"/>
  <c r="I30" i="1" l="1"/>
  <c r="I28" i="1"/>
  <c r="I31" i="1" l="1"/>
  <c r="I32" i="1" s="1"/>
  <c r="I33" i="1" l="1"/>
</calcChain>
</file>

<file path=xl/sharedStrings.xml><?xml version="1.0" encoding="utf-8"?>
<sst xmlns="http://schemas.openxmlformats.org/spreadsheetml/2006/main" count="49" uniqueCount="36">
  <si>
    <t>ITEM</t>
  </si>
  <si>
    <t>CANT.</t>
  </si>
  <si>
    <t>ESPECIFICACIONES TÉCNICAS DETALLADAS</t>
  </si>
  <si>
    <t>VALOR  TOTAL ANTES DEL IVA</t>
  </si>
  <si>
    <t>VALOR TOTAL IVA INCLUIDO</t>
  </si>
  <si>
    <t>COTIZANTE 1</t>
  </si>
  <si>
    <t>COTIZANTE 2</t>
  </si>
  <si>
    <t>COTIZANTE 3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</si>
  <si>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</si>
  <si>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</si>
  <si>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</si>
  <si>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</si>
  <si>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</si>
  <si>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</si>
  <si>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</si>
  <si>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</si>
  <si>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</si>
  <si>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</si>
  <si>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</si>
  <si>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</si>
  <si>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</si>
  <si>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</si>
  <si>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</si>
  <si>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</si>
  <si>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>VALOR DEL IVA</t>
  </si>
  <si>
    <t xml:space="preserve">No. </t>
  </si>
  <si>
    <t>AUTOCAD - INCLUDING SPECIALIZED TOOLSETS COMMERCIAL SINGLE-USER ANNUAL SUBSCRIPTION RENEWAL</t>
  </si>
  <si>
    <t xml:space="preserve">ARCHITECTURE ENGINEERING &amp; CONSTRUCTION COLLECTION IC COMMERCIAL NEW SINGLE-USER ELD ANNUAL SUBSCRIPTION </t>
  </si>
  <si>
    <t xml:space="preserve">SKETCHUP PRO </t>
  </si>
  <si>
    <t>RENOVACIÓN DEL LICENCIAMIENTO DEL SOFTWARE AUTOCAD, EL PAQUETE AEC COLLECTION Y SKETCHUP PARA LA INSTITUCIÓN UNIVERSITARIA ITM, DE ACUERDO CON LAS ESPECIFICACIONES TÉCNICAS</t>
  </si>
  <si>
    <t>GOLDSYS</t>
  </si>
  <si>
    <t>JESSICA TATIANA CHAVES GOMEZ</t>
  </si>
  <si>
    <t>Correo: jtatiana.chaves@goldsysla.com - Cel: 302 295 6773</t>
  </si>
  <si>
    <t>JCAD</t>
  </si>
  <si>
    <t>MARIA ACOSTA</t>
  </si>
  <si>
    <t>Correo: sales@jcad.com.co - Cel: 315 3260936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</si>
</sst>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5" fillId="0" borderId="0" xfId="0" applyNumberFormat="1" applyFont="1"/>
    <xf numFmtId="0" fontId="8" fillId="4" borderId="2" xfId="0" applyFont="1" applyFill="1" applyBorder="1" applyAlignment="1">
      <alignment horizontal="justify" vertical="center" wrapText="1"/>
    </xf>
    <xf numFmtId="44" fontId="5" fillId="4" borderId="2" xfId="1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left" vertical="top"/>
    </xf>
    <xf numFmtId="0" fontId="7" fillId="0" borderId="38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14" fontId="9" fillId="0" borderId="2" xfId="0" applyNumberFormat="1" applyFont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14" fontId="9" fillId="0" borderId="19" xfId="0" applyNumberFormat="1" applyFont="1" applyBorder="1" applyAlignment="1">
      <alignment horizontal="left" vertical="top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5" fillId="0" borderId="2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7" xfId="0" applyFont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1755290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35"/>
  <sheetViews>
    <sheetView tabSelected="1" zoomScale="90" zoomScaleNormal="90" workbookViewId="0">
      <selection activeCell="D5" sqref="D5:I6"/>
    </sheetView>
  </sheetViews>
  <sheetFormatPr baseColWidth="10" defaultColWidth="11.44140625" defaultRowHeight="13.8" x14ac:dyDescent="0.25"/>
  <cols>
    <col min="1" max="1" width="5.44140625" style="5" bestFit="1" customWidth="1" collapsed="1"/>
    <col min="2" max="2" width="33.44140625" style="5" customWidth="1" collapsed="1"/>
    <col min="3" max="3" width="7.88671875" style="5" customWidth="1" collapsed="1"/>
    <col min="4" max="4" width="14.88671875" style="5" customWidth="1" collapsed="1"/>
    <col min="5" max="5" width="20" style="5" customWidth="1" collapsed="1"/>
    <col min="6" max="6" width="21" style="5" customWidth="1" collapsed="1"/>
    <col min="7" max="7" width="21.109375" style="5" hidden="1" customWidth="1" collapsed="1"/>
    <col min="8" max="8" width="21.33203125" style="5" customWidth="1" collapsed="1"/>
    <col min="9" max="9" width="21.88671875" style="5" customWidth="1" collapsed="1"/>
    <col min="10" max="10" width="14.21875" style="5" bestFit="1" customWidth="1" collapsed="1"/>
    <col min="11" max="11" width="13.21875" style="5" bestFit="1" customWidth="1" collapsed="1"/>
    <col min="12" max="16384" width="11.44140625" style="5" collapsed="1"/>
  </cols>
  <sheetData>
    <row r="1" spans="1:9" x14ac:dyDescent="0.25">
      <c r="A1" s="39"/>
      <c r="B1" s="40"/>
      <c r="C1" s="46" t="s">
        <v>13</v>
      </c>
      <c r="D1" s="47"/>
      <c r="E1" s="47"/>
      <c r="F1" s="47"/>
      <c r="G1" s="48"/>
      <c r="H1" s="7" t="s">
        <v>11</v>
      </c>
      <c r="I1" s="8" t="s">
        <v>21</v>
      </c>
    </row>
    <row r="2" spans="1:9" x14ac:dyDescent="0.25">
      <c r="A2" s="31"/>
      <c r="B2" s="41"/>
      <c r="C2" s="49"/>
      <c r="D2" s="50"/>
      <c r="E2" s="50"/>
      <c r="F2" s="50"/>
      <c r="G2" s="51"/>
      <c r="H2" s="4" t="s">
        <v>12</v>
      </c>
      <c r="I2" s="9" t="s">
        <v>22</v>
      </c>
    </row>
    <row r="3" spans="1:9" x14ac:dyDescent="0.25">
      <c r="A3" s="42"/>
      <c r="B3" s="43"/>
      <c r="C3" s="52"/>
      <c r="D3" s="53"/>
      <c r="E3" s="53"/>
      <c r="F3" s="53"/>
      <c r="G3" s="54"/>
      <c r="H3" s="4" t="s">
        <v>10</v>
      </c>
      <c r="I3" s="9" t="s">
        <v>23</v>
      </c>
    </row>
    <row r="4" spans="1:9" x14ac:dyDescent="0.25">
      <c r="A4" s="10"/>
      <c r="I4" s="11"/>
    </row>
    <row r="5" spans="1:9" x14ac:dyDescent="0.25">
      <c r="A5" s="57" t="s">
        <v>14</v>
      </c>
      <c r="B5" s="58"/>
      <c r="C5" s="59"/>
      <c r="D5" s="44" t="s">
        <v>29</v>
      </c>
      <c r="E5" s="44"/>
      <c r="F5" s="44"/>
      <c r="G5" s="44"/>
      <c r="H5" s="44"/>
      <c r="I5" s="45"/>
    </row>
    <row r="6" spans="1:9" x14ac:dyDescent="0.25">
      <c r="A6" s="60"/>
      <c r="B6" s="61"/>
      <c r="C6" s="62"/>
      <c r="D6" s="44"/>
      <c r="E6" s="44"/>
      <c r="F6" s="44"/>
      <c r="G6" s="44"/>
      <c r="H6" s="44"/>
      <c r="I6" s="45"/>
    </row>
    <row r="7" spans="1:9" ht="14.4" thickBot="1" x14ac:dyDescent="0.3">
      <c r="A7" s="10"/>
      <c r="B7" s="12"/>
      <c r="C7" s="12"/>
      <c r="I7" s="11"/>
    </row>
    <row r="8" spans="1:9" x14ac:dyDescent="0.25">
      <c r="A8" s="35" t="s">
        <v>5</v>
      </c>
      <c r="B8" s="36"/>
      <c r="C8" s="36"/>
      <c r="D8" s="21" t="s">
        <v>30</v>
      </c>
      <c r="E8" s="21"/>
      <c r="F8" s="21"/>
      <c r="G8" s="21"/>
      <c r="H8" s="21"/>
      <c r="I8" s="22"/>
    </row>
    <row r="9" spans="1:9" x14ac:dyDescent="0.25">
      <c r="A9" s="37" t="s">
        <v>15</v>
      </c>
      <c r="B9" s="38"/>
      <c r="C9" s="38"/>
      <c r="D9" s="23" t="s">
        <v>31</v>
      </c>
      <c r="E9" s="23"/>
      <c r="F9" s="23"/>
      <c r="G9" s="23"/>
      <c r="H9" s="23"/>
      <c r="I9" s="24"/>
    </row>
    <row r="10" spans="1:9" x14ac:dyDescent="0.25">
      <c r="A10" s="37" t="s">
        <v>16</v>
      </c>
      <c r="B10" s="38"/>
      <c r="C10" s="38"/>
      <c r="D10" s="23" t="s">
        <v>32</v>
      </c>
      <c r="E10" s="23"/>
      <c r="F10" s="23"/>
      <c r="G10" s="23"/>
      <c r="H10" s="23"/>
      <c r="I10" s="24"/>
    </row>
    <row r="11" spans="1:9" x14ac:dyDescent="0.25">
      <c r="A11" s="37" t="s">
        <v>17</v>
      </c>
      <c r="B11" s="38"/>
      <c r="C11" s="38"/>
      <c r="D11" s="25">
        <v>46185</v>
      </c>
      <c r="E11" s="23"/>
      <c r="F11" s="23"/>
      <c r="G11" s="23"/>
      <c r="H11" s="23"/>
      <c r="I11" s="24"/>
    </row>
    <row r="12" spans="1:9" ht="14.4" thickBot="1" x14ac:dyDescent="0.3">
      <c r="A12" s="55" t="s">
        <v>18</v>
      </c>
      <c r="B12" s="56"/>
      <c r="C12" s="56"/>
      <c r="D12" s="28">
        <v>46215</v>
      </c>
      <c r="E12" s="29"/>
      <c r="F12" s="29"/>
      <c r="G12" s="29"/>
      <c r="H12" s="29"/>
      <c r="I12" s="30"/>
    </row>
    <row r="13" spans="1:9" ht="14.4" thickBot="1" x14ac:dyDescent="0.3">
      <c r="A13" s="31"/>
      <c r="B13" s="32"/>
      <c r="C13" s="13"/>
      <c r="D13" s="32"/>
      <c r="E13" s="32"/>
      <c r="F13" s="32"/>
      <c r="G13" s="32"/>
      <c r="H13" s="32"/>
      <c r="I13" s="33"/>
    </row>
    <row r="14" spans="1:9" x14ac:dyDescent="0.25">
      <c r="A14" s="35" t="s">
        <v>6</v>
      </c>
      <c r="B14" s="36"/>
      <c r="C14" s="36"/>
      <c r="D14" s="26" t="s">
        <v>33</v>
      </c>
      <c r="E14" s="26"/>
      <c r="F14" s="26"/>
      <c r="G14" s="26"/>
      <c r="H14" s="26"/>
      <c r="I14" s="27"/>
    </row>
    <row r="15" spans="1:9" x14ac:dyDescent="0.25">
      <c r="A15" s="37" t="s">
        <v>15</v>
      </c>
      <c r="B15" s="38"/>
      <c r="C15" s="38"/>
      <c r="D15" s="23" t="s">
        <v>34</v>
      </c>
      <c r="E15" s="23"/>
      <c r="F15" s="23"/>
      <c r="G15" s="23"/>
      <c r="H15" s="23"/>
      <c r="I15" s="24"/>
    </row>
    <row r="16" spans="1:9" x14ac:dyDescent="0.25">
      <c r="A16" s="37" t="s">
        <v>16</v>
      </c>
      <c r="B16" s="38"/>
      <c r="C16" s="38"/>
      <c r="D16" s="23" t="s">
        <v>35</v>
      </c>
      <c r="E16" s="23"/>
      <c r="F16" s="23"/>
      <c r="G16" s="23"/>
      <c r="H16" s="23"/>
      <c r="I16" s="24"/>
    </row>
    <row r="17" spans="1:11" x14ac:dyDescent="0.25">
      <c r="A17" s="37" t="s">
        <v>17</v>
      </c>
      <c r="B17" s="38"/>
      <c r="C17" s="38"/>
      <c r="D17" s="25">
        <v>46191</v>
      </c>
      <c r="E17" s="23"/>
      <c r="F17" s="23"/>
      <c r="G17" s="23"/>
      <c r="H17" s="23"/>
      <c r="I17" s="24"/>
    </row>
    <row r="18" spans="1:11" ht="14.4" thickBot="1" x14ac:dyDescent="0.3">
      <c r="A18" s="55" t="s">
        <v>18</v>
      </c>
      <c r="B18" s="56"/>
      <c r="C18" s="56"/>
      <c r="D18" s="28">
        <v>46199</v>
      </c>
      <c r="E18" s="29"/>
      <c r="F18" s="29"/>
      <c r="G18" s="29"/>
      <c r="H18" s="29"/>
      <c r="I18" s="30"/>
    </row>
    <row r="19" spans="1:11" x14ac:dyDescent="0.25">
      <c r="A19" s="31"/>
      <c r="B19" s="32"/>
      <c r="C19" s="13"/>
      <c r="D19" s="32"/>
      <c r="E19" s="32"/>
      <c r="F19" s="32"/>
      <c r="G19" s="32"/>
      <c r="H19" s="32"/>
      <c r="I19" s="33"/>
    </row>
    <row r="20" spans="1:11" hidden="1" x14ac:dyDescent="0.25">
      <c r="A20" s="35" t="s">
        <v>7</v>
      </c>
      <c r="B20" s="36"/>
      <c r="C20" s="36"/>
      <c r="D20" s="26"/>
      <c r="E20" s="26"/>
      <c r="F20" s="26"/>
      <c r="G20" s="26"/>
      <c r="H20" s="26"/>
      <c r="I20" s="27"/>
    </row>
    <row r="21" spans="1:11" hidden="1" x14ac:dyDescent="0.25">
      <c r="A21" s="37" t="s">
        <v>15</v>
      </c>
      <c r="B21" s="38"/>
      <c r="C21" s="38"/>
      <c r="D21" s="23"/>
      <c r="E21" s="23"/>
      <c r="F21" s="23"/>
      <c r="G21" s="23"/>
      <c r="H21" s="23"/>
      <c r="I21" s="24"/>
    </row>
    <row r="22" spans="1:11" hidden="1" x14ac:dyDescent="0.25">
      <c r="A22" s="37" t="s">
        <v>16</v>
      </c>
      <c r="B22" s="38"/>
      <c r="C22" s="38"/>
      <c r="D22" s="23"/>
      <c r="E22" s="23"/>
      <c r="F22" s="23"/>
      <c r="G22" s="23"/>
      <c r="H22" s="23"/>
      <c r="I22" s="24"/>
    </row>
    <row r="23" spans="1:11" hidden="1" x14ac:dyDescent="0.25">
      <c r="A23" s="37" t="s">
        <v>17</v>
      </c>
      <c r="B23" s="38"/>
      <c r="C23" s="38"/>
      <c r="D23" s="25"/>
      <c r="E23" s="23"/>
      <c r="F23" s="23"/>
      <c r="G23" s="23"/>
      <c r="H23" s="23"/>
      <c r="I23" s="24"/>
    </row>
    <row r="24" spans="1:11" ht="14.4" hidden="1" thickBot="1" x14ac:dyDescent="0.3">
      <c r="A24" s="55" t="s">
        <v>18</v>
      </c>
      <c r="B24" s="56"/>
      <c r="C24" s="56"/>
      <c r="D24" s="28"/>
      <c r="E24" s="29"/>
      <c r="F24" s="29"/>
      <c r="G24" s="29"/>
      <c r="H24" s="29"/>
      <c r="I24" s="30"/>
    </row>
    <row r="25" spans="1:11" x14ac:dyDescent="0.25">
      <c r="A25" s="10"/>
      <c r="I25" s="11"/>
    </row>
    <row r="26" spans="1:11" ht="33" customHeight="1" x14ac:dyDescent="0.25">
      <c r="A26" s="68" t="s">
        <v>0</v>
      </c>
      <c r="B26" s="66" t="s">
        <v>2</v>
      </c>
      <c r="C26" s="66" t="s">
        <v>19</v>
      </c>
      <c r="D26" s="66" t="s">
        <v>1</v>
      </c>
      <c r="E26" s="1" t="str">
        <f>D8</f>
        <v>GOLDSYS</v>
      </c>
      <c r="F26" s="1" t="str">
        <f>D14</f>
        <v>JCAD</v>
      </c>
      <c r="G26" s="1">
        <f>D20</f>
        <v>0</v>
      </c>
      <c r="H26" s="6" t="s">
        <v>8</v>
      </c>
      <c r="I26" s="70" t="s">
        <v>3</v>
      </c>
    </row>
    <row r="27" spans="1:11" ht="27.6" x14ac:dyDescent="0.25">
      <c r="A27" s="69"/>
      <c r="B27" s="67"/>
      <c r="C27" s="67"/>
      <c r="D27" s="67"/>
      <c r="E27" s="1" t="s">
        <v>9</v>
      </c>
      <c r="F27" s="1" t="s">
        <v>9</v>
      </c>
      <c r="G27" s="1" t="s">
        <v>9</v>
      </c>
      <c r="H27" s="1" t="s">
        <v>9</v>
      </c>
      <c r="I27" s="71"/>
    </row>
    <row r="28" spans="1:11" ht="41.4" x14ac:dyDescent="0.25">
      <c r="A28" s="14">
        <v>1</v>
      </c>
      <c r="B28" s="19" t="s">
        <v>26</v>
      </c>
      <c r="C28" s="2" t="s">
        <v>25</v>
      </c>
      <c r="D28" s="17">
        <v>3</v>
      </c>
      <c r="E28" s="20">
        <v>10620000</v>
      </c>
      <c r="F28" s="20">
        <v>7030000</v>
      </c>
      <c r="G28" s="20"/>
      <c r="H28" s="3">
        <f>+ROUND(AVERAGE(E28,F28), 0)</f>
        <v>8825000</v>
      </c>
      <c r="I28" s="15">
        <f>+ROUND((H28*D28), 0)</f>
        <v>26475000</v>
      </c>
      <c r="K28" s="18"/>
    </row>
    <row r="29" spans="1:11" ht="55.2" x14ac:dyDescent="0.25">
      <c r="A29" s="14">
        <v>2</v>
      </c>
      <c r="B29" s="19" t="s">
        <v>27</v>
      </c>
      <c r="C29" s="2" t="s">
        <v>25</v>
      </c>
      <c r="D29" s="17">
        <v>1</v>
      </c>
      <c r="E29" s="20">
        <v>18600000</v>
      </c>
      <c r="F29" s="20">
        <v>12358000</v>
      </c>
      <c r="G29" s="20"/>
      <c r="H29" s="3">
        <f t="shared" ref="H29:H30" si="0">+ROUND(AVERAGE(E29,F29), 0)</f>
        <v>15479000</v>
      </c>
      <c r="I29" s="15">
        <f>+ROUND((H29*D29), 0)</f>
        <v>15479000</v>
      </c>
    </row>
    <row r="30" spans="1:11" x14ac:dyDescent="0.25">
      <c r="A30" s="14">
        <v>3</v>
      </c>
      <c r="B30" s="19" t="s">
        <v>28</v>
      </c>
      <c r="C30" s="2" t="s">
        <v>25</v>
      </c>
      <c r="D30" s="17">
        <v>2</v>
      </c>
      <c r="E30" s="20">
        <v>2400000</v>
      </c>
      <c r="F30" s="20">
        <v>1665000</v>
      </c>
      <c r="G30" s="20"/>
      <c r="H30" s="3">
        <f t="shared" si="0"/>
        <v>2032500</v>
      </c>
      <c r="I30" s="15">
        <f t="shared" ref="I30" si="1">+ROUND((H30*D30), 0)</f>
        <v>4065000</v>
      </c>
    </row>
    <row r="31" spans="1:11" ht="16.5" customHeight="1" x14ac:dyDescent="0.25">
      <c r="A31" s="72">
        <v>4</v>
      </c>
      <c r="B31" s="73"/>
      <c r="C31" s="73"/>
      <c r="D31" s="73"/>
      <c r="E31" s="73"/>
      <c r="F31" s="73"/>
      <c r="G31" s="73"/>
      <c r="H31" s="74"/>
      <c r="I31" s="15">
        <f>+ROUND((SUM(I28:I30)), 0)</f>
        <v>46019000</v>
      </c>
    </row>
    <row r="32" spans="1:11" ht="16.5" customHeight="1" x14ac:dyDescent="0.25">
      <c r="A32" s="72" t="s">
        <v>24</v>
      </c>
      <c r="B32" s="73"/>
      <c r="C32" s="73"/>
      <c r="D32" s="73"/>
      <c r="E32" s="73"/>
      <c r="F32" s="73"/>
      <c r="G32" s="73"/>
      <c r="H32" s="74"/>
      <c r="I32" s="15">
        <f>+ROUND((I31*0%), 0)</f>
        <v>0</v>
      </c>
    </row>
    <row r="33" spans="1:10" ht="16.5" customHeight="1" thickBot="1" x14ac:dyDescent="0.3">
      <c r="A33" s="63" t="s">
        <v>4</v>
      </c>
      <c r="B33" s="64"/>
      <c r="C33" s="64"/>
      <c r="D33" s="64"/>
      <c r="E33" s="64"/>
      <c r="F33" s="64"/>
      <c r="G33" s="64"/>
      <c r="H33" s="65"/>
      <c r="I33" s="16">
        <f>+ROUND(SUM(I31:I32), 0)</f>
        <v>46019000</v>
      </c>
      <c r="J33" s="18"/>
    </row>
    <row r="35" spans="1:10" ht="20.399999999999999" x14ac:dyDescent="0.35">
      <c r="A35" s="34" t="s">
        <v>20</v>
      </c>
      <c r="B35" s="34"/>
      <c r="C35" s="34"/>
      <c r="D35" s="34"/>
      <c r="E35" s="34"/>
      <c r="F35" s="34"/>
      <c r="G35" s="34"/>
      <c r="H35" s="34"/>
      <c r="I35" s="34"/>
    </row>
  </sheetData>
  <mergeCells count="47">
    <mergeCell ref="D21:I21"/>
    <mergeCell ref="D26:D27"/>
    <mergeCell ref="I26:I27"/>
    <mergeCell ref="A31:H31"/>
    <mergeCell ref="A32:H32"/>
    <mergeCell ref="A33:H33"/>
    <mergeCell ref="A22:C22"/>
    <mergeCell ref="A23:C23"/>
    <mergeCell ref="A24:C24"/>
    <mergeCell ref="C26:C27"/>
    <mergeCell ref="A26:A27"/>
    <mergeCell ref="B26:B27"/>
    <mergeCell ref="D24:I24"/>
    <mergeCell ref="A5:C6"/>
    <mergeCell ref="A8:C8"/>
    <mergeCell ref="A9:C9"/>
    <mergeCell ref="A10:C10"/>
    <mergeCell ref="A11:C11"/>
    <mergeCell ref="A1:B3"/>
    <mergeCell ref="D5:I6"/>
    <mergeCell ref="C1:G3"/>
    <mergeCell ref="D22:I22"/>
    <mergeCell ref="D23:I23"/>
    <mergeCell ref="D17:I17"/>
    <mergeCell ref="D18:I18"/>
    <mergeCell ref="A19:B19"/>
    <mergeCell ref="D19:I19"/>
    <mergeCell ref="A17:C17"/>
    <mergeCell ref="A18:C18"/>
    <mergeCell ref="A12:C12"/>
    <mergeCell ref="A14:C14"/>
    <mergeCell ref="A15:C15"/>
    <mergeCell ref="A16:C16"/>
    <mergeCell ref="D20:I20"/>
    <mergeCell ref="D8:I8"/>
    <mergeCell ref="D9:I9"/>
    <mergeCell ref="D10:I10"/>
    <mergeCell ref="D11:I11"/>
    <mergeCell ref="D14:I14"/>
    <mergeCell ref="D15:I15"/>
    <mergeCell ref="D16:I16"/>
    <mergeCell ref="D12:I12"/>
    <mergeCell ref="A13:B13"/>
    <mergeCell ref="D13:I13"/>
    <mergeCell ref="A35:I35"/>
    <mergeCell ref="A20:C20"/>
    <mergeCell ref="A21:C21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64611f4b01fb5d078542337cb48bf1a7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3ec79c9752398c5cb765f594de3a255f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9D3542-8B74-4BFC-AAE5-3F1BC3C04A34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customXml/itemProps2.xml><?xml version="1.0" encoding="utf-8"?>
<ds:datastoreItem xmlns:ds="http://schemas.openxmlformats.org/officeDocument/2006/customXml" ds:itemID="{4A89AEEE-DD44-4947-B1AE-19667F89C5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AC535D-B060-4CC7-A025-3C255FB161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Maria Alexandra Florez Marin</cp:lastModifiedBy>
  <dcterms:created xsi:type="dcterms:W3CDTF">2023-09-27T15:10:58Z</dcterms:created>
  <dcterms:modified xsi:type="dcterms:W3CDTF">2026-06-22T19:49:56Z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